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420" windowWidth="17952" windowHeight="9756"/>
  </bookViews>
  <sheets>
    <sheet name="Щорса 8Б(2011)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I14" i="1"/>
  <c r="N14" s="1"/>
  <c r="L14"/>
  <c r="M14"/>
  <c r="I15"/>
  <c r="L15"/>
  <c r="M15"/>
  <c r="N15"/>
  <c r="E16"/>
  <c r="G16"/>
  <c r="I16"/>
  <c r="N16" s="1"/>
  <c r="L16"/>
  <c r="M16"/>
  <c r="E17"/>
  <c r="G17"/>
  <c r="I17"/>
  <c r="N17" s="1"/>
  <c r="L17"/>
  <c r="M17"/>
  <c r="E18"/>
  <c r="H18"/>
  <c r="I18"/>
  <c r="N18" s="1"/>
  <c r="L18"/>
  <c r="M18"/>
  <c r="E19"/>
  <c r="I19"/>
  <c r="L19"/>
  <c r="M19"/>
  <c r="N19"/>
  <c r="E20"/>
  <c r="I20"/>
  <c r="N20" s="1"/>
  <c r="L20"/>
  <c r="M20"/>
  <c r="E25"/>
  <c r="G25"/>
  <c r="H25"/>
  <c r="I25"/>
  <c r="J25"/>
  <c r="K25"/>
  <c r="L25"/>
  <c r="M25"/>
  <c r="E40"/>
  <c r="H40"/>
  <c r="I40"/>
  <c r="J40"/>
  <c r="D53"/>
  <c r="F53"/>
  <c r="E54" s="1"/>
  <c r="N25" l="1"/>
</calcChain>
</file>

<file path=xl/sharedStrings.xml><?xml version="1.0" encoding="utf-8"?>
<sst xmlns="http://schemas.openxmlformats.org/spreadsheetml/2006/main" count="68" uniqueCount="65">
  <si>
    <t>ИТОГО:</t>
  </si>
  <si>
    <t>(0,2 ст.паспортист+0,35 ст.секрет. +0,5 ст.дирек., 1 ставка бухгалт., 0,5 ставки зам.дир.*12+налоги)</t>
  </si>
  <si>
    <t>Содержание аппарата управления и общехозяйственные расходы</t>
  </si>
  <si>
    <t>1 ставка уборщицы*12+налоги</t>
  </si>
  <si>
    <t>Работа уборщицы   (Согласно перечню работ по содержанию и ремонту внутридомового инженерного оборудования)</t>
  </si>
  <si>
    <t>1 ставка двор.*12+налоги</t>
  </si>
  <si>
    <t>Работа дворника. (Согласно перечню работ по содержанию и ремонту внутридомового инженерного оборудования)</t>
  </si>
  <si>
    <t>Малярные, штукатурные и подсобные работы.  (Согласно перечню работ по содержанию и ремонту внутридомового инженерного оборудования)</t>
  </si>
  <si>
    <t>0,2 ст. инженера-химика*12+налоги</t>
  </si>
  <si>
    <t xml:space="preserve">Работы по ремонту контрольно-измерительных приборов и автоматики. Работы по обслуживанию газовых систем и общедомовых технических устройств.  (котельная) </t>
  </si>
  <si>
    <t>0,5 ст. кровельщика*12+налоги</t>
  </si>
  <si>
    <t>Плотницкие, стекольные,  столярные, кровельные  и ремонтно - строительные работы.  (Согласно перечню работ по содержанию и ремонту внутридомового инженерного оборудования)</t>
  </si>
  <si>
    <t>Сварочные работы. (Согласно перечню работ по содержанию и ремонту внутридомового инженерного оборудования)</t>
  </si>
  <si>
    <t>(0,2 ст.электромонт.+0,85 ст. гл.энергетика)*12+налоги</t>
  </si>
  <si>
    <t>Работы по ремонту электросетей и электрооборудования. Устранение неисправностей по заявкам жильцов.  (Согласно перечню работ по содержанию и ремонту внутридомового инженерного оборудования)</t>
  </si>
  <si>
    <t>(0,5 ст.слесарь+0,25 ст. слес.-сант.)*12+налоги</t>
  </si>
  <si>
    <t>Работы по устранению неисправностей в системах водоснабжения, канализации, в системах отопления и обеспечение их удовлетворительного функционирования. Выполнение работ по устранению неисправностей по заявкам жильцов. (Согласно перечню работ по содержанию и ремонту внутридомового инженерного оборудования)</t>
  </si>
  <si>
    <t>Примечание</t>
  </si>
  <si>
    <t>Стоимость работ сторонних организаций за отчетный год руб.</t>
  </si>
  <si>
    <t>Стоимость работ по договорам за отчетный год. Руб.</t>
  </si>
  <si>
    <t>Наименование работ в соответствии с перечнем работ указанным в договоре управления</t>
  </si>
  <si>
    <t>№ п/п</t>
  </si>
  <si>
    <t>7,64 (собствен. Квартир) 12,37 (собствен. Нежилых помещ)</t>
  </si>
  <si>
    <t>ИТОГО: задолженность по дому</t>
  </si>
  <si>
    <t>Начислено согласно тарифа собственникам помещений по дому, руб.</t>
  </si>
  <si>
    <t>Задолженность или переплата по оплате за содержание собственниками нежилых помещ.  Руб.</t>
  </si>
  <si>
    <t>Оплачено собственниками помещений (нежилые помещения) руб.</t>
  </si>
  <si>
    <t>Начислено согласно тарифа за отчетный год (нежилые помещения) руб.</t>
  </si>
  <si>
    <t>Задолженность или переплата по оплате за содержание собственниками помещ. (население) Руб.</t>
  </si>
  <si>
    <t>Оплачено собственниками помещений (население) руб.</t>
  </si>
  <si>
    <t>Начислено согласно тарифа за отчетный год (население) руб.</t>
  </si>
  <si>
    <t>Утвержденный тариф на отчетный год по содержанию общего имущества в многоквартирном доме. Руб.</t>
  </si>
  <si>
    <t>2. Работы и услуги по содержанию и ремонту общего имущества в многоквартирном доме</t>
  </si>
  <si>
    <t>ВСЕГО:</t>
  </si>
  <si>
    <t>Задолженность за 2009-2010 гг</t>
  </si>
  <si>
    <t>Пеня</t>
  </si>
  <si>
    <t>Домофон</t>
  </si>
  <si>
    <t>Содержание жилья</t>
  </si>
  <si>
    <r>
      <t xml:space="preserve">Тех. обслужив. Лифтов         </t>
    </r>
    <r>
      <rPr>
        <i/>
        <sz val="8"/>
        <rFont val="Arial Cyr"/>
        <charset val="204"/>
      </rPr>
      <t xml:space="preserve">    (ООО"Белгородлифт")   </t>
    </r>
  </si>
  <si>
    <r>
      <t xml:space="preserve">Вывоз и захоронение ТБО                           </t>
    </r>
    <r>
      <rPr>
        <i/>
        <sz val="8"/>
        <rFont val="Arial Cyr"/>
        <charset val="204"/>
      </rPr>
      <t xml:space="preserve">  ( ООО"Транспорт.комп. Экотранс")</t>
    </r>
  </si>
  <si>
    <r>
      <t xml:space="preserve">Электроэнергия                     </t>
    </r>
    <r>
      <rPr>
        <i/>
        <sz val="8"/>
        <rFont val="Arial Cyr"/>
        <charset val="204"/>
      </rPr>
      <t>(ОАО"Сбытовая компания")</t>
    </r>
  </si>
  <si>
    <t>10,74; 15,64</t>
  </si>
  <si>
    <r>
      <t xml:space="preserve">Водоотведение                                    </t>
    </r>
    <r>
      <rPr>
        <i/>
        <sz val="8"/>
        <rFont val="Arial Cyr"/>
        <charset val="204"/>
      </rPr>
      <t xml:space="preserve"> (БМУП "Горводоканал")</t>
    </r>
  </si>
  <si>
    <t>10,97; 32,01</t>
  </si>
  <si>
    <r>
      <t xml:space="preserve">Холодная вода                              </t>
    </r>
    <r>
      <rPr>
        <i/>
        <sz val="8"/>
        <rFont val="Arial Cyr"/>
        <charset val="204"/>
      </rPr>
      <t xml:space="preserve">  (БМУП "Горводоканал")</t>
    </r>
  </si>
  <si>
    <t>67,85; 83,3</t>
  </si>
  <si>
    <t xml:space="preserve">Горячая вода                              </t>
  </si>
  <si>
    <r>
      <t xml:space="preserve">Отопление                                       </t>
    </r>
    <r>
      <rPr>
        <i/>
        <sz val="8"/>
        <rFont val="Arial Cyr"/>
        <charset val="204"/>
      </rPr>
      <t xml:space="preserve"> </t>
    </r>
  </si>
  <si>
    <t>1.</t>
  </si>
  <si>
    <t xml:space="preserve">Начислено собственникам помещений по дому, руб. </t>
  </si>
  <si>
    <t>Задолженность или переплата по оплате коммун.услуг за собственниками помещ. Руб.</t>
  </si>
  <si>
    <t>Оплачено собственниками нежилых помещений руб.</t>
  </si>
  <si>
    <t>Начислено собственникам  нежилых помещений  руб.</t>
  </si>
  <si>
    <t>Задолженность или переплата по оплате коммун.услуг за собственниками помещ. (население) Руб.</t>
  </si>
  <si>
    <t>Начислено собственникам помещений (население) руб.</t>
  </si>
  <si>
    <t>Начисленно Управляющей компании, в т.ч. по актам сторонних организаций руб.</t>
  </si>
  <si>
    <t>Утвержденный тариф на отчетный год руб.</t>
  </si>
  <si>
    <t>Наименование коммунальных услуг</t>
  </si>
  <si>
    <t>1. Предоставление коммунальных услуг по договору управления многоквартирным домом</t>
  </si>
  <si>
    <t>ул. Щорса 8Б</t>
  </si>
  <si>
    <t>Адрес дома:</t>
  </si>
  <si>
    <t>ООО Управляющая компания "СИРИУС"</t>
  </si>
  <si>
    <t>Управляющая организация:</t>
  </si>
  <si>
    <r>
      <t>УПРАВЛЕНИЯ МНОГОКВАРТИРНЫМ ДОМОМ ЗА ПЕРИОД  с</t>
    </r>
    <r>
      <rPr>
        <b/>
        <i/>
        <u/>
        <sz val="10"/>
        <rFont val="Arial Cyr"/>
        <charset val="204"/>
      </rPr>
      <t xml:space="preserve">   01.01.2011г. по  31.12.2011г.</t>
    </r>
  </si>
  <si>
    <t xml:space="preserve"> ФОРМА ОТЧЕТА УПРАВЛЯЮЩЕЙ ОРГАНИЗАЦИИ О ВЫПОЛНЕННЫХ РАБОТАХ И ОКАЗАННЫХ УСЛУГАХ ПО ДОГОВОРУ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</si>
</sst>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i/>
      <sz val="11"/>
      <name val="Arial Cyr"/>
      <charset val="204"/>
    </font>
    <font>
      <b/>
      <i/>
      <u/>
      <sz val="11"/>
      <name val="Arial Cyr"/>
      <charset val="204"/>
    </font>
    <font>
      <b/>
      <u/>
      <sz val="12"/>
      <name val="Arial Cyr"/>
      <charset val="204"/>
    </font>
    <font>
      <b/>
      <i/>
      <sz val="10"/>
      <name val="Arial Cyr"/>
      <charset val="204"/>
    </font>
    <font>
      <sz val="11"/>
      <name val="Arial Cyr"/>
      <charset val="204"/>
    </font>
    <font>
      <sz val="6"/>
      <name val="Arial Cyr"/>
      <charset val="204"/>
    </font>
    <font>
      <i/>
      <sz val="8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i/>
      <sz val="9"/>
      <name val="Arial Cyr"/>
      <charset val="204"/>
    </font>
    <font>
      <b/>
      <i/>
      <sz val="8"/>
      <name val="Arial Cyr"/>
      <charset val="204"/>
    </font>
    <font>
      <b/>
      <i/>
      <sz val="12"/>
      <name val="Arial Cyr"/>
      <charset val="204"/>
    </font>
    <font>
      <sz val="10"/>
      <color indexed="10"/>
      <name val="Arial Cyr"/>
      <charset val="204"/>
    </font>
    <font>
      <i/>
      <sz val="9"/>
      <name val="Arial Cyr"/>
      <charset val="204"/>
    </font>
    <font>
      <i/>
      <sz val="10"/>
      <name val="Arial Cyr"/>
      <charset val="204"/>
    </font>
    <font>
      <i/>
      <sz val="7"/>
      <name val="Arial Cyr"/>
      <charset val="204"/>
    </font>
    <font>
      <i/>
      <sz val="11"/>
      <name val="Arial Cyr"/>
      <charset val="204"/>
    </font>
    <font>
      <b/>
      <i/>
      <u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Border="1"/>
    <xf numFmtId="0" fontId="3" fillId="0" borderId="0" xfId="0" applyFont="1" applyFill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6" fillId="0" borderId="0" xfId="0" applyFont="1" applyBorder="1"/>
    <xf numFmtId="0" fontId="0" fillId="0" borderId="0" xfId="0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0" fontId="1" fillId="0" borderId="0" xfId="0" applyFont="1" applyBorder="1"/>
    <xf numFmtId="0" fontId="2" fillId="0" borderId="6" xfId="0" applyFont="1" applyBorder="1" applyAlignment="1">
      <alignment horizontal="left"/>
    </xf>
    <xf numFmtId="0" fontId="9" fillId="0" borderId="0" xfId="0" applyFont="1" applyBorder="1" applyAlignment="1">
      <alignment horizont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13" fillId="0" borderId="0" xfId="0" applyFont="1"/>
    <xf numFmtId="0" fontId="3" fillId="0" borderId="0" xfId="0" applyFont="1" applyBorder="1" applyAlignment="1"/>
    <xf numFmtId="3" fontId="6" fillId="2" borderId="8" xfId="0" applyNumberFormat="1" applyFont="1" applyFill="1" applyBorder="1" applyAlignment="1"/>
    <xf numFmtId="3" fontId="6" fillId="2" borderId="3" xfId="0" applyNumberFormat="1" applyFont="1" applyFill="1" applyBorder="1" applyAlignment="1"/>
    <xf numFmtId="3" fontId="6" fillId="0" borderId="9" xfId="0" applyNumberFormat="1" applyFont="1" applyBorder="1" applyAlignment="1"/>
    <xf numFmtId="3" fontId="6" fillId="0" borderId="3" xfId="0" applyNumberFormat="1" applyFont="1" applyBorder="1" applyAlignment="1"/>
    <xf numFmtId="3" fontId="6" fillId="2" borderId="10" xfId="0" applyNumberFormat="1" applyFont="1" applyFill="1" applyBorder="1"/>
    <xf numFmtId="3" fontId="6" fillId="0" borderId="11" xfId="0" applyNumberFormat="1" applyFont="1" applyBorder="1" applyAlignment="1"/>
    <xf numFmtId="0" fontId="14" fillId="0" borderId="12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9" fillId="2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Fill="1" applyBorder="1"/>
    <xf numFmtId="4" fontId="0" fillId="0" borderId="0" xfId="0" applyNumberFormat="1" applyBorder="1" applyAlignment="1">
      <alignment horizontal="center"/>
    </xf>
    <xf numFmtId="4" fontId="0" fillId="0" borderId="0" xfId="0" applyNumberFormat="1" applyBorder="1"/>
    <xf numFmtId="1" fontId="0" fillId="0" borderId="0" xfId="0" applyNumberFormat="1"/>
    <xf numFmtId="2" fontId="0" fillId="0" borderId="0" xfId="0" applyNumberFormat="1"/>
    <xf numFmtId="2" fontId="0" fillId="0" borderId="0" xfId="0" applyNumberFormat="1" applyBorder="1" applyAlignment="1">
      <alignment horizontal="center"/>
    </xf>
    <xf numFmtId="2" fontId="0" fillId="0" borderId="0" xfId="0" applyNumberFormat="1" applyBorder="1"/>
    <xf numFmtId="2" fontId="16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3" fontId="0" fillId="0" borderId="0" xfId="0" applyNumberFormat="1"/>
    <xf numFmtId="3" fontId="13" fillId="2" borderId="3" xfId="0" applyNumberFormat="1" applyFont="1" applyFill="1" applyBorder="1" applyAlignment="1">
      <alignment horizontal="center"/>
    </xf>
    <xf numFmtId="3" fontId="6" fillId="2" borderId="3" xfId="0" applyNumberFormat="1" applyFont="1" applyFill="1" applyBorder="1" applyAlignment="1">
      <alignment horizontal="center"/>
    </xf>
    <xf numFmtId="3" fontId="13" fillId="0" borderId="13" xfId="0" applyNumberFormat="1" applyFont="1" applyBorder="1" applyAlignment="1">
      <alignment horizontal="center"/>
    </xf>
    <xf numFmtId="3" fontId="13" fillId="0" borderId="3" xfId="0" applyNumberFormat="1" applyFont="1" applyBorder="1" applyAlignment="1">
      <alignment horizontal="center"/>
    </xf>
    <xf numFmtId="0" fontId="17" fillId="0" borderId="3" xfId="0" applyFont="1" applyBorder="1" applyAlignment="1">
      <alignment horizontal="center" wrapText="1"/>
    </xf>
    <xf numFmtId="3" fontId="1" fillId="2" borderId="3" xfId="0" applyNumberFormat="1" applyFont="1" applyFill="1" applyBorder="1" applyAlignment="1">
      <alignment horizontal="center"/>
    </xf>
    <xf numFmtId="3" fontId="1" fillId="0" borderId="14" xfId="0" applyNumberFormat="1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18" fillId="0" borderId="3" xfId="0" applyFont="1" applyBorder="1" applyAlignment="1">
      <alignment wrapText="1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1" fillId="2" borderId="18" xfId="0" applyNumberFormat="1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19" fillId="0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6" fillId="0" borderId="0" xfId="0" applyFont="1" applyAlignment="1"/>
    <xf numFmtId="0" fontId="3" fillId="0" borderId="0" xfId="0" applyFont="1" applyAlignment="1"/>
    <xf numFmtId="0" fontId="13" fillId="0" borderId="0" xfId="0" applyFont="1" applyAlignment="1"/>
    <xf numFmtId="0" fontId="15" fillId="0" borderId="0" xfId="0" applyFont="1"/>
    <xf numFmtId="0" fontId="18" fillId="0" borderId="0" xfId="0" applyFont="1"/>
    <xf numFmtId="0" fontId="17" fillId="0" borderId="0" xfId="0" applyFont="1"/>
    <xf numFmtId="0" fontId="20" fillId="0" borderId="0" xfId="0" applyFont="1"/>
    <xf numFmtId="4" fontId="2" fillId="0" borderId="5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9" fillId="0" borderId="7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4" fontId="2" fillId="0" borderId="2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3" fontId="13" fillId="0" borderId="1" xfId="0" applyNumberFormat="1" applyFont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2011-2012\&#1054;&#1090;&#1095;&#1077;&#1090;\&#1079;&#1072;&#1090;&#1088;&#1072;&#1090;&#1099;%20&#1087;&#1086;%20&#1086;&#1073;&#1098;&#1077;&#1082;&#1090;&#1072;&#1084;%20(&#1084;&#1072;&#1090;&#1077;&#1088;&#1080;&#1072;&#1083;&#1099;)\&#1047;&#1072;&#1090;&#1088;&#1072;&#1090;&#1099;%20&#1087;&#1086;%20&#1065;&#1086;&#1088;&#1089;&#1072;%202011&#1053;&#1054;&#1042;&#1067;&#104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 для отчета"/>
    </sheetNames>
    <sheetDataSet>
      <sheetData sheetId="0">
        <row r="4">
          <cell r="N4">
            <v>1175814.04</v>
          </cell>
        </row>
        <row r="5">
          <cell r="N5">
            <v>114236.07</v>
          </cell>
        </row>
        <row r="6">
          <cell r="N6">
            <v>117458.01</v>
          </cell>
        </row>
        <row r="7">
          <cell r="N7">
            <v>23765.88</v>
          </cell>
        </row>
        <row r="8">
          <cell r="N8">
            <v>11607</v>
          </cell>
        </row>
        <row r="9">
          <cell r="N9">
            <v>315741.86</v>
          </cell>
        </row>
        <row r="10">
          <cell r="N10">
            <v>347940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Q88"/>
  <sheetViews>
    <sheetView tabSelected="1" workbookViewId="0">
      <selection activeCell="G18" sqref="G18"/>
    </sheetView>
  </sheetViews>
  <sheetFormatPr defaultRowHeight="13.2"/>
  <cols>
    <col min="1" max="1" width="3.6640625" style="1" customWidth="1"/>
    <col min="2" max="2" width="24.44140625" customWidth="1"/>
    <col min="3" max="3" width="9.44140625" customWidth="1"/>
    <col min="4" max="4" width="8" customWidth="1"/>
    <col min="5" max="5" width="10.44140625" bestFit="1" customWidth="1"/>
    <col min="6" max="6" width="8.88671875" customWidth="1"/>
    <col min="7" max="7" width="10.6640625" customWidth="1"/>
    <col min="8" max="8" width="10.109375" bestFit="1" customWidth="1"/>
    <col min="9" max="9" width="11.88671875" bestFit="1" customWidth="1"/>
    <col min="10" max="10" width="10" bestFit="1" customWidth="1"/>
    <col min="11" max="11" width="9.44140625" customWidth="1"/>
    <col min="13" max="13" width="10.44140625" customWidth="1"/>
    <col min="14" max="14" width="9.88671875" customWidth="1"/>
  </cols>
  <sheetData>
    <row r="1" spans="1:15">
      <c r="A1" s="107" t="s">
        <v>64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5">
      <c r="A2" s="107" t="s">
        <v>63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4" spans="1:15" ht="15.6">
      <c r="A4" s="76" t="s">
        <v>62</v>
      </c>
      <c r="B4" s="76"/>
      <c r="C4" s="74"/>
      <c r="D4" s="73" t="s">
        <v>61</v>
      </c>
      <c r="E4" s="73"/>
      <c r="F4" s="73"/>
      <c r="G4" s="73"/>
      <c r="H4" s="73"/>
      <c r="I4" s="73"/>
    </row>
    <row r="5" spans="1:15" ht="15.6">
      <c r="A5" s="75"/>
      <c r="B5" s="74"/>
      <c r="C5" s="74"/>
      <c r="D5" s="73"/>
      <c r="E5" s="73"/>
      <c r="F5" s="73"/>
      <c r="G5" s="73"/>
      <c r="H5" s="73"/>
      <c r="I5" s="73"/>
    </row>
    <row r="6" spans="1:15" ht="15.6">
      <c r="A6" s="76" t="s">
        <v>60</v>
      </c>
      <c r="B6" s="76"/>
      <c r="C6" s="74"/>
      <c r="D6" s="73" t="s">
        <v>59</v>
      </c>
      <c r="E6" s="73"/>
      <c r="F6" s="73"/>
      <c r="G6" s="73"/>
      <c r="H6" s="73"/>
      <c r="I6" s="73"/>
    </row>
    <row r="7" spans="1:15" ht="15.6">
      <c r="A7" s="75"/>
      <c r="B7" s="74"/>
      <c r="C7" s="74"/>
      <c r="D7" s="73"/>
      <c r="E7" s="73"/>
      <c r="F7" s="73"/>
      <c r="G7" s="73"/>
      <c r="H7" s="73"/>
      <c r="I7" s="73"/>
    </row>
    <row r="8" spans="1:15" ht="15.6">
      <c r="A8" s="75"/>
      <c r="B8" s="74"/>
      <c r="C8" s="74"/>
      <c r="D8" s="73"/>
      <c r="E8" s="73"/>
      <c r="F8" s="73"/>
      <c r="G8" s="73"/>
      <c r="H8" s="73"/>
      <c r="I8" s="73"/>
    </row>
    <row r="9" spans="1:15" ht="13.8">
      <c r="A9" s="35"/>
      <c r="B9" s="35"/>
      <c r="C9" s="35"/>
      <c r="D9" s="35"/>
      <c r="E9" s="35"/>
    </row>
    <row r="10" spans="1:15" ht="15.6">
      <c r="A10" s="105" t="s">
        <v>58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34"/>
      <c r="N10" s="70"/>
    </row>
    <row r="11" spans="1:15" ht="13.8">
      <c r="A11" s="72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0"/>
      <c r="M11" s="70"/>
      <c r="N11" s="70"/>
    </row>
    <row r="12" spans="1:15" ht="14.4" thickBot="1">
      <c r="A12" s="72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0"/>
      <c r="M12" s="70"/>
      <c r="N12" s="70"/>
    </row>
    <row r="13" spans="1:15" ht="87" thickBot="1">
      <c r="A13" s="69" t="s">
        <v>21</v>
      </c>
      <c r="B13" s="68" t="s">
        <v>57</v>
      </c>
      <c r="C13" s="108" t="s">
        <v>56</v>
      </c>
      <c r="D13" s="109"/>
      <c r="E13" s="108" t="s">
        <v>55</v>
      </c>
      <c r="F13" s="109"/>
      <c r="G13" s="29" t="s">
        <v>54</v>
      </c>
      <c r="H13" s="68" t="s">
        <v>29</v>
      </c>
      <c r="I13" s="67" t="s">
        <v>53</v>
      </c>
      <c r="J13" s="29" t="s">
        <v>52</v>
      </c>
      <c r="K13" s="68" t="s">
        <v>51</v>
      </c>
      <c r="L13" s="67" t="s">
        <v>50</v>
      </c>
      <c r="M13" s="29" t="s">
        <v>49</v>
      </c>
      <c r="N13" s="29" t="s">
        <v>23</v>
      </c>
    </row>
    <row r="14" spans="1:15" ht="20.25" customHeight="1" thickBot="1">
      <c r="A14" s="66" t="s">
        <v>48</v>
      </c>
      <c r="B14" s="61" t="s">
        <v>47</v>
      </c>
      <c r="C14" s="111">
        <v>17.559999999999999</v>
      </c>
      <c r="D14" s="112"/>
      <c r="E14" s="77">
        <v>2928814.32</v>
      </c>
      <c r="F14" s="110"/>
      <c r="G14" s="53">
        <v>2377933.66</v>
      </c>
      <c r="H14" s="57">
        <v>1894212.13</v>
      </c>
      <c r="I14" s="57">
        <f t="shared" ref="I14:I20" si="0">G14-H14</f>
        <v>483721.53000000026</v>
      </c>
      <c r="J14" s="53">
        <v>550880.66</v>
      </c>
      <c r="K14" s="57">
        <v>534863.06999999995</v>
      </c>
      <c r="L14" s="57">
        <f t="shared" ref="L14:L20" si="1">J14-K14</f>
        <v>16017.590000000084</v>
      </c>
      <c r="M14" s="53">
        <f t="shared" ref="M14:M20" si="2">G14+J14</f>
        <v>2928814.3200000003</v>
      </c>
      <c r="N14" s="53">
        <f t="shared" ref="N14:N20" si="3">I14+L14</f>
        <v>499739.12000000034</v>
      </c>
      <c r="O14" s="47"/>
    </row>
    <row r="15" spans="1:15" ht="19.5" customHeight="1" thickBot="1">
      <c r="A15" s="63">
        <v>2</v>
      </c>
      <c r="B15" s="61" t="s">
        <v>46</v>
      </c>
      <c r="C15" s="111" t="s">
        <v>45</v>
      </c>
      <c r="D15" s="112"/>
      <c r="E15" s="77">
        <v>352466.74</v>
      </c>
      <c r="F15" s="110"/>
      <c r="G15" s="53">
        <v>289629.36</v>
      </c>
      <c r="H15" s="57">
        <v>260049.66</v>
      </c>
      <c r="I15" s="57">
        <f t="shared" si="0"/>
        <v>29579.699999999983</v>
      </c>
      <c r="J15" s="53">
        <v>62837.38</v>
      </c>
      <c r="K15" s="57">
        <v>62270.94</v>
      </c>
      <c r="L15" s="57">
        <f t="shared" si="1"/>
        <v>566.43999999999505</v>
      </c>
      <c r="M15" s="53">
        <f t="shared" si="2"/>
        <v>352466.74</v>
      </c>
      <c r="N15" s="53">
        <f t="shared" si="3"/>
        <v>30146.139999999978</v>
      </c>
      <c r="O15" s="47"/>
    </row>
    <row r="16" spans="1:15" ht="24.6" thickBot="1">
      <c r="A16" s="63">
        <v>3</v>
      </c>
      <c r="B16" s="61" t="s">
        <v>44</v>
      </c>
      <c r="C16" s="111" t="s">
        <v>43</v>
      </c>
      <c r="D16" s="112"/>
      <c r="E16" s="77">
        <f>'[1]Данные для отчета'!N5+'[1]Данные для отчета'!N7</f>
        <v>138001.95000000001</v>
      </c>
      <c r="F16" s="110"/>
      <c r="G16" s="53">
        <f>73938.42+4256.83</f>
        <v>78195.25</v>
      </c>
      <c r="H16" s="57">
        <v>67480.37</v>
      </c>
      <c r="I16" s="57">
        <f t="shared" si="0"/>
        <v>10714.880000000005</v>
      </c>
      <c r="J16" s="53">
        <v>42674.8</v>
      </c>
      <c r="K16" s="65">
        <v>42159.44</v>
      </c>
      <c r="L16" s="57">
        <f t="shared" si="1"/>
        <v>515.36000000000058</v>
      </c>
      <c r="M16" s="53">
        <f t="shared" si="2"/>
        <v>120870.05</v>
      </c>
      <c r="N16" s="53">
        <f t="shared" si="3"/>
        <v>11230.240000000005</v>
      </c>
      <c r="O16" s="47"/>
    </row>
    <row r="17" spans="1:15" ht="24.6" thickBot="1">
      <c r="A17" s="63">
        <v>4</v>
      </c>
      <c r="B17" s="61" t="s">
        <v>42</v>
      </c>
      <c r="C17" s="111" t="s">
        <v>41</v>
      </c>
      <c r="D17" s="112"/>
      <c r="E17" s="98">
        <f>'[1]Данные для отчета'!N6+'[1]Данные для отчета'!N8</f>
        <v>129065.01</v>
      </c>
      <c r="F17" s="99"/>
      <c r="G17" s="53">
        <f>116609.93+5999.74</f>
        <v>122609.67</v>
      </c>
      <c r="H17" s="57">
        <v>104970.91</v>
      </c>
      <c r="I17" s="57">
        <f t="shared" si="0"/>
        <v>17638.759999999995</v>
      </c>
      <c r="J17" s="53">
        <v>32648.83</v>
      </c>
      <c r="K17" s="57">
        <v>32290.68</v>
      </c>
      <c r="L17" s="57">
        <f t="shared" si="1"/>
        <v>358.15000000000146</v>
      </c>
      <c r="M17" s="53">
        <f t="shared" si="2"/>
        <v>155258.5</v>
      </c>
      <c r="N17" s="53">
        <f t="shared" si="3"/>
        <v>17996.909999999996</v>
      </c>
      <c r="O17" s="47"/>
    </row>
    <row r="18" spans="1:15" ht="24.6" thickBot="1">
      <c r="A18" s="63">
        <v>5</v>
      </c>
      <c r="B18" s="61" t="s">
        <v>40</v>
      </c>
      <c r="C18" s="111">
        <v>1.81</v>
      </c>
      <c r="D18" s="112"/>
      <c r="E18" s="77">
        <f>'[1]Данные для отчета'!N4</f>
        <v>1175814.04</v>
      </c>
      <c r="F18" s="110"/>
      <c r="G18" s="53">
        <v>456564.84</v>
      </c>
      <c r="H18" s="57">
        <f>415837.09+40.8</f>
        <v>415877.89</v>
      </c>
      <c r="I18" s="57">
        <f t="shared" si="0"/>
        <v>40686.950000000012</v>
      </c>
      <c r="J18" s="53">
        <v>511971.1</v>
      </c>
      <c r="K18" s="57">
        <v>508084.62</v>
      </c>
      <c r="L18" s="57">
        <f t="shared" si="1"/>
        <v>3886.4799999999814</v>
      </c>
      <c r="M18" s="53">
        <f t="shared" si="2"/>
        <v>968535.94</v>
      </c>
      <c r="N18" s="53">
        <f t="shared" si="3"/>
        <v>44573.429999999993</v>
      </c>
      <c r="O18" s="47"/>
    </row>
    <row r="19" spans="1:15" ht="48" thickBot="1">
      <c r="A19" s="63">
        <v>6</v>
      </c>
      <c r="B19" s="61" t="s">
        <v>39</v>
      </c>
      <c r="C19" s="117">
        <v>20.58</v>
      </c>
      <c r="D19" s="118"/>
      <c r="E19" s="77">
        <f>'[1]Данные для отчета'!N9</f>
        <v>315741.86</v>
      </c>
      <c r="F19" s="110"/>
      <c r="G19" s="53">
        <v>42942.92</v>
      </c>
      <c r="H19" s="65">
        <v>33052.68</v>
      </c>
      <c r="I19" s="57">
        <f t="shared" si="0"/>
        <v>9890.239999999998</v>
      </c>
      <c r="J19" s="53">
        <v>98564.19</v>
      </c>
      <c r="K19" s="57">
        <v>96406.96</v>
      </c>
      <c r="L19" s="57">
        <f t="shared" si="1"/>
        <v>2157.2299999999959</v>
      </c>
      <c r="M19" s="53">
        <f t="shared" si="2"/>
        <v>141507.10999999999</v>
      </c>
      <c r="N19" s="53">
        <f t="shared" si="3"/>
        <v>12047.469999999994</v>
      </c>
      <c r="O19" s="47"/>
    </row>
    <row r="20" spans="1:15" ht="24.6" thickBot="1">
      <c r="A20" s="63">
        <v>7</v>
      </c>
      <c r="B20" s="61" t="s">
        <v>38</v>
      </c>
      <c r="C20" s="117">
        <v>2.97</v>
      </c>
      <c r="D20" s="118"/>
      <c r="E20" s="98">
        <f>'[1]Данные для отчета'!N10</f>
        <v>347940</v>
      </c>
      <c r="F20" s="99"/>
      <c r="G20" s="53">
        <v>394806.59</v>
      </c>
      <c r="H20" s="57">
        <v>320555.53999999998</v>
      </c>
      <c r="I20" s="57">
        <f t="shared" si="0"/>
        <v>74251.050000000047</v>
      </c>
      <c r="J20" s="53">
        <v>0</v>
      </c>
      <c r="K20" s="57">
        <v>0</v>
      </c>
      <c r="L20" s="57">
        <f t="shared" si="1"/>
        <v>0</v>
      </c>
      <c r="M20" s="53">
        <f t="shared" si="2"/>
        <v>394806.59</v>
      </c>
      <c r="N20" s="53">
        <f t="shared" si="3"/>
        <v>74251.050000000047</v>
      </c>
      <c r="O20" s="47"/>
    </row>
    <row r="21" spans="1:15" ht="18" customHeight="1" thickBot="1">
      <c r="A21" s="63">
        <v>8</v>
      </c>
      <c r="B21" s="61" t="s">
        <v>37</v>
      </c>
      <c r="C21" s="60"/>
      <c r="D21" s="59"/>
      <c r="E21" s="77"/>
      <c r="F21" s="78"/>
      <c r="G21" s="53"/>
      <c r="H21" s="57"/>
      <c r="I21" s="57"/>
      <c r="J21" s="53"/>
      <c r="K21" s="57"/>
      <c r="L21" s="57"/>
      <c r="M21" s="64"/>
      <c r="N21" s="53">
        <v>315199</v>
      </c>
      <c r="O21" s="47"/>
    </row>
    <row r="22" spans="1:15" ht="18.75" customHeight="1" thickBot="1">
      <c r="A22" s="63">
        <v>9</v>
      </c>
      <c r="B22" s="61" t="s">
        <v>36</v>
      </c>
      <c r="C22" s="60"/>
      <c r="D22" s="59"/>
      <c r="E22" s="77"/>
      <c r="F22" s="78"/>
      <c r="G22" s="53"/>
      <c r="H22" s="57"/>
      <c r="I22" s="57"/>
      <c r="J22" s="53"/>
      <c r="K22" s="57"/>
      <c r="L22" s="57"/>
      <c r="M22" s="53"/>
      <c r="N22" s="53">
        <v>6038</v>
      </c>
      <c r="O22" s="47"/>
    </row>
    <row r="23" spans="1:15" ht="22.5" customHeight="1" thickBot="1">
      <c r="A23" s="63">
        <v>10</v>
      </c>
      <c r="B23" s="61" t="s">
        <v>35</v>
      </c>
      <c r="C23" s="60"/>
      <c r="D23" s="59"/>
      <c r="E23" s="77"/>
      <c r="F23" s="78"/>
      <c r="G23" s="53"/>
      <c r="H23" s="57"/>
      <c r="I23" s="57"/>
      <c r="J23" s="53"/>
      <c r="K23" s="57"/>
      <c r="L23" s="57"/>
      <c r="M23" s="53"/>
      <c r="N23" s="53">
        <v>46048</v>
      </c>
      <c r="O23" s="47"/>
    </row>
    <row r="24" spans="1:15" ht="27" thickBot="1">
      <c r="A24" s="62">
        <v>11</v>
      </c>
      <c r="B24" s="61" t="s">
        <v>34</v>
      </c>
      <c r="C24" s="60"/>
      <c r="D24" s="59"/>
      <c r="E24" s="77"/>
      <c r="F24" s="78"/>
      <c r="G24" s="58"/>
      <c r="H24" s="57"/>
      <c r="I24" s="56"/>
      <c r="J24" s="53"/>
      <c r="K24" s="55"/>
      <c r="L24" s="54"/>
      <c r="M24" s="53"/>
      <c r="N24" s="53">
        <v>293383</v>
      </c>
      <c r="O24" s="47"/>
    </row>
    <row r="25" spans="1:15" ht="21.75" customHeight="1" thickBot="1">
      <c r="A25" s="11"/>
      <c r="B25" s="52" t="s">
        <v>33</v>
      </c>
      <c r="C25" s="113"/>
      <c r="D25" s="114"/>
      <c r="E25" s="115">
        <f>SUM(E14:E20)</f>
        <v>5387843.9199999999</v>
      </c>
      <c r="F25" s="116"/>
      <c r="G25" s="48">
        <f t="shared" ref="G25:M25" si="4">SUM(G14:G20)</f>
        <v>3762682.2899999996</v>
      </c>
      <c r="H25" s="51">
        <f t="shared" si="4"/>
        <v>3096199.1800000006</v>
      </c>
      <c r="I25" s="51">
        <f t="shared" si="4"/>
        <v>666483.11000000034</v>
      </c>
      <c r="J25" s="48">
        <f t="shared" si="4"/>
        <v>1299576.96</v>
      </c>
      <c r="K25" s="51">
        <f t="shared" si="4"/>
        <v>1276075.71</v>
      </c>
      <c r="L25" s="50">
        <f t="shared" si="4"/>
        <v>23501.250000000058</v>
      </c>
      <c r="M25" s="49">
        <f t="shared" si="4"/>
        <v>5062259.2500000009</v>
      </c>
      <c r="N25" s="48">
        <f>N14+N15+N16+N17+N18+N19+N20+N21+N22+N23+N24</f>
        <v>1350652.3600000003</v>
      </c>
      <c r="O25" s="47"/>
    </row>
    <row r="26" spans="1:15">
      <c r="A26" s="5"/>
      <c r="B26" s="2"/>
      <c r="C26" s="16"/>
      <c r="H26" s="6"/>
      <c r="I26" s="46"/>
      <c r="J26" s="46"/>
      <c r="K26" s="6"/>
      <c r="L26" s="38"/>
      <c r="M26" s="38"/>
    </row>
    <row r="27" spans="1:15">
      <c r="A27" s="5"/>
      <c r="B27" s="2"/>
      <c r="C27" s="16"/>
      <c r="G27" s="45"/>
      <c r="H27" s="44"/>
      <c r="I27" s="43"/>
      <c r="J27" s="37"/>
      <c r="K27" s="44"/>
      <c r="L27" s="38"/>
      <c r="M27" s="38"/>
    </row>
    <row r="28" spans="1:15">
      <c r="A28" s="5"/>
      <c r="B28" s="2"/>
      <c r="C28" s="16"/>
      <c r="G28" s="45"/>
      <c r="H28" s="44"/>
      <c r="I28" s="43"/>
      <c r="J28" s="37"/>
      <c r="K28" s="6"/>
      <c r="L28" s="38"/>
      <c r="M28" s="38"/>
    </row>
    <row r="29" spans="1:15">
      <c r="A29" s="5"/>
      <c r="B29" s="2"/>
      <c r="C29" s="16"/>
      <c r="F29" s="42"/>
      <c r="G29" s="42"/>
      <c r="H29" s="40"/>
      <c r="I29" s="39"/>
      <c r="J29" s="37"/>
      <c r="K29" s="6"/>
      <c r="L29" s="38"/>
      <c r="M29" s="38"/>
      <c r="N29" s="41"/>
    </row>
    <row r="30" spans="1:15">
      <c r="A30" s="5"/>
      <c r="B30" s="2"/>
      <c r="C30" s="16"/>
      <c r="F30" s="41"/>
      <c r="G30" s="41"/>
      <c r="H30" s="40"/>
      <c r="I30" s="39"/>
      <c r="J30" s="37"/>
      <c r="K30" s="6"/>
      <c r="L30" s="38"/>
      <c r="M30" s="38"/>
    </row>
    <row r="31" spans="1:15">
      <c r="A31" s="5"/>
      <c r="B31" s="2"/>
      <c r="C31" s="16"/>
      <c r="F31" s="41"/>
      <c r="G31" s="41"/>
      <c r="H31" s="40"/>
      <c r="I31" s="39"/>
      <c r="J31" s="37"/>
      <c r="K31" s="6"/>
      <c r="L31" s="38"/>
      <c r="M31" s="38"/>
    </row>
    <row r="32" spans="1:15">
      <c r="A32" s="5"/>
      <c r="B32" s="2"/>
      <c r="C32" s="16"/>
      <c r="H32" s="6"/>
      <c r="I32" s="37"/>
      <c r="J32" s="37"/>
      <c r="K32" s="6"/>
      <c r="L32" s="38"/>
      <c r="M32" s="38"/>
    </row>
    <row r="33" spans="1:17">
      <c r="A33" s="5"/>
      <c r="B33" s="2"/>
      <c r="C33" s="16"/>
      <c r="H33" s="6"/>
      <c r="I33" s="37"/>
      <c r="J33" s="37"/>
      <c r="K33" s="6"/>
    </row>
    <row r="34" spans="1:17">
      <c r="A34" s="5"/>
      <c r="B34" s="2"/>
      <c r="C34" s="16"/>
    </row>
    <row r="35" spans="1:17">
      <c r="A35" s="5"/>
      <c r="B35" s="2"/>
      <c r="C35" s="16"/>
    </row>
    <row r="36" spans="1:17" ht="13.8">
      <c r="A36" s="35"/>
      <c r="B36" s="36"/>
      <c r="C36" s="35"/>
      <c r="D36" s="35"/>
      <c r="E36" s="35"/>
    </row>
    <row r="37" spans="1:17" ht="15.6">
      <c r="A37" s="105" t="s">
        <v>32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34"/>
    </row>
    <row r="38" spans="1:17" ht="14.4" thickBot="1">
      <c r="A38" s="19"/>
      <c r="B38" s="18"/>
      <c r="C38" s="17"/>
      <c r="D38" s="17"/>
      <c r="E38" s="17"/>
      <c r="F38" s="17"/>
      <c r="G38" s="17"/>
      <c r="H38" s="17"/>
      <c r="I38" s="17"/>
      <c r="J38" s="17"/>
    </row>
    <row r="39" spans="1:17" ht="92.4" thickBot="1">
      <c r="A39" s="19"/>
      <c r="B39" s="33" t="s">
        <v>31</v>
      </c>
      <c r="C39" s="32" t="s">
        <v>30</v>
      </c>
      <c r="D39" s="33" t="s">
        <v>29</v>
      </c>
      <c r="E39" s="30" t="s">
        <v>28</v>
      </c>
      <c r="F39" s="32" t="s">
        <v>27</v>
      </c>
      <c r="G39" s="31" t="s">
        <v>26</v>
      </c>
      <c r="H39" s="30" t="s">
        <v>25</v>
      </c>
      <c r="I39" s="29" t="s">
        <v>24</v>
      </c>
      <c r="J39" s="29" t="s">
        <v>23</v>
      </c>
      <c r="K39" s="28"/>
    </row>
    <row r="40" spans="1:17" ht="21.6" thickBot="1">
      <c r="A40" s="19"/>
      <c r="B40" s="27" t="s">
        <v>22</v>
      </c>
      <c r="C40" s="22">
        <v>1020881.47</v>
      </c>
      <c r="D40" s="24">
        <v>811753.44</v>
      </c>
      <c r="E40" s="26">
        <f>C40-D40</f>
        <v>209128.03000000003</v>
      </c>
      <c r="F40" s="25">
        <v>439995.22</v>
      </c>
      <c r="G40" s="24">
        <v>415176.9</v>
      </c>
      <c r="H40" s="23">
        <f>F40-G40</f>
        <v>24818.319999999949</v>
      </c>
      <c r="I40" s="22">
        <f>C40+F40</f>
        <v>1460876.69</v>
      </c>
      <c r="J40" s="21">
        <f>E40+H40</f>
        <v>233946.34999999998</v>
      </c>
      <c r="K40" s="20"/>
    </row>
    <row r="41" spans="1:17" ht="13.8">
      <c r="A41" s="19"/>
      <c r="B41" s="18"/>
      <c r="C41" s="17"/>
      <c r="D41" s="17"/>
      <c r="E41" s="17"/>
      <c r="F41" s="17"/>
      <c r="G41" s="17"/>
      <c r="H41" s="17"/>
      <c r="I41" s="17"/>
      <c r="J41" s="17"/>
    </row>
    <row r="42" spans="1:17" ht="6" customHeight="1" thickBot="1">
      <c r="B42" s="2"/>
      <c r="C42" s="16"/>
      <c r="L42" s="6"/>
      <c r="M42" s="6"/>
      <c r="N42" s="6"/>
      <c r="O42" s="6"/>
      <c r="P42" s="6"/>
      <c r="Q42" s="6"/>
    </row>
    <row r="43" spans="1:17" ht="63.75" customHeight="1" thickBot="1">
      <c r="A43" s="15" t="s">
        <v>21</v>
      </c>
      <c r="B43" s="80" t="s">
        <v>20</v>
      </c>
      <c r="C43" s="81"/>
      <c r="D43" s="80" t="s">
        <v>19</v>
      </c>
      <c r="E43" s="81"/>
      <c r="F43" s="80" t="s">
        <v>18</v>
      </c>
      <c r="G43" s="81"/>
      <c r="H43" s="80" t="s">
        <v>17</v>
      </c>
      <c r="I43" s="81"/>
      <c r="L43" s="14"/>
      <c r="M43" s="14"/>
      <c r="N43" s="106"/>
      <c r="O43" s="106"/>
      <c r="P43" s="6"/>
      <c r="Q43" s="6"/>
    </row>
    <row r="44" spans="1:17" ht="102" customHeight="1" thickBot="1">
      <c r="A44" s="11">
        <v>1</v>
      </c>
      <c r="B44" s="96" t="s">
        <v>16</v>
      </c>
      <c r="C44" s="97"/>
      <c r="D44" s="86">
        <v>241560</v>
      </c>
      <c r="E44" s="87"/>
      <c r="F44" s="88"/>
      <c r="G44" s="89"/>
      <c r="H44" s="82" t="s">
        <v>15</v>
      </c>
      <c r="I44" s="83"/>
      <c r="L44" s="12"/>
      <c r="M44" s="12"/>
      <c r="N44" s="104"/>
      <c r="O44" s="104"/>
      <c r="P44" s="6"/>
      <c r="Q44" s="6"/>
    </row>
    <row r="45" spans="1:17" ht="69" customHeight="1" thickBot="1">
      <c r="A45" s="11">
        <v>2</v>
      </c>
      <c r="B45" s="94" t="s">
        <v>14</v>
      </c>
      <c r="C45" s="95"/>
      <c r="D45" s="86">
        <v>261690</v>
      </c>
      <c r="E45" s="87"/>
      <c r="F45" s="90"/>
      <c r="G45" s="91"/>
      <c r="H45" s="82" t="s">
        <v>13</v>
      </c>
      <c r="I45" s="83"/>
      <c r="L45" s="12"/>
      <c r="M45" s="12"/>
      <c r="N45" s="104"/>
      <c r="O45" s="104"/>
      <c r="P45" s="6"/>
      <c r="Q45" s="6"/>
    </row>
    <row r="46" spans="1:17" ht="45" customHeight="1" thickBot="1">
      <c r="A46" s="11">
        <v>3</v>
      </c>
      <c r="B46" s="96" t="s">
        <v>12</v>
      </c>
      <c r="C46" s="97"/>
      <c r="D46" s="86"/>
      <c r="E46" s="87"/>
      <c r="F46" s="88"/>
      <c r="G46" s="89"/>
      <c r="H46" s="84"/>
      <c r="I46" s="85"/>
      <c r="L46" s="12"/>
      <c r="M46" s="12"/>
      <c r="N46" s="103"/>
      <c r="O46" s="103"/>
      <c r="P46" s="6"/>
      <c r="Q46" s="6"/>
    </row>
    <row r="47" spans="1:17" ht="57" customHeight="1" thickBot="1">
      <c r="A47" s="11">
        <v>4</v>
      </c>
      <c r="B47" s="94" t="s">
        <v>11</v>
      </c>
      <c r="C47" s="95"/>
      <c r="D47" s="86">
        <v>120780</v>
      </c>
      <c r="E47" s="87"/>
      <c r="F47" s="90"/>
      <c r="G47" s="91"/>
      <c r="H47" s="82" t="s">
        <v>10</v>
      </c>
      <c r="I47" s="83"/>
      <c r="L47" s="12"/>
      <c r="M47" s="12"/>
      <c r="N47" s="103"/>
      <c r="O47" s="103"/>
      <c r="P47" s="6"/>
      <c r="Q47" s="6"/>
    </row>
    <row r="48" spans="1:17" ht="58.5" customHeight="1" thickBot="1">
      <c r="A48" s="11">
        <v>5</v>
      </c>
      <c r="B48" s="96" t="s">
        <v>9</v>
      </c>
      <c r="C48" s="97"/>
      <c r="D48" s="86">
        <v>28344</v>
      </c>
      <c r="E48" s="87"/>
      <c r="F48" s="88"/>
      <c r="G48" s="89"/>
      <c r="H48" s="84" t="s">
        <v>8</v>
      </c>
      <c r="I48" s="85"/>
      <c r="L48" s="12"/>
      <c r="M48" s="12"/>
      <c r="N48" s="104"/>
      <c r="O48" s="104"/>
      <c r="P48" s="6"/>
      <c r="Q48" s="6"/>
    </row>
    <row r="49" spans="1:17" ht="45" customHeight="1" thickBot="1">
      <c r="A49" s="11">
        <v>6</v>
      </c>
      <c r="B49" s="96" t="s">
        <v>7</v>
      </c>
      <c r="C49" s="97"/>
      <c r="D49" s="86"/>
      <c r="E49" s="87"/>
      <c r="F49" s="88"/>
      <c r="G49" s="89"/>
      <c r="H49" s="84"/>
      <c r="I49" s="85"/>
      <c r="L49" s="12"/>
      <c r="M49" s="12"/>
      <c r="N49" s="103"/>
      <c r="O49" s="103"/>
      <c r="P49" s="6"/>
      <c r="Q49" s="6"/>
    </row>
    <row r="50" spans="1:17" ht="34.5" customHeight="1" thickBot="1">
      <c r="A50" s="11">
        <v>7</v>
      </c>
      <c r="B50" s="96" t="s">
        <v>6</v>
      </c>
      <c r="C50" s="97"/>
      <c r="D50" s="86">
        <v>111118</v>
      </c>
      <c r="E50" s="87"/>
      <c r="F50" s="88"/>
      <c r="G50" s="89"/>
      <c r="H50" s="82" t="s">
        <v>5</v>
      </c>
      <c r="I50" s="83"/>
      <c r="L50" s="12"/>
      <c r="M50" s="12"/>
      <c r="N50" s="103"/>
      <c r="O50" s="103"/>
      <c r="P50" s="6"/>
      <c r="Q50" s="6"/>
    </row>
    <row r="51" spans="1:17" ht="33" customHeight="1" thickBot="1">
      <c r="A51" s="13">
        <v>8</v>
      </c>
      <c r="B51" s="96" t="s">
        <v>4</v>
      </c>
      <c r="C51" s="97"/>
      <c r="D51" s="86">
        <v>111118</v>
      </c>
      <c r="E51" s="87"/>
      <c r="F51" s="90"/>
      <c r="G51" s="91"/>
      <c r="H51" s="82" t="s">
        <v>3</v>
      </c>
      <c r="I51" s="83"/>
      <c r="L51" s="12"/>
      <c r="M51" s="12"/>
      <c r="N51" s="103"/>
      <c r="O51" s="103"/>
      <c r="P51" s="6"/>
      <c r="Q51" s="6"/>
    </row>
    <row r="52" spans="1:17" ht="54.75" customHeight="1" thickBot="1">
      <c r="A52" s="11">
        <v>9</v>
      </c>
      <c r="B52" s="96" t="s">
        <v>2</v>
      </c>
      <c r="C52" s="97"/>
      <c r="D52" s="86">
        <v>1107956</v>
      </c>
      <c r="E52" s="87"/>
      <c r="F52" s="88"/>
      <c r="G52" s="89"/>
      <c r="H52" s="84" t="s">
        <v>1</v>
      </c>
      <c r="I52" s="85"/>
      <c r="L52" s="12"/>
      <c r="M52" s="12"/>
      <c r="N52" s="104"/>
      <c r="O52" s="104"/>
      <c r="P52" s="6"/>
      <c r="Q52" s="6"/>
    </row>
    <row r="53" spans="1:17" ht="14.4" thickBot="1">
      <c r="A53" s="11"/>
      <c r="B53" s="92" t="s">
        <v>0</v>
      </c>
      <c r="C53" s="93"/>
      <c r="D53" s="86">
        <f>SUM(D44:E52)</f>
        <v>1982566</v>
      </c>
      <c r="E53" s="87"/>
      <c r="F53" s="88">
        <f>SUM(F44:G52)</f>
        <v>0</v>
      </c>
      <c r="G53" s="89"/>
      <c r="H53" s="10"/>
      <c r="I53" s="10"/>
      <c r="L53" s="9"/>
      <c r="M53" s="9"/>
      <c r="N53" s="101"/>
      <c r="O53" s="101"/>
      <c r="P53" s="6"/>
      <c r="Q53" s="6"/>
    </row>
    <row r="54" spans="1:17" ht="15.6">
      <c r="A54" s="8"/>
      <c r="B54" s="7"/>
      <c r="E54" s="79">
        <f>SUM(D53,F53)</f>
        <v>1982566</v>
      </c>
      <c r="F54" s="79"/>
      <c r="L54" s="100"/>
      <c r="M54" s="100"/>
      <c r="N54" s="102"/>
      <c r="O54" s="102"/>
      <c r="P54" s="6"/>
      <c r="Q54" s="6"/>
    </row>
    <row r="55" spans="1:17">
      <c r="A55" s="5"/>
      <c r="B55" s="4"/>
      <c r="E55" s="6"/>
      <c r="F55" s="6"/>
      <c r="L55" s="6"/>
      <c r="M55" s="6"/>
      <c r="N55" s="6"/>
      <c r="O55" s="6"/>
      <c r="P55" s="6"/>
      <c r="Q55" s="6"/>
    </row>
    <row r="56" spans="1:17">
      <c r="A56" s="5"/>
      <c r="B56" s="4"/>
      <c r="L56" s="6"/>
      <c r="M56" s="6"/>
      <c r="N56" s="6"/>
      <c r="O56" s="6"/>
      <c r="P56" s="6"/>
      <c r="Q56" s="6"/>
    </row>
    <row r="57" spans="1:17">
      <c r="A57" s="5"/>
      <c r="B57" s="4"/>
      <c r="L57" s="6"/>
      <c r="M57" s="6"/>
      <c r="N57" s="6"/>
      <c r="O57" s="6"/>
      <c r="P57" s="6"/>
      <c r="Q57" s="6"/>
    </row>
    <row r="58" spans="1:17">
      <c r="A58" s="5"/>
      <c r="B58" s="4"/>
      <c r="L58" s="6"/>
      <c r="M58" s="6"/>
      <c r="N58" s="6"/>
      <c r="O58" s="6"/>
      <c r="P58" s="6"/>
      <c r="Q58" s="6"/>
    </row>
    <row r="59" spans="1:17">
      <c r="A59" s="5"/>
      <c r="B59" s="4"/>
    </row>
    <row r="60" spans="1:17">
      <c r="A60" s="5"/>
      <c r="B60" s="4"/>
    </row>
    <row r="61" spans="1:17">
      <c r="A61" s="5"/>
      <c r="B61" s="4"/>
    </row>
    <row r="62" spans="1:17">
      <c r="A62" s="5"/>
      <c r="B62" s="4"/>
    </row>
    <row r="63" spans="1:17">
      <c r="B63" s="4"/>
    </row>
    <row r="64" spans="1:17">
      <c r="B64" s="4"/>
    </row>
    <row r="65" spans="2:2">
      <c r="B65" s="4"/>
    </row>
    <row r="66" spans="2:2">
      <c r="B66" s="3"/>
    </row>
    <row r="67" spans="2:2">
      <c r="B67" s="3"/>
    </row>
    <row r="68" spans="2:2">
      <c r="B68" s="3"/>
    </row>
    <row r="69" spans="2:2">
      <c r="B69" s="3"/>
    </row>
    <row r="70" spans="2:2">
      <c r="B70" s="3"/>
    </row>
    <row r="71" spans="2:2">
      <c r="B71" s="3"/>
    </row>
    <row r="72" spans="2:2">
      <c r="B72" s="3"/>
    </row>
    <row r="73" spans="2:2">
      <c r="B73" s="3"/>
    </row>
    <row r="74" spans="2:2">
      <c r="B74" s="3"/>
    </row>
    <row r="75" spans="2:2">
      <c r="B75" s="3"/>
    </row>
    <row r="76" spans="2:2">
      <c r="B76" s="3"/>
    </row>
    <row r="77" spans="2:2">
      <c r="B77" s="3"/>
    </row>
    <row r="78" spans="2:2">
      <c r="B78" s="3"/>
    </row>
    <row r="79" spans="2:2">
      <c r="B79" s="3"/>
    </row>
    <row r="80" spans="2:2">
      <c r="B80" s="3"/>
    </row>
    <row r="81" spans="2:2">
      <c r="B81" s="3"/>
    </row>
    <row r="82" spans="2:2">
      <c r="B82" s="2"/>
    </row>
    <row r="83" spans="2:2">
      <c r="B83" s="2"/>
    </row>
    <row r="84" spans="2:2">
      <c r="B84" s="2"/>
    </row>
    <row r="85" spans="2:2">
      <c r="B85" s="2"/>
    </row>
    <row r="86" spans="2:2">
      <c r="B86" s="2"/>
    </row>
    <row r="87" spans="2:2">
      <c r="B87" s="2"/>
    </row>
    <row r="88" spans="2:2">
      <c r="B88" s="2"/>
    </row>
  </sheetData>
  <mergeCells count="83">
    <mergeCell ref="E15:F15"/>
    <mergeCell ref="E17:F17"/>
    <mergeCell ref="B43:C43"/>
    <mergeCell ref="C14:D14"/>
    <mergeCell ref="E14:F14"/>
    <mergeCell ref="C15:D15"/>
    <mergeCell ref="C25:D25"/>
    <mergeCell ref="E25:F25"/>
    <mergeCell ref="C16:D16"/>
    <mergeCell ref="E16:F16"/>
    <mergeCell ref="C17:D17"/>
    <mergeCell ref="C18:D18"/>
    <mergeCell ref="E18:F18"/>
    <mergeCell ref="C19:D19"/>
    <mergeCell ref="E19:F19"/>
    <mergeCell ref="C20:D20"/>
    <mergeCell ref="A1:N1"/>
    <mergeCell ref="A2:N2"/>
    <mergeCell ref="A10:L10"/>
    <mergeCell ref="C13:D13"/>
    <mergeCell ref="E13:F13"/>
    <mergeCell ref="N44:O44"/>
    <mergeCell ref="A37:L37"/>
    <mergeCell ref="N43:O43"/>
    <mergeCell ref="H43:I43"/>
    <mergeCell ref="H44:I44"/>
    <mergeCell ref="B44:C44"/>
    <mergeCell ref="E20:F20"/>
    <mergeCell ref="L54:M54"/>
    <mergeCell ref="N53:O53"/>
    <mergeCell ref="N54:O54"/>
    <mergeCell ref="N50:O50"/>
    <mergeCell ref="N51:O51"/>
    <mergeCell ref="N45:O45"/>
    <mergeCell ref="N46:O46"/>
    <mergeCell ref="N47:O47"/>
    <mergeCell ref="N48:O48"/>
    <mergeCell ref="N49:O49"/>
    <mergeCell ref="N52:O52"/>
    <mergeCell ref="H49:I49"/>
    <mergeCell ref="F49:G49"/>
    <mergeCell ref="D48:E48"/>
    <mergeCell ref="D49:E49"/>
    <mergeCell ref="B53:C53"/>
    <mergeCell ref="D43:E43"/>
    <mergeCell ref="D44:E44"/>
    <mergeCell ref="D45:E45"/>
    <mergeCell ref="D46:E46"/>
    <mergeCell ref="D47:E47"/>
    <mergeCell ref="D52:E52"/>
    <mergeCell ref="B45:C45"/>
    <mergeCell ref="B46:C46"/>
    <mergeCell ref="B49:C49"/>
    <mergeCell ref="B50:C50"/>
    <mergeCell ref="B51:C51"/>
    <mergeCell ref="B47:C47"/>
    <mergeCell ref="B48:C48"/>
    <mergeCell ref="B52:C52"/>
    <mergeCell ref="D50:E50"/>
    <mergeCell ref="H45:I45"/>
    <mergeCell ref="H46:I46"/>
    <mergeCell ref="H47:I47"/>
    <mergeCell ref="H48:I48"/>
    <mergeCell ref="F44:G44"/>
    <mergeCell ref="F45:G45"/>
    <mergeCell ref="F46:G46"/>
    <mergeCell ref="F47:G47"/>
    <mergeCell ref="F48:G48"/>
    <mergeCell ref="H50:I50"/>
    <mergeCell ref="H51:I51"/>
    <mergeCell ref="H52:I52"/>
    <mergeCell ref="D53:E53"/>
    <mergeCell ref="F53:G53"/>
    <mergeCell ref="F50:G50"/>
    <mergeCell ref="F51:G51"/>
    <mergeCell ref="F52:G52"/>
    <mergeCell ref="D51:E51"/>
    <mergeCell ref="E21:F21"/>
    <mergeCell ref="E22:F22"/>
    <mergeCell ref="E23:F23"/>
    <mergeCell ref="E24:F24"/>
    <mergeCell ref="E54:F54"/>
    <mergeCell ref="F43:G43"/>
  </mergeCells>
  <pageMargins left="0" right="0" top="0.59055118110236227" bottom="0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Щорса 8Б(2011)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Сириус</dc:creator>
  <cp:lastModifiedBy>Admin</cp:lastModifiedBy>
  <dcterms:created xsi:type="dcterms:W3CDTF">2015-04-15T15:19:23Z</dcterms:created>
  <dcterms:modified xsi:type="dcterms:W3CDTF">2015-04-15T14:33:05Z</dcterms:modified>
</cp:coreProperties>
</file>