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625" yWindow="-120" windowWidth="16590" windowHeight="8715" activeTab="2"/>
  </bookViews>
  <sheets>
    <sheet name="Общ. инф" sheetId="1" r:id="rId1"/>
    <sheet name="Лифты" sheetId="2" r:id="rId2"/>
    <sheet name="Конструктивные элементы" sheetId="3" r:id="rId3"/>
    <sheet name="Инженерные системы" sheetId="4" r:id="rId4"/>
  </sheets>
  <calcPr calcId="145621"/>
</workbook>
</file>

<file path=xl/calcChain.xml><?xml version="1.0" encoding="utf-8"?>
<calcChain xmlns="http://schemas.openxmlformats.org/spreadsheetml/2006/main">
  <c r="I25" i="1" l="1"/>
  <c r="F25" i="1" l="1"/>
  <c r="G25" i="1"/>
  <c r="K19" i="1" l="1"/>
  <c r="K25" i="1" s="1"/>
  <c r="AD8" i="3"/>
  <c r="J16" i="1" l="1"/>
  <c r="E16" i="1"/>
  <c r="L16" i="1" l="1"/>
  <c r="E11" i="1" l="1"/>
  <c r="E10" i="1"/>
  <c r="AA6" i="3"/>
  <c r="J5" i="1"/>
  <c r="J25" i="1" s="1"/>
  <c r="E5" i="1"/>
  <c r="L13" i="1"/>
  <c r="L5" i="1"/>
  <c r="E25" i="1" l="1"/>
  <c r="L25" i="1"/>
</calcChain>
</file>

<file path=xl/comments1.xml><?xml version="1.0" encoding="utf-8"?>
<comments xmlns="http://schemas.openxmlformats.org/spreadsheetml/2006/main">
  <authors>
    <author>Admin</author>
    <author>Михаил Коптелов</author>
    <author>SIRIUS</author>
  </authors>
  <commentList>
    <comment ref="D4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реконструкция 2006г.</t>
        </r>
      </text>
    </comment>
    <comment ref="E5" authorId="0">
      <text>
        <r>
          <rPr>
            <sz val="8"/>
            <color indexed="81"/>
            <rFont val="Tahoma"/>
            <family val="2"/>
            <charset val="204"/>
          </rPr>
          <t>-1,5м2 кв140 (с 01.07.14)</t>
        </r>
      </text>
    </comment>
    <comment ref="H7" authorId="1">
      <text>
        <r>
          <rPr>
            <sz val="9"/>
            <color indexed="81"/>
            <rFont val="Tahoma"/>
            <family val="2"/>
            <charset val="204"/>
          </rPr>
          <t xml:space="preserve">
в том числе 1 подземный</t>
        </r>
      </text>
    </comment>
    <comment ref="L7" authorId="1">
      <text>
        <r>
          <rPr>
            <sz val="9"/>
            <color indexed="81"/>
            <rFont val="Tahoma"/>
            <family val="2"/>
            <charset val="204"/>
          </rPr>
          <t xml:space="preserve">
кроме того паркинг 588,4 м2</t>
        </r>
      </text>
    </comment>
    <comment ref="L8" authorId="0">
      <text>
        <r>
          <rPr>
            <sz val="8"/>
            <color indexed="81"/>
            <rFont val="Tahoma"/>
            <family val="2"/>
            <charset val="204"/>
          </rPr>
          <t xml:space="preserve">
кроме того, 1102,6 м2 паркинг</t>
        </r>
      </text>
    </comment>
    <comment ref="F9" authorId="0">
      <text>
        <r>
          <rPr>
            <sz val="8"/>
            <color indexed="81"/>
            <rFont val="Tahoma"/>
            <family val="2"/>
            <charset val="204"/>
          </rPr>
          <t xml:space="preserve">
в том числе надземной части 31715 м3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>с учетом изм. S кв.15</t>
        </r>
      </text>
    </comment>
    <comment ref="J10" authorId="0">
      <text>
        <r>
          <rPr>
            <sz val="8"/>
            <color indexed="81"/>
            <rFont val="Tahoma"/>
            <family val="2"/>
            <charset val="204"/>
          </rPr>
          <t xml:space="preserve">изменилась площадь (кв 15)! </t>
        </r>
      </text>
    </comment>
    <comment ref="L10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кроме того, 2561,6 м2 паркинг</t>
        </r>
      </text>
    </comment>
    <comment ref="J11" authorId="2">
      <text>
        <r>
          <rPr>
            <sz val="9"/>
            <color indexed="81"/>
            <rFont val="Tahoma"/>
            <family val="2"/>
            <charset val="204"/>
          </rPr>
          <t>изменение S:
-11.09.15г. кв.15 (Была 162,3, стала 158,9)</t>
        </r>
      </text>
    </comment>
    <comment ref="L13" authorId="0">
      <text>
        <r>
          <rPr>
            <sz val="8"/>
            <color indexed="81"/>
            <rFont val="Tahoma"/>
            <family val="2"/>
            <charset val="204"/>
          </rPr>
          <t xml:space="preserve">
кроме того, паркинг 1283м2</t>
        </r>
      </text>
    </comment>
    <comment ref="E16" authorId="2">
      <text>
        <r>
          <rPr>
            <sz val="9"/>
            <color indexed="81"/>
            <rFont val="Tahoma"/>
            <charset val="1"/>
          </rPr>
          <t>-0,9 м2 по кв. 236
-1м2 по кв. 86</t>
        </r>
      </text>
    </comment>
    <comment ref="J16" authorId="2">
      <text>
        <r>
          <rPr>
            <sz val="9"/>
            <color indexed="81"/>
            <rFont val="Tahoma"/>
            <charset val="1"/>
          </rPr>
          <t>-0,9 м2 по кв. 236
-1м2 по кв. 86</t>
        </r>
      </text>
    </comment>
    <comment ref="L16" authorId="2">
      <text>
        <r>
          <rPr>
            <sz val="9"/>
            <color indexed="81"/>
            <rFont val="Tahoma"/>
            <family val="2"/>
            <charset val="204"/>
          </rPr>
          <t xml:space="preserve">кроме того паркинг 6882,6 руб.
</t>
        </r>
      </text>
    </comment>
    <comment ref="H19" authorId="1">
      <text>
        <r>
          <rPr>
            <sz val="9"/>
            <color indexed="81"/>
            <rFont val="Tahoma"/>
            <family val="2"/>
            <charset val="204"/>
          </rPr>
          <t xml:space="preserve">
в том числе 2 подземных</t>
        </r>
      </text>
    </comment>
    <comment ref="K19" authorId="1">
      <text>
        <r>
          <rPr>
            <sz val="9"/>
            <color indexed="81"/>
            <rFont val="Tahoma"/>
            <family val="2"/>
            <charset val="204"/>
          </rPr>
          <t xml:space="preserve">
кроме того гостин.номера 51шт.</t>
        </r>
      </text>
    </comment>
    <comment ref="H21" authorId="1">
      <text>
        <r>
          <rPr>
            <sz val="9"/>
            <color indexed="81"/>
            <rFont val="Tahoma"/>
            <family val="2"/>
            <charset val="204"/>
          </rPr>
          <t xml:space="preserve">
в том числе 2 подземных</t>
        </r>
      </text>
    </comment>
    <comment ref="L21" authorId="1">
      <text>
        <r>
          <rPr>
            <sz val="9"/>
            <color indexed="81"/>
            <rFont val="Tahoma"/>
            <family val="2"/>
            <charset val="204"/>
          </rPr>
          <t>кроме того 3818,4 м2 паркинг</t>
        </r>
      </text>
    </comment>
  </commentList>
</comments>
</file>

<file path=xl/sharedStrings.xml><?xml version="1.0" encoding="utf-8"?>
<sst xmlns="http://schemas.openxmlformats.org/spreadsheetml/2006/main" count="1134" uniqueCount="305">
  <si>
    <t>№</t>
  </si>
  <si>
    <t xml:space="preserve">Количество подъездов </t>
  </si>
  <si>
    <t xml:space="preserve">Количество этажей </t>
  </si>
  <si>
    <t xml:space="preserve">Количество квартир </t>
  </si>
  <si>
    <t>ул.Генерала Апанасенко 97</t>
  </si>
  <si>
    <t>пр-т Гражданский 18</t>
  </si>
  <si>
    <t>ул.Щорса 8Б</t>
  </si>
  <si>
    <t>15/12/10</t>
  </si>
  <si>
    <t>8/7/6/6</t>
  </si>
  <si>
    <t>17/9/9/8</t>
  </si>
  <si>
    <t>Ввод в  эксплуатацию</t>
  </si>
  <si>
    <t>8/10/13</t>
  </si>
  <si>
    <t>Количество нежилых помещений</t>
  </si>
  <si>
    <t>Итого:</t>
  </si>
  <si>
    <t>ул.Белгородского полка 62 (1,2,3 сек)</t>
  </si>
  <si>
    <t>ул.Белгородского полка 62 (4 секция)</t>
  </si>
  <si>
    <t>19</t>
  </si>
  <si>
    <t>ул.Генерала Апанасенко 56-а</t>
  </si>
  <si>
    <t>пр-т Гражданский 36</t>
  </si>
  <si>
    <t>8/8</t>
  </si>
  <si>
    <t>пр-т Гражданский 25</t>
  </si>
  <si>
    <t>б-р Народный 3-а</t>
  </si>
  <si>
    <t>9</t>
  </si>
  <si>
    <t>18</t>
  </si>
  <si>
    <r>
      <t>Общая площадь, м</t>
    </r>
    <r>
      <rPr>
        <b/>
        <vertAlign val="super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</si>
  <si>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>Строительный объем, м</t>
    </r>
    <r>
      <rPr>
        <b/>
        <vertAlign val="super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 </t>
    </r>
  </si>
  <si>
    <r>
      <t>Площадь квартир, м</t>
    </r>
    <r>
      <rPr>
        <b/>
        <vertAlign val="super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</si>
  <si>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>Площадь нежилых помещений, м</t>
    </r>
    <r>
      <rPr>
        <b/>
        <vertAlign val="superscript"/>
        <sz val="10"/>
        <color indexed="8"/>
        <rFont val="Times New Roman"/>
        <family val="1"/>
        <charset val="204"/>
      </rPr>
      <t>2</t>
    </r>
  </si>
  <si>
    <r>
      <t xml:space="preserve">Основание управления МКД: </t>
    </r>
    <r>
      <rPr>
        <sz val="10"/>
        <color indexed="8"/>
        <rFont val="Times New Roman"/>
        <family val="1"/>
        <charset val="204"/>
      </rPr>
      <t>протокол собрания собственников МКД от:</t>
    </r>
  </si>
  <si>
    <t xml:space="preserve"> 01.07.14г.</t>
  </si>
  <si>
    <t>01.08.11г.</t>
  </si>
  <si>
    <t>15.06.12г.</t>
  </si>
  <si>
    <t>31.12.14г.</t>
  </si>
  <si>
    <t>09.02.15г.</t>
  </si>
  <si>
    <t>22.01.09г.</t>
  </si>
  <si>
    <t>26.08.13г.</t>
  </si>
  <si>
    <t>22.05.14г.</t>
  </si>
  <si>
    <t>Лифты многоквартирных домов</t>
  </si>
  <si>
    <t>Адрес многоквартирного дома</t>
  </si>
  <si>
    <t>Общая информация о многоквартирных домах, управление которыми осуществляет ООО УК "СИРИУС"</t>
  </si>
  <si>
    <t>Тип</t>
  </si>
  <si>
    <t>Площадь фасада общая, м2</t>
  </si>
  <si>
    <t>Площадь остекления мест общего пользования (пластик) , м2</t>
  </si>
  <si>
    <t>Год проведения последнего капитального ремонта</t>
  </si>
  <si>
    <t>ФАСАД</t>
  </si>
  <si>
    <t>КРОВЛЯ</t>
  </si>
  <si>
    <t>нет</t>
  </si>
  <si>
    <t>Площадь кровли иная скатная, м</t>
  </si>
  <si>
    <t>Год проведения последнего капитального ремонта кровли</t>
  </si>
  <si>
    <t>ПОДВАЛ</t>
  </si>
  <si>
    <t>Сведения о подвале</t>
  </si>
  <si>
    <t>Год проведения последнего капитального ремонта подвальных помещений</t>
  </si>
  <si>
    <t>Помещения общего пользования</t>
  </si>
  <si>
    <t>Год проведения последнего ремонта помещений общего пользования</t>
  </si>
  <si>
    <t>Мусоропроводы</t>
  </si>
  <si>
    <t>Количество мусоропроводов в доме</t>
  </si>
  <si>
    <t>Год проведения последнего ремонта мусоропроводов</t>
  </si>
  <si>
    <t>Площадь фасада оштукатуренная, м2</t>
  </si>
  <si>
    <t>Площадь фасада неоштукатуренная, м2</t>
  </si>
  <si>
    <t>Площадь фасада панельная, м2</t>
  </si>
  <si>
    <t>Площадь фасада, облицованная плиткой, м2</t>
  </si>
  <si>
    <t>Площадь фасада, облицованная сайдингом, м2</t>
  </si>
  <si>
    <t>Площадь фасада деревянная, м2</t>
  </si>
  <si>
    <t>Площадь утепленного фасада с отделкой декоративной штукатуркой, м2</t>
  </si>
  <si>
    <t>Площадь утепленного фасада с отделкой плиткой, м2</t>
  </si>
  <si>
    <t>Площадь утепленного фасада с отделкой сайдингом, м2</t>
  </si>
  <si>
    <t>Площадь отмостки, м2</t>
  </si>
  <si>
    <t>Площадь остекления мест общего пользования (дерево) , м2</t>
  </si>
  <si>
    <t>Площадь индивидуального остекления (дерево) , м2</t>
  </si>
  <si>
    <t>Площадь индивидуального остекления (пластик) , м2</t>
  </si>
  <si>
    <t>Площадь металлических дверных заполнений, м2</t>
  </si>
  <si>
    <t>Площадь иных дверных заполнений, м2</t>
  </si>
  <si>
    <t>Площадь кровли общая, м2</t>
  </si>
  <si>
    <t>Площадь кровли шиферная скатная, м2</t>
  </si>
  <si>
    <t>Площадь кровли металлическая скатная, м2</t>
  </si>
  <si>
    <t>Площадь кровли плоская, м2</t>
  </si>
  <si>
    <t>Площадь подвальных помещений (включая помещения подвала и техподполье, если оно требует ремонта) , м2</t>
  </si>
  <si>
    <t>Площадь помещений общего пользования, м2</t>
  </si>
  <si>
    <t>-</t>
  </si>
  <si>
    <t>Инженерные системы</t>
  </si>
  <si>
    <t xml:space="preserve">Конструктивные элементы </t>
  </si>
  <si>
    <t>Система отопления</t>
  </si>
  <si>
    <t>Количество элеваторных узлов системы отопления</t>
  </si>
  <si>
    <t>Длина трубопроводов системы отопления, м</t>
  </si>
  <si>
    <t>Год проведения последнего капитального ремонта системы отопления</t>
  </si>
  <si>
    <t>Количество точек ввода отопления</t>
  </si>
  <si>
    <t>Количество узлов управления отоплением</t>
  </si>
  <si>
    <t>Количество общедомовых приборов учета отопления</t>
  </si>
  <si>
    <t>Отпуск отопления производится</t>
  </si>
  <si>
    <t>Система горячего водоснабжения</t>
  </si>
  <si>
    <t>Длина трубопроводов системы горячего водоснабжения, м</t>
  </si>
  <si>
    <t>Год проведения последнего капитального ремонта системы горячего водоснабжения</t>
  </si>
  <si>
    <t>Количество точек ввода горячей воды</t>
  </si>
  <si>
    <t>Количество узлов управления поставкой горячей воды</t>
  </si>
  <si>
    <t>Количество общедомовых приборов учета горячей воды</t>
  </si>
  <si>
    <t>Система холодного водоснабжения</t>
  </si>
  <si>
    <t>Длина трубопроводов системы холодного водоснабжения, м</t>
  </si>
  <si>
    <t>Год проведения последнего капитального ремонта системы холодного водоснабжения</t>
  </si>
  <si>
    <t>Количество точек ввода холодной воды</t>
  </si>
  <si>
    <t>Количество общедомовых приборов учета холодной воды</t>
  </si>
  <si>
    <t>Отпуск холодной воды производится</t>
  </si>
  <si>
    <t>Система водоотведения (канализации)</t>
  </si>
  <si>
    <t>Длина трубопроводов системы водоотведения, м</t>
  </si>
  <si>
    <t>Год проведения последнего капитального ремонта системы водоотведения (канализации)</t>
  </si>
  <si>
    <t>Система электроснабжения</t>
  </si>
  <si>
    <t>Длина сетей в местах общего пользования, м</t>
  </si>
  <si>
    <t>Год проведения последнего капремонта системы электроснабжения</t>
  </si>
  <si>
    <t>Количество точек ввода электричества</t>
  </si>
  <si>
    <t>Количество общедомовых приборов учета электричества</t>
  </si>
  <si>
    <t>Отпуск электричества производится</t>
  </si>
  <si>
    <t>Система газоснабжения</t>
  </si>
  <si>
    <t>Вид системы газоснабжения</t>
  </si>
  <si>
    <t>Длина сетей соответствующих требованиям</t>
  </si>
  <si>
    <t>Длина сетей не соответствующих требованиям</t>
  </si>
  <si>
    <t>Год проведения последнего капремонта системы газоснабжения</t>
  </si>
  <si>
    <t>Количество точек ввода газа</t>
  </si>
  <si>
    <t>Количество общедомовых приборов учета газа</t>
  </si>
  <si>
    <t>Отпуск газа производится</t>
  </si>
  <si>
    <t>ул.Белгородского полка 62</t>
  </si>
  <si>
    <t xml:space="preserve">ул.Белгородского полка 62 </t>
  </si>
  <si>
    <t>Отпуск горячей воды производится</t>
  </si>
  <si>
    <t>Серия, тип проекта</t>
  </si>
  <si>
    <t>Кадастровый номер участка</t>
  </si>
  <si>
    <t>Площадь участка, м2</t>
  </si>
  <si>
    <t>Площадь придомовой территории, м2</t>
  </si>
  <si>
    <t>Паркинг</t>
  </si>
  <si>
    <t>209/А/2006</t>
  </si>
  <si>
    <t>31:16:0122001:127</t>
  </si>
  <si>
    <t>31:16:00 00 000:0000</t>
  </si>
  <si>
    <t>09/1310/2011</t>
  </si>
  <si>
    <t>09/1310/2011/Е</t>
  </si>
  <si>
    <t>17/11/08</t>
  </si>
  <si>
    <t>09/10</t>
  </si>
  <si>
    <t>178.04</t>
  </si>
  <si>
    <t>1034-5</t>
  </si>
  <si>
    <t>31:16:0123016:15</t>
  </si>
  <si>
    <t>Тип жилого дома</t>
  </si>
  <si>
    <t>многоквартирный</t>
  </si>
  <si>
    <t xml:space="preserve">многоквартирный </t>
  </si>
  <si>
    <t>центральное</t>
  </si>
  <si>
    <t>крышная котельная</t>
  </si>
  <si>
    <t>по квартирным ПУ</t>
  </si>
  <si>
    <t>по нормативу</t>
  </si>
  <si>
    <t>по общедомовому ПУ</t>
  </si>
  <si>
    <t>централизованное</t>
  </si>
  <si>
    <t>централизированное</t>
  </si>
  <si>
    <t>отсутствует</t>
  </si>
  <si>
    <t>24.02.15г.</t>
  </si>
  <si>
    <t>ул. Кирпичная 65б</t>
  </si>
  <si>
    <t>ул. Костюкова 11в</t>
  </si>
  <si>
    <t>ул. Есенина 9, к.4</t>
  </si>
  <si>
    <t>17/16/15/15</t>
  </si>
  <si>
    <t>2</t>
  </si>
  <si>
    <t>31:16:0125001:741</t>
  </si>
  <si>
    <t>31:16:0125018:1411</t>
  </si>
  <si>
    <t>по индивидуальным ПУ</t>
  </si>
  <si>
    <t>27.11.15г.</t>
  </si>
  <si>
    <t>24.11.15г.</t>
  </si>
  <si>
    <t>17.11.15г.</t>
  </si>
  <si>
    <t>ЛП-0401БМЭ</t>
  </si>
  <si>
    <t>пас</t>
  </si>
  <si>
    <t>Могилев ЛЗ</t>
  </si>
  <si>
    <t>ЛП-0610БШЭ1</t>
  </si>
  <si>
    <t>ул. Б.Хмельницкого 80а</t>
  </si>
  <si>
    <t>31:16:0116007:14</t>
  </si>
  <si>
    <t>Богдана Хмельницкого 80а</t>
  </si>
  <si>
    <t>ул. Костюкова 11в, п.4</t>
  </si>
  <si>
    <t>ул. Костюкова 11в, п.1</t>
  </si>
  <si>
    <t>ул. Костюкова 11в, п.2</t>
  </si>
  <si>
    <t>ул. Костюкова 11в, п.3</t>
  </si>
  <si>
    <t>ул. Кирпичная 65б, п.1</t>
  </si>
  <si>
    <t>17</t>
  </si>
  <si>
    <t>ул. Вокзальная 26а</t>
  </si>
  <si>
    <t>ул. Вокзальная 26а строение 1</t>
  </si>
  <si>
    <t>Вокзальная 26а</t>
  </si>
  <si>
    <t>А06-0024-0019Л</t>
  </si>
  <si>
    <t>А06-0024-0018Л</t>
  </si>
  <si>
    <t>630/17</t>
  </si>
  <si>
    <t>400/15</t>
  </si>
  <si>
    <t>Народный бульвар 3а</t>
  </si>
  <si>
    <t>400/14</t>
  </si>
  <si>
    <t>А06-00024-0017Л</t>
  </si>
  <si>
    <t>А06-00024-0016Л</t>
  </si>
  <si>
    <t>630/7</t>
  </si>
  <si>
    <t>400/7</t>
  </si>
  <si>
    <t>Гражданский пр. 25 п.2</t>
  </si>
  <si>
    <t>630/6</t>
  </si>
  <si>
    <t>Л-00078-14</t>
  </si>
  <si>
    <t>Л-00079-14</t>
  </si>
  <si>
    <t>630/5</t>
  </si>
  <si>
    <t>2013/2014</t>
  </si>
  <si>
    <t>Гражданский пр. 36 п.1</t>
  </si>
  <si>
    <t>Гражданский пр. 36 п.2</t>
  </si>
  <si>
    <t>Белгородского полка 62 п.1</t>
  </si>
  <si>
    <t>Белгородского полка 62 п.2</t>
  </si>
  <si>
    <t>Белгородского полка 62 п.3</t>
  </si>
  <si>
    <t>Белгородского полка 62 п.4</t>
  </si>
  <si>
    <t>2010/2010</t>
  </si>
  <si>
    <t>2010/2011</t>
  </si>
  <si>
    <t>Л-0056-13</t>
  </si>
  <si>
    <t>Л-0057-13</t>
  </si>
  <si>
    <t>Л-0058-13</t>
  </si>
  <si>
    <t>Л-0059-13</t>
  </si>
  <si>
    <t>Л-0060-13</t>
  </si>
  <si>
    <t>Л-0061-13</t>
  </si>
  <si>
    <t>Л-005041-14</t>
  </si>
  <si>
    <t>Л-005040-14</t>
  </si>
  <si>
    <t>ЛП-0621Б</t>
  </si>
  <si>
    <t>ЛП-0401БМ</t>
  </si>
  <si>
    <t>ЛП-0621БМЭ</t>
  </si>
  <si>
    <t>ЛП-1010БШ</t>
  </si>
  <si>
    <t>400/8</t>
  </si>
  <si>
    <t>1000/8</t>
  </si>
  <si>
    <t>400/10</t>
  </si>
  <si>
    <t>1000/10</t>
  </si>
  <si>
    <t>400/13</t>
  </si>
  <si>
    <t>400/16</t>
  </si>
  <si>
    <t>1000/16</t>
  </si>
  <si>
    <t>1000/13</t>
  </si>
  <si>
    <t>Граждански пр. 18 п.1</t>
  </si>
  <si>
    <t>Граждански пр. 18 п.2</t>
  </si>
  <si>
    <t>Граждански пр. 18 п.3</t>
  </si>
  <si>
    <t>Граждански пр. 18 п.4</t>
  </si>
  <si>
    <t>Л-0050</t>
  </si>
  <si>
    <t>Л-0051</t>
  </si>
  <si>
    <t>Л-0052</t>
  </si>
  <si>
    <t>Л-0053</t>
  </si>
  <si>
    <t>1-3298</t>
  </si>
  <si>
    <t>1-3299</t>
  </si>
  <si>
    <t>1-3300</t>
  </si>
  <si>
    <t>1-3301</t>
  </si>
  <si>
    <t>1-3302</t>
  </si>
  <si>
    <t>1-3303</t>
  </si>
  <si>
    <t>ЛП-0401Б</t>
  </si>
  <si>
    <t>630/10</t>
  </si>
  <si>
    <t>400/12</t>
  </si>
  <si>
    <t>630/12</t>
  </si>
  <si>
    <t>630/14</t>
  </si>
  <si>
    <t>2009/2010</t>
  </si>
  <si>
    <t>ул. Г.Апанасенко 97 п.1</t>
  </si>
  <si>
    <t>ул. Г.Апанасенко 97 п.2</t>
  </si>
  <si>
    <t>ул. Г.Апанасенко 97 п.3</t>
  </si>
  <si>
    <t>ул. Щорса 8б, п.1</t>
  </si>
  <si>
    <t>ул. Щорса 8б, п.2</t>
  </si>
  <si>
    <t>ул. Щорса 8б, п.3</t>
  </si>
  <si>
    <t>ул. Щорса 8б, п.4</t>
  </si>
  <si>
    <t>2008/2008</t>
  </si>
  <si>
    <t>2007/2008</t>
  </si>
  <si>
    <t>1-3005</t>
  </si>
  <si>
    <t>400/17</t>
  </si>
  <si>
    <t>1-3004</t>
  </si>
  <si>
    <t>ЛП-0611Б</t>
  </si>
  <si>
    <t>1-2995</t>
  </si>
  <si>
    <t>400/9</t>
  </si>
  <si>
    <t>1-2996</t>
  </si>
  <si>
    <t>1-2997</t>
  </si>
  <si>
    <t>Вокзальная 26а стр. 1</t>
  </si>
  <si>
    <t>31:160208005:5, 31:16:0208005:8, 31:16:0208005:11, 31:16:0208005:39</t>
  </si>
  <si>
    <t>20</t>
  </si>
  <si>
    <t>Вокзальная 26а, стр. 1</t>
  </si>
  <si>
    <t>Рег.№</t>
  </si>
  <si>
    <t>Индекс</t>
  </si>
  <si>
    <t>Завод изготовитель</t>
  </si>
  <si>
    <t>Зав. №</t>
  </si>
  <si>
    <t>Адрес</t>
  </si>
  <si>
    <t>ЛП-0610ОБШЭ1</t>
  </si>
  <si>
    <t>ЛП-0610БГЭ1</t>
  </si>
  <si>
    <r>
      <t xml:space="preserve">Грузопод  </t>
    </r>
    <r>
      <rPr>
        <sz val="10.5"/>
        <color theme="1"/>
        <rFont val="Calibri"/>
        <family val="2"/>
        <charset val="204"/>
        <scheme val="minor"/>
      </rPr>
      <t>вылет, пролет, высота подъема</t>
    </r>
  </si>
  <si>
    <r>
      <t xml:space="preserve">Год </t>
    </r>
    <r>
      <rPr>
        <sz val="10.5"/>
        <color theme="1"/>
        <rFont val="Calibri"/>
        <family val="2"/>
        <charset val="204"/>
        <scheme val="minor"/>
      </rPr>
      <t>выпуска/ установки</t>
    </r>
  </si>
  <si>
    <t>пр-т Гражданский 25 (2 подъезд)</t>
  </si>
  <si>
    <t>пр-т Гражданский 25 (1 подъезд)</t>
  </si>
  <si>
    <t>ул. Есенина 9, к.3</t>
  </si>
  <si>
    <t>Гражданский пр. 25 п.1</t>
  </si>
  <si>
    <t>Есенина 9, к.3</t>
  </si>
  <si>
    <t>Парковая 8</t>
  </si>
  <si>
    <t>ул. Парковая 8</t>
  </si>
  <si>
    <t xml:space="preserve"> многоквартирный</t>
  </si>
  <si>
    <r>
      <t xml:space="preserve">пр-т Гражданский 25 </t>
    </r>
    <r>
      <rPr>
        <sz val="9"/>
        <color theme="1"/>
        <rFont val="Times New Roman"/>
        <family val="1"/>
        <charset val="204"/>
      </rPr>
      <t>(1,2 под)</t>
    </r>
  </si>
  <si>
    <t>31:16:0208022:299, 31:16:0208022:10, 31:16:0208022:211</t>
  </si>
  <si>
    <t>31:16:0116013:11</t>
  </si>
  <si>
    <t>31:16:0129010:78, 31:16:0129010:7099</t>
  </si>
  <si>
    <t>21</t>
  </si>
  <si>
    <t>№1 от 02.03.18г.</t>
  </si>
  <si>
    <t>№1 от 26.04.17г.</t>
  </si>
  <si>
    <t>№1 от 23.09.17г.</t>
  </si>
  <si>
    <t>№1 от 29.12.17г.</t>
  </si>
  <si>
    <t>ЛП-0401К</t>
  </si>
  <si>
    <t>ЛП-0626Б</t>
  </si>
  <si>
    <t>ЛП-0406Б</t>
  </si>
  <si>
    <t>ул.Щорса 8М</t>
  </si>
  <si>
    <t>ул.Чапаева 14А</t>
  </si>
  <si>
    <t>ул. Есенина 9, к.2</t>
  </si>
  <si>
    <t>6630.2</t>
  </si>
  <si>
    <t>№1 от 18.10.2018г.</t>
  </si>
  <si>
    <t>15/15/11/10/9/8</t>
  </si>
  <si>
    <t xml:space="preserve">31:160208005:5, 31:16:0208005:8, </t>
  </si>
  <si>
    <t>№1 от 27.12.2018г.</t>
  </si>
  <si>
    <t>№1 от 06.09.2019</t>
  </si>
  <si>
    <t>31:16:0114024:170 31:16:0114024:169 31:16:01140024:172</t>
  </si>
  <si>
    <t>23724.5</t>
  </si>
  <si>
    <t>31:16:0129010:78 31:16:0129010:7099</t>
  </si>
  <si>
    <t>Есенина 9, к.2</t>
  </si>
  <si>
    <t>Щорса 8М</t>
  </si>
  <si>
    <t>ОАО " Могилевлифтмаш"</t>
  </si>
  <si>
    <t>Чапаева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</si>
</sst>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1"/>
      <color rgb="FF000000"/>
      <name val="Times New Roman"/>
      <family val="1"/>
      <charset val="204"/>
    </font>
    <font>
      <sz val="9"/>
      <color indexed="81"/>
      <name val="Tahoma"/>
      <charset val="1"/>
    </font>
    <font>
      <sz val="8"/>
      <color theme="1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b/>
      <sz val="10.5"/>
      <color rgb="FF222222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b/>
      <sz val="12"/>
      <color rgb="FF22222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0" xfId="0" applyFont="1" applyFill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4" fillId="0" borderId="10" xfId="0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8" fillId="0" borderId="1" xfId="0" applyFont="1" applyFill="1" applyBorder="1" applyAlignment="1">
      <alignment horizontal="right" wrapText="1"/>
    </xf>
    <xf numFmtId="0" fontId="18" fillId="0" borderId="11" xfId="0" applyFont="1" applyFill="1" applyBorder="1" applyAlignment="1">
      <alignment horizontal="right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/>
    <xf numFmtId="0" fontId="15" fillId="0" borderId="10" xfId="0" applyFont="1" applyFill="1" applyBorder="1" applyAlignment="1">
      <alignment wrapText="1"/>
    </xf>
    <xf numFmtId="0" fontId="16" fillId="0" borderId="11" xfId="0" applyFont="1" applyFill="1" applyBorder="1" applyAlignment="1">
      <alignment horizontal="right"/>
    </xf>
    <xf numFmtId="0" fontId="16" fillId="0" borderId="10" xfId="0" applyFont="1" applyFill="1" applyBorder="1"/>
    <xf numFmtId="0" fontId="18" fillId="0" borderId="10" xfId="0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/>
    <xf numFmtId="0" fontId="1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Fill="1"/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6" fillId="0" borderId="0" xfId="0" applyFont="1" applyFill="1"/>
    <xf numFmtId="49" fontId="28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/>
    <xf numFmtId="0" fontId="26" fillId="0" borderId="1" xfId="0" applyFont="1" applyFill="1" applyBorder="1" applyAlignment="1">
      <alignment horizontal="left"/>
    </xf>
    <xf numFmtId="0" fontId="26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6" fillId="0" borderId="10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2" xfId="0" applyFont="1" applyFill="1" applyBorder="1"/>
    <xf numFmtId="0" fontId="16" fillId="0" borderId="2" xfId="0" applyFont="1" applyFill="1" applyBorder="1"/>
    <xf numFmtId="0" fontId="16" fillId="0" borderId="14" xfId="0" applyFont="1" applyFill="1" applyBorder="1" applyAlignment="1">
      <alignment horizontal="right"/>
    </xf>
    <xf numFmtId="0" fontId="18" fillId="0" borderId="14" xfId="0" applyFont="1" applyFill="1" applyBorder="1" applyAlignment="1">
      <alignment horizontal="right" wrapText="1"/>
    </xf>
    <xf numFmtId="0" fontId="16" fillId="0" borderId="12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 vertical="center"/>
    </xf>
    <xf numFmtId="0" fontId="1" fillId="0" borderId="1" xfId="0" applyFont="1" applyFill="1" applyBorder="1"/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8"/>
  <sheetViews>
    <sheetView zoomScaleNormal="100" workbookViewId="0">
      <pane xSplit="2" ySplit="3" topLeftCell="H13" activePane="bottomRight" state="frozen"/>
      <selection pane="topRight" activeCell="C1" sqref="C1"/>
      <selection pane="bottomLeft" activeCell="A4" sqref="A4"/>
      <selection pane="bottomRight" activeCell="C23" sqref="C23"/>
    </sheetView>
  </sheetViews>
  <sheetFormatPr defaultRowHeight="15" x14ac:dyDescent="0.25"/>
  <cols>
    <col min="1" max="1" width="3.85546875" style="4" customWidth="1"/>
    <col min="2" max="2" width="34.5703125" style="1" customWidth="1"/>
    <col min="3" max="3" width="15.85546875" style="1" customWidth="1"/>
    <col min="4" max="4" width="13.140625" style="1" customWidth="1"/>
    <col min="5" max="5" width="11.42578125" style="1" customWidth="1"/>
    <col min="6" max="6" width="13.85546875" style="1" customWidth="1"/>
    <col min="7" max="7" width="11" style="1" customWidth="1"/>
    <col min="8" max="8" width="13.7109375" style="4" customWidth="1"/>
    <col min="9" max="9" width="11.28515625" style="1" customWidth="1"/>
    <col min="10" max="10" width="10.85546875" style="1" customWidth="1"/>
    <col min="11" max="11" width="11.7109375" style="1" customWidth="1"/>
    <col min="12" max="12" width="15.28515625" style="1" customWidth="1"/>
    <col min="13" max="13" width="22.7109375" style="1" customWidth="1"/>
    <col min="14" max="14" width="15.28515625" style="1" customWidth="1"/>
    <col min="15" max="15" width="13" style="1" customWidth="1"/>
    <col min="16" max="16" width="13.5703125" style="1" customWidth="1"/>
    <col min="17" max="17" width="19.42578125" style="1" customWidth="1"/>
    <col min="18" max="16384" width="9.140625" style="1"/>
  </cols>
  <sheetData>
    <row r="1" spans="1:17" ht="29.25" customHeight="1" x14ac:dyDescent="0.25">
      <c r="A1" s="90" t="s">
        <v>39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3" spans="1:17" ht="45.6" customHeight="1" x14ac:dyDescent="0.25">
      <c r="A3" s="10" t="s">
        <v>0</v>
      </c>
      <c r="B3" s="10" t="s">
        <v>38</v>
      </c>
      <c r="C3" s="10" t="s">
        <v>136</v>
      </c>
      <c r="D3" s="10" t="s">
        <v>10</v>
      </c>
      <c r="E3" s="10" t="s">
        <v>24</v>
      </c>
      <c r="F3" s="10" t="s">
        <v>25</v>
      </c>
      <c r="G3" s="10" t="s">
        <v>1</v>
      </c>
      <c r="H3" s="10" t="s">
        <v>2</v>
      </c>
      <c r="I3" s="10" t="s">
        <v>3</v>
      </c>
      <c r="J3" s="10" t="s">
        <v>26</v>
      </c>
      <c r="K3" s="11" t="s">
        <v>12</v>
      </c>
      <c r="L3" s="10" t="s">
        <v>27</v>
      </c>
      <c r="M3" s="10" t="s">
        <v>28</v>
      </c>
      <c r="N3" s="12" t="s">
        <v>121</v>
      </c>
      <c r="O3" s="12" t="s">
        <v>123</v>
      </c>
      <c r="P3" s="12" t="s">
        <v>124</v>
      </c>
      <c r="Q3" s="12" t="s">
        <v>122</v>
      </c>
    </row>
    <row r="4" spans="1:17" s="8" customFormat="1" ht="18.600000000000001" customHeight="1" x14ac:dyDescent="0.25">
      <c r="A4" s="6">
        <v>1</v>
      </c>
      <c r="B4" s="41" t="s">
        <v>17</v>
      </c>
      <c r="C4" s="15" t="s">
        <v>137</v>
      </c>
      <c r="D4" s="6">
        <v>1971</v>
      </c>
      <c r="E4" s="6">
        <v>3726.8</v>
      </c>
      <c r="F4" s="6">
        <v>19900</v>
      </c>
      <c r="G4" s="6">
        <v>2</v>
      </c>
      <c r="H4" s="6">
        <v>5</v>
      </c>
      <c r="I4" s="6">
        <v>72</v>
      </c>
      <c r="J4" s="6">
        <v>3007.1</v>
      </c>
      <c r="K4" s="7">
        <v>7</v>
      </c>
      <c r="L4" s="6">
        <v>385.14</v>
      </c>
      <c r="M4" s="69" t="s">
        <v>29</v>
      </c>
      <c r="N4" s="2" t="s">
        <v>133</v>
      </c>
      <c r="O4" s="69">
        <v>1538.45</v>
      </c>
      <c r="P4" s="69">
        <v>860</v>
      </c>
      <c r="Q4" s="70" t="s">
        <v>135</v>
      </c>
    </row>
    <row r="5" spans="1:17" ht="18.600000000000001" customHeight="1" x14ac:dyDescent="0.25">
      <c r="A5" s="69">
        <v>2</v>
      </c>
      <c r="B5" s="41" t="s">
        <v>4</v>
      </c>
      <c r="C5" s="15" t="s">
        <v>137</v>
      </c>
      <c r="D5" s="71">
        <v>40540</v>
      </c>
      <c r="E5" s="69">
        <f>22271.1-1.5</f>
        <v>22269.599999999999</v>
      </c>
      <c r="F5" s="69">
        <v>83622</v>
      </c>
      <c r="G5" s="69">
        <v>3</v>
      </c>
      <c r="H5" s="2" t="s">
        <v>7</v>
      </c>
      <c r="I5" s="69">
        <v>151</v>
      </c>
      <c r="J5" s="69">
        <f>11390.7-1.5</f>
        <v>11389.2</v>
      </c>
      <c r="K5" s="69">
        <v>23</v>
      </c>
      <c r="L5" s="3">
        <f>5680.7-2444.1</f>
        <v>3236.6</v>
      </c>
      <c r="M5" s="69" t="s">
        <v>30</v>
      </c>
      <c r="N5" s="2" t="s">
        <v>134</v>
      </c>
      <c r="O5" s="69">
        <v>4126.3</v>
      </c>
      <c r="P5" s="69">
        <v>3401</v>
      </c>
      <c r="Q5" s="70" t="s">
        <v>127</v>
      </c>
    </row>
    <row r="6" spans="1:17" ht="18.600000000000001" customHeight="1" x14ac:dyDescent="0.25">
      <c r="A6" s="69">
        <v>3</v>
      </c>
      <c r="B6" s="41" t="s">
        <v>5</v>
      </c>
      <c r="C6" s="15" t="s">
        <v>137</v>
      </c>
      <c r="D6" s="71">
        <v>40905</v>
      </c>
      <c r="E6" s="69">
        <v>19526.3</v>
      </c>
      <c r="F6" s="69">
        <v>70135</v>
      </c>
      <c r="G6" s="69">
        <v>4</v>
      </c>
      <c r="H6" s="2" t="s">
        <v>8</v>
      </c>
      <c r="I6" s="69">
        <v>89</v>
      </c>
      <c r="J6" s="69">
        <v>6668.1</v>
      </c>
      <c r="K6" s="69">
        <v>41</v>
      </c>
      <c r="L6" s="69">
        <v>5342.6</v>
      </c>
      <c r="M6" s="69" t="s">
        <v>31</v>
      </c>
      <c r="N6" s="2" t="s">
        <v>131</v>
      </c>
      <c r="O6" s="69">
        <v>6477.5</v>
      </c>
      <c r="P6" s="69">
        <v>4163</v>
      </c>
      <c r="Q6" s="70" t="s">
        <v>128</v>
      </c>
    </row>
    <row r="7" spans="1:17" ht="18.600000000000001" customHeight="1" x14ac:dyDescent="0.25">
      <c r="A7" s="96">
        <v>4</v>
      </c>
      <c r="B7" s="41" t="s">
        <v>270</v>
      </c>
      <c r="C7" s="98" t="s">
        <v>137</v>
      </c>
      <c r="D7" s="71">
        <v>43094</v>
      </c>
      <c r="E7" s="69">
        <v>5034.6000000000004</v>
      </c>
      <c r="F7" s="69">
        <v>19123</v>
      </c>
      <c r="G7" s="96">
        <v>2</v>
      </c>
      <c r="H7" s="2" t="s">
        <v>22</v>
      </c>
      <c r="I7" s="69">
        <v>41</v>
      </c>
      <c r="J7" s="69">
        <v>2829.4</v>
      </c>
      <c r="K7" s="69">
        <v>4</v>
      </c>
      <c r="L7" s="69">
        <v>463.4</v>
      </c>
      <c r="M7" s="69" t="s">
        <v>282</v>
      </c>
      <c r="N7" s="2"/>
      <c r="O7" s="69"/>
      <c r="P7" s="69"/>
      <c r="Q7" s="100" t="s">
        <v>278</v>
      </c>
    </row>
    <row r="8" spans="1:17" ht="18.600000000000001" customHeight="1" x14ac:dyDescent="0.25">
      <c r="A8" s="97"/>
      <c r="B8" s="41" t="s">
        <v>269</v>
      </c>
      <c r="C8" s="99"/>
      <c r="D8" s="71">
        <v>41976</v>
      </c>
      <c r="E8" s="69">
        <v>6078.8</v>
      </c>
      <c r="F8" s="69">
        <v>24324</v>
      </c>
      <c r="G8" s="97"/>
      <c r="H8" s="2" t="s">
        <v>22</v>
      </c>
      <c r="I8" s="69">
        <v>36</v>
      </c>
      <c r="J8" s="69">
        <v>2689.7</v>
      </c>
      <c r="K8" s="69">
        <v>9</v>
      </c>
      <c r="L8" s="69">
        <v>1021</v>
      </c>
      <c r="M8" s="69" t="s">
        <v>147</v>
      </c>
      <c r="N8" s="2" t="s">
        <v>129</v>
      </c>
      <c r="O8" s="69">
        <v>6078.8</v>
      </c>
      <c r="P8" s="69">
        <v>5008.01</v>
      </c>
      <c r="Q8" s="101"/>
    </row>
    <row r="9" spans="1:17" ht="18.600000000000001" customHeight="1" x14ac:dyDescent="0.25">
      <c r="A9" s="69">
        <v>5</v>
      </c>
      <c r="B9" s="41" t="s">
        <v>18</v>
      </c>
      <c r="C9" s="15" t="s">
        <v>137</v>
      </c>
      <c r="D9" s="71">
        <v>41873</v>
      </c>
      <c r="E9" s="69">
        <v>10402.6</v>
      </c>
      <c r="F9" s="69">
        <v>38654</v>
      </c>
      <c r="G9" s="69">
        <v>2</v>
      </c>
      <c r="H9" s="2" t="s">
        <v>19</v>
      </c>
      <c r="I9" s="69">
        <v>52</v>
      </c>
      <c r="J9" s="69">
        <v>3583.2</v>
      </c>
      <c r="K9" s="69">
        <v>20</v>
      </c>
      <c r="L9" s="69">
        <v>2440.6</v>
      </c>
      <c r="M9" s="69" t="s">
        <v>32</v>
      </c>
      <c r="N9" s="2" t="s">
        <v>131</v>
      </c>
      <c r="O9" s="69">
        <v>3364.5</v>
      </c>
      <c r="P9" s="69">
        <v>2694.5</v>
      </c>
      <c r="Q9" s="70" t="s">
        <v>128</v>
      </c>
    </row>
    <row r="10" spans="1:17" ht="18.600000000000001" customHeight="1" x14ac:dyDescent="0.25">
      <c r="A10" s="69">
        <v>6</v>
      </c>
      <c r="B10" s="41" t="s">
        <v>21</v>
      </c>
      <c r="C10" s="15" t="s">
        <v>137</v>
      </c>
      <c r="D10" s="71">
        <v>41982</v>
      </c>
      <c r="E10" s="69">
        <f>12532.5-0.9</f>
        <v>12531.6</v>
      </c>
      <c r="F10" s="69">
        <v>51102</v>
      </c>
      <c r="G10" s="69">
        <v>1</v>
      </c>
      <c r="H10" s="2" t="s">
        <v>23</v>
      </c>
      <c r="I10" s="69">
        <v>118</v>
      </c>
      <c r="J10" s="69">
        <v>6908.6</v>
      </c>
      <c r="K10" s="69">
        <v>6</v>
      </c>
      <c r="L10" s="69">
        <v>413.3</v>
      </c>
      <c r="M10" s="69" t="s">
        <v>33</v>
      </c>
      <c r="N10" s="2" t="s">
        <v>130</v>
      </c>
      <c r="O10" s="69">
        <v>2583.4</v>
      </c>
      <c r="P10" s="69">
        <v>1138</v>
      </c>
      <c r="Q10" s="70" t="s">
        <v>128</v>
      </c>
    </row>
    <row r="11" spans="1:17" ht="18.600000000000001" customHeight="1" x14ac:dyDescent="0.25">
      <c r="A11" s="69">
        <v>7</v>
      </c>
      <c r="B11" s="41" t="s">
        <v>6</v>
      </c>
      <c r="C11" s="15" t="s">
        <v>137</v>
      </c>
      <c r="D11" s="71">
        <v>39812</v>
      </c>
      <c r="E11" s="69">
        <f>21024.9-3.4</f>
        <v>21021.5</v>
      </c>
      <c r="F11" s="69">
        <v>86421</v>
      </c>
      <c r="G11" s="69">
        <v>4</v>
      </c>
      <c r="H11" s="2" t="s">
        <v>9</v>
      </c>
      <c r="I11" s="69">
        <v>137</v>
      </c>
      <c r="J11" s="69">
        <v>11248.6</v>
      </c>
      <c r="K11" s="69">
        <v>15</v>
      </c>
      <c r="L11" s="69">
        <v>3328.6</v>
      </c>
      <c r="M11" s="69" t="s">
        <v>34</v>
      </c>
      <c r="N11" s="2" t="s">
        <v>126</v>
      </c>
      <c r="O11" s="69">
        <v>9753.2000000000007</v>
      </c>
      <c r="P11" s="69">
        <v>7894.2</v>
      </c>
      <c r="Q11" s="70" t="s">
        <v>128</v>
      </c>
    </row>
    <row r="12" spans="1:17" ht="18.600000000000001" customHeight="1" x14ac:dyDescent="0.25">
      <c r="A12" s="96">
        <v>8</v>
      </c>
      <c r="B12" s="42" t="s">
        <v>14</v>
      </c>
      <c r="C12" s="98" t="s">
        <v>138</v>
      </c>
      <c r="D12" s="71">
        <v>41414</v>
      </c>
      <c r="E12" s="69">
        <v>16061.9</v>
      </c>
      <c r="F12" s="69">
        <v>61884</v>
      </c>
      <c r="G12" s="96">
        <v>4</v>
      </c>
      <c r="H12" s="2" t="s">
        <v>11</v>
      </c>
      <c r="I12" s="69">
        <v>118</v>
      </c>
      <c r="J12" s="69">
        <v>8506.2999999999993</v>
      </c>
      <c r="K12" s="69">
        <v>20</v>
      </c>
      <c r="L12" s="69">
        <v>1835.89</v>
      </c>
      <c r="M12" s="69" t="s">
        <v>35</v>
      </c>
      <c r="N12" s="2" t="s">
        <v>132</v>
      </c>
      <c r="O12" s="69">
        <v>10710.2</v>
      </c>
      <c r="P12" s="69">
        <v>6249</v>
      </c>
      <c r="Q12" s="70" t="s">
        <v>128</v>
      </c>
    </row>
    <row r="13" spans="1:17" ht="18.600000000000001" customHeight="1" x14ac:dyDescent="0.25">
      <c r="A13" s="97"/>
      <c r="B13" s="42" t="s">
        <v>15</v>
      </c>
      <c r="C13" s="99"/>
      <c r="D13" s="71">
        <v>41788</v>
      </c>
      <c r="E13" s="69">
        <v>12838.9</v>
      </c>
      <c r="F13" s="69">
        <v>47889</v>
      </c>
      <c r="G13" s="97"/>
      <c r="H13" s="2" t="s">
        <v>16</v>
      </c>
      <c r="I13" s="69">
        <v>147</v>
      </c>
      <c r="J13" s="69">
        <v>8097.3</v>
      </c>
      <c r="K13" s="69">
        <v>5</v>
      </c>
      <c r="L13" s="69">
        <f>2027.5-1283</f>
        <v>744.5</v>
      </c>
      <c r="M13" s="69" t="s">
        <v>36</v>
      </c>
      <c r="N13" s="2" t="s">
        <v>132</v>
      </c>
      <c r="O13" s="69"/>
      <c r="P13" s="69"/>
      <c r="Q13" s="70" t="s">
        <v>128</v>
      </c>
    </row>
    <row r="14" spans="1:17" ht="18.600000000000001" customHeight="1" x14ac:dyDescent="0.25">
      <c r="A14" s="69">
        <v>9</v>
      </c>
      <c r="B14" s="41" t="s">
        <v>148</v>
      </c>
      <c r="C14" s="15" t="s">
        <v>137</v>
      </c>
      <c r="D14" s="71">
        <v>42297</v>
      </c>
      <c r="E14" s="69">
        <v>15188.1</v>
      </c>
      <c r="F14" s="69">
        <v>56529</v>
      </c>
      <c r="G14" s="68">
        <v>1</v>
      </c>
      <c r="H14" s="2" t="s">
        <v>16</v>
      </c>
      <c r="I14" s="69">
        <v>136</v>
      </c>
      <c r="J14" s="69">
        <v>7235.3</v>
      </c>
      <c r="K14" s="69">
        <v>6</v>
      </c>
      <c r="L14" s="69">
        <v>4930</v>
      </c>
      <c r="M14" s="28" t="s">
        <v>157</v>
      </c>
      <c r="N14" s="2" t="s">
        <v>78</v>
      </c>
      <c r="O14" s="69"/>
      <c r="P14" s="69"/>
      <c r="Q14" s="70" t="s">
        <v>153</v>
      </c>
    </row>
    <row r="15" spans="1:17" ht="18.600000000000001" customHeight="1" x14ac:dyDescent="0.25">
      <c r="A15" s="69">
        <v>10</v>
      </c>
      <c r="B15" s="41" t="s">
        <v>149</v>
      </c>
      <c r="C15" s="15" t="s">
        <v>137</v>
      </c>
      <c r="D15" s="71">
        <v>42304</v>
      </c>
      <c r="E15" s="69">
        <v>32310.3</v>
      </c>
      <c r="F15" s="69">
        <v>123190</v>
      </c>
      <c r="G15" s="68">
        <v>4</v>
      </c>
      <c r="H15" s="2" t="s">
        <v>151</v>
      </c>
      <c r="I15" s="69">
        <v>247</v>
      </c>
      <c r="J15" s="69">
        <v>17591.5</v>
      </c>
      <c r="K15" s="69">
        <v>15</v>
      </c>
      <c r="L15" s="69">
        <v>8029.4</v>
      </c>
      <c r="M15" s="28" t="s">
        <v>158</v>
      </c>
      <c r="N15" s="2" t="s">
        <v>78</v>
      </c>
      <c r="O15" s="69">
        <v>2925.6</v>
      </c>
      <c r="P15" s="69"/>
      <c r="Q15" s="70" t="s">
        <v>154</v>
      </c>
    </row>
    <row r="16" spans="1:17" ht="18.600000000000001" customHeight="1" x14ac:dyDescent="0.25">
      <c r="A16" s="69">
        <v>11</v>
      </c>
      <c r="B16" s="41" t="s">
        <v>163</v>
      </c>
      <c r="C16" s="15" t="s">
        <v>137</v>
      </c>
      <c r="D16" s="71">
        <v>42699</v>
      </c>
      <c r="E16" s="69">
        <f>35532.3-0.9-1</f>
        <v>35530.400000000001</v>
      </c>
      <c r="F16" s="69">
        <v>135612</v>
      </c>
      <c r="G16" s="69">
        <v>4</v>
      </c>
      <c r="H16" s="2" t="s">
        <v>171</v>
      </c>
      <c r="I16" s="69">
        <v>285</v>
      </c>
      <c r="J16" s="69">
        <f>20172-0.9-1</f>
        <v>20170.099999999999</v>
      </c>
      <c r="K16" s="69">
        <v>23</v>
      </c>
      <c r="L16" s="69">
        <f>9131.4-6882.6</f>
        <v>2248.7999999999993</v>
      </c>
      <c r="M16" s="2" t="s">
        <v>283</v>
      </c>
      <c r="N16" s="2"/>
      <c r="O16" s="69"/>
      <c r="P16" s="69"/>
      <c r="Q16" s="70" t="s">
        <v>164</v>
      </c>
    </row>
    <row r="17" spans="1:17" ht="21.75" customHeight="1" x14ac:dyDescent="0.25">
      <c r="A17" s="91">
        <v>12</v>
      </c>
      <c r="B17" s="41" t="s">
        <v>172</v>
      </c>
      <c r="C17" s="92" t="s">
        <v>137</v>
      </c>
      <c r="D17" s="93">
        <v>42940</v>
      </c>
      <c r="E17" s="91">
        <v>25803.5</v>
      </c>
      <c r="F17" s="91">
        <v>93211</v>
      </c>
      <c r="G17" s="69">
        <v>2</v>
      </c>
      <c r="H17" s="2" t="s">
        <v>258</v>
      </c>
      <c r="I17" s="69">
        <v>174</v>
      </c>
      <c r="J17" s="69">
        <v>11032.4</v>
      </c>
      <c r="K17" s="69">
        <v>6</v>
      </c>
      <c r="L17" s="69">
        <v>1665.5</v>
      </c>
      <c r="M17" s="96" t="s">
        <v>284</v>
      </c>
      <c r="N17" s="2"/>
      <c r="O17" s="69"/>
      <c r="P17" s="69"/>
      <c r="Q17" s="94" t="s">
        <v>257</v>
      </c>
    </row>
    <row r="18" spans="1:17" ht="21.75" customHeight="1" x14ac:dyDescent="0.25">
      <c r="A18" s="91"/>
      <c r="B18" s="41" t="s">
        <v>173</v>
      </c>
      <c r="C18" s="92"/>
      <c r="D18" s="93"/>
      <c r="E18" s="91"/>
      <c r="F18" s="91"/>
      <c r="G18" s="69">
        <v>1</v>
      </c>
      <c r="H18" s="2" t="s">
        <v>22</v>
      </c>
      <c r="I18" s="69">
        <v>63</v>
      </c>
      <c r="J18" s="69">
        <v>2152.5</v>
      </c>
      <c r="K18" s="69">
        <v>7</v>
      </c>
      <c r="L18" s="69">
        <v>1074.5</v>
      </c>
      <c r="M18" s="97"/>
      <c r="N18" s="2"/>
      <c r="O18" s="69"/>
      <c r="P18" s="69"/>
      <c r="Q18" s="95"/>
    </row>
    <row r="19" spans="1:17" ht="21.75" customHeight="1" x14ac:dyDescent="0.25">
      <c r="A19" s="91">
        <v>13</v>
      </c>
      <c r="B19" s="41" t="s">
        <v>271</v>
      </c>
      <c r="C19" s="98" t="s">
        <v>276</v>
      </c>
      <c r="D19" s="71">
        <v>43059</v>
      </c>
      <c r="E19" s="69">
        <v>25178.400000000001</v>
      </c>
      <c r="F19" s="69">
        <v>94705</v>
      </c>
      <c r="G19" s="69">
        <v>1</v>
      </c>
      <c r="H19" s="2" t="s">
        <v>281</v>
      </c>
      <c r="I19" s="69">
        <v>189</v>
      </c>
      <c r="J19" s="69">
        <v>10645.8</v>
      </c>
      <c r="K19" s="69">
        <f>18</f>
        <v>18</v>
      </c>
      <c r="L19" s="69">
        <v>2877.7</v>
      </c>
      <c r="M19" s="28" t="s">
        <v>285</v>
      </c>
      <c r="N19" s="2"/>
      <c r="O19" s="69"/>
      <c r="P19" s="69"/>
      <c r="Q19" s="94" t="s">
        <v>280</v>
      </c>
    </row>
    <row r="20" spans="1:17" ht="18.600000000000001" customHeight="1" x14ac:dyDescent="0.25">
      <c r="A20" s="91"/>
      <c r="B20" s="41" t="s">
        <v>150</v>
      </c>
      <c r="C20" s="99"/>
      <c r="D20" s="71">
        <v>42306</v>
      </c>
      <c r="E20" s="69">
        <v>8084.7</v>
      </c>
      <c r="F20" s="69">
        <v>35753</v>
      </c>
      <c r="G20" s="69">
        <v>1</v>
      </c>
      <c r="H20" s="2" t="s">
        <v>152</v>
      </c>
      <c r="I20" s="69" t="s">
        <v>78</v>
      </c>
      <c r="J20" s="69">
        <v>0</v>
      </c>
      <c r="K20" s="69">
        <v>9</v>
      </c>
      <c r="L20" s="69">
        <v>8010.3</v>
      </c>
      <c r="M20" s="28" t="s">
        <v>156</v>
      </c>
      <c r="N20" s="2" t="s">
        <v>78</v>
      </c>
      <c r="O20" s="69"/>
      <c r="P20" s="69">
        <v>5675</v>
      </c>
      <c r="Q20" s="95"/>
    </row>
    <row r="21" spans="1:17" s="50" customFormat="1" ht="18.600000000000001" customHeight="1" x14ac:dyDescent="0.25">
      <c r="A21" s="52">
        <v>14</v>
      </c>
      <c r="B21" s="53" t="s">
        <v>275</v>
      </c>
      <c r="C21" s="43" t="s">
        <v>137</v>
      </c>
      <c r="D21" s="71">
        <v>43098</v>
      </c>
      <c r="E21" s="69">
        <v>18165.400000000001</v>
      </c>
      <c r="F21" s="69">
        <v>67839</v>
      </c>
      <c r="G21" s="69">
        <v>1</v>
      </c>
      <c r="H21" s="2" t="s">
        <v>16</v>
      </c>
      <c r="I21" s="69">
        <v>148</v>
      </c>
      <c r="J21" s="69">
        <v>10079.1</v>
      </c>
      <c r="K21" s="69">
        <v>9</v>
      </c>
      <c r="L21" s="69">
        <v>630.1</v>
      </c>
      <c r="M21" s="28" t="s">
        <v>282</v>
      </c>
      <c r="N21" s="2"/>
      <c r="O21" s="69"/>
      <c r="P21" s="69"/>
      <c r="Q21" s="70" t="s">
        <v>279</v>
      </c>
    </row>
    <row r="22" spans="1:17" s="50" customFormat="1" ht="26.25" customHeight="1" x14ac:dyDescent="0.2">
      <c r="A22" s="78">
        <v>15</v>
      </c>
      <c r="B22" s="41" t="s">
        <v>289</v>
      </c>
      <c r="C22" s="15" t="s">
        <v>137</v>
      </c>
      <c r="D22" s="77">
        <v>43332</v>
      </c>
      <c r="E22" s="76">
        <v>21648.400000000001</v>
      </c>
      <c r="F22" s="76">
        <v>78404</v>
      </c>
      <c r="G22" s="76">
        <v>1</v>
      </c>
      <c r="H22" s="2" t="s">
        <v>23</v>
      </c>
      <c r="I22" s="76">
        <v>204</v>
      </c>
      <c r="J22" s="76">
        <v>11101.4</v>
      </c>
      <c r="K22" s="76">
        <v>9</v>
      </c>
      <c r="L22" s="76" t="s">
        <v>292</v>
      </c>
      <c r="M22" s="28" t="s">
        <v>293</v>
      </c>
      <c r="N22" s="2"/>
      <c r="O22" s="76"/>
      <c r="P22" s="76"/>
      <c r="Q22" s="79" t="s">
        <v>295</v>
      </c>
    </row>
    <row r="23" spans="1:17" s="50" customFormat="1" ht="35.25" customHeight="1" x14ac:dyDescent="0.2">
      <c r="A23" s="78">
        <v>16</v>
      </c>
      <c r="B23" s="41" t="s">
        <v>290</v>
      </c>
      <c r="C23" s="15" t="s">
        <v>137</v>
      </c>
      <c r="D23" s="77">
        <v>43424</v>
      </c>
      <c r="E23" s="76">
        <v>28117.1</v>
      </c>
      <c r="F23" s="76">
        <v>107637</v>
      </c>
      <c r="G23" s="76">
        <v>6</v>
      </c>
      <c r="H23" s="2" t="s">
        <v>294</v>
      </c>
      <c r="I23" s="76">
        <v>229</v>
      </c>
      <c r="J23" s="76">
        <v>14343.8</v>
      </c>
      <c r="K23" s="76">
        <v>15</v>
      </c>
      <c r="L23" s="76">
        <v>5728.4</v>
      </c>
      <c r="M23" s="28" t="s">
        <v>296</v>
      </c>
      <c r="N23" s="2"/>
      <c r="O23" s="76"/>
      <c r="P23" s="76"/>
      <c r="Q23" s="79" t="s">
        <v>298</v>
      </c>
    </row>
    <row r="24" spans="1:17" s="50" customFormat="1" ht="31.5" customHeight="1" x14ac:dyDescent="0.2">
      <c r="A24" s="78">
        <v>17</v>
      </c>
      <c r="B24" s="41" t="s">
        <v>291</v>
      </c>
      <c r="C24" s="15" t="s">
        <v>137</v>
      </c>
      <c r="D24" s="77">
        <v>44048</v>
      </c>
      <c r="E24" s="76" t="s">
        <v>299</v>
      </c>
      <c r="F24" s="76">
        <v>90589</v>
      </c>
      <c r="G24" s="76">
        <v>1</v>
      </c>
      <c r="H24" s="2" t="s">
        <v>281</v>
      </c>
      <c r="I24" s="76">
        <v>180</v>
      </c>
      <c r="J24" s="76">
        <v>10170.5</v>
      </c>
      <c r="K24" s="76">
        <v>40</v>
      </c>
      <c r="L24" s="76">
        <v>3596.7</v>
      </c>
      <c r="M24" s="28" t="s">
        <v>297</v>
      </c>
      <c r="N24" s="2"/>
      <c r="O24" s="76"/>
      <c r="P24" s="76"/>
      <c r="Q24" s="79" t="s">
        <v>300</v>
      </c>
    </row>
    <row r="25" spans="1:17" x14ac:dyDescent="0.25">
      <c r="A25" s="102" t="s">
        <v>13</v>
      </c>
      <c r="B25" s="103"/>
      <c r="C25" s="67"/>
      <c r="D25" s="69"/>
      <c r="E25" s="69">
        <f>SUM(E4:E21)</f>
        <v>289753.40000000002</v>
      </c>
      <c r="F25" s="73">
        <f>SUM(F4:F21)</f>
        <v>1109893</v>
      </c>
      <c r="G25" s="73">
        <f>SUM(G4:G21)</f>
        <v>37</v>
      </c>
      <c r="H25" s="69"/>
      <c r="I25" s="69">
        <f>SUM(I4:I24)</f>
        <v>2816</v>
      </c>
      <c r="J25" s="73">
        <f>SUM(J4:J24)</f>
        <v>179449.89999999997</v>
      </c>
      <c r="K25" s="73">
        <f>SUM(K4:K24)</f>
        <v>307</v>
      </c>
      <c r="L25" s="73">
        <f>SUM(L4:L21)</f>
        <v>48677.93</v>
      </c>
      <c r="M25" s="28"/>
      <c r="N25" s="2"/>
      <c r="O25" s="69"/>
      <c r="P25" s="69"/>
      <c r="Q25" s="70"/>
    </row>
    <row r="26" spans="1:17" x14ac:dyDescent="0.25">
      <c r="H26" s="51"/>
      <c r="O26" s="4"/>
      <c r="P26" s="4"/>
    </row>
    <row r="27" spans="1:17" x14ac:dyDescent="0.25">
      <c r="H27" s="51"/>
    </row>
    <row r="28" spans="1:17" x14ac:dyDescent="0.25">
      <c r="A28" s="9"/>
      <c r="G28" s="5"/>
    </row>
    <row r="29" spans="1:17" x14ac:dyDescent="0.25">
      <c r="G29" s="5"/>
    </row>
    <row r="30" spans="1:17" x14ac:dyDescent="0.25">
      <c r="G30" s="5"/>
    </row>
    <row r="31" spans="1:17" x14ac:dyDescent="0.25">
      <c r="G31" s="5"/>
    </row>
    <row r="32" spans="1:17" x14ac:dyDescent="0.25">
      <c r="G32" s="5"/>
    </row>
    <row r="33" spans="7:8" x14ac:dyDescent="0.25">
      <c r="G33" s="5"/>
    </row>
    <row r="34" spans="7:8" x14ac:dyDescent="0.25">
      <c r="H34" s="51"/>
    </row>
    <row r="35" spans="7:8" x14ac:dyDescent="0.25">
      <c r="H35" s="51"/>
    </row>
    <row r="36" spans="7:8" x14ac:dyDescent="0.25">
      <c r="H36" s="51"/>
    </row>
    <row r="37" spans="7:8" x14ac:dyDescent="0.25">
      <c r="H37" s="51"/>
    </row>
    <row r="38" spans="7:8" x14ac:dyDescent="0.25">
      <c r="H38" s="51"/>
    </row>
  </sheetData>
  <mergeCells count="19">
    <mergeCell ref="Q19:Q20"/>
    <mergeCell ref="A25:B25"/>
    <mergeCell ref="A12:A13"/>
    <mergeCell ref="G12:G13"/>
    <mergeCell ref="C12:C13"/>
    <mergeCell ref="A19:A20"/>
    <mergeCell ref="C19:C20"/>
    <mergeCell ref="A1:Q1"/>
    <mergeCell ref="A17:A18"/>
    <mergeCell ref="C17:C18"/>
    <mergeCell ref="D17:D18"/>
    <mergeCell ref="Q17:Q18"/>
    <mergeCell ref="F17:F18"/>
    <mergeCell ref="E17:E18"/>
    <mergeCell ref="A7:A8"/>
    <mergeCell ref="C7:C8"/>
    <mergeCell ref="G7:G8"/>
    <mergeCell ref="M17:M18"/>
    <mergeCell ref="Q7:Q8"/>
  </mergeCells>
  <phoneticPr fontId="0" type="noConversion"/>
  <pageMargins left="0" right="0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73" sqref="M73"/>
    </sheetView>
  </sheetViews>
  <sheetFormatPr defaultRowHeight="14.25" x14ac:dyDescent="0.25"/>
  <cols>
    <col min="1" max="1" width="9.140625" style="62"/>
    <col min="2" max="2" width="15.85546875" style="62" customWidth="1"/>
    <col min="3" max="3" width="5.5703125" style="62" customWidth="1"/>
    <col min="4" max="4" width="13.85546875" style="62" hidden="1" customWidth="1"/>
    <col min="5" max="5" width="13.5703125" style="62" customWidth="1"/>
    <col min="6" max="6" width="7.5703125" style="62" customWidth="1"/>
    <col min="7" max="7" width="13.85546875" style="66" hidden="1" customWidth="1"/>
    <col min="8" max="8" width="10.7109375" style="66" customWidth="1"/>
    <col min="9" max="9" width="26.85546875" style="62" customWidth="1"/>
    <col min="10" max="16384" width="9.140625" style="62"/>
  </cols>
  <sheetData>
    <row r="1" spans="1:12" ht="27.6" customHeight="1" x14ac:dyDescent="0.25">
      <c r="A1" s="104" t="s">
        <v>37</v>
      </c>
      <c r="B1" s="104"/>
      <c r="C1" s="104"/>
      <c r="D1" s="104"/>
      <c r="E1" s="104"/>
      <c r="F1" s="104"/>
      <c r="G1" s="104"/>
      <c r="H1" s="104"/>
      <c r="I1" s="104"/>
      <c r="J1" s="61"/>
      <c r="K1" s="61"/>
      <c r="L1" s="61"/>
    </row>
    <row r="2" spans="1:12" ht="60" customHeight="1" x14ac:dyDescent="0.25">
      <c r="A2" s="39" t="s">
        <v>0</v>
      </c>
      <c r="B2" s="63" t="s">
        <v>260</v>
      </c>
      <c r="C2" s="39" t="s">
        <v>40</v>
      </c>
      <c r="D2" s="39" t="s">
        <v>261</v>
      </c>
      <c r="E2" s="39" t="s">
        <v>262</v>
      </c>
      <c r="F2" s="39" t="s">
        <v>263</v>
      </c>
      <c r="G2" s="39" t="s">
        <v>267</v>
      </c>
      <c r="H2" s="39" t="s">
        <v>268</v>
      </c>
      <c r="I2" s="39" t="s">
        <v>264</v>
      </c>
    </row>
    <row r="3" spans="1:12" x14ac:dyDescent="0.25">
      <c r="A3" s="58">
        <v>1</v>
      </c>
      <c r="B3" s="64" t="s">
        <v>248</v>
      </c>
      <c r="C3" s="40" t="s">
        <v>160</v>
      </c>
      <c r="D3" s="40" t="s">
        <v>233</v>
      </c>
      <c r="E3" s="40" t="s">
        <v>161</v>
      </c>
      <c r="F3" s="40">
        <v>116038</v>
      </c>
      <c r="G3" s="58" t="s">
        <v>249</v>
      </c>
      <c r="H3" s="58" t="s">
        <v>246</v>
      </c>
      <c r="I3" s="40" t="s">
        <v>242</v>
      </c>
    </row>
    <row r="4" spans="1:12" x14ac:dyDescent="0.25">
      <c r="A4" s="58">
        <v>2</v>
      </c>
      <c r="B4" s="64" t="s">
        <v>250</v>
      </c>
      <c r="C4" s="40" t="s">
        <v>160</v>
      </c>
      <c r="D4" s="40" t="s">
        <v>251</v>
      </c>
      <c r="E4" s="40" t="s">
        <v>161</v>
      </c>
      <c r="F4" s="40">
        <v>116039</v>
      </c>
      <c r="G4" s="58" t="s">
        <v>177</v>
      </c>
      <c r="H4" s="58" t="s">
        <v>246</v>
      </c>
      <c r="I4" s="40" t="s">
        <v>242</v>
      </c>
    </row>
    <row r="5" spans="1:12" x14ac:dyDescent="0.25">
      <c r="A5" s="58">
        <v>3</v>
      </c>
      <c r="B5" s="64" t="s">
        <v>252</v>
      </c>
      <c r="C5" s="40" t="s">
        <v>160</v>
      </c>
      <c r="D5" s="40" t="s">
        <v>233</v>
      </c>
      <c r="E5" s="40" t="s">
        <v>161</v>
      </c>
      <c r="F5" s="40">
        <v>116037</v>
      </c>
      <c r="G5" s="58" t="s">
        <v>253</v>
      </c>
      <c r="H5" s="58" t="s">
        <v>246</v>
      </c>
      <c r="I5" s="40" t="s">
        <v>243</v>
      </c>
    </row>
    <row r="6" spans="1:12" x14ac:dyDescent="0.25">
      <c r="A6" s="58">
        <v>4</v>
      </c>
      <c r="B6" s="64" t="s">
        <v>254</v>
      </c>
      <c r="C6" s="40" t="s">
        <v>160</v>
      </c>
      <c r="D6" s="40" t="s">
        <v>233</v>
      </c>
      <c r="E6" s="40" t="s">
        <v>161</v>
      </c>
      <c r="F6" s="40">
        <v>116036</v>
      </c>
      <c r="G6" s="58" t="s">
        <v>253</v>
      </c>
      <c r="H6" s="58" t="s">
        <v>246</v>
      </c>
      <c r="I6" s="40" t="s">
        <v>244</v>
      </c>
    </row>
    <row r="7" spans="1:12" x14ac:dyDescent="0.25">
      <c r="A7" s="58">
        <v>5</v>
      </c>
      <c r="B7" s="64" t="s">
        <v>255</v>
      </c>
      <c r="C7" s="40" t="s">
        <v>160</v>
      </c>
      <c r="D7" s="40" t="s">
        <v>233</v>
      </c>
      <c r="E7" s="40" t="s">
        <v>161</v>
      </c>
      <c r="F7" s="40">
        <v>116035</v>
      </c>
      <c r="G7" s="58" t="s">
        <v>211</v>
      </c>
      <c r="H7" s="58" t="s">
        <v>247</v>
      </c>
      <c r="I7" s="40" t="s">
        <v>245</v>
      </c>
    </row>
    <row r="8" spans="1:12" x14ac:dyDescent="0.25">
      <c r="A8" s="58">
        <v>6</v>
      </c>
      <c r="B8" s="64" t="s">
        <v>227</v>
      </c>
      <c r="C8" s="40" t="s">
        <v>160</v>
      </c>
      <c r="D8" s="40" t="s">
        <v>207</v>
      </c>
      <c r="E8" s="40" t="s">
        <v>161</v>
      </c>
      <c r="F8" s="40">
        <v>138125</v>
      </c>
      <c r="G8" s="58" t="s">
        <v>237</v>
      </c>
      <c r="H8" s="58" t="s">
        <v>238</v>
      </c>
      <c r="I8" s="40" t="s">
        <v>239</v>
      </c>
    </row>
    <row r="9" spans="1:12" x14ac:dyDescent="0.25">
      <c r="A9" s="58">
        <v>7</v>
      </c>
      <c r="B9" s="64" t="s">
        <v>228</v>
      </c>
      <c r="C9" s="40" t="s">
        <v>160</v>
      </c>
      <c r="D9" s="40" t="s">
        <v>233</v>
      </c>
      <c r="E9" s="40" t="s">
        <v>161</v>
      </c>
      <c r="F9" s="40">
        <v>138124</v>
      </c>
      <c r="G9" s="58" t="s">
        <v>180</v>
      </c>
      <c r="H9" s="58" t="s">
        <v>238</v>
      </c>
      <c r="I9" s="40" t="s">
        <v>239</v>
      </c>
    </row>
    <row r="10" spans="1:12" x14ac:dyDescent="0.25">
      <c r="A10" s="58">
        <v>8</v>
      </c>
      <c r="B10" s="64" t="s">
        <v>229</v>
      </c>
      <c r="C10" s="40" t="s">
        <v>160</v>
      </c>
      <c r="D10" s="40" t="s">
        <v>207</v>
      </c>
      <c r="E10" s="40" t="s">
        <v>161</v>
      </c>
      <c r="F10" s="40">
        <v>141801</v>
      </c>
      <c r="G10" s="58" t="s">
        <v>236</v>
      </c>
      <c r="H10" s="58" t="s">
        <v>197</v>
      </c>
      <c r="I10" s="40" t="s">
        <v>240</v>
      </c>
    </row>
    <row r="11" spans="1:12" x14ac:dyDescent="0.25">
      <c r="A11" s="58">
        <v>9</v>
      </c>
      <c r="B11" s="64" t="s">
        <v>230</v>
      </c>
      <c r="C11" s="40" t="s">
        <v>160</v>
      </c>
      <c r="D11" s="40" t="s">
        <v>208</v>
      </c>
      <c r="E11" s="40" t="s">
        <v>161</v>
      </c>
      <c r="F11" s="40">
        <v>141801</v>
      </c>
      <c r="G11" s="58" t="s">
        <v>235</v>
      </c>
      <c r="H11" s="58" t="s">
        <v>197</v>
      </c>
      <c r="I11" s="40" t="s">
        <v>240</v>
      </c>
    </row>
    <row r="12" spans="1:12" x14ac:dyDescent="0.25">
      <c r="A12" s="58">
        <v>10</v>
      </c>
      <c r="B12" s="64" t="s">
        <v>231</v>
      </c>
      <c r="C12" s="40" t="s">
        <v>160</v>
      </c>
      <c r="D12" s="40" t="s">
        <v>207</v>
      </c>
      <c r="E12" s="40" t="s">
        <v>161</v>
      </c>
      <c r="F12" s="40">
        <v>141801</v>
      </c>
      <c r="G12" s="58" t="s">
        <v>234</v>
      </c>
      <c r="H12" s="58" t="s">
        <v>197</v>
      </c>
      <c r="I12" s="40" t="s">
        <v>241</v>
      </c>
    </row>
    <row r="13" spans="1:12" x14ac:dyDescent="0.25">
      <c r="A13" s="58">
        <v>11</v>
      </c>
      <c r="B13" s="64" t="s">
        <v>232</v>
      </c>
      <c r="C13" s="40" t="s">
        <v>160</v>
      </c>
      <c r="D13" s="40" t="s">
        <v>208</v>
      </c>
      <c r="E13" s="40" t="s">
        <v>161</v>
      </c>
      <c r="F13" s="40">
        <v>141801</v>
      </c>
      <c r="G13" s="58" t="s">
        <v>213</v>
      </c>
      <c r="H13" s="58" t="s">
        <v>197</v>
      </c>
      <c r="I13" s="40" t="s">
        <v>241</v>
      </c>
    </row>
    <row r="14" spans="1:12" x14ac:dyDescent="0.25">
      <c r="A14" s="58">
        <v>12</v>
      </c>
      <c r="B14" s="40" t="s">
        <v>223</v>
      </c>
      <c r="C14" s="40" t="s">
        <v>160</v>
      </c>
      <c r="D14" s="40" t="s">
        <v>207</v>
      </c>
      <c r="E14" s="40" t="s">
        <v>161</v>
      </c>
      <c r="F14" s="40">
        <v>147564</v>
      </c>
      <c r="G14" s="58" t="s">
        <v>183</v>
      </c>
      <c r="H14" s="58" t="s">
        <v>198</v>
      </c>
      <c r="I14" s="40" t="s">
        <v>219</v>
      </c>
    </row>
    <row r="15" spans="1:12" x14ac:dyDescent="0.25">
      <c r="A15" s="58">
        <v>13</v>
      </c>
      <c r="B15" s="40" t="s">
        <v>224</v>
      </c>
      <c r="C15" s="40" t="s">
        <v>160</v>
      </c>
      <c r="D15" s="40" t="s">
        <v>207</v>
      </c>
      <c r="E15" s="40" t="s">
        <v>161</v>
      </c>
      <c r="F15" s="40">
        <v>147563</v>
      </c>
      <c r="G15" s="58" t="s">
        <v>186</v>
      </c>
      <c r="H15" s="58" t="s">
        <v>198</v>
      </c>
      <c r="I15" s="40" t="s">
        <v>220</v>
      </c>
    </row>
    <row r="16" spans="1:12" x14ac:dyDescent="0.25">
      <c r="A16" s="58">
        <v>14</v>
      </c>
      <c r="B16" s="40" t="s">
        <v>225</v>
      </c>
      <c r="C16" s="40" t="s">
        <v>160</v>
      </c>
      <c r="D16" s="40" t="s">
        <v>207</v>
      </c>
      <c r="E16" s="40" t="s">
        <v>161</v>
      </c>
      <c r="F16" s="40">
        <v>147561</v>
      </c>
      <c r="G16" s="58" t="s">
        <v>189</v>
      </c>
      <c r="H16" s="58" t="s">
        <v>198</v>
      </c>
      <c r="I16" s="40" t="s">
        <v>221</v>
      </c>
    </row>
    <row r="17" spans="1:9" x14ac:dyDescent="0.25">
      <c r="A17" s="58">
        <v>15</v>
      </c>
      <c r="B17" s="40" t="s">
        <v>226</v>
      </c>
      <c r="C17" s="40" t="s">
        <v>160</v>
      </c>
      <c r="D17" s="40" t="s">
        <v>207</v>
      </c>
      <c r="E17" s="40" t="s">
        <v>161</v>
      </c>
      <c r="F17" s="40">
        <v>147562</v>
      </c>
      <c r="G17" s="58" t="s">
        <v>189</v>
      </c>
      <c r="H17" s="58" t="s">
        <v>198</v>
      </c>
      <c r="I17" s="40" t="s">
        <v>222</v>
      </c>
    </row>
    <row r="18" spans="1:9" x14ac:dyDescent="0.25">
      <c r="A18" s="58">
        <v>16</v>
      </c>
      <c r="B18" s="40" t="s">
        <v>199</v>
      </c>
      <c r="C18" s="40" t="s">
        <v>160</v>
      </c>
      <c r="D18" s="40" t="s">
        <v>207</v>
      </c>
      <c r="E18" s="40" t="s">
        <v>161</v>
      </c>
      <c r="F18" s="40">
        <v>162101</v>
      </c>
      <c r="G18" s="58" t="s">
        <v>211</v>
      </c>
      <c r="H18" s="58" t="s">
        <v>197</v>
      </c>
      <c r="I18" s="40" t="s">
        <v>193</v>
      </c>
    </row>
    <row r="19" spans="1:9" x14ac:dyDescent="0.25">
      <c r="A19" s="58">
        <v>17</v>
      </c>
      <c r="B19" s="40" t="s">
        <v>200</v>
      </c>
      <c r="C19" s="40" t="s">
        <v>160</v>
      </c>
      <c r="D19" s="40" t="s">
        <v>208</v>
      </c>
      <c r="E19" s="40" t="s">
        <v>161</v>
      </c>
      <c r="F19" s="40">
        <v>162102</v>
      </c>
      <c r="G19" s="58" t="s">
        <v>212</v>
      </c>
      <c r="H19" s="58" t="s">
        <v>197</v>
      </c>
      <c r="I19" s="40" t="s">
        <v>193</v>
      </c>
    </row>
    <row r="20" spans="1:9" x14ac:dyDescent="0.25">
      <c r="A20" s="58">
        <v>18</v>
      </c>
      <c r="B20" s="40" t="s">
        <v>201</v>
      </c>
      <c r="C20" s="40" t="s">
        <v>160</v>
      </c>
      <c r="D20" s="40" t="s">
        <v>207</v>
      </c>
      <c r="E20" s="40" t="s">
        <v>161</v>
      </c>
      <c r="F20" s="40">
        <v>162103</v>
      </c>
      <c r="G20" s="58" t="s">
        <v>213</v>
      </c>
      <c r="H20" s="58" t="s">
        <v>197</v>
      </c>
      <c r="I20" s="40" t="s">
        <v>194</v>
      </c>
    </row>
    <row r="21" spans="1:9" x14ac:dyDescent="0.25">
      <c r="A21" s="58">
        <v>19</v>
      </c>
      <c r="B21" s="40" t="s">
        <v>202</v>
      </c>
      <c r="C21" s="40" t="s">
        <v>160</v>
      </c>
      <c r="D21" s="40" t="s">
        <v>208</v>
      </c>
      <c r="E21" s="40" t="s">
        <v>161</v>
      </c>
      <c r="F21" s="40">
        <v>162104</v>
      </c>
      <c r="G21" s="58" t="s">
        <v>214</v>
      </c>
      <c r="H21" s="58" t="s">
        <v>197</v>
      </c>
      <c r="I21" s="40" t="s">
        <v>194</v>
      </c>
    </row>
    <row r="22" spans="1:9" x14ac:dyDescent="0.25">
      <c r="A22" s="58">
        <v>20</v>
      </c>
      <c r="B22" s="40" t="s">
        <v>203</v>
      </c>
      <c r="C22" s="40" t="s">
        <v>160</v>
      </c>
      <c r="D22" s="40" t="s">
        <v>207</v>
      </c>
      <c r="E22" s="40" t="s">
        <v>161</v>
      </c>
      <c r="F22" s="40">
        <v>162105</v>
      </c>
      <c r="G22" s="58" t="s">
        <v>215</v>
      </c>
      <c r="H22" s="58" t="s">
        <v>198</v>
      </c>
      <c r="I22" s="40" t="s">
        <v>195</v>
      </c>
    </row>
    <row r="23" spans="1:9" x14ac:dyDescent="0.25">
      <c r="A23" s="58">
        <v>21</v>
      </c>
      <c r="B23" s="40" t="s">
        <v>204</v>
      </c>
      <c r="C23" s="40" t="s">
        <v>160</v>
      </c>
      <c r="D23" s="40" t="s">
        <v>207</v>
      </c>
      <c r="E23" s="40" t="s">
        <v>161</v>
      </c>
      <c r="F23" s="40">
        <v>162106</v>
      </c>
      <c r="G23" s="58" t="s">
        <v>218</v>
      </c>
      <c r="H23" s="58" t="s">
        <v>198</v>
      </c>
      <c r="I23" s="40" t="s">
        <v>195</v>
      </c>
    </row>
    <row r="24" spans="1:9" x14ac:dyDescent="0.25">
      <c r="A24" s="58">
        <v>22</v>
      </c>
      <c r="B24" s="40" t="s">
        <v>205</v>
      </c>
      <c r="C24" s="40" t="s">
        <v>160</v>
      </c>
      <c r="D24" s="40" t="s">
        <v>209</v>
      </c>
      <c r="E24" s="40" t="s">
        <v>161</v>
      </c>
      <c r="F24" s="40">
        <v>168692</v>
      </c>
      <c r="G24" s="58" t="s">
        <v>216</v>
      </c>
      <c r="H24" s="58" t="s">
        <v>190</v>
      </c>
      <c r="I24" s="40" t="s">
        <v>196</v>
      </c>
    </row>
    <row r="25" spans="1:9" x14ac:dyDescent="0.25">
      <c r="A25" s="58">
        <v>23</v>
      </c>
      <c r="B25" s="40" t="s">
        <v>206</v>
      </c>
      <c r="C25" s="40" t="s">
        <v>160</v>
      </c>
      <c r="D25" s="40" t="s">
        <v>210</v>
      </c>
      <c r="E25" s="40" t="s">
        <v>161</v>
      </c>
      <c r="F25" s="40">
        <v>168693</v>
      </c>
      <c r="G25" s="58" t="s">
        <v>217</v>
      </c>
      <c r="H25" s="58" t="s">
        <v>190</v>
      </c>
      <c r="I25" s="40" t="s">
        <v>196</v>
      </c>
    </row>
    <row r="26" spans="1:9" x14ac:dyDescent="0.25">
      <c r="A26" s="58">
        <v>24</v>
      </c>
      <c r="B26" s="40" t="s">
        <v>187</v>
      </c>
      <c r="C26" s="40" t="s">
        <v>160</v>
      </c>
      <c r="D26" s="40" t="s">
        <v>162</v>
      </c>
      <c r="E26" s="40" t="s">
        <v>161</v>
      </c>
      <c r="F26" s="40">
        <v>171903</v>
      </c>
      <c r="G26" s="58" t="s">
        <v>189</v>
      </c>
      <c r="H26" s="58" t="s">
        <v>190</v>
      </c>
      <c r="I26" s="40" t="s">
        <v>191</v>
      </c>
    </row>
    <row r="27" spans="1:9" x14ac:dyDescent="0.25">
      <c r="A27" s="58">
        <v>25</v>
      </c>
      <c r="B27" s="40" t="s">
        <v>188</v>
      </c>
      <c r="C27" s="40" t="s">
        <v>160</v>
      </c>
      <c r="D27" s="40" t="s">
        <v>162</v>
      </c>
      <c r="E27" s="40" t="s">
        <v>161</v>
      </c>
      <c r="F27" s="40">
        <v>171904</v>
      </c>
      <c r="G27" s="58" t="s">
        <v>189</v>
      </c>
      <c r="H27" s="58" t="s">
        <v>190</v>
      </c>
      <c r="I27" s="40" t="s">
        <v>192</v>
      </c>
    </row>
    <row r="28" spans="1:9" x14ac:dyDescent="0.25">
      <c r="A28" s="58">
        <v>26</v>
      </c>
      <c r="B28" s="40" t="s">
        <v>286</v>
      </c>
      <c r="C28" s="40" t="s">
        <v>160</v>
      </c>
      <c r="D28" s="40"/>
      <c r="E28" s="40" t="s">
        <v>161</v>
      </c>
      <c r="F28" s="40">
        <v>212839</v>
      </c>
      <c r="G28" s="58"/>
      <c r="H28" s="58">
        <v>2017</v>
      </c>
      <c r="I28" s="40" t="s">
        <v>272</v>
      </c>
    </row>
    <row r="29" spans="1:9" x14ac:dyDescent="0.25">
      <c r="A29" s="58">
        <v>27</v>
      </c>
      <c r="B29" s="40" t="s">
        <v>162</v>
      </c>
      <c r="C29" s="40" t="s">
        <v>160</v>
      </c>
      <c r="D29" s="40"/>
      <c r="E29" s="40" t="s">
        <v>161</v>
      </c>
      <c r="F29" s="40">
        <v>212838</v>
      </c>
      <c r="G29" s="58"/>
      <c r="H29" s="58">
        <v>2017</v>
      </c>
      <c r="I29" s="40" t="s">
        <v>272</v>
      </c>
    </row>
    <row r="30" spans="1:9" x14ac:dyDescent="0.25">
      <c r="A30" s="58">
        <v>28</v>
      </c>
      <c r="B30" s="40" t="s">
        <v>181</v>
      </c>
      <c r="C30" s="40" t="s">
        <v>160</v>
      </c>
      <c r="D30" s="40" t="s">
        <v>162</v>
      </c>
      <c r="E30" s="40" t="s">
        <v>161</v>
      </c>
      <c r="F30" s="40">
        <v>176273</v>
      </c>
      <c r="G30" s="58" t="s">
        <v>183</v>
      </c>
      <c r="H30" s="58">
        <v>2014</v>
      </c>
      <c r="I30" s="40" t="s">
        <v>185</v>
      </c>
    </row>
    <row r="31" spans="1:9" x14ac:dyDescent="0.25">
      <c r="A31" s="58">
        <v>29</v>
      </c>
      <c r="B31" s="40" t="s">
        <v>182</v>
      </c>
      <c r="C31" s="40" t="s">
        <v>160</v>
      </c>
      <c r="D31" s="40" t="s">
        <v>162</v>
      </c>
      <c r="E31" s="40" t="s">
        <v>161</v>
      </c>
      <c r="F31" s="40">
        <v>176274</v>
      </c>
      <c r="G31" s="58" t="s">
        <v>184</v>
      </c>
      <c r="H31" s="58">
        <v>2014</v>
      </c>
      <c r="I31" s="40" t="s">
        <v>185</v>
      </c>
    </row>
    <row r="32" spans="1:9" x14ac:dyDescent="0.25">
      <c r="A32" s="58">
        <v>30</v>
      </c>
      <c r="B32" s="40" t="s">
        <v>175</v>
      </c>
      <c r="C32" s="40" t="s">
        <v>160</v>
      </c>
      <c r="D32" s="40" t="s">
        <v>162</v>
      </c>
      <c r="E32" s="40" t="s">
        <v>161</v>
      </c>
      <c r="F32" s="40">
        <v>176948</v>
      </c>
      <c r="G32" s="58" t="s">
        <v>177</v>
      </c>
      <c r="H32" s="58">
        <v>2014</v>
      </c>
      <c r="I32" s="40" t="s">
        <v>179</v>
      </c>
    </row>
    <row r="33" spans="1:9" x14ac:dyDescent="0.25">
      <c r="A33" s="58">
        <v>31</v>
      </c>
      <c r="B33" s="40" t="s">
        <v>176</v>
      </c>
      <c r="C33" s="40" t="s">
        <v>160</v>
      </c>
      <c r="D33" s="40" t="s">
        <v>162</v>
      </c>
      <c r="E33" s="40" t="s">
        <v>161</v>
      </c>
      <c r="F33" s="40">
        <v>176949</v>
      </c>
      <c r="G33" s="58" t="s">
        <v>178</v>
      </c>
      <c r="H33" s="58">
        <v>2014</v>
      </c>
      <c r="I33" s="40" t="s">
        <v>179</v>
      </c>
    </row>
    <row r="34" spans="1:9" x14ac:dyDescent="0.25">
      <c r="A34" s="58">
        <v>32</v>
      </c>
      <c r="B34" s="40" t="s">
        <v>159</v>
      </c>
      <c r="C34" s="40" t="s">
        <v>160</v>
      </c>
      <c r="D34" s="40"/>
      <c r="E34" s="40" t="s">
        <v>161</v>
      </c>
      <c r="F34" s="40">
        <v>187949</v>
      </c>
      <c r="G34" s="58"/>
      <c r="H34" s="58">
        <v>2015</v>
      </c>
      <c r="I34" s="40" t="s">
        <v>170</v>
      </c>
    </row>
    <row r="35" spans="1:9" x14ac:dyDescent="0.25">
      <c r="A35" s="58">
        <v>33</v>
      </c>
      <c r="B35" s="40" t="s">
        <v>162</v>
      </c>
      <c r="C35" s="40" t="s">
        <v>160</v>
      </c>
      <c r="D35" s="40"/>
      <c r="E35" s="40" t="s">
        <v>161</v>
      </c>
      <c r="F35" s="40">
        <v>187948</v>
      </c>
      <c r="G35" s="58"/>
      <c r="H35" s="58">
        <v>2015</v>
      </c>
      <c r="I35" s="40" t="s">
        <v>170</v>
      </c>
    </row>
    <row r="36" spans="1:9" x14ac:dyDescent="0.25">
      <c r="A36" s="58">
        <v>34</v>
      </c>
      <c r="B36" s="40" t="s">
        <v>159</v>
      </c>
      <c r="C36" s="40" t="s">
        <v>160</v>
      </c>
      <c r="D36" s="40"/>
      <c r="E36" s="40" t="s">
        <v>161</v>
      </c>
      <c r="F36" s="40">
        <v>185600</v>
      </c>
      <c r="G36" s="58">
        <v>400</v>
      </c>
      <c r="H36" s="58">
        <v>2015</v>
      </c>
      <c r="I36" s="40" t="s">
        <v>167</v>
      </c>
    </row>
    <row r="37" spans="1:9" x14ac:dyDescent="0.25">
      <c r="A37" s="58">
        <v>35</v>
      </c>
      <c r="B37" s="40" t="s">
        <v>159</v>
      </c>
      <c r="C37" s="40" t="s">
        <v>160</v>
      </c>
      <c r="D37" s="40"/>
      <c r="E37" s="40" t="s">
        <v>161</v>
      </c>
      <c r="F37" s="40">
        <v>185599</v>
      </c>
      <c r="G37" s="58">
        <v>630</v>
      </c>
      <c r="H37" s="58">
        <v>2015</v>
      </c>
      <c r="I37" s="40" t="s">
        <v>167</v>
      </c>
    </row>
    <row r="38" spans="1:9" x14ac:dyDescent="0.25">
      <c r="A38" s="58">
        <v>36</v>
      </c>
      <c r="B38" s="40" t="s">
        <v>159</v>
      </c>
      <c r="C38" s="40" t="s">
        <v>160</v>
      </c>
      <c r="D38" s="40"/>
      <c r="E38" s="40" t="s">
        <v>161</v>
      </c>
      <c r="F38" s="40">
        <v>185601</v>
      </c>
      <c r="G38" s="58">
        <v>630</v>
      </c>
      <c r="H38" s="58">
        <v>2015</v>
      </c>
      <c r="I38" s="40" t="s">
        <v>168</v>
      </c>
    </row>
    <row r="39" spans="1:9" x14ac:dyDescent="0.25">
      <c r="A39" s="58">
        <v>37</v>
      </c>
      <c r="B39" s="40" t="s">
        <v>159</v>
      </c>
      <c r="C39" s="40" t="s">
        <v>160</v>
      </c>
      <c r="D39" s="40"/>
      <c r="E39" s="40" t="s">
        <v>161</v>
      </c>
      <c r="F39" s="40">
        <v>185602</v>
      </c>
      <c r="G39" s="58">
        <v>400</v>
      </c>
      <c r="H39" s="58">
        <v>2015</v>
      </c>
      <c r="I39" s="40" t="s">
        <v>168</v>
      </c>
    </row>
    <row r="40" spans="1:9" x14ac:dyDescent="0.25">
      <c r="A40" s="58">
        <v>38</v>
      </c>
      <c r="B40" s="40" t="s">
        <v>159</v>
      </c>
      <c r="C40" s="40" t="s">
        <v>160</v>
      </c>
      <c r="D40" s="40"/>
      <c r="E40" s="40" t="s">
        <v>161</v>
      </c>
      <c r="F40" s="40">
        <v>181151</v>
      </c>
      <c r="G40" s="58">
        <v>400</v>
      </c>
      <c r="H40" s="58">
        <v>2015</v>
      </c>
      <c r="I40" s="40" t="s">
        <v>169</v>
      </c>
    </row>
    <row r="41" spans="1:9" x14ac:dyDescent="0.25">
      <c r="A41" s="58">
        <v>39</v>
      </c>
      <c r="B41" s="65" t="s">
        <v>159</v>
      </c>
      <c r="C41" s="40" t="s">
        <v>160</v>
      </c>
      <c r="D41" s="40"/>
      <c r="E41" s="40" t="s">
        <v>161</v>
      </c>
      <c r="F41" s="40">
        <v>179919</v>
      </c>
      <c r="G41" s="58">
        <v>630</v>
      </c>
      <c r="H41" s="58">
        <v>2015</v>
      </c>
      <c r="I41" s="40" t="s">
        <v>169</v>
      </c>
    </row>
    <row r="42" spans="1:9" x14ac:dyDescent="0.25">
      <c r="A42" s="58">
        <v>40</v>
      </c>
      <c r="B42" s="65" t="s">
        <v>159</v>
      </c>
      <c r="C42" s="40" t="s">
        <v>160</v>
      </c>
      <c r="D42" s="40"/>
      <c r="E42" s="40" t="s">
        <v>161</v>
      </c>
      <c r="F42" s="40">
        <v>181150</v>
      </c>
      <c r="G42" s="58">
        <v>400</v>
      </c>
      <c r="H42" s="58">
        <v>2015</v>
      </c>
      <c r="I42" s="40" t="s">
        <v>166</v>
      </c>
    </row>
    <row r="43" spans="1:9" x14ac:dyDescent="0.25">
      <c r="A43" s="58">
        <v>41</v>
      </c>
      <c r="B43" s="65" t="s">
        <v>159</v>
      </c>
      <c r="C43" s="40" t="s">
        <v>160</v>
      </c>
      <c r="D43" s="40"/>
      <c r="E43" s="40" t="s">
        <v>161</v>
      </c>
      <c r="F43" s="40">
        <v>181149</v>
      </c>
      <c r="G43" s="58">
        <v>630</v>
      </c>
      <c r="H43" s="58">
        <v>2015</v>
      </c>
      <c r="I43" s="40" t="s">
        <v>166</v>
      </c>
    </row>
    <row r="44" spans="1:9" x14ac:dyDescent="0.25">
      <c r="A44" s="58">
        <v>42</v>
      </c>
      <c r="B44" s="59" t="s">
        <v>265</v>
      </c>
      <c r="C44" s="40" t="s">
        <v>160</v>
      </c>
      <c r="D44" s="40"/>
      <c r="E44" s="40" t="s">
        <v>161</v>
      </c>
      <c r="F44" s="60">
        <v>193220</v>
      </c>
      <c r="G44" s="58"/>
      <c r="H44" s="58">
        <v>2016</v>
      </c>
      <c r="I44" s="40" t="s">
        <v>165</v>
      </c>
    </row>
    <row r="45" spans="1:9" x14ac:dyDescent="0.25">
      <c r="A45" s="58">
        <v>43</v>
      </c>
      <c r="B45" s="59" t="s">
        <v>159</v>
      </c>
      <c r="C45" s="40" t="s">
        <v>160</v>
      </c>
      <c r="D45" s="40"/>
      <c r="E45" s="40" t="s">
        <v>161</v>
      </c>
      <c r="F45" s="60">
        <v>193221</v>
      </c>
      <c r="G45" s="58"/>
      <c r="H45" s="58">
        <v>2016</v>
      </c>
      <c r="I45" s="40" t="s">
        <v>165</v>
      </c>
    </row>
    <row r="46" spans="1:9" x14ac:dyDescent="0.25">
      <c r="A46" s="58">
        <v>44</v>
      </c>
      <c r="B46" s="59" t="s">
        <v>159</v>
      </c>
      <c r="C46" s="40" t="s">
        <v>160</v>
      </c>
      <c r="D46" s="40"/>
      <c r="E46" s="40" t="s">
        <v>161</v>
      </c>
      <c r="F46" s="60">
        <v>193222</v>
      </c>
      <c r="G46" s="58"/>
      <c r="H46" s="58">
        <v>2016</v>
      </c>
      <c r="I46" s="40" t="s">
        <v>165</v>
      </c>
    </row>
    <row r="47" spans="1:9" x14ac:dyDescent="0.25">
      <c r="A47" s="58">
        <v>45</v>
      </c>
      <c r="B47" s="59" t="s">
        <v>265</v>
      </c>
      <c r="C47" s="40" t="s">
        <v>160</v>
      </c>
      <c r="D47" s="40"/>
      <c r="E47" s="40" t="s">
        <v>161</v>
      </c>
      <c r="F47" s="60">
        <v>193219</v>
      </c>
      <c r="G47" s="58"/>
      <c r="H47" s="58">
        <v>2016</v>
      </c>
      <c r="I47" s="40" t="s">
        <v>165</v>
      </c>
    </row>
    <row r="48" spans="1:9" x14ac:dyDescent="0.25">
      <c r="A48" s="58">
        <v>46</v>
      </c>
      <c r="B48" s="59" t="s">
        <v>265</v>
      </c>
      <c r="C48" s="40" t="s">
        <v>160</v>
      </c>
      <c r="D48" s="40"/>
      <c r="E48" s="40" t="s">
        <v>161</v>
      </c>
      <c r="F48" s="60">
        <v>196705</v>
      </c>
      <c r="G48" s="58"/>
      <c r="H48" s="58">
        <v>2016</v>
      </c>
      <c r="I48" s="40" t="s">
        <v>165</v>
      </c>
    </row>
    <row r="49" spans="1:9" x14ac:dyDescent="0.25">
      <c r="A49" s="58">
        <v>47</v>
      </c>
      <c r="B49" s="59" t="s">
        <v>159</v>
      </c>
      <c r="C49" s="40" t="s">
        <v>160</v>
      </c>
      <c r="D49" s="40"/>
      <c r="E49" s="40" t="s">
        <v>161</v>
      </c>
      <c r="F49" s="60">
        <v>196707</v>
      </c>
      <c r="G49" s="58"/>
      <c r="H49" s="58">
        <v>2016</v>
      </c>
      <c r="I49" s="40" t="s">
        <v>165</v>
      </c>
    </row>
    <row r="50" spans="1:9" x14ac:dyDescent="0.25">
      <c r="A50" s="58">
        <v>48</v>
      </c>
      <c r="B50" s="59" t="s">
        <v>159</v>
      </c>
      <c r="C50" s="40" t="s">
        <v>160</v>
      </c>
      <c r="D50" s="40"/>
      <c r="E50" s="40" t="s">
        <v>161</v>
      </c>
      <c r="F50" s="60">
        <v>196708</v>
      </c>
      <c r="G50" s="58"/>
      <c r="H50" s="58">
        <v>2016</v>
      </c>
      <c r="I50" s="40" t="s">
        <v>165</v>
      </c>
    </row>
    <row r="51" spans="1:9" x14ac:dyDescent="0.25">
      <c r="A51" s="58">
        <v>49</v>
      </c>
      <c r="B51" s="59" t="s">
        <v>265</v>
      </c>
      <c r="C51" s="40" t="s">
        <v>160</v>
      </c>
      <c r="D51" s="40"/>
      <c r="E51" s="40" t="s">
        <v>161</v>
      </c>
      <c r="F51" s="60">
        <v>196706</v>
      </c>
      <c r="G51" s="58"/>
      <c r="H51" s="58">
        <v>2016</v>
      </c>
      <c r="I51" s="40" t="s">
        <v>165</v>
      </c>
    </row>
    <row r="52" spans="1:9" x14ac:dyDescent="0.25">
      <c r="A52" s="58">
        <v>50</v>
      </c>
      <c r="B52" s="59" t="s">
        <v>159</v>
      </c>
      <c r="C52" s="40" t="s">
        <v>160</v>
      </c>
      <c r="D52" s="40"/>
      <c r="E52" s="40" t="s">
        <v>161</v>
      </c>
      <c r="F52" s="60">
        <v>197745</v>
      </c>
      <c r="G52" s="58"/>
      <c r="H52" s="58">
        <v>2017</v>
      </c>
      <c r="I52" s="40" t="s">
        <v>174</v>
      </c>
    </row>
    <row r="53" spans="1:9" x14ac:dyDescent="0.25">
      <c r="A53" s="58">
        <v>51</v>
      </c>
      <c r="B53" s="59" t="s">
        <v>162</v>
      </c>
      <c r="C53" s="40" t="s">
        <v>160</v>
      </c>
      <c r="D53" s="40"/>
      <c r="E53" s="40" t="s">
        <v>161</v>
      </c>
      <c r="F53" s="60">
        <v>197744</v>
      </c>
      <c r="G53" s="58"/>
      <c r="H53" s="58">
        <v>2017</v>
      </c>
      <c r="I53" s="40" t="s">
        <v>174</v>
      </c>
    </row>
    <row r="54" spans="1:9" x14ac:dyDescent="0.25">
      <c r="A54" s="58">
        <v>52</v>
      </c>
      <c r="B54" s="59" t="s">
        <v>159</v>
      </c>
      <c r="C54" s="40" t="s">
        <v>160</v>
      </c>
      <c r="D54" s="40"/>
      <c r="E54" s="40" t="s">
        <v>161</v>
      </c>
      <c r="F54" s="60">
        <v>197747</v>
      </c>
      <c r="G54" s="58"/>
      <c r="H54" s="58">
        <v>2017</v>
      </c>
      <c r="I54" s="40" t="s">
        <v>174</v>
      </c>
    </row>
    <row r="55" spans="1:9" x14ac:dyDescent="0.25">
      <c r="A55" s="58">
        <v>53</v>
      </c>
      <c r="B55" s="59" t="s">
        <v>162</v>
      </c>
      <c r="C55" s="40" t="s">
        <v>160</v>
      </c>
      <c r="D55" s="40"/>
      <c r="E55" s="40" t="s">
        <v>161</v>
      </c>
      <c r="F55" s="60">
        <v>197746</v>
      </c>
      <c r="G55" s="58"/>
      <c r="H55" s="58">
        <v>2017</v>
      </c>
      <c r="I55" s="40" t="s">
        <v>174</v>
      </c>
    </row>
    <row r="56" spans="1:9" x14ac:dyDescent="0.25">
      <c r="A56" s="58">
        <v>54</v>
      </c>
      <c r="B56" s="59" t="s">
        <v>266</v>
      </c>
      <c r="C56" s="40" t="s">
        <v>160</v>
      </c>
      <c r="D56" s="40"/>
      <c r="E56" s="40" t="s">
        <v>161</v>
      </c>
      <c r="F56" s="60">
        <v>197503</v>
      </c>
      <c r="G56" s="58"/>
      <c r="H56" s="58">
        <v>2017</v>
      </c>
      <c r="I56" s="40" t="s">
        <v>259</v>
      </c>
    </row>
    <row r="57" spans="1:9" x14ac:dyDescent="0.25">
      <c r="A57" s="58">
        <v>55</v>
      </c>
      <c r="B57" s="59" t="s">
        <v>266</v>
      </c>
      <c r="C57" s="40" t="s">
        <v>160</v>
      </c>
      <c r="D57" s="40"/>
      <c r="E57" s="40" t="s">
        <v>161</v>
      </c>
      <c r="F57" s="60">
        <v>197504</v>
      </c>
      <c r="G57" s="58"/>
      <c r="H57" s="58">
        <v>2017</v>
      </c>
      <c r="I57" s="40" t="s">
        <v>259</v>
      </c>
    </row>
    <row r="58" spans="1:9" x14ac:dyDescent="0.25">
      <c r="A58" s="58">
        <v>56</v>
      </c>
      <c r="B58" s="59" t="s">
        <v>287</v>
      </c>
      <c r="C58" s="40" t="s">
        <v>160</v>
      </c>
      <c r="D58" s="40"/>
      <c r="E58" s="40" t="s">
        <v>161</v>
      </c>
      <c r="F58" s="60">
        <v>220085</v>
      </c>
      <c r="G58" s="58"/>
      <c r="H58" s="58">
        <v>2017</v>
      </c>
      <c r="I58" s="40" t="s">
        <v>273</v>
      </c>
    </row>
    <row r="59" spans="1:9" x14ac:dyDescent="0.25">
      <c r="A59" s="58">
        <v>57</v>
      </c>
      <c r="B59" s="59" t="s">
        <v>288</v>
      </c>
      <c r="C59" s="40" t="s">
        <v>160</v>
      </c>
      <c r="D59" s="40"/>
      <c r="E59" s="40" t="s">
        <v>161</v>
      </c>
      <c r="F59" s="60">
        <v>220086</v>
      </c>
      <c r="G59" s="58"/>
      <c r="H59" s="58">
        <v>2017</v>
      </c>
      <c r="I59" s="40" t="s">
        <v>273</v>
      </c>
    </row>
    <row r="60" spans="1:9" x14ac:dyDescent="0.25">
      <c r="A60" s="58">
        <v>58</v>
      </c>
      <c r="B60" s="59" t="s">
        <v>162</v>
      </c>
      <c r="C60" s="40" t="s">
        <v>160</v>
      </c>
      <c r="D60" s="40"/>
      <c r="E60" s="40" t="s">
        <v>161</v>
      </c>
      <c r="F60" s="60">
        <v>229038</v>
      </c>
      <c r="G60" s="58"/>
      <c r="H60" s="58">
        <v>2017</v>
      </c>
      <c r="I60" s="40" t="s">
        <v>274</v>
      </c>
    </row>
    <row r="61" spans="1:9" x14ac:dyDescent="0.25">
      <c r="A61" s="58">
        <v>59</v>
      </c>
      <c r="B61" s="59" t="s">
        <v>286</v>
      </c>
      <c r="C61" s="40" t="s">
        <v>160</v>
      </c>
      <c r="D61" s="40"/>
      <c r="E61" s="40" t="s">
        <v>161</v>
      </c>
      <c r="F61" s="60">
        <v>224205</v>
      </c>
      <c r="G61" s="58"/>
      <c r="H61" s="58">
        <v>2017</v>
      </c>
      <c r="I61" s="40" t="s">
        <v>274</v>
      </c>
    </row>
    <row r="62" spans="1:9" x14ac:dyDescent="0.25">
      <c r="A62" s="58">
        <v>60</v>
      </c>
      <c r="B62" s="40"/>
      <c r="C62" s="40" t="s">
        <v>160</v>
      </c>
      <c r="D62" s="40"/>
      <c r="E62" s="40" t="s">
        <v>161</v>
      </c>
      <c r="F62" s="40">
        <v>237485</v>
      </c>
      <c r="G62" s="58"/>
      <c r="H62" s="58">
        <v>2019</v>
      </c>
      <c r="I62" s="40" t="s">
        <v>301</v>
      </c>
    </row>
    <row r="63" spans="1:9" x14ac:dyDescent="0.25">
      <c r="A63" s="58">
        <v>61</v>
      </c>
      <c r="B63" s="40"/>
      <c r="C63" s="40" t="s">
        <v>160</v>
      </c>
      <c r="D63" s="40"/>
      <c r="E63" s="40" t="s">
        <v>161</v>
      </c>
      <c r="F63" s="40">
        <v>237486</v>
      </c>
      <c r="G63" s="58"/>
      <c r="H63" s="58">
        <v>2019</v>
      </c>
      <c r="I63" s="40" t="s">
        <v>301</v>
      </c>
    </row>
    <row r="64" spans="1:9" ht="15" x14ac:dyDescent="0.25">
      <c r="A64" s="58">
        <v>62</v>
      </c>
      <c r="B64" s="40"/>
      <c r="C64" s="40" t="s">
        <v>160</v>
      </c>
      <c r="D64" s="40"/>
      <c r="E64" s="129" t="s">
        <v>303</v>
      </c>
      <c r="F64" s="129">
        <v>212836</v>
      </c>
      <c r="G64" s="58"/>
      <c r="H64" s="58">
        <v>2018</v>
      </c>
      <c r="I64" s="129" t="s">
        <v>302</v>
      </c>
    </row>
    <row r="65" spans="1:9" ht="15" x14ac:dyDescent="0.25">
      <c r="A65" s="58">
        <v>63</v>
      </c>
      <c r="B65" s="40"/>
      <c r="C65" s="40" t="s">
        <v>160</v>
      </c>
      <c r="D65" s="40"/>
      <c r="E65" s="129" t="s">
        <v>303</v>
      </c>
      <c r="F65" s="129">
        <v>212837</v>
      </c>
      <c r="G65" s="58"/>
      <c r="H65" s="58">
        <v>2018</v>
      </c>
      <c r="I65" s="129" t="s">
        <v>302</v>
      </c>
    </row>
    <row r="66" spans="1:9" ht="15" x14ac:dyDescent="0.25">
      <c r="A66" s="58">
        <v>64</v>
      </c>
      <c r="B66" s="40"/>
      <c r="C66" s="40" t="s">
        <v>160</v>
      </c>
      <c r="D66" s="40"/>
      <c r="E66" s="129" t="s">
        <v>303</v>
      </c>
      <c r="F66" s="129">
        <v>250021</v>
      </c>
      <c r="G66" s="58"/>
      <c r="H66" s="58">
        <v>2018</v>
      </c>
      <c r="I66" s="129" t="s">
        <v>304</v>
      </c>
    </row>
    <row r="67" spans="1:9" ht="15" x14ac:dyDescent="0.25">
      <c r="A67" s="58">
        <v>65</v>
      </c>
      <c r="B67" s="40"/>
      <c r="C67" s="40" t="s">
        <v>160</v>
      </c>
      <c r="D67" s="40"/>
      <c r="E67" s="129" t="s">
        <v>303</v>
      </c>
      <c r="F67" s="129">
        <v>250020</v>
      </c>
      <c r="G67" s="58"/>
      <c r="H67" s="58">
        <v>2018</v>
      </c>
      <c r="I67" s="129" t="s">
        <v>304</v>
      </c>
    </row>
    <row r="68" spans="1:9" ht="15" x14ac:dyDescent="0.25">
      <c r="A68" s="58">
        <v>66</v>
      </c>
      <c r="B68" s="40"/>
      <c r="C68" s="40" t="s">
        <v>160</v>
      </c>
      <c r="D68" s="40"/>
      <c r="E68" s="129" t="s">
        <v>303</v>
      </c>
      <c r="F68" s="129">
        <v>224213</v>
      </c>
      <c r="G68" s="58"/>
      <c r="H68" s="58">
        <v>2018</v>
      </c>
      <c r="I68" s="129" t="s">
        <v>304</v>
      </c>
    </row>
    <row r="69" spans="1:9" ht="15" x14ac:dyDescent="0.25">
      <c r="A69" s="58">
        <v>67</v>
      </c>
      <c r="B69" s="40"/>
      <c r="C69" s="40" t="s">
        <v>160</v>
      </c>
      <c r="D69" s="40"/>
      <c r="E69" s="129" t="s">
        <v>303</v>
      </c>
      <c r="F69" s="129">
        <v>224211</v>
      </c>
      <c r="G69" s="58"/>
      <c r="H69" s="58">
        <v>2018</v>
      </c>
      <c r="I69" s="129" t="s">
        <v>304</v>
      </c>
    </row>
    <row r="70" spans="1:9" ht="15" x14ac:dyDescent="0.25">
      <c r="A70" s="58">
        <v>68</v>
      </c>
      <c r="B70" s="40"/>
      <c r="C70" s="40" t="s">
        <v>160</v>
      </c>
      <c r="D70" s="40"/>
      <c r="E70" s="129" t="s">
        <v>303</v>
      </c>
      <c r="F70" s="129">
        <v>224209</v>
      </c>
      <c r="G70" s="58"/>
      <c r="H70" s="58">
        <v>2018</v>
      </c>
      <c r="I70" s="129" t="s">
        <v>304</v>
      </c>
    </row>
    <row r="71" spans="1:9" ht="15" x14ac:dyDescent="0.25">
      <c r="A71" s="58">
        <v>69</v>
      </c>
      <c r="B71" s="40"/>
      <c r="C71" s="40" t="s">
        <v>160</v>
      </c>
      <c r="D71" s="40"/>
      <c r="E71" s="129" t="s">
        <v>303</v>
      </c>
      <c r="F71" s="129">
        <v>224207</v>
      </c>
      <c r="G71" s="58"/>
      <c r="H71" s="58">
        <v>2018</v>
      </c>
      <c r="I71" s="129" t="s">
        <v>304</v>
      </c>
    </row>
    <row r="72" spans="1:9" ht="15" x14ac:dyDescent="0.25">
      <c r="A72" s="58">
        <v>70</v>
      </c>
      <c r="B72" s="40"/>
      <c r="C72" s="40" t="s">
        <v>160</v>
      </c>
      <c r="D72" s="40"/>
      <c r="E72" s="129" t="s">
        <v>303</v>
      </c>
      <c r="F72" s="129">
        <v>251019</v>
      </c>
      <c r="G72" s="58"/>
      <c r="H72" s="58">
        <v>2018</v>
      </c>
      <c r="I72" s="129" t="s">
        <v>304</v>
      </c>
    </row>
    <row r="73" spans="1:9" ht="15" x14ac:dyDescent="0.25">
      <c r="A73" s="58">
        <v>71</v>
      </c>
      <c r="B73" s="40"/>
      <c r="C73" s="40" t="s">
        <v>160</v>
      </c>
      <c r="D73" s="40"/>
      <c r="E73" s="129" t="s">
        <v>303</v>
      </c>
      <c r="F73" s="129">
        <v>224204</v>
      </c>
      <c r="G73" s="58"/>
      <c r="H73" s="58">
        <v>2018</v>
      </c>
      <c r="I73" s="129" t="s">
        <v>304</v>
      </c>
    </row>
    <row r="74" spans="1:9" ht="15" x14ac:dyDescent="0.25">
      <c r="A74" s="58">
        <v>72</v>
      </c>
      <c r="B74" s="40"/>
      <c r="C74" s="40" t="s">
        <v>160</v>
      </c>
      <c r="D74" s="40"/>
      <c r="E74" s="129" t="s">
        <v>303</v>
      </c>
      <c r="F74" s="129">
        <v>224212</v>
      </c>
      <c r="G74" s="58"/>
      <c r="H74" s="58">
        <v>2018</v>
      </c>
      <c r="I74" s="129" t="s">
        <v>304</v>
      </c>
    </row>
    <row r="75" spans="1:9" ht="15" x14ac:dyDescent="0.25">
      <c r="A75" s="58">
        <v>73</v>
      </c>
      <c r="B75" s="40"/>
      <c r="C75" s="40" t="s">
        <v>160</v>
      </c>
      <c r="D75" s="40"/>
      <c r="E75" s="129" t="s">
        <v>303</v>
      </c>
      <c r="F75" s="129">
        <v>224210</v>
      </c>
      <c r="G75" s="58"/>
      <c r="H75" s="58">
        <v>2018</v>
      </c>
      <c r="I75" s="129" t="s">
        <v>304</v>
      </c>
    </row>
    <row r="76" spans="1:9" ht="15" x14ac:dyDescent="0.25">
      <c r="A76" s="58">
        <v>74</v>
      </c>
      <c r="B76" s="40"/>
      <c r="C76" s="40" t="s">
        <v>160</v>
      </c>
      <c r="D76" s="40"/>
      <c r="E76" s="129" t="s">
        <v>303</v>
      </c>
      <c r="F76" s="129">
        <v>224208</v>
      </c>
      <c r="G76" s="58"/>
      <c r="H76" s="58">
        <v>2018</v>
      </c>
      <c r="I76" s="129" t="s">
        <v>304</v>
      </c>
    </row>
    <row r="77" spans="1:9" ht="15" x14ac:dyDescent="0.25">
      <c r="A77" s="58">
        <v>75</v>
      </c>
      <c r="B77" s="40"/>
      <c r="C77" s="40" t="s">
        <v>160</v>
      </c>
      <c r="D77" s="40"/>
      <c r="E77" s="129" t="s">
        <v>303</v>
      </c>
      <c r="F77" s="129">
        <v>224206</v>
      </c>
      <c r="G77" s="58"/>
      <c r="H77" s="58">
        <v>2018</v>
      </c>
      <c r="I77" s="129" t="s">
        <v>304</v>
      </c>
    </row>
  </sheetData>
  <mergeCells count="1">
    <mergeCell ref="A1:I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abSelected="1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AD28" sqref="AD28"/>
    </sheetView>
  </sheetViews>
  <sheetFormatPr defaultColWidth="8.85546875" defaultRowHeight="15" x14ac:dyDescent="0.25"/>
  <cols>
    <col min="1" max="1" width="5" style="54" customWidth="1"/>
    <col min="2" max="2" width="28.85546875" style="54" customWidth="1"/>
    <col min="3" max="3" width="8.5703125" style="54" customWidth="1"/>
    <col min="4" max="4" width="8.85546875" style="54"/>
    <col min="5" max="10" width="0" style="54" hidden="1" customWidth="1"/>
    <col min="11" max="11" width="9.28515625" style="54" customWidth="1"/>
    <col min="12" max="12" width="0" style="54" hidden="1" customWidth="1"/>
    <col min="13" max="13" width="7.42578125" style="54" customWidth="1"/>
    <col min="14" max="14" width="0" style="54" hidden="1" customWidth="1"/>
    <col min="15" max="15" width="9.42578125" style="54" customWidth="1"/>
    <col min="16" max="17" width="0" style="54" hidden="1" customWidth="1"/>
    <col min="18" max="18" width="8.85546875" style="54"/>
    <col min="19" max="19" width="0" style="54" hidden="1" customWidth="1"/>
    <col min="20" max="20" width="9.7109375" style="54" customWidth="1"/>
    <col min="21" max="22" width="8.85546875" style="54"/>
    <col min="23" max="24" width="0" style="54" hidden="1" customWidth="1"/>
    <col min="25" max="25" width="8.85546875" style="54"/>
    <col min="26" max="26" width="9.7109375" style="54" customWidth="1"/>
    <col min="27" max="27" width="9.42578125" style="54" customWidth="1"/>
    <col min="28" max="28" width="16" style="54" customWidth="1"/>
    <col min="29" max="30" width="11.42578125" style="54" customWidth="1"/>
    <col min="31" max="31" width="12.85546875" style="54" customWidth="1"/>
    <col min="32" max="32" width="10.28515625" style="54" customWidth="1"/>
    <col min="33" max="33" width="11.140625" style="56" customWidth="1"/>
    <col min="34" max="16384" width="8.85546875" style="54"/>
  </cols>
  <sheetData>
    <row r="1" spans="1:33" ht="26.45" customHeight="1" x14ac:dyDescent="0.25">
      <c r="A1" s="90" t="s">
        <v>80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</row>
    <row r="2" spans="1:33" ht="15.75" thickBot="1" x14ac:dyDescent="0.3"/>
    <row r="3" spans="1:33" s="56" customFormat="1" ht="29.25" customHeight="1" x14ac:dyDescent="0.25">
      <c r="C3" s="107" t="s">
        <v>44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9"/>
      <c r="U3" s="107" t="s">
        <v>45</v>
      </c>
      <c r="V3" s="108"/>
      <c r="W3" s="108"/>
      <c r="X3" s="108"/>
      <c r="Y3" s="108"/>
      <c r="Z3" s="109"/>
      <c r="AA3" s="107" t="s">
        <v>49</v>
      </c>
      <c r="AB3" s="108"/>
      <c r="AC3" s="109"/>
      <c r="AD3" s="112" t="s">
        <v>52</v>
      </c>
      <c r="AE3" s="113"/>
      <c r="AF3" s="110" t="s">
        <v>54</v>
      </c>
      <c r="AG3" s="111"/>
    </row>
    <row r="4" spans="1:33" s="74" customFormat="1" ht="90" customHeight="1" x14ac:dyDescent="0.25">
      <c r="A4" s="12" t="s">
        <v>0</v>
      </c>
      <c r="B4" s="25" t="s">
        <v>38</v>
      </c>
      <c r="C4" s="14" t="s">
        <v>41</v>
      </c>
      <c r="D4" s="22" t="s">
        <v>57</v>
      </c>
      <c r="E4" s="22" t="s">
        <v>58</v>
      </c>
      <c r="F4" s="22" t="s">
        <v>59</v>
      </c>
      <c r="G4" s="22" t="s">
        <v>60</v>
      </c>
      <c r="H4" s="22" t="s">
        <v>61</v>
      </c>
      <c r="I4" s="22" t="s">
        <v>62</v>
      </c>
      <c r="J4" s="22" t="s">
        <v>63</v>
      </c>
      <c r="K4" s="22" t="s">
        <v>64</v>
      </c>
      <c r="L4" s="22" t="s">
        <v>65</v>
      </c>
      <c r="M4" s="22" t="s">
        <v>66</v>
      </c>
      <c r="N4" s="22" t="s">
        <v>67</v>
      </c>
      <c r="O4" s="22" t="s">
        <v>42</v>
      </c>
      <c r="P4" s="22" t="s">
        <v>68</v>
      </c>
      <c r="Q4" s="22" t="s">
        <v>69</v>
      </c>
      <c r="R4" s="22" t="s">
        <v>70</v>
      </c>
      <c r="S4" s="22" t="s">
        <v>71</v>
      </c>
      <c r="T4" s="23" t="s">
        <v>43</v>
      </c>
      <c r="U4" s="14" t="s">
        <v>72</v>
      </c>
      <c r="V4" s="22" t="s">
        <v>73</v>
      </c>
      <c r="W4" s="22" t="s">
        <v>74</v>
      </c>
      <c r="X4" s="22" t="s">
        <v>47</v>
      </c>
      <c r="Y4" s="22" t="s">
        <v>75</v>
      </c>
      <c r="Z4" s="23" t="s">
        <v>48</v>
      </c>
      <c r="AA4" s="14" t="s">
        <v>50</v>
      </c>
      <c r="AB4" s="22" t="s">
        <v>76</v>
      </c>
      <c r="AC4" s="23" t="s">
        <v>51</v>
      </c>
      <c r="AD4" s="14" t="s">
        <v>77</v>
      </c>
      <c r="AE4" s="23" t="s">
        <v>53</v>
      </c>
      <c r="AF4" s="14" t="s">
        <v>55</v>
      </c>
      <c r="AG4" s="23" t="s">
        <v>56</v>
      </c>
    </row>
    <row r="5" spans="1:33" x14ac:dyDescent="0.25">
      <c r="A5" s="26">
        <v>1</v>
      </c>
      <c r="B5" s="13" t="s">
        <v>17</v>
      </c>
      <c r="C5" s="75">
        <v>1990</v>
      </c>
      <c r="D5" s="29">
        <v>1990</v>
      </c>
      <c r="E5" s="29"/>
      <c r="F5" s="29"/>
      <c r="G5" s="29"/>
      <c r="H5" s="29"/>
      <c r="I5" s="29"/>
      <c r="J5" s="29"/>
      <c r="K5" s="70" t="s">
        <v>78</v>
      </c>
      <c r="L5" s="27"/>
      <c r="M5" s="27">
        <v>248.75</v>
      </c>
      <c r="N5" s="27"/>
      <c r="O5" s="27">
        <v>9</v>
      </c>
      <c r="P5" s="27"/>
      <c r="Q5" s="27"/>
      <c r="R5" s="27">
        <v>4.2</v>
      </c>
      <c r="S5" s="27"/>
      <c r="T5" s="31">
        <v>2006</v>
      </c>
      <c r="U5" s="33">
        <v>1289.3399999999999</v>
      </c>
      <c r="V5" s="27">
        <v>1289.3399999999999</v>
      </c>
      <c r="W5" s="27"/>
      <c r="X5" s="27"/>
      <c r="Y5" s="70" t="s">
        <v>78</v>
      </c>
      <c r="Z5" s="31">
        <v>2006</v>
      </c>
      <c r="AA5" s="33">
        <v>678.45</v>
      </c>
      <c r="AB5" s="27">
        <v>0</v>
      </c>
      <c r="AC5" s="31">
        <v>2006</v>
      </c>
      <c r="AD5" s="33">
        <v>579.1</v>
      </c>
      <c r="AE5" s="31">
        <v>2006</v>
      </c>
      <c r="AF5" s="34">
        <v>0</v>
      </c>
      <c r="AG5" s="44" t="s">
        <v>78</v>
      </c>
    </row>
    <row r="6" spans="1:33" x14ac:dyDescent="0.25">
      <c r="A6" s="70">
        <v>2</v>
      </c>
      <c r="B6" s="13" t="s">
        <v>4</v>
      </c>
      <c r="C6" s="30">
        <v>8362</v>
      </c>
      <c r="D6" s="29">
        <v>0</v>
      </c>
      <c r="E6" s="29"/>
      <c r="F6" s="29"/>
      <c r="G6" s="29"/>
      <c r="H6" s="29"/>
      <c r="I6" s="29"/>
      <c r="J6" s="29"/>
      <c r="K6" s="27">
        <v>8362</v>
      </c>
      <c r="L6" s="27"/>
      <c r="M6" s="27">
        <v>1045.25</v>
      </c>
      <c r="N6" s="27"/>
      <c r="O6" s="27">
        <v>76.5</v>
      </c>
      <c r="P6" s="27"/>
      <c r="Q6" s="27"/>
      <c r="R6" s="27">
        <v>8.4</v>
      </c>
      <c r="S6" s="27"/>
      <c r="T6" s="31" t="s">
        <v>46</v>
      </c>
      <c r="U6" s="33">
        <v>1661.01</v>
      </c>
      <c r="V6" s="70" t="s">
        <v>78</v>
      </c>
      <c r="W6" s="27"/>
      <c r="X6" s="27"/>
      <c r="Y6" s="27">
        <v>1661.01</v>
      </c>
      <c r="Z6" s="17" t="s">
        <v>46</v>
      </c>
      <c r="AA6" s="33">
        <f>373.6+351.7</f>
        <v>725.3</v>
      </c>
      <c r="AB6" s="27">
        <v>0</v>
      </c>
      <c r="AC6" s="31" t="s">
        <v>46</v>
      </c>
      <c r="AD6" s="34">
        <v>3367.7</v>
      </c>
      <c r="AE6" s="31" t="s">
        <v>46</v>
      </c>
      <c r="AF6" s="34">
        <v>3</v>
      </c>
      <c r="AG6" s="44" t="s">
        <v>46</v>
      </c>
    </row>
    <row r="7" spans="1:33" x14ac:dyDescent="0.25">
      <c r="A7" s="70">
        <v>3</v>
      </c>
      <c r="B7" s="13" t="s">
        <v>5</v>
      </c>
      <c r="C7" s="30">
        <v>5899</v>
      </c>
      <c r="D7" s="29">
        <v>2100</v>
      </c>
      <c r="E7" s="29"/>
      <c r="F7" s="29"/>
      <c r="G7" s="29"/>
      <c r="H7" s="29"/>
      <c r="I7" s="29"/>
      <c r="J7" s="29"/>
      <c r="K7" s="27">
        <v>3799</v>
      </c>
      <c r="L7" s="27"/>
      <c r="M7" s="27">
        <v>737.37</v>
      </c>
      <c r="N7" s="27"/>
      <c r="O7" s="27">
        <v>35.200000000000003</v>
      </c>
      <c r="P7" s="27"/>
      <c r="Q7" s="27"/>
      <c r="R7" s="27">
        <v>8.4</v>
      </c>
      <c r="S7" s="27"/>
      <c r="T7" s="31" t="s">
        <v>46</v>
      </c>
      <c r="U7" s="33">
        <v>2314.5</v>
      </c>
      <c r="V7" s="70" t="s">
        <v>78</v>
      </c>
      <c r="W7" s="27"/>
      <c r="X7" s="27"/>
      <c r="Y7" s="16">
        <v>2314.5</v>
      </c>
      <c r="Z7" s="17" t="s">
        <v>46</v>
      </c>
      <c r="AA7" s="34" t="s">
        <v>125</v>
      </c>
      <c r="AB7" s="27">
        <v>0</v>
      </c>
      <c r="AC7" s="31" t="s">
        <v>46</v>
      </c>
      <c r="AD7" s="33">
        <v>3032.6</v>
      </c>
      <c r="AE7" s="31" t="s">
        <v>46</v>
      </c>
      <c r="AF7" s="34">
        <v>4</v>
      </c>
      <c r="AG7" s="44" t="s">
        <v>46</v>
      </c>
    </row>
    <row r="8" spans="1:33" x14ac:dyDescent="0.25">
      <c r="A8" s="72">
        <v>4</v>
      </c>
      <c r="B8" s="13" t="s">
        <v>277</v>
      </c>
      <c r="C8" s="30"/>
      <c r="D8" s="29"/>
      <c r="E8" s="29"/>
      <c r="F8" s="29"/>
      <c r="G8" s="29"/>
      <c r="H8" s="29"/>
      <c r="I8" s="29"/>
      <c r="J8" s="29"/>
      <c r="K8" s="27"/>
      <c r="L8" s="27"/>
      <c r="M8" s="27"/>
      <c r="N8" s="27"/>
      <c r="O8" s="27"/>
      <c r="P8" s="27"/>
      <c r="Q8" s="27"/>
      <c r="R8" s="27"/>
      <c r="S8" s="27"/>
      <c r="T8" s="31" t="s">
        <v>46</v>
      </c>
      <c r="U8" s="33">
        <v>1039.4000000000001</v>
      </c>
      <c r="V8" s="70" t="s">
        <v>78</v>
      </c>
      <c r="W8" s="27"/>
      <c r="X8" s="27"/>
      <c r="Y8" s="16">
        <v>1039.4000000000001</v>
      </c>
      <c r="Z8" s="17" t="s">
        <v>46</v>
      </c>
      <c r="AA8" s="34" t="s">
        <v>125</v>
      </c>
      <c r="AB8" s="27">
        <v>0</v>
      </c>
      <c r="AC8" s="31" t="s">
        <v>46</v>
      </c>
      <c r="AD8" s="33">
        <f>301.4+2117.5</f>
        <v>2418.9</v>
      </c>
      <c r="AE8" s="31" t="s">
        <v>46</v>
      </c>
      <c r="AF8" s="34">
        <v>2</v>
      </c>
      <c r="AG8" s="44" t="s">
        <v>46</v>
      </c>
    </row>
    <row r="9" spans="1:33" x14ac:dyDescent="0.25">
      <c r="A9" s="70">
        <v>5</v>
      </c>
      <c r="B9" s="13" t="s">
        <v>18</v>
      </c>
      <c r="C9" s="75">
        <v>3171</v>
      </c>
      <c r="D9" s="29">
        <v>0</v>
      </c>
      <c r="E9" s="29"/>
      <c r="F9" s="29"/>
      <c r="G9" s="29"/>
      <c r="H9" s="29"/>
      <c r="I9" s="29"/>
      <c r="J9" s="29"/>
      <c r="K9" s="27">
        <v>3171</v>
      </c>
      <c r="L9" s="27"/>
      <c r="M9" s="27">
        <v>396.37</v>
      </c>
      <c r="N9" s="27"/>
      <c r="O9" s="27">
        <v>54</v>
      </c>
      <c r="P9" s="27"/>
      <c r="Q9" s="27"/>
      <c r="R9" s="27">
        <v>4.2</v>
      </c>
      <c r="S9" s="27"/>
      <c r="T9" s="31" t="s">
        <v>46</v>
      </c>
      <c r="U9" s="33">
        <v>927.7</v>
      </c>
      <c r="V9" s="70" t="s">
        <v>78</v>
      </c>
      <c r="W9" s="27"/>
      <c r="X9" s="27"/>
      <c r="Y9" s="16">
        <v>927.7</v>
      </c>
      <c r="Z9" s="17" t="s">
        <v>46</v>
      </c>
      <c r="AA9" s="34" t="s">
        <v>125</v>
      </c>
      <c r="AB9" s="27">
        <v>0</v>
      </c>
      <c r="AC9" s="31" t="s">
        <v>46</v>
      </c>
      <c r="AD9" s="33">
        <v>2139.4</v>
      </c>
      <c r="AE9" s="31" t="s">
        <v>46</v>
      </c>
      <c r="AF9" s="34">
        <v>2</v>
      </c>
      <c r="AG9" s="44" t="s">
        <v>46</v>
      </c>
    </row>
    <row r="10" spans="1:33" x14ac:dyDescent="0.25">
      <c r="A10" s="70">
        <v>6</v>
      </c>
      <c r="B10" s="13" t="s">
        <v>21</v>
      </c>
      <c r="C10" s="75">
        <v>5110</v>
      </c>
      <c r="D10" s="29">
        <v>0</v>
      </c>
      <c r="E10" s="29"/>
      <c r="F10" s="29"/>
      <c r="G10" s="29"/>
      <c r="H10" s="29"/>
      <c r="I10" s="29"/>
      <c r="J10" s="29"/>
      <c r="K10" s="27">
        <v>5110</v>
      </c>
      <c r="L10" s="27"/>
      <c r="M10" s="27">
        <v>638.75</v>
      </c>
      <c r="N10" s="27"/>
      <c r="O10" s="27">
        <v>71.599999999999994</v>
      </c>
      <c r="P10" s="27"/>
      <c r="Q10" s="27"/>
      <c r="R10" s="27">
        <v>12.6</v>
      </c>
      <c r="S10" s="27"/>
      <c r="T10" s="31" t="s">
        <v>46</v>
      </c>
      <c r="U10" s="33">
        <v>554</v>
      </c>
      <c r="V10" s="70" t="s">
        <v>78</v>
      </c>
      <c r="W10" s="27"/>
      <c r="X10" s="27"/>
      <c r="Y10" s="16">
        <v>554</v>
      </c>
      <c r="Z10" s="17" t="s">
        <v>46</v>
      </c>
      <c r="AA10" s="34" t="s">
        <v>125</v>
      </c>
      <c r="AB10" s="27">
        <v>0</v>
      </c>
      <c r="AC10" s="31" t="s">
        <v>46</v>
      </c>
      <c r="AD10" s="33">
        <v>2074.9</v>
      </c>
      <c r="AE10" s="31" t="s">
        <v>46</v>
      </c>
      <c r="AF10" s="34">
        <v>1</v>
      </c>
      <c r="AG10" s="44" t="s">
        <v>46</v>
      </c>
    </row>
    <row r="11" spans="1:33" x14ac:dyDescent="0.25">
      <c r="A11" s="70">
        <v>7</v>
      </c>
      <c r="B11" s="13" t="s">
        <v>6</v>
      </c>
      <c r="C11" s="30">
        <v>8642</v>
      </c>
      <c r="D11" s="29">
        <v>2112</v>
      </c>
      <c r="E11" s="29"/>
      <c r="F11" s="29"/>
      <c r="G11" s="29"/>
      <c r="H11" s="29"/>
      <c r="I11" s="29"/>
      <c r="J11" s="29"/>
      <c r="K11" s="27">
        <v>6530</v>
      </c>
      <c r="L11" s="27"/>
      <c r="M11" s="27">
        <v>1080.25</v>
      </c>
      <c r="N11" s="27"/>
      <c r="O11" s="27">
        <v>90</v>
      </c>
      <c r="P11" s="27"/>
      <c r="Q11" s="27"/>
      <c r="R11" s="27">
        <v>25.2</v>
      </c>
      <c r="S11" s="27"/>
      <c r="T11" s="31" t="s">
        <v>46</v>
      </c>
      <c r="U11" s="33">
        <v>2488.9</v>
      </c>
      <c r="V11" s="70" t="s">
        <v>78</v>
      </c>
      <c r="W11" s="27"/>
      <c r="X11" s="27"/>
      <c r="Y11" s="16">
        <v>2488.9</v>
      </c>
      <c r="Z11" s="17" t="s">
        <v>46</v>
      </c>
      <c r="AA11" s="33">
        <v>1859</v>
      </c>
      <c r="AB11" s="27">
        <v>0</v>
      </c>
      <c r="AC11" s="31" t="s">
        <v>46</v>
      </c>
      <c r="AD11" s="33">
        <v>2683.9</v>
      </c>
      <c r="AE11" s="31" t="s">
        <v>46</v>
      </c>
      <c r="AF11" s="34">
        <v>4</v>
      </c>
      <c r="AG11" s="44" t="s">
        <v>46</v>
      </c>
    </row>
    <row r="12" spans="1:33" x14ac:dyDescent="0.25">
      <c r="A12" s="70">
        <v>8</v>
      </c>
      <c r="B12" s="13" t="s">
        <v>118</v>
      </c>
      <c r="C12" s="30">
        <v>10977</v>
      </c>
      <c r="D12" s="29">
        <v>0</v>
      </c>
      <c r="E12" s="29"/>
      <c r="F12" s="29"/>
      <c r="G12" s="29"/>
      <c r="H12" s="29"/>
      <c r="I12" s="29"/>
      <c r="J12" s="29"/>
      <c r="K12" s="27">
        <v>10977</v>
      </c>
      <c r="L12" s="27"/>
      <c r="M12" s="27">
        <v>1372.12</v>
      </c>
      <c r="N12" s="27"/>
      <c r="O12" s="27">
        <v>86.7</v>
      </c>
      <c r="P12" s="27"/>
      <c r="Q12" s="27"/>
      <c r="R12" s="27">
        <v>25.2</v>
      </c>
      <c r="S12" s="27"/>
      <c r="T12" s="31" t="s">
        <v>46</v>
      </c>
      <c r="U12" s="33">
        <v>2727.1</v>
      </c>
      <c r="V12" s="70" t="s">
        <v>78</v>
      </c>
      <c r="W12" s="27"/>
      <c r="X12" s="27"/>
      <c r="Y12" s="16">
        <v>2727.1</v>
      </c>
      <c r="Z12" s="17" t="s">
        <v>46</v>
      </c>
      <c r="AA12" s="34" t="s">
        <v>125</v>
      </c>
      <c r="AB12" s="27">
        <v>0</v>
      </c>
      <c r="AC12" s="31" t="s">
        <v>46</v>
      </c>
      <c r="AD12" s="33">
        <v>4501.1099999999997</v>
      </c>
      <c r="AE12" s="31" t="s">
        <v>46</v>
      </c>
      <c r="AF12" s="34">
        <v>4</v>
      </c>
      <c r="AG12" s="44" t="s">
        <v>46</v>
      </c>
    </row>
    <row r="13" spans="1:33" x14ac:dyDescent="0.25">
      <c r="A13" s="70">
        <v>9</v>
      </c>
      <c r="B13" s="13" t="s">
        <v>148</v>
      </c>
      <c r="C13" s="32">
        <v>4750.3999999999996</v>
      </c>
      <c r="D13" s="15">
        <v>0</v>
      </c>
      <c r="E13" s="15"/>
      <c r="F13" s="15"/>
      <c r="G13" s="15"/>
      <c r="H13" s="15"/>
      <c r="I13" s="15"/>
      <c r="J13" s="15"/>
      <c r="K13" s="27">
        <v>4750.3999999999996</v>
      </c>
      <c r="L13" s="27"/>
      <c r="M13" s="27">
        <v>593.79999999999995</v>
      </c>
      <c r="N13" s="27"/>
      <c r="O13" s="27">
        <v>38</v>
      </c>
      <c r="P13" s="27"/>
      <c r="Q13" s="27"/>
      <c r="R13" s="27">
        <v>12.6</v>
      </c>
      <c r="S13" s="27"/>
      <c r="T13" s="31" t="s">
        <v>46</v>
      </c>
      <c r="U13" s="34">
        <v>762.2</v>
      </c>
      <c r="V13" s="70" t="s">
        <v>78</v>
      </c>
      <c r="W13" s="27"/>
      <c r="X13" s="27"/>
      <c r="Y13" s="27">
        <v>762.2</v>
      </c>
      <c r="Z13" s="17" t="s">
        <v>46</v>
      </c>
      <c r="AA13" s="34" t="s">
        <v>125</v>
      </c>
      <c r="AB13" s="27">
        <v>0</v>
      </c>
      <c r="AC13" s="31" t="s">
        <v>46</v>
      </c>
      <c r="AD13" s="34">
        <v>7691.5</v>
      </c>
      <c r="AE13" s="31" t="s">
        <v>46</v>
      </c>
      <c r="AF13" s="34">
        <v>1</v>
      </c>
      <c r="AG13" s="44" t="s">
        <v>46</v>
      </c>
    </row>
    <row r="14" spans="1:33" x14ac:dyDescent="0.25">
      <c r="A14" s="70">
        <v>10</v>
      </c>
      <c r="B14" s="13" t="s">
        <v>149</v>
      </c>
      <c r="C14" s="32">
        <v>9293.4</v>
      </c>
      <c r="D14" s="15">
        <v>0</v>
      </c>
      <c r="E14" s="15"/>
      <c r="F14" s="15"/>
      <c r="G14" s="15"/>
      <c r="H14" s="15"/>
      <c r="I14" s="15"/>
      <c r="J14" s="15"/>
      <c r="K14" s="15">
        <v>9293.4</v>
      </c>
      <c r="L14" s="15"/>
      <c r="M14" s="15">
        <v>1161.5999999999999</v>
      </c>
      <c r="N14" s="15"/>
      <c r="O14" s="15">
        <v>75</v>
      </c>
      <c r="P14" s="15"/>
      <c r="Q14" s="15"/>
      <c r="R14" s="15">
        <v>25.2</v>
      </c>
      <c r="S14" s="15"/>
      <c r="T14" s="31" t="s">
        <v>46</v>
      </c>
      <c r="U14" s="32">
        <v>1868.5</v>
      </c>
      <c r="V14" s="70" t="s">
        <v>78</v>
      </c>
      <c r="W14" s="15"/>
      <c r="X14" s="15"/>
      <c r="Y14" s="15">
        <v>1868.5</v>
      </c>
      <c r="Z14" s="17" t="s">
        <v>46</v>
      </c>
      <c r="AA14" s="34" t="s">
        <v>125</v>
      </c>
      <c r="AB14" s="27">
        <v>0</v>
      </c>
      <c r="AC14" s="31" t="s">
        <v>46</v>
      </c>
      <c r="AD14" s="32">
        <v>6689.4</v>
      </c>
      <c r="AE14" s="31" t="s">
        <v>46</v>
      </c>
      <c r="AF14" s="32">
        <v>4</v>
      </c>
      <c r="AG14" s="44" t="s">
        <v>46</v>
      </c>
    </row>
    <row r="15" spans="1:33" x14ac:dyDescent="0.25">
      <c r="A15" s="70">
        <v>11</v>
      </c>
      <c r="B15" s="13" t="s">
        <v>163</v>
      </c>
      <c r="C15" s="32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31" t="s">
        <v>46</v>
      </c>
      <c r="U15" s="32"/>
      <c r="V15" s="70"/>
      <c r="W15" s="15"/>
      <c r="X15" s="15"/>
      <c r="Y15" s="15"/>
      <c r="Z15" s="17" t="s">
        <v>46</v>
      </c>
      <c r="AA15" s="34" t="s">
        <v>125</v>
      </c>
      <c r="AB15" s="27">
        <v>0</v>
      </c>
      <c r="AC15" s="31" t="s">
        <v>46</v>
      </c>
      <c r="AD15" s="32">
        <v>4630.8999999999996</v>
      </c>
      <c r="AE15" s="31" t="s">
        <v>46</v>
      </c>
      <c r="AF15" s="32">
        <v>4</v>
      </c>
      <c r="AG15" s="44" t="s">
        <v>46</v>
      </c>
    </row>
    <row r="16" spans="1:33" x14ac:dyDescent="0.25">
      <c r="A16" s="105">
        <v>12</v>
      </c>
      <c r="B16" s="13" t="s">
        <v>174</v>
      </c>
      <c r="C16" s="32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31" t="s">
        <v>46</v>
      </c>
      <c r="U16" s="32"/>
      <c r="V16" s="70"/>
      <c r="W16" s="15"/>
      <c r="X16" s="15"/>
      <c r="Y16" s="15"/>
      <c r="Z16" s="17" t="s">
        <v>46</v>
      </c>
      <c r="AA16" s="114" t="s">
        <v>125</v>
      </c>
      <c r="AB16" s="116">
        <v>0</v>
      </c>
      <c r="AC16" s="31" t="s">
        <v>46</v>
      </c>
      <c r="AD16" s="32"/>
      <c r="AE16" s="31" t="s">
        <v>46</v>
      </c>
      <c r="AF16" s="32"/>
      <c r="AG16" s="44" t="s">
        <v>46</v>
      </c>
    </row>
    <row r="17" spans="1:33" x14ac:dyDescent="0.25">
      <c r="A17" s="106"/>
      <c r="B17" s="13" t="s">
        <v>256</v>
      </c>
      <c r="C17" s="32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31" t="s">
        <v>46</v>
      </c>
      <c r="U17" s="32"/>
      <c r="V17" s="70"/>
      <c r="W17" s="15"/>
      <c r="X17" s="15"/>
      <c r="Y17" s="15"/>
      <c r="Z17" s="17" t="s">
        <v>46</v>
      </c>
      <c r="AA17" s="115"/>
      <c r="AB17" s="117"/>
      <c r="AC17" s="31" t="s">
        <v>46</v>
      </c>
      <c r="AD17" s="32"/>
      <c r="AE17" s="31" t="s">
        <v>46</v>
      </c>
      <c r="AF17" s="32"/>
      <c r="AG17" s="44" t="s">
        <v>46</v>
      </c>
    </row>
    <row r="18" spans="1:33" x14ac:dyDescent="0.25">
      <c r="A18" s="105">
        <v>13</v>
      </c>
      <c r="B18" s="13" t="s">
        <v>271</v>
      </c>
      <c r="C18" s="32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31" t="s">
        <v>46</v>
      </c>
      <c r="U18" s="32"/>
      <c r="V18" s="70"/>
      <c r="W18" s="15"/>
      <c r="X18" s="15"/>
      <c r="Y18" s="15"/>
      <c r="Z18" s="17" t="s">
        <v>46</v>
      </c>
      <c r="AA18" s="34"/>
      <c r="AB18" s="27"/>
      <c r="AC18" s="31" t="s">
        <v>46</v>
      </c>
      <c r="AD18" s="32"/>
      <c r="AE18" s="31" t="s">
        <v>46</v>
      </c>
      <c r="AF18" s="32"/>
      <c r="AG18" s="44" t="s">
        <v>46</v>
      </c>
    </row>
    <row r="19" spans="1:33" x14ac:dyDescent="0.25">
      <c r="A19" s="106"/>
      <c r="B19" s="13" t="s">
        <v>150</v>
      </c>
      <c r="C19" s="32">
        <v>1203.1199999999999</v>
      </c>
      <c r="D19" s="15">
        <v>0</v>
      </c>
      <c r="E19" s="15"/>
      <c r="F19" s="15"/>
      <c r="G19" s="15"/>
      <c r="H19" s="15"/>
      <c r="I19" s="15"/>
      <c r="J19" s="15"/>
      <c r="K19" s="15">
        <v>1203.1199999999999</v>
      </c>
      <c r="L19" s="15"/>
      <c r="M19" s="15">
        <v>150.4</v>
      </c>
      <c r="N19" s="15"/>
      <c r="O19" s="15">
        <v>9.6</v>
      </c>
      <c r="P19" s="15"/>
      <c r="Q19" s="15"/>
      <c r="R19" s="15">
        <v>2.1</v>
      </c>
      <c r="S19" s="15"/>
      <c r="T19" s="31" t="s">
        <v>46</v>
      </c>
      <c r="U19" s="32">
        <v>1765.6</v>
      </c>
      <c r="V19" s="70" t="s">
        <v>78</v>
      </c>
      <c r="W19" s="15"/>
      <c r="X19" s="15"/>
      <c r="Y19" s="15">
        <v>1765.6</v>
      </c>
      <c r="Z19" s="17" t="s">
        <v>46</v>
      </c>
      <c r="AA19" s="34" t="s">
        <v>125</v>
      </c>
      <c r="AB19" s="27">
        <v>0</v>
      </c>
      <c r="AC19" s="31" t="s">
        <v>46</v>
      </c>
      <c r="AD19" s="32">
        <v>0</v>
      </c>
      <c r="AE19" s="31" t="s">
        <v>46</v>
      </c>
      <c r="AF19" s="34">
        <v>0</v>
      </c>
      <c r="AG19" s="44" t="s">
        <v>46</v>
      </c>
    </row>
    <row r="20" spans="1:33" x14ac:dyDescent="0.25">
      <c r="A20" s="70">
        <v>14</v>
      </c>
      <c r="B20" s="13" t="s">
        <v>275</v>
      </c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4" t="s">
        <v>46</v>
      </c>
      <c r="U20" s="82">
        <v>1883.4</v>
      </c>
      <c r="V20" s="81" t="s">
        <v>78</v>
      </c>
      <c r="W20" s="83"/>
      <c r="X20" s="83"/>
      <c r="Y20" s="83">
        <v>1883.4</v>
      </c>
      <c r="Z20" s="85" t="s">
        <v>46</v>
      </c>
      <c r="AA20" s="86" t="s">
        <v>125</v>
      </c>
      <c r="AB20" s="87">
        <v>0</v>
      </c>
      <c r="AC20" s="84" t="s">
        <v>46</v>
      </c>
      <c r="AD20" s="82">
        <v>3637.8</v>
      </c>
      <c r="AE20" s="84" t="s">
        <v>46</v>
      </c>
      <c r="AF20" s="82">
        <v>3</v>
      </c>
      <c r="AG20" s="88" t="s">
        <v>46</v>
      </c>
    </row>
    <row r="21" spans="1:33" x14ac:dyDescent="0.25">
      <c r="A21" s="78">
        <v>15</v>
      </c>
      <c r="B21" s="41" t="s">
        <v>289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4" t="s">
        <v>46</v>
      </c>
      <c r="U21" s="89"/>
      <c r="V21" s="81" t="s">
        <v>78</v>
      </c>
      <c r="W21" s="89"/>
      <c r="X21" s="89"/>
      <c r="Y21" s="89"/>
      <c r="Z21" s="85" t="s">
        <v>46</v>
      </c>
      <c r="AA21" s="86" t="s">
        <v>125</v>
      </c>
      <c r="AB21" s="87">
        <v>0</v>
      </c>
      <c r="AC21" s="84" t="s">
        <v>46</v>
      </c>
      <c r="AD21" s="89"/>
      <c r="AE21" s="84" t="s">
        <v>46</v>
      </c>
      <c r="AF21" s="89">
        <v>1</v>
      </c>
      <c r="AG21" s="88" t="s">
        <v>46</v>
      </c>
    </row>
    <row r="22" spans="1:33" x14ac:dyDescent="0.25">
      <c r="A22" s="78">
        <v>16</v>
      </c>
      <c r="B22" s="41" t="s">
        <v>290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4" t="s">
        <v>46</v>
      </c>
      <c r="U22" s="89"/>
      <c r="V22" s="81" t="s">
        <v>78</v>
      </c>
      <c r="W22" s="89"/>
      <c r="X22" s="89"/>
      <c r="Y22" s="89"/>
      <c r="Z22" s="85" t="s">
        <v>46</v>
      </c>
      <c r="AA22" s="86" t="s">
        <v>125</v>
      </c>
      <c r="AB22" s="87">
        <v>0</v>
      </c>
      <c r="AC22" s="84" t="s">
        <v>46</v>
      </c>
      <c r="AD22" s="89"/>
      <c r="AE22" s="84" t="s">
        <v>46</v>
      </c>
      <c r="AF22" s="89">
        <v>6</v>
      </c>
      <c r="AG22" s="88" t="s">
        <v>46</v>
      </c>
    </row>
    <row r="23" spans="1:33" x14ac:dyDescent="0.25">
      <c r="A23" s="78">
        <v>17</v>
      </c>
      <c r="B23" s="41" t="s">
        <v>291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4" t="s">
        <v>46</v>
      </c>
      <c r="U23" s="89"/>
      <c r="V23" s="81" t="s">
        <v>78</v>
      </c>
      <c r="W23" s="89"/>
      <c r="X23" s="89"/>
      <c r="Y23" s="89"/>
      <c r="Z23" s="85" t="s">
        <v>46</v>
      </c>
      <c r="AA23" s="86" t="s">
        <v>125</v>
      </c>
      <c r="AB23" s="87">
        <v>0</v>
      </c>
      <c r="AC23" s="84" t="s">
        <v>46</v>
      </c>
      <c r="AD23" s="89"/>
      <c r="AE23" s="84" t="s">
        <v>46</v>
      </c>
      <c r="AF23" s="89">
        <v>1</v>
      </c>
      <c r="AG23" s="88" t="s">
        <v>46</v>
      </c>
    </row>
  </sheetData>
  <mergeCells count="10">
    <mergeCell ref="A18:A19"/>
    <mergeCell ref="A16:A17"/>
    <mergeCell ref="A1:AG1"/>
    <mergeCell ref="C3:T3"/>
    <mergeCell ref="U3:Z3"/>
    <mergeCell ref="AA3:AC3"/>
    <mergeCell ref="AF3:AG3"/>
    <mergeCell ref="AD3:AE3"/>
    <mergeCell ref="AA16:AA17"/>
    <mergeCell ref="AB16:AB17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workbookViewId="0">
      <pane xSplit="2" ySplit="3" topLeftCell="X13" activePane="bottomRight" state="frozen"/>
      <selection pane="topRight" activeCell="C1" sqref="C1"/>
      <selection pane="bottomLeft" activeCell="A4" sqref="A4"/>
      <selection pane="bottomRight" activeCell="AE22" sqref="AE22"/>
    </sheetView>
  </sheetViews>
  <sheetFormatPr defaultColWidth="8.85546875" defaultRowHeight="15" x14ac:dyDescent="0.25"/>
  <cols>
    <col min="1" max="1" width="5.7109375" style="56" customWidth="1"/>
    <col min="2" max="2" width="22.140625" style="56" customWidth="1"/>
    <col min="3" max="3" width="15.85546875" style="56" customWidth="1"/>
    <col min="4" max="4" width="10.85546875" style="56" customWidth="1"/>
    <col min="5" max="5" width="10.85546875" style="56" hidden="1" customWidth="1"/>
    <col min="6" max="6" width="10.5703125" style="56" customWidth="1"/>
    <col min="7" max="7" width="9.28515625" style="56" customWidth="1"/>
    <col min="8" max="8" width="10.42578125" style="56" customWidth="1"/>
    <col min="9" max="9" width="10.85546875" style="56" customWidth="1"/>
    <col min="10" max="10" width="18.140625" style="56" customWidth="1"/>
    <col min="11" max="11" width="15.85546875" style="56" customWidth="1"/>
    <col min="12" max="12" width="0.42578125" style="56" hidden="1" customWidth="1"/>
    <col min="13" max="13" width="10.7109375" style="56" customWidth="1"/>
    <col min="14" max="14" width="9" style="56" customWidth="1"/>
    <col min="15" max="15" width="9.28515625" style="56" customWidth="1"/>
    <col min="16" max="16" width="11.5703125" style="56" customWidth="1"/>
    <col min="17" max="17" width="18.28515625" style="56" customWidth="1"/>
    <col min="18" max="18" width="10.28515625" style="56" customWidth="1"/>
    <col min="19" max="19" width="13.28515625" style="56" hidden="1" customWidth="1"/>
    <col min="20" max="20" width="10.85546875" style="56" customWidth="1"/>
    <col min="21" max="21" width="8.85546875" style="56" customWidth="1"/>
    <col min="22" max="22" width="11.5703125" style="56" customWidth="1"/>
    <col min="23" max="23" width="18.28515625" style="56" customWidth="1"/>
    <col min="24" max="24" width="10.28515625" style="56" customWidth="1"/>
    <col min="25" max="25" width="13.28515625" style="56" hidden="1" customWidth="1"/>
    <col min="26" max="26" width="10.42578125" style="56" customWidth="1"/>
    <col min="27" max="27" width="14.5703125" style="56" customWidth="1"/>
    <col min="28" max="28" width="11.42578125" style="56" hidden="1" customWidth="1"/>
    <col min="29" max="29" width="11.28515625" style="56" customWidth="1"/>
    <col min="30" max="30" width="11" style="56" customWidth="1"/>
    <col min="31" max="31" width="11.5703125" style="56" customWidth="1"/>
    <col min="32" max="32" width="18.5703125" style="56" customWidth="1"/>
    <col min="33" max="33" width="16" style="56" customWidth="1"/>
    <col min="34" max="34" width="9.5703125" style="56" customWidth="1"/>
    <col min="35" max="35" width="10.140625" style="56" customWidth="1"/>
    <col min="36" max="36" width="13.5703125" style="56" customWidth="1"/>
    <col min="37" max="37" width="9.5703125" style="56" customWidth="1"/>
    <col min="38" max="38" width="10.42578125" style="56" customWidth="1"/>
    <col min="39" max="39" width="15.28515625" style="56" customWidth="1"/>
    <col min="40" max="16384" width="8.85546875" style="56"/>
  </cols>
  <sheetData>
    <row r="1" spans="1:39" ht="31.9" customHeight="1" thickBot="1" x14ac:dyDescent="0.3">
      <c r="A1" s="90" t="s">
        <v>79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9" s="57" customFormat="1" ht="28.5" customHeight="1" x14ac:dyDescent="0.25">
      <c r="C2" s="107" t="s">
        <v>81</v>
      </c>
      <c r="D2" s="108"/>
      <c r="E2" s="108"/>
      <c r="F2" s="108"/>
      <c r="G2" s="108"/>
      <c r="H2" s="108"/>
      <c r="I2" s="108"/>
      <c r="J2" s="109"/>
      <c r="K2" s="120" t="s">
        <v>89</v>
      </c>
      <c r="L2" s="121"/>
      <c r="M2" s="121"/>
      <c r="N2" s="121"/>
      <c r="O2" s="121"/>
      <c r="P2" s="121"/>
      <c r="Q2" s="122"/>
      <c r="R2" s="120" t="s">
        <v>95</v>
      </c>
      <c r="S2" s="121"/>
      <c r="T2" s="121"/>
      <c r="U2" s="121"/>
      <c r="V2" s="121"/>
      <c r="W2" s="122"/>
      <c r="X2" s="120" t="s">
        <v>101</v>
      </c>
      <c r="Y2" s="121"/>
      <c r="Z2" s="122"/>
      <c r="AA2" s="120" t="s">
        <v>104</v>
      </c>
      <c r="AB2" s="121"/>
      <c r="AC2" s="121"/>
      <c r="AD2" s="121"/>
      <c r="AE2" s="121"/>
      <c r="AF2" s="122"/>
      <c r="AG2" s="120" t="s">
        <v>110</v>
      </c>
      <c r="AH2" s="121"/>
      <c r="AI2" s="121"/>
      <c r="AJ2" s="121"/>
      <c r="AK2" s="121"/>
      <c r="AL2" s="121"/>
      <c r="AM2" s="122"/>
    </row>
    <row r="3" spans="1:39" s="24" customFormat="1" ht="96" customHeight="1" x14ac:dyDescent="0.25">
      <c r="A3" s="18" t="s">
        <v>0</v>
      </c>
      <c r="B3" s="19" t="s">
        <v>38</v>
      </c>
      <c r="C3" s="14" t="s">
        <v>40</v>
      </c>
      <c r="D3" s="22" t="s">
        <v>82</v>
      </c>
      <c r="E3" s="22" t="s">
        <v>83</v>
      </c>
      <c r="F3" s="22" t="s">
        <v>84</v>
      </c>
      <c r="G3" s="22" t="s">
        <v>85</v>
      </c>
      <c r="H3" s="22" t="s">
        <v>86</v>
      </c>
      <c r="I3" s="22" t="s">
        <v>87</v>
      </c>
      <c r="J3" s="23" t="s">
        <v>88</v>
      </c>
      <c r="K3" s="14" t="s">
        <v>40</v>
      </c>
      <c r="L3" s="22" t="s">
        <v>90</v>
      </c>
      <c r="M3" s="22" t="s">
        <v>91</v>
      </c>
      <c r="N3" s="22" t="s">
        <v>92</v>
      </c>
      <c r="O3" s="22" t="s">
        <v>93</v>
      </c>
      <c r="P3" s="22" t="s">
        <v>94</v>
      </c>
      <c r="Q3" s="23" t="s">
        <v>120</v>
      </c>
      <c r="R3" s="14" t="s">
        <v>40</v>
      </c>
      <c r="S3" s="22" t="s">
        <v>96</v>
      </c>
      <c r="T3" s="22" t="s">
        <v>97</v>
      </c>
      <c r="U3" s="22" t="s">
        <v>98</v>
      </c>
      <c r="V3" s="22" t="s">
        <v>99</v>
      </c>
      <c r="W3" s="23" t="s">
        <v>100</v>
      </c>
      <c r="X3" s="14" t="s">
        <v>40</v>
      </c>
      <c r="Y3" s="22" t="s">
        <v>102</v>
      </c>
      <c r="Z3" s="23" t="s">
        <v>103</v>
      </c>
      <c r="AA3" s="14" t="s">
        <v>104</v>
      </c>
      <c r="AB3" s="22" t="s">
        <v>105</v>
      </c>
      <c r="AC3" s="22" t="s">
        <v>106</v>
      </c>
      <c r="AD3" s="22" t="s">
        <v>107</v>
      </c>
      <c r="AE3" s="22" t="s">
        <v>108</v>
      </c>
      <c r="AF3" s="23" t="s">
        <v>109</v>
      </c>
      <c r="AG3" s="14" t="s">
        <v>111</v>
      </c>
      <c r="AH3" s="22" t="s">
        <v>112</v>
      </c>
      <c r="AI3" s="22" t="s">
        <v>113</v>
      </c>
      <c r="AJ3" s="22" t="s">
        <v>114</v>
      </c>
      <c r="AK3" s="22" t="s">
        <v>115</v>
      </c>
      <c r="AL3" s="22" t="s">
        <v>116</v>
      </c>
      <c r="AM3" s="23" t="s">
        <v>117</v>
      </c>
    </row>
    <row r="4" spans="1:39" s="47" customFormat="1" ht="18" customHeight="1" x14ac:dyDescent="0.25">
      <c r="A4" s="20">
        <v>1</v>
      </c>
      <c r="B4" s="38" t="s">
        <v>17</v>
      </c>
      <c r="C4" s="36" t="s">
        <v>139</v>
      </c>
      <c r="D4" s="21">
        <v>1</v>
      </c>
      <c r="E4" s="21"/>
      <c r="F4" s="21">
        <v>2006</v>
      </c>
      <c r="G4" s="21">
        <v>1</v>
      </c>
      <c r="H4" s="21">
        <v>1</v>
      </c>
      <c r="I4" s="21">
        <v>1</v>
      </c>
      <c r="J4" s="37" t="s">
        <v>143</v>
      </c>
      <c r="K4" s="36" t="s">
        <v>139</v>
      </c>
      <c r="L4" s="21"/>
      <c r="M4" s="21">
        <v>2006</v>
      </c>
      <c r="N4" s="21">
        <v>1</v>
      </c>
      <c r="O4" s="21">
        <v>1</v>
      </c>
      <c r="P4" s="21">
        <v>1</v>
      </c>
      <c r="Q4" s="37" t="s">
        <v>141</v>
      </c>
      <c r="R4" s="36" t="s">
        <v>139</v>
      </c>
      <c r="S4" s="21"/>
      <c r="T4" s="21">
        <v>2006</v>
      </c>
      <c r="U4" s="21">
        <v>1</v>
      </c>
      <c r="V4" s="21">
        <v>1</v>
      </c>
      <c r="W4" s="37" t="s">
        <v>141</v>
      </c>
      <c r="X4" s="36" t="s">
        <v>139</v>
      </c>
      <c r="Y4" s="21"/>
      <c r="Z4" s="45">
        <v>2006</v>
      </c>
      <c r="AA4" s="36" t="s">
        <v>144</v>
      </c>
      <c r="AB4" s="21"/>
      <c r="AC4" s="21">
        <v>2006</v>
      </c>
      <c r="AD4" s="21">
        <v>4</v>
      </c>
      <c r="AE4" s="21">
        <v>2</v>
      </c>
      <c r="AF4" s="38" t="s">
        <v>141</v>
      </c>
      <c r="AG4" s="36" t="s">
        <v>145</v>
      </c>
      <c r="AH4" s="21">
        <v>515</v>
      </c>
      <c r="AI4" s="21">
        <v>0</v>
      </c>
      <c r="AJ4" s="21">
        <v>2006</v>
      </c>
      <c r="AK4" s="21">
        <v>1</v>
      </c>
      <c r="AL4" s="21">
        <v>0</v>
      </c>
      <c r="AM4" s="46" t="s">
        <v>141</v>
      </c>
    </row>
    <row r="5" spans="1:39" s="47" customFormat="1" ht="18" customHeight="1" x14ac:dyDescent="0.25">
      <c r="A5" s="21">
        <v>2</v>
      </c>
      <c r="B5" s="38" t="s">
        <v>4</v>
      </c>
      <c r="C5" s="36" t="s">
        <v>139</v>
      </c>
      <c r="D5" s="21">
        <v>3</v>
      </c>
      <c r="E5" s="21"/>
      <c r="F5" s="21" t="s">
        <v>46</v>
      </c>
      <c r="G5" s="21">
        <v>1</v>
      </c>
      <c r="H5" s="21">
        <v>3</v>
      </c>
      <c r="I5" s="21">
        <v>0</v>
      </c>
      <c r="J5" s="37" t="s">
        <v>142</v>
      </c>
      <c r="K5" s="36" t="s">
        <v>139</v>
      </c>
      <c r="L5" s="21"/>
      <c r="M5" s="21" t="s">
        <v>46</v>
      </c>
      <c r="N5" s="21">
        <v>1</v>
      </c>
      <c r="O5" s="21">
        <v>3</v>
      </c>
      <c r="P5" s="21">
        <v>0</v>
      </c>
      <c r="Q5" s="37" t="s">
        <v>141</v>
      </c>
      <c r="R5" s="36" t="s">
        <v>139</v>
      </c>
      <c r="S5" s="21"/>
      <c r="T5" s="21" t="s">
        <v>46</v>
      </c>
      <c r="U5" s="21">
        <v>1</v>
      </c>
      <c r="V5" s="21">
        <v>2</v>
      </c>
      <c r="W5" s="37" t="s">
        <v>141</v>
      </c>
      <c r="X5" s="36" t="s">
        <v>139</v>
      </c>
      <c r="Y5" s="21"/>
      <c r="Z5" s="45" t="s">
        <v>46</v>
      </c>
      <c r="AA5" s="36" t="s">
        <v>144</v>
      </c>
      <c r="AB5" s="21"/>
      <c r="AC5" s="21" t="s">
        <v>46</v>
      </c>
      <c r="AD5" s="21">
        <v>15</v>
      </c>
      <c r="AE5" s="21">
        <v>15</v>
      </c>
      <c r="AF5" s="38" t="s">
        <v>141</v>
      </c>
      <c r="AG5" s="36" t="s">
        <v>146</v>
      </c>
      <c r="AH5" s="21" t="s">
        <v>78</v>
      </c>
      <c r="AI5" s="21" t="s">
        <v>78</v>
      </c>
      <c r="AJ5" s="21" t="s">
        <v>78</v>
      </c>
      <c r="AK5" s="21" t="s">
        <v>78</v>
      </c>
      <c r="AL5" s="21" t="s">
        <v>78</v>
      </c>
      <c r="AM5" s="46" t="s">
        <v>78</v>
      </c>
    </row>
    <row r="6" spans="1:39" s="47" customFormat="1" ht="18" customHeight="1" x14ac:dyDescent="0.25">
      <c r="A6" s="21">
        <v>3</v>
      </c>
      <c r="B6" s="38" t="s">
        <v>5</v>
      </c>
      <c r="C6" s="36" t="s">
        <v>140</v>
      </c>
      <c r="D6" s="21"/>
      <c r="E6" s="21"/>
      <c r="F6" s="21" t="s">
        <v>46</v>
      </c>
      <c r="G6" s="21">
        <v>1</v>
      </c>
      <c r="H6" s="21">
        <v>1</v>
      </c>
      <c r="I6" s="21">
        <v>1</v>
      </c>
      <c r="J6" s="37" t="s">
        <v>143</v>
      </c>
      <c r="K6" s="36" t="s">
        <v>140</v>
      </c>
      <c r="L6" s="21"/>
      <c r="M6" s="21" t="s">
        <v>46</v>
      </c>
      <c r="N6" s="21">
        <v>1</v>
      </c>
      <c r="O6" s="21">
        <v>1</v>
      </c>
      <c r="P6" s="21">
        <v>1</v>
      </c>
      <c r="Q6" s="37" t="s">
        <v>141</v>
      </c>
      <c r="R6" s="36" t="s">
        <v>139</v>
      </c>
      <c r="S6" s="21"/>
      <c r="T6" s="21" t="s">
        <v>46</v>
      </c>
      <c r="U6" s="21">
        <v>1</v>
      </c>
      <c r="V6" s="21">
        <v>2</v>
      </c>
      <c r="W6" s="37" t="s">
        <v>141</v>
      </c>
      <c r="X6" s="36" t="s">
        <v>139</v>
      </c>
      <c r="Y6" s="21"/>
      <c r="Z6" s="45" t="s">
        <v>46</v>
      </c>
      <c r="AA6" s="36" t="s">
        <v>144</v>
      </c>
      <c r="AB6" s="21"/>
      <c r="AC6" s="21" t="s">
        <v>46</v>
      </c>
      <c r="AD6" s="21">
        <v>14</v>
      </c>
      <c r="AE6" s="21">
        <v>14</v>
      </c>
      <c r="AF6" s="38" t="s">
        <v>141</v>
      </c>
      <c r="AG6" s="36" t="s">
        <v>146</v>
      </c>
      <c r="AH6" s="21" t="s">
        <v>78</v>
      </c>
      <c r="AI6" s="21" t="s">
        <v>78</v>
      </c>
      <c r="AJ6" s="21" t="s">
        <v>78</v>
      </c>
      <c r="AK6" s="21" t="s">
        <v>78</v>
      </c>
      <c r="AL6" s="21" t="s">
        <v>78</v>
      </c>
      <c r="AM6" s="46" t="s">
        <v>78</v>
      </c>
    </row>
    <row r="7" spans="1:39" s="47" customFormat="1" ht="18" customHeight="1" x14ac:dyDescent="0.25">
      <c r="A7" s="21">
        <v>4</v>
      </c>
      <c r="B7" s="38" t="s">
        <v>20</v>
      </c>
      <c r="C7" s="36" t="s">
        <v>140</v>
      </c>
      <c r="D7" s="21">
        <v>1</v>
      </c>
      <c r="E7" s="21"/>
      <c r="F7" s="21" t="s">
        <v>46</v>
      </c>
      <c r="G7" s="21">
        <v>1</v>
      </c>
      <c r="H7" s="21">
        <v>2</v>
      </c>
      <c r="I7" s="21">
        <v>1</v>
      </c>
      <c r="J7" s="37" t="s">
        <v>143</v>
      </c>
      <c r="K7" s="36" t="s">
        <v>140</v>
      </c>
      <c r="L7" s="21"/>
      <c r="M7" s="21" t="s">
        <v>46</v>
      </c>
      <c r="N7" s="21">
        <v>1</v>
      </c>
      <c r="O7" s="21">
        <v>1</v>
      </c>
      <c r="P7" s="21">
        <v>1</v>
      </c>
      <c r="Q7" s="37" t="s">
        <v>141</v>
      </c>
      <c r="R7" s="36" t="s">
        <v>139</v>
      </c>
      <c r="S7" s="21"/>
      <c r="T7" s="21" t="s">
        <v>46</v>
      </c>
      <c r="U7" s="21">
        <v>1</v>
      </c>
      <c r="V7" s="21">
        <v>1</v>
      </c>
      <c r="W7" s="37" t="s">
        <v>141</v>
      </c>
      <c r="X7" s="36" t="s">
        <v>139</v>
      </c>
      <c r="Y7" s="21"/>
      <c r="Z7" s="45" t="s">
        <v>46</v>
      </c>
      <c r="AA7" s="36" t="s">
        <v>144</v>
      </c>
      <c r="AB7" s="21"/>
      <c r="AC7" s="21" t="s">
        <v>46</v>
      </c>
      <c r="AD7" s="21">
        <v>6</v>
      </c>
      <c r="AE7" s="21">
        <v>6</v>
      </c>
      <c r="AF7" s="38" t="s">
        <v>141</v>
      </c>
      <c r="AG7" s="36" t="s">
        <v>146</v>
      </c>
      <c r="AH7" s="21" t="s">
        <v>78</v>
      </c>
      <c r="AI7" s="21" t="s">
        <v>78</v>
      </c>
      <c r="AJ7" s="21" t="s">
        <v>78</v>
      </c>
      <c r="AK7" s="21" t="s">
        <v>78</v>
      </c>
      <c r="AL7" s="21" t="s">
        <v>78</v>
      </c>
      <c r="AM7" s="46" t="s">
        <v>78</v>
      </c>
    </row>
    <row r="8" spans="1:39" s="47" customFormat="1" ht="18" customHeight="1" x14ac:dyDescent="0.25">
      <c r="A8" s="21">
        <v>5</v>
      </c>
      <c r="B8" s="38" t="s">
        <v>18</v>
      </c>
      <c r="C8" s="36" t="s">
        <v>140</v>
      </c>
      <c r="D8" s="21">
        <v>1</v>
      </c>
      <c r="E8" s="21"/>
      <c r="F8" s="21" t="s">
        <v>46</v>
      </c>
      <c r="G8" s="21">
        <v>1</v>
      </c>
      <c r="H8" s="21">
        <v>1</v>
      </c>
      <c r="I8" s="21">
        <v>1</v>
      </c>
      <c r="J8" s="37" t="s">
        <v>143</v>
      </c>
      <c r="K8" s="36" t="s">
        <v>140</v>
      </c>
      <c r="L8" s="21"/>
      <c r="M8" s="21" t="s">
        <v>46</v>
      </c>
      <c r="N8" s="21">
        <v>1</v>
      </c>
      <c r="O8" s="21">
        <v>1</v>
      </c>
      <c r="P8" s="21">
        <v>1</v>
      </c>
      <c r="Q8" s="37" t="s">
        <v>141</v>
      </c>
      <c r="R8" s="36" t="s">
        <v>139</v>
      </c>
      <c r="S8" s="21"/>
      <c r="T8" s="21" t="s">
        <v>46</v>
      </c>
      <c r="U8" s="21">
        <v>1</v>
      </c>
      <c r="V8" s="21">
        <v>2</v>
      </c>
      <c r="W8" s="37" t="s">
        <v>141</v>
      </c>
      <c r="X8" s="36" t="s">
        <v>139</v>
      </c>
      <c r="Y8" s="21"/>
      <c r="Z8" s="45" t="s">
        <v>46</v>
      </c>
      <c r="AA8" s="36" t="s">
        <v>144</v>
      </c>
      <c r="AB8" s="21"/>
      <c r="AC8" s="21" t="s">
        <v>46</v>
      </c>
      <c r="AD8" s="21">
        <v>2</v>
      </c>
      <c r="AE8" s="21">
        <v>2</v>
      </c>
      <c r="AF8" s="38" t="s">
        <v>141</v>
      </c>
      <c r="AG8" s="36" t="s">
        <v>146</v>
      </c>
      <c r="AH8" s="21" t="s">
        <v>78</v>
      </c>
      <c r="AI8" s="21" t="s">
        <v>78</v>
      </c>
      <c r="AJ8" s="21" t="s">
        <v>78</v>
      </c>
      <c r="AK8" s="21" t="s">
        <v>78</v>
      </c>
      <c r="AL8" s="21" t="s">
        <v>78</v>
      </c>
      <c r="AM8" s="46" t="s">
        <v>78</v>
      </c>
    </row>
    <row r="9" spans="1:39" s="47" customFormat="1" ht="18" customHeight="1" x14ac:dyDescent="0.25">
      <c r="A9" s="21">
        <v>6</v>
      </c>
      <c r="B9" s="38" t="s">
        <v>21</v>
      </c>
      <c r="C9" s="36" t="s">
        <v>139</v>
      </c>
      <c r="D9" s="21">
        <v>1</v>
      </c>
      <c r="E9" s="21"/>
      <c r="F9" s="21" t="s">
        <v>46</v>
      </c>
      <c r="G9" s="21">
        <v>1</v>
      </c>
      <c r="H9" s="21">
        <v>1</v>
      </c>
      <c r="I9" s="21">
        <v>1</v>
      </c>
      <c r="J9" s="37" t="s">
        <v>141</v>
      </c>
      <c r="K9" s="36" t="s">
        <v>139</v>
      </c>
      <c r="L9" s="21"/>
      <c r="M9" s="21" t="s">
        <v>46</v>
      </c>
      <c r="N9" s="21">
        <v>1</v>
      </c>
      <c r="O9" s="21">
        <v>1</v>
      </c>
      <c r="P9" s="21">
        <v>1</v>
      </c>
      <c r="Q9" s="37" t="s">
        <v>141</v>
      </c>
      <c r="R9" s="36" t="s">
        <v>139</v>
      </c>
      <c r="S9" s="21"/>
      <c r="T9" s="21" t="s">
        <v>46</v>
      </c>
      <c r="U9" s="21">
        <v>1</v>
      </c>
      <c r="V9" s="21">
        <v>2</v>
      </c>
      <c r="W9" s="37" t="s">
        <v>141</v>
      </c>
      <c r="X9" s="36" t="s">
        <v>139</v>
      </c>
      <c r="Y9" s="21"/>
      <c r="Z9" s="45" t="s">
        <v>46</v>
      </c>
      <c r="AA9" s="36" t="s">
        <v>144</v>
      </c>
      <c r="AB9" s="21"/>
      <c r="AC9" s="21" t="s">
        <v>46</v>
      </c>
      <c r="AD9" s="21">
        <v>2</v>
      </c>
      <c r="AE9" s="21">
        <v>2</v>
      </c>
      <c r="AF9" s="38" t="s">
        <v>141</v>
      </c>
      <c r="AG9" s="36" t="s">
        <v>146</v>
      </c>
      <c r="AH9" s="21" t="s">
        <v>78</v>
      </c>
      <c r="AI9" s="21" t="s">
        <v>78</v>
      </c>
      <c r="AJ9" s="21" t="s">
        <v>78</v>
      </c>
      <c r="AK9" s="21" t="s">
        <v>78</v>
      </c>
      <c r="AL9" s="21" t="s">
        <v>78</v>
      </c>
      <c r="AM9" s="46" t="s">
        <v>78</v>
      </c>
    </row>
    <row r="10" spans="1:39" s="47" customFormat="1" ht="18" customHeight="1" x14ac:dyDescent="0.25">
      <c r="A10" s="21">
        <v>7</v>
      </c>
      <c r="B10" s="38" t="s">
        <v>6</v>
      </c>
      <c r="C10" s="36" t="s">
        <v>139</v>
      </c>
      <c r="D10" s="21">
        <v>4</v>
      </c>
      <c r="E10" s="21"/>
      <c r="F10" s="21" t="s">
        <v>46</v>
      </c>
      <c r="G10" s="21">
        <v>1</v>
      </c>
      <c r="H10" s="21">
        <v>4</v>
      </c>
      <c r="I10" s="21">
        <v>0</v>
      </c>
      <c r="J10" s="35" t="s">
        <v>142</v>
      </c>
      <c r="K10" s="36" t="s">
        <v>139</v>
      </c>
      <c r="L10" s="21"/>
      <c r="M10" s="21" t="s">
        <v>46</v>
      </c>
      <c r="N10" s="21">
        <v>1</v>
      </c>
      <c r="O10" s="21">
        <v>4</v>
      </c>
      <c r="P10" s="21">
        <v>0</v>
      </c>
      <c r="Q10" s="35" t="s">
        <v>141</v>
      </c>
      <c r="R10" s="36" t="s">
        <v>139</v>
      </c>
      <c r="S10" s="21"/>
      <c r="T10" s="21" t="s">
        <v>46</v>
      </c>
      <c r="U10" s="21">
        <v>1</v>
      </c>
      <c r="V10" s="21">
        <v>2</v>
      </c>
      <c r="W10" s="35" t="s">
        <v>141</v>
      </c>
      <c r="X10" s="36" t="s">
        <v>139</v>
      </c>
      <c r="Y10" s="21"/>
      <c r="Z10" s="45" t="s">
        <v>46</v>
      </c>
      <c r="AA10" s="36" t="s">
        <v>144</v>
      </c>
      <c r="AB10" s="21"/>
      <c r="AC10" s="21" t="s">
        <v>46</v>
      </c>
      <c r="AD10" s="21">
        <v>16</v>
      </c>
      <c r="AE10" s="21">
        <v>16</v>
      </c>
      <c r="AF10" s="38" t="s">
        <v>141</v>
      </c>
      <c r="AG10" s="36" t="s">
        <v>146</v>
      </c>
      <c r="AH10" s="21" t="s">
        <v>78</v>
      </c>
      <c r="AI10" s="21" t="s">
        <v>78</v>
      </c>
      <c r="AJ10" s="21" t="s">
        <v>78</v>
      </c>
      <c r="AK10" s="21" t="s">
        <v>78</v>
      </c>
      <c r="AL10" s="21" t="s">
        <v>78</v>
      </c>
      <c r="AM10" s="46" t="s">
        <v>78</v>
      </c>
    </row>
    <row r="11" spans="1:39" s="47" customFormat="1" ht="18" customHeight="1" x14ac:dyDescent="0.25">
      <c r="A11" s="21">
        <v>8</v>
      </c>
      <c r="B11" s="48" t="s">
        <v>119</v>
      </c>
      <c r="C11" s="36" t="s">
        <v>140</v>
      </c>
      <c r="D11" s="21">
        <v>4</v>
      </c>
      <c r="E11" s="21"/>
      <c r="F11" s="21" t="s">
        <v>46</v>
      </c>
      <c r="G11" s="21">
        <v>1</v>
      </c>
      <c r="H11" s="21">
        <v>4</v>
      </c>
      <c r="I11" s="21">
        <v>1</v>
      </c>
      <c r="J11" s="35" t="s">
        <v>143</v>
      </c>
      <c r="K11" s="36" t="s">
        <v>140</v>
      </c>
      <c r="L11" s="21"/>
      <c r="M11" s="21" t="s">
        <v>46</v>
      </c>
      <c r="N11" s="21">
        <v>1</v>
      </c>
      <c r="O11" s="21">
        <v>4</v>
      </c>
      <c r="P11" s="21">
        <v>1</v>
      </c>
      <c r="Q11" s="35" t="s">
        <v>141</v>
      </c>
      <c r="R11" s="36" t="s">
        <v>139</v>
      </c>
      <c r="S11" s="21"/>
      <c r="T11" s="21" t="s">
        <v>46</v>
      </c>
      <c r="U11" s="21">
        <v>2</v>
      </c>
      <c r="V11" s="21">
        <v>2</v>
      </c>
      <c r="W11" s="35" t="s">
        <v>141</v>
      </c>
      <c r="X11" s="36" t="s">
        <v>139</v>
      </c>
      <c r="Y11" s="21"/>
      <c r="Z11" s="45" t="s">
        <v>46</v>
      </c>
      <c r="AA11" s="36" t="s">
        <v>144</v>
      </c>
      <c r="AB11" s="21"/>
      <c r="AC11" s="21" t="s">
        <v>46</v>
      </c>
      <c r="AD11" s="21">
        <v>12</v>
      </c>
      <c r="AE11" s="21">
        <v>12</v>
      </c>
      <c r="AF11" s="38" t="s">
        <v>141</v>
      </c>
      <c r="AG11" s="36" t="s">
        <v>146</v>
      </c>
      <c r="AH11" s="21" t="s">
        <v>78</v>
      </c>
      <c r="AI11" s="21" t="s">
        <v>78</v>
      </c>
      <c r="AJ11" s="21" t="s">
        <v>78</v>
      </c>
      <c r="AK11" s="21" t="s">
        <v>78</v>
      </c>
      <c r="AL11" s="21" t="s">
        <v>78</v>
      </c>
      <c r="AM11" s="46" t="s">
        <v>78</v>
      </c>
    </row>
    <row r="12" spans="1:39" s="47" customFormat="1" ht="18" customHeight="1" x14ac:dyDescent="0.25">
      <c r="A12" s="21">
        <v>9</v>
      </c>
      <c r="B12" s="38" t="s">
        <v>148</v>
      </c>
      <c r="C12" s="36" t="s">
        <v>139</v>
      </c>
      <c r="D12" s="21">
        <v>1</v>
      </c>
      <c r="E12" s="21"/>
      <c r="F12" s="21" t="s">
        <v>46</v>
      </c>
      <c r="G12" s="21">
        <v>1</v>
      </c>
      <c r="H12" s="21">
        <v>1</v>
      </c>
      <c r="I12" s="21">
        <v>1</v>
      </c>
      <c r="J12" s="37" t="s">
        <v>141</v>
      </c>
      <c r="K12" s="36" t="s">
        <v>139</v>
      </c>
      <c r="L12" s="21"/>
      <c r="M12" s="21" t="s">
        <v>46</v>
      </c>
      <c r="N12" s="21">
        <v>2</v>
      </c>
      <c r="O12" s="21">
        <v>2</v>
      </c>
      <c r="P12" s="21">
        <v>2</v>
      </c>
      <c r="Q12" s="35" t="s">
        <v>141</v>
      </c>
      <c r="R12" s="36" t="s">
        <v>139</v>
      </c>
      <c r="S12" s="21"/>
      <c r="T12" s="21" t="s">
        <v>46</v>
      </c>
      <c r="U12" s="21">
        <v>1</v>
      </c>
      <c r="V12" s="21">
        <v>1</v>
      </c>
      <c r="W12" s="35" t="s">
        <v>141</v>
      </c>
      <c r="X12" s="36" t="s">
        <v>139</v>
      </c>
      <c r="Y12" s="21"/>
      <c r="Z12" s="45" t="s">
        <v>46</v>
      </c>
      <c r="AA12" s="36" t="s">
        <v>144</v>
      </c>
      <c r="AB12" s="21"/>
      <c r="AC12" s="21" t="s">
        <v>46</v>
      </c>
      <c r="AD12" s="21">
        <v>6</v>
      </c>
      <c r="AE12" s="21">
        <v>6</v>
      </c>
      <c r="AF12" s="38" t="s">
        <v>141</v>
      </c>
      <c r="AG12" s="36" t="s">
        <v>146</v>
      </c>
      <c r="AH12" s="21" t="s">
        <v>78</v>
      </c>
      <c r="AI12" s="21" t="s">
        <v>78</v>
      </c>
      <c r="AJ12" s="21" t="s">
        <v>78</v>
      </c>
      <c r="AK12" s="21" t="s">
        <v>78</v>
      </c>
      <c r="AL12" s="21" t="s">
        <v>78</v>
      </c>
      <c r="AM12" s="46" t="s">
        <v>78</v>
      </c>
    </row>
    <row r="13" spans="1:39" s="47" customFormat="1" ht="18" customHeight="1" x14ac:dyDescent="0.25">
      <c r="A13" s="21">
        <v>10</v>
      </c>
      <c r="B13" s="38" t="s">
        <v>149</v>
      </c>
      <c r="C13" s="36" t="s">
        <v>139</v>
      </c>
      <c r="D13" s="21">
        <v>5</v>
      </c>
      <c r="E13" s="21"/>
      <c r="F13" s="21" t="s">
        <v>46</v>
      </c>
      <c r="G13" s="21">
        <v>1</v>
      </c>
      <c r="H13" s="21">
        <v>4</v>
      </c>
      <c r="I13" s="21">
        <v>4</v>
      </c>
      <c r="J13" s="37" t="s">
        <v>141</v>
      </c>
      <c r="K13" s="36" t="s">
        <v>139</v>
      </c>
      <c r="L13" s="21"/>
      <c r="M13" s="21" t="s">
        <v>46</v>
      </c>
      <c r="N13" s="21">
        <v>2</v>
      </c>
      <c r="O13" s="21">
        <v>2</v>
      </c>
      <c r="P13" s="21">
        <v>0</v>
      </c>
      <c r="Q13" s="35" t="s">
        <v>141</v>
      </c>
      <c r="R13" s="36" t="s">
        <v>139</v>
      </c>
      <c r="S13" s="21"/>
      <c r="T13" s="21" t="s">
        <v>46</v>
      </c>
      <c r="U13" s="21">
        <v>2</v>
      </c>
      <c r="V13" s="21">
        <v>1</v>
      </c>
      <c r="W13" s="35" t="s">
        <v>141</v>
      </c>
      <c r="X13" s="36" t="s">
        <v>139</v>
      </c>
      <c r="Y13" s="21"/>
      <c r="Z13" s="45" t="s">
        <v>46</v>
      </c>
      <c r="AA13" s="36" t="s">
        <v>144</v>
      </c>
      <c r="AB13" s="21"/>
      <c r="AC13" s="21" t="s">
        <v>46</v>
      </c>
      <c r="AD13" s="21">
        <v>12</v>
      </c>
      <c r="AE13" s="21">
        <v>12</v>
      </c>
      <c r="AF13" s="38" t="s">
        <v>141</v>
      </c>
      <c r="AG13" s="36" t="s">
        <v>146</v>
      </c>
      <c r="AH13" s="21" t="s">
        <v>78</v>
      </c>
      <c r="AI13" s="21" t="s">
        <v>78</v>
      </c>
      <c r="AJ13" s="21" t="s">
        <v>78</v>
      </c>
      <c r="AK13" s="21" t="s">
        <v>78</v>
      </c>
      <c r="AL13" s="21" t="s">
        <v>78</v>
      </c>
      <c r="AM13" s="46" t="s">
        <v>78</v>
      </c>
    </row>
    <row r="14" spans="1:39" s="47" customFormat="1" ht="18" customHeight="1" x14ac:dyDescent="0.25">
      <c r="A14" s="21">
        <v>11</v>
      </c>
      <c r="B14" s="35" t="s">
        <v>163</v>
      </c>
      <c r="C14" s="36" t="s">
        <v>139</v>
      </c>
      <c r="D14" s="21">
        <v>1</v>
      </c>
      <c r="E14" s="21"/>
      <c r="F14" s="21" t="s">
        <v>46</v>
      </c>
      <c r="G14" s="21">
        <v>1</v>
      </c>
      <c r="H14" s="21">
        <v>3</v>
      </c>
      <c r="I14" s="21">
        <v>1</v>
      </c>
      <c r="J14" s="37" t="s">
        <v>141</v>
      </c>
      <c r="K14" s="36" t="s">
        <v>139</v>
      </c>
      <c r="L14" s="21"/>
      <c r="M14" s="21" t="s">
        <v>46</v>
      </c>
      <c r="N14" s="21">
        <v>2</v>
      </c>
      <c r="O14" s="21">
        <v>2</v>
      </c>
      <c r="P14" s="21">
        <v>2</v>
      </c>
      <c r="Q14" s="35" t="s">
        <v>141</v>
      </c>
      <c r="R14" s="36" t="s">
        <v>139</v>
      </c>
      <c r="S14" s="21"/>
      <c r="T14" s="21" t="s">
        <v>46</v>
      </c>
      <c r="U14" s="21">
        <v>2</v>
      </c>
      <c r="V14" s="21">
        <v>1</v>
      </c>
      <c r="W14" s="35" t="s">
        <v>141</v>
      </c>
      <c r="X14" s="36" t="s">
        <v>139</v>
      </c>
      <c r="Y14" s="21"/>
      <c r="Z14" s="45" t="s">
        <v>46</v>
      </c>
      <c r="AA14" s="36" t="s">
        <v>144</v>
      </c>
      <c r="AB14" s="21"/>
      <c r="AC14" s="21" t="s">
        <v>46</v>
      </c>
      <c r="AD14" s="21">
        <v>12</v>
      </c>
      <c r="AE14" s="21">
        <v>12</v>
      </c>
      <c r="AF14" s="38" t="s">
        <v>141</v>
      </c>
      <c r="AG14" s="36" t="s">
        <v>146</v>
      </c>
      <c r="AH14" s="21" t="s">
        <v>78</v>
      </c>
      <c r="AI14" s="21" t="s">
        <v>78</v>
      </c>
      <c r="AJ14" s="21" t="s">
        <v>78</v>
      </c>
      <c r="AK14" s="21" t="s">
        <v>78</v>
      </c>
      <c r="AL14" s="21" t="s">
        <v>78</v>
      </c>
      <c r="AM14" s="46" t="s">
        <v>78</v>
      </c>
    </row>
    <row r="15" spans="1:39" s="47" customFormat="1" ht="18" customHeight="1" x14ac:dyDescent="0.25">
      <c r="A15" s="105">
        <v>12</v>
      </c>
      <c r="B15" s="38" t="s">
        <v>174</v>
      </c>
      <c r="C15" s="36" t="s">
        <v>139</v>
      </c>
      <c r="D15" s="21">
        <v>1</v>
      </c>
      <c r="E15" s="21"/>
      <c r="F15" s="21" t="s">
        <v>46</v>
      </c>
      <c r="G15" s="118">
        <v>1</v>
      </c>
      <c r="H15" s="21">
        <v>2</v>
      </c>
      <c r="I15" s="21">
        <v>1</v>
      </c>
      <c r="J15" s="37" t="s">
        <v>141</v>
      </c>
      <c r="K15" s="36" t="s">
        <v>139</v>
      </c>
      <c r="L15" s="21"/>
      <c r="M15" s="21" t="s">
        <v>46</v>
      </c>
      <c r="N15" s="21">
        <v>2</v>
      </c>
      <c r="O15" s="21">
        <v>2</v>
      </c>
      <c r="P15" s="21">
        <v>2</v>
      </c>
      <c r="Q15" s="35" t="s">
        <v>141</v>
      </c>
      <c r="R15" s="36" t="s">
        <v>139</v>
      </c>
      <c r="S15" s="21"/>
      <c r="T15" s="21" t="s">
        <v>46</v>
      </c>
      <c r="U15" s="118">
        <v>2</v>
      </c>
      <c r="V15" s="118">
        <v>1</v>
      </c>
      <c r="W15" s="35" t="s">
        <v>141</v>
      </c>
      <c r="X15" s="36" t="s">
        <v>139</v>
      </c>
      <c r="Y15" s="21"/>
      <c r="Z15" s="45" t="s">
        <v>46</v>
      </c>
      <c r="AA15" s="36" t="s">
        <v>144</v>
      </c>
      <c r="AB15" s="21"/>
      <c r="AC15" s="21" t="s">
        <v>46</v>
      </c>
      <c r="AD15" s="21">
        <v>8</v>
      </c>
      <c r="AE15" s="21">
        <v>8</v>
      </c>
      <c r="AF15" s="38" t="s">
        <v>141</v>
      </c>
      <c r="AG15" s="36" t="s">
        <v>146</v>
      </c>
      <c r="AH15" s="21" t="s">
        <v>78</v>
      </c>
      <c r="AI15" s="21" t="s">
        <v>78</v>
      </c>
      <c r="AJ15" s="21" t="s">
        <v>78</v>
      </c>
      <c r="AK15" s="21" t="s">
        <v>78</v>
      </c>
      <c r="AL15" s="21" t="s">
        <v>78</v>
      </c>
      <c r="AM15" s="46" t="s">
        <v>78</v>
      </c>
    </row>
    <row r="16" spans="1:39" s="47" customFormat="1" ht="18" customHeight="1" x14ac:dyDescent="0.25">
      <c r="A16" s="106"/>
      <c r="B16" s="38" t="s">
        <v>256</v>
      </c>
      <c r="C16" s="36" t="s">
        <v>139</v>
      </c>
      <c r="D16" s="21">
        <v>1</v>
      </c>
      <c r="E16" s="21"/>
      <c r="F16" s="21" t="s">
        <v>46</v>
      </c>
      <c r="G16" s="119"/>
      <c r="H16" s="21">
        <v>2</v>
      </c>
      <c r="I16" s="21">
        <v>1</v>
      </c>
      <c r="J16" s="37" t="s">
        <v>141</v>
      </c>
      <c r="K16" s="36" t="s">
        <v>139</v>
      </c>
      <c r="L16" s="21"/>
      <c r="M16" s="21" t="s">
        <v>46</v>
      </c>
      <c r="N16" s="21">
        <v>1</v>
      </c>
      <c r="O16" s="21">
        <v>1</v>
      </c>
      <c r="P16" s="21">
        <v>1</v>
      </c>
      <c r="Q16" s="35" t="s">
        <v>141</v>
      </c>
      <c r="R16" s="36" t="s">
        <v>139</v>
      </c>
      <c r="S16" s="21"/>
      <c r="T16" s="21" t="s">
        <v>46</v>
      </c>
      <c r="U16" s="119"/>
      <c r="V16" s="119"/>
      <c r="W16" s="35" t="s">
        <v>141</v>
      </c>
      <c r="X16" s="36" t="s">
        <v>139</v>
      </c>
      <c r="Y16" s="21"/>
      <c r="Z16" s="45" t="s">
        <v>46</v>
      </c>
      <c r="AA16" s="36" t="s">
        <v>144</v>
      </c>
      <c r="AB16" s="21"/>
      <c r="AC16" s="21" t="s">
        <v>46</v>
      </c>
      <c r="AD16" s="21">
        <v>2</v>
      </c>
      <c r="AE16" s="21">
        <v>2</v>
      </c>
      <c r="AF16" s="38" t="s">
        <v>141</v>
      </c>
      <c r="AG16" s="36" t="s">
        <v>146</v>
      </c>
      <c r="AH16" s="21" t="s">
        <v>78</v>
      </c>
      <c r="AI16" s="21" t="s">
        <v>78</v>
      </c>
      <c r="AJ16" s="21" t="s">
        <v>78</v>
      </c>
      <c r="AK16" s="21" t="s">
        <v>78</v>
      </c>
      <c r="AL16" s="21" t="s">
        <v>78</v>
      </c>
      <c r="AM16" s="46" t="s">
        <v>78</v>
      </c>
    </row>
    <row r="17" spans="1:39" s="47" customFormat="1" ht="18" customHeight="1" x14ac:dyDescent="0.25">
      <c r="A17" s="118">
        <v>13</v>
      </c>
      <c r="B17" s="38" t="s">
        <v>271</v>
      </c>
      <c r="C17" s="127" t="s">
        <v>140</v>
      </c>
      <c r="D17" s="21">
        <v>1</v>
      </c>
      <c r="E17" s="21"/>
      <c r="F17" s="21" t="s">
        <v>46</v>
      </c>
      <c r="G17" s="49">
        <v>1</v>
      </c>
      <c r="H17" s="21">
        <v>1</v>
      </c>
      <c r="I17" s="118">
        <v>1</v>
      </c>
      <c r="J17" s="37" t="s">
        <v>141</v>
      </c>
      <c r="K17" s="127" t="s">
        <v>140</v>
      </c>
      <c r="L17" s="21"/>
      <c r="M17" s="21" t="s">
        <v>46</v>
      </c>
      <c r="N17" s="21">
        <v>1</v>
      </c>
      <c r="O17" s="21">
        <v>2</v>
      </c>
      <c r="P17" s="21">
        <v>2</v>
      </c>
      <c r="Q17" s="35" t="s">
        <v>141</v>
      </c>
      <c r="R17" s="36" t="s">
        <v>139</v>
      </c>
      <c r="S17" s="21"/>
      <c r="T17" s="21" t="s">
        <v>46</v>
      </c>
      <c r="U17" s="118">
        <v>2</v>
      </c>
      <c r="V17" s="49">
        <v>1</v>
      </c>
      <c r="W17" s="35" t="s">
        <v>141</v>
      </c>
      <c r="X17" s="123" t="s">
        <v>139</v>
      </c>
      <c r="Y17" s="21"/>
      <c r="Z17" s="125" t="s">
        <v>46</v>
      </c>
      <c r="AA17" s="127" t="s">
        <v>144</v>
      </c>
      <c r="AB17" s="21"/>
      <c r="AC17" s="118" t="s">
        <v>46</v>
      </c>
      <c r="AD17" s="118">
        <v>6</v>
      </c>
      <c r="AE17" s="118">
        <v>6</v>
      </c>
      <c r="AF17" s="38" t="s">
        <v>141</v>
      </c>
      <c r="AG17" s="36" t="s">
        <v>146</v>
      </c>
      <c r="AH17" s="21" t="s">
        <v>78</v>
      </c>
      <c r="AI17" s="21" t="s">
        <v>78</v>
      </c>
      <c r="AJ17" s="21" t="s">
        <v>78</v>
      </c>
      <c r="AK17" s="21" t="s">
        <v>78</v>
      </c>
      <c r="AL17" s="21" t="s">
        <v>78</v>
      </c>
      <c r="AM17" s="46" t="s">
        <v>78</v>
      </c>
    </row>
    <row r="18" spans="1:39" s="47" customFormat="1" ht="18" customHeight="1" x14ac:dyDescent="0.25">
      <c r="A18" s="119"/>
      <c r="B18" s="38" t="s">
        <v>150</v>
      </c>
      <c r="C18" s="128"/>
      <c r="D18" s="21">
        <v>1</v>
      </c>
      <c r="E18" s="21"/>
      <c r="F18" s="21" t="s">
        <v>46</v>
      </c>
      <c r="G18" s="21">
        <v>1</v>
      </c>
      <c r="H18" s="21">
        <v>1</v>
      </c>
      <c r="I18" s="119"/>
      <c r="J18" s="35" t="s">
        <v>155</v>
      </c>
      <c r="K18" s="128"/>
      <c r="L18" s="21"/>
      <c r="M18" s="21" t="s">
        <v>46</v>
      </c>
      <c r="N18" s="21">
        <v>1</v>
      </c>
      <c r="O18" s="21">
        <v>1</v>
      </c>
      <c r="P18" s="21">
        <v>0</v>
      </c>
      <c r="Q18" s="35" t="s">
        <v>155</v>
      </c>
      <c r="R18" s="36" t="s">
        <v>139</v>
      </c>
      <c r="S18" s="21"/>
      <c r="T18" s="21" t="s">
        <v>46</v>
      </c>
      <c r="U18" s="119"/>
      <c r="V18" s="21">
        <v>0</v>
      </c>
      <c r="W18" s="35" t="s">
        <v>155</v>
      </c>
      <c r="X18" s="124"/>
      <c r="Y18" s="21"/>
      <c r="Z18" s="126"/>
      <c r="AA18" s="128"/>
      <c r="AB18" s="21"/>
      <c r="AC18" s="119"/>
      <c r="AD18" s="119"/>
      <c r="AE18" s="119"/>
      <c r="AF18" s="38" t="s">
        <v>155</v>
      </c>
      <c r="AG18" s="36" t="s">
        <v>146</v>
      </c>
      <c r="AH18" s="21" t="s">
        <v>78</v>
      </c>
      <c r="AI18" s="21" t="s">
        <v>78</v>
      </c>
      <c r="AJ18" s="21" t="s">
        <v>78</v>
      </c>
      <c r="AK18" s="21" t="s">
        <v>78</v>
      </c>
      <c r="AL18" s="21" t="s">
        <v>78</v>
      </c>
      <c r="AM18" s="46" t="s">
        <v>78</v>
      </c>
    </row>
    <row r="19" spans="1:39" s="47" customFormat="1" ht="18" customHeight="1" x14ac:dyDescent="0.25">
      <c r="A19" s="21">
        <v>14</v>
      </c>
      <c r="B19" s="35" t="s">
        <v>275</v>
      </c>
      <c r="C19" s="36" t="s">
        <v>139</v>
      </c>
      <c r="D19" s="21">
        <v>1</v>
      </c>
      <c r="E19" s="21"/>
      <c r="F19" s="21" t="s">
        <v>46</v>
      </c>
      <c r="G19" s="21">
        <v>1</v>
      </c>
      <c r="H19" s="21">
        <v>2</v>
      </c>
      <c r="I19" s="21">
        <v>1</v>
      </c>
      <c r="J19" s="37" t="s">
        <v>141</v>
      </c>
      <c r="K19" s="36" t="s">
        <v>139</v>
      </c>
      <c r="L19" s="21"/>
      <c r="M19" s="21" t="s">
        <v>46</v>
      </c>
      <c r="N19" s="21">
        <v>1</v>
      </c>
      <c r="O19" s="21">
        <v>1</v>
      </c>
      <c r="P19" s="21">
        <v>1</v>
      </c>
      <c r="Q19" s="35" t="s">
        <v>141</v>
      </c>
      <c r="R19" s="36" t="s">
        <v>139</v>
      </c>
      <c r="S19" s="21"/>
      <c r="T19" s="21" t="s">
        <v>46</v>
      </c>
      <c r="U19" s="21">
        <v>2</v>
      </c>
      <c r="V19" s="21">
        <v>1</v>
      </c>
      <c r="W19" s="35" t="s">
        <v>141</v>
      </c>
      <c r="X19" s="36" t="s">
        <v>139</v>
      </c>
      <c r="Y19" s="21"/>
      <c r="Z19" s="45" t="s">
        <v>46</v>
      </c>
      <c r="AA19" s="36" t="s">
        <v>144</v>
      </c>
      <c r="AB19" s="21"/>
      <c r="AC19" s="21" t="s">
        <v>46</v>
      </c>
      <c r="AD19" s="21">
        <v>4</v>
      </c>
      <c r="AE19" s="21">
        <v>4</v>
      </c>
      <c r="AF19" s="38" t="s">
        <v>141</v>
      </c>
      <c r="AG19" s="36" t="s">
        <v>146</v>
      </c>
      <c r="AH19" s="21" t="s">
        <v>78</v>
      </c>
      <c r="AI19" s="21" t="s">
        <v>78</v>
      </c>
      <c r="AJ19" s="21" t="s">
        <v>78</v>
      </c>
      <c r="AK19" s="21" t="s">
        <v>78</v>
      </c>
      <c r="AL19" s="21" t="s">
        <v>78</v>
      </c>
      <c r="AM19" s="46" t="s">
        <v>78</v>
      </c>
    </row>
    <row r="20" spans="1:39" x14ac:dyDescent="0.25">
      <c r="A20" s="78">
        <v>15</v>
      </c>
      <c r="B20" s="41" t="s">
        <v>289</v>
      </c>
      <c r="C20" s="36" t="s">
        <v>139</v>
      </c>
      <c r="D20" s="56">
        <v>1</v>
      </c>
      <c r="F20" s="21" t="s">
        <v>46</v>
      </c>
      <c r="G20" s="80">
        <v>1</v>
      </c>
      <c r="H20" s="80">
        <v>1</v>
      </c>
      <c r="I20" s="80">
        <v>1</v>
      </c>
      <c r="J20" s="37" t="s">
        <v>141</v>
      </c>
      <c r="K20" s="36" t="s">
        <v>139</v>
      </c>
      <c r="L20" s="80"/>
      <c r="M20" s="21" t="s">
        <v>46</v>
      </c>
      <c r="N20" s="80">
        <v>1</v>
      </c>
      <c r="O20" s="80">
        <v>2</v>
      </c>
      <c r="P20" s="80">
        <v>0</v>
      </c>
      <c r="Q20" s="35" t="s">
        <v>141</v>
      </c>
      <c r="R20" s="36" t="s">
        <v>139</v>
      </c>
      <c r="S20" s="80"/>
      <c r="T20" s="21" t="s">
        <v>46</v>
      </c>
      <c r="U20" s="80">
        <v>2</v>
      </c>
      <c r="V20" s="80">
        <v>1</v>
      </c>
      <c r="W20" s="35" t="s">
        <v>141</v>
      </c>
      <c r="X20" s="36" t="s">
        <v>139</v>
      </c>
      <c r="Y20" s="80"/>
      <c r="Z20" s="45" t="s">
        <v>46</v>
      </c>
      <c r="AA20" s="36" t="s">
        <v>144</v>
      </c>
      <c r="AB20" s="80"/>
      <c r="AC20" s="21" t="s">
        <v>46</v>
      </c>
      <c r="AD20" s="80">
        <v>5</v>
      </c>
      <c r="AE20" s="80">
        <v>5</v>
      </c>
      <c r="AF20" s="38" t="s">
        <v>141</v>
      </c>
      <c r="AG20" s="36" t="s">
        <v>146</v>
      </c>
      <c r="AH20" s="21" t="s">
        <v>78</v>
      </c>
      <c r="AI20" s="21" t="s">
        <v>78</v>
      </c>
      <c r="AJ20" s="21" t="s">
        <v>78</v>
      </c>
      <c r="AK20" s="21" t="s">
        <v>78</v>
      </c>
      <c r="AL20" s="21" t="s">
        <v>78</v>
      </c>
      <c r="AM20" s="46" t="s">
        <v>78</v>
      </c>
    </row>
    <row r="21" spans="1:39" x14ac:dyDescent="0.25">
      <c r="A21" s="78">
        <v>16</v>
      </c>
      <c r="B21" s="41" t="s">
        <v>290</v>
      </c>
      <c r="C21" s="36" t="s">
        <v>139</v>
      </c>
      <c r="D21" s="56">
        <v>1</v>
      </c>
      <c r="F21" s="21" t="s">
        <v>46</v>
      </c>
      <c r="G21" s="80">
        <v>1</v>
      </c>
      <c r="H21" s="80">
        <v>3</v>
      </c>
      <c r="I21" s="80">
        <v>1</v>
      </c>
      <c r="J21" s="37" t="s">
        <v>141</v>
      </c>
      <c r="K21" s="36" t="s">
        <v>139</v>
      </c>
      <c r="L21" s="80"/>
      <c r="M21" s="21" t="s">
        <v>46</v>
      </c>
      <c r="N21" s="80">
        <v>1</v>
      </c>
      <c r="O21" s="80">
        <v>1</v>
      </c>
      <c r="P21" s="80">
        <v>0</v>
      </c>
      <c r="Q21" s="35" t="s">
        <v>141</v>
      </c>
      <c r="R21" s="36" t="s">
        <v>139</v>
      </c>
      <c r="S21" s="80"/>
      <c r="T21" s="21" t="s">
        <v>46</v>
      </c>
      <c r="U21" s="80">
        <v>2</v>
      </c>
      <c r="V21" s="80">
        <v>1</v>
      </c>
      <c r="W21" s="35" t="s">
        <v>141</v>
      </c>
      <c r="X21" s="36" t="s">
        <v>139</v>
      </c>
      <c r="Y21" s="80"/>
      <c r="Z21" s="45" t="s">
        <v>46</v>
      </c>
      <c r="AA21" s="36" t="s">
        <v>144</v>
      </c>
      <c r="AB21" s="80"/>
      <c r="AC21" s="21" t="s">
        <v>46</v>
      </c>
      <c r="AD21" s="80">
        <v>23</v>
      </c>
      <c r="AE21" s="80">
        <v>23</v>
      </c>
      <c r="AF21" s="38" t="s">
        <v>141</v>
      </c>
      <c r="AG21" s="36" t="s">
        <v>146</v>
      </c>
      <c r="AH21" s="21" t="s">
        <v>78</v>
      </c>
      <c r="AI21" s="21" t="s">
        <v>78</v>
      </c>
      <c r="AJ21" s="21" t="s">
        <v>78</v>
      </c>
      <c r="AK21" s="21" t="s">
        <v>78</v>
      </c>
      <c r="AL21" s="21" t="s">
        <v>78</v>
      </c>
      <c r="AM21" s="46" t="s">
        <v>78</v>
      </c>
    </row>
    <row r="22" spans="1:39" x14ac:dyDescent="0.25">
      <c r="A22" s="78">
        <v>17</v>
      </c>
      <c r="B22" s="41" t="s">
        <v>291</v>
      </c>
      <c r="C22" s="36" t="s">
        <v>140</v>
      </c>
      <c r="D22" s="56">
        <v>1</v>
      </c>
      <c r="F22" s="21" t="s">
        <v>46</v>
      </c>
      <c r="G22" s="80">
        <v>1</v>
      </c>
      <c r="H22" s="80">
        <v>1</v>
      </c>
      <c r="I22" s="80">
        <v>1</v>
      </c>
      <c r="J22" s="37" t="s">
        <v>141</v>
      </c>
      <c r="K22" s="36" t="s">
        <v>140</v>
      </c>
      <c r="L22" s="80"/>
      <c r="M22" s="21" t="s">
        <v>46</v>
      </c>
      <c r="N22" s="80">
        <v>1</v>
      </c>
      <c r="O22" s="80">
        <v>2</v>
      </c>
      <c r="P22" s="80">
        <v>2</v>
      </c>
      <c r="Q22" s="35" t="s">
        <v>141</v>
      </c>
      <c r="R22" s="36" t="s">
        <v>139</v>
      </c>
      <c r="S22" s="80"/>
      <c r="T22" s="21" t="s">
        <v>46</v>
      </c>
      <c r="U22" s="80">
        <v>2</v>
      </c>
      <c r="V22" s="80">
        <v>1</v>
      </c>
      <c r="W22" s="35" t="s">
        <v>141</v>
      </c>
      <c r="X22" s="36" t="s">
        <v>139</v>
      </c>
      <c r="Y22" s="80"/>
      <c r="Z22" s="45" t="s">
        <v>46</v>
      </c>
      <c r="AA22" s="36" t="s">
        <v>144</v>
      </c>
      <c r="AB22" s="80"/>
      <c r="AC22" s="21" t="s">
        <v>46</v>
      </c>
      <c r="AD22" s="80">
        <v>14</v>
      </c>
      <c r="AE22" s="80">
        <v>14</v>
      </c>
      <c r="AF22" s="38" t="s">
        <v>141</v>
      </c>
      <c r="AG22" s="36" t="s">
        <v>146</v>
      </c>
      <c r="AH22" s="21" t="s">
        <v>78</v>
      </c>
      <c r="AI22" s="21" t="s">
        <v>78</v>
      </c>
      <c r="AJ22" s="21" t="s">
        <v>78</v>
      </c>
      <c r="AK22" s="21" t="s">
        <v>78</v>
      </c>
      <c r="AL22" s="21" t="s">
        <v>78</v>
      </c>
      <c r="AM22" s="46" t="s">
        <v>78</v>
      </c>
    </row>
  </sheetData>
  <mergeCells count="22">
    <mergeCell ref="C17:C18"/>
    <mergeCell ref="A17:A18"/>
    <mergeCell ref="I17:I18"/>
    <mergeCell ref="A15:A16"/>
    <mergeCell ref="A1:Q1"/>
    <mergeCell ref="G15:G16"/>
    <mergeCell ref="K17:K18"/>
    <mergeCell ref="C2:J2"/>
    <mergeCell ref="K2:Q2"/>
    <mergeCell ref="AD17:AD18"/>
    <mergeCell ref="AE17:AE18"/>
    <mergeCell ref="AG2:AM2"/>
    <mergeCell ref="AC17:AC18"/>
    <mergeCell ref="U17:U18"/>
    <mergeCell ref="X17:X18"/>
    <mergeCell ref="Z17:Z18"/>
    <mergeCell ref="AA17:AA18"/>
    <mergeCell ref="R2:W2"/>
    <mergeCell ref="X2:Z2"/>
    <mergeCell ref="AA2:AF2"/>
    <mergeCell ref="V15:V16"/>
    <mergeCell ref="U15:U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Общ. инф</vt:lpstr>
      <vt:lpstr>Лифты</vt:lpstr>
      <vt:lpstr>Конструктивные элементы</vt:lpstr>
      <vt:lpstr>Инженерные системы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Сириус</cp:lastModifiedBy>
  <cp:lastPrinted>2015-04-15T16:26:13Z</cp:lastPrinted>
  <dcterms:created xsi:type="dcterms:W3CDTF">2012-06-05T11:59:09Z</dcterms:created>
  <dcterms:modified xsi:type="dcterms:W3CDTF">2020-02-18T11:29:08Z</dcterms:modified>
</cp:coreProperties>
</file>