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хаил\Desktop\"/>
    </mc:Choice>
  </mc:AlternateContent>
  <bookViews>
    <workbookView xWindow="14385" yWindow="-15" windowWidth="14430" windowHeight="12855"/>
  </bookViews>
  <sheets>
    <sheet name="Общ. инф" sheetId="1" r:id="rId1"/>
    <sheet name="Лифты" sheetId="2" r:id="rId2"/>
    <sheet name="Конструктивные элементы" sheetId="3" r:id="rId3"/>
    <sheet name="Инженерные системы" sheetId="4" r:id="rId4"/>
  </sheets>
  <calcPr calcId="162913"/>
</workbook>
</file>

<file path=xl/calcChain.xml><?xml version="1.0" encoding="utf-8"?>
<calcChain xmlns="http://schemas.openxmlformats.org/spreadsheetml/2006/main">
  <c r="J22" i="1" l="1"/>
  <c r="K22" i="1"/>
  <c r="L22" i="1"/>
  <c r="I22" i="1"/>
  <c r="F22" i="1"/>
  <c r="G22" i="1"/>
  <c r="E22" i="1"/>
  <c r="K19" i="1" l="1"/>
  <c r="AD8" i="3"/>
  <c r="J16" i="1" l="1"/>
  <c r="E16" i="1"/>
  <c r="L16" i="1" l="1"/>
  <c r="E11" i="1" l="1"/>
  <c r="E10" i="1"/>
  <c r="AA6" i="3"/>
  <c r="J5" i="1"/>
  <c r="E5" i="1"/>
  <c r="L13" i="1"/>
  <c r="L5" i="1"/>
</calcChain>
</file>

<file path=xl/comments1.xml><?xml version="1.0" encoding="utf-8"?>
<comments xmlns="http://schemas.openxmlformats.org/spreadsheetml/2006/main">
  <authors>
    <author>Admin</author>
    <author>Михаил Коптелов</author>
    <author>SIRIUS</author>
  </authors>
  <commentList>
    <comment ref="D4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2006г.</t>
        </r>
      </text>
    </comment>
    <comment ref="E5" authorId="0" shapeId="0">
      <text>
        <r>
          <rPr>
            <sz val="8"/>
            <color indexed="81"/>
            <rFont val="Tahoma"/>
            <family val="2"/>
            <charset val="204"/>
          </rPr>
          <t>-1,5м2 кв140 (с 01.07.14)</t>
        </r>
      </text>
    </comment>
    <comment ref="H7" authorId="1" shapeId="0">
      <text>
        <r>
          <rPr>
            <sz val="9"/>
            <color indexed="81"/>
            <rFont val="Tahoma"/>
            <family val="2"/>
            <charset val="204"/>
          </rPr>
          <t xml:space="preserve">
в том числе 1 подземный</t>
        </r>
      </text>
    </comment>
    <comment ref="L7" authorId="1" shapeId="0">
      <text>
        <r>
          <rPr>
            <sz val="9"/>
            <color indexed="81"/>
            <rFont val="Tahoma"/>
            <family val="2"/>
            <charset val="204"/>
          </rPr>
          <t xml:space="preserve">
кроме того паркинг 588,4 м2</t>
        </r>
      </text>
    </comment>
    <comment ref="L8" authorId="0" shapeId="0">
      <text>
        <r>
          <rPr>
            <sz val="8"/>
            <color indexed="81"/>
            <rFont val="Tahoma"/>
            <family val="2"/>
            <charset val="204"/>
          </rPr>
          <t xml:space="preserve">
кроме того, 1102,6 м2 паркинг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 xml:space="preserve">
в том числе надземной части 31715 м3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  <charset val="204"/>
          </rPr>
          <t>с учетом изм. S кв.15</t>
        </r>
      </text>
    </comment>
    <comment ref="J10" authorId="0" shapeId="0">
      <text>
        <r>
          <rPr>
            <sz val="8"/>
            <color indexed="81"/>
            <rFont val="Tahoma"/>
            <family val="2"/>
            <charset val="204"/>
          </rPr>
          <t xml:space="preserve">изменилась площадь (кв 15)! 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кроме того, 2561,6 м2 паркинг</t>
        </r>
      </text>
    </comment>
    <comment ref="J11" authorId="2" shapeId="0">
      <text>
        <r>
          <rPr>
            <sz val="9"/>
            <color indexed="81"/>
            <rFont val="Tahoma"/>
            <family val="2"/>
            <charset val="204"/>
          </rPr>
          <t>изменение S:
-11.09.15г. кв.15 (Была 162,3, стала 158,9)</t>
        </r>
      </text>
    </comment>
    <comment ref="L13" authorId="0" shapeId="0">
      <text>
        <r>
          <rPr>
            <sz val="8"/>
            <color indexed="81"/>
            <rFont val="Tahoma"/>
            <family val="2"/>
            <charset val="204"/>
          </rPr>
          <t xml:space="preserve">
кроме того, паркинг 1283м2</t>
        </r>
      </text>
    </comment>
    <comment ref="E16" authorId="2" shapeId="0">
      <text>
        <r>
          <rPr>
            <sz val="9"/>
            <color indexed="81"/>
            <rFont val="Tahoma"/>
            <charset val="1"/>
          </rPr>
          <t>-0,9 м2 по кв. 236
-1м2 по кв. 86</t>
        </r>
      </text>
    </comment>
    <comment ref="J16" authorId="2" shapeId="0">
      <text>
        <r>
          <rPr>
            <sz val="9"/>
            <color indexed="81"/>
            <rFont val="Tahoma"/>
            <charset val="1"/>
          </rPr>
          <t>-0,9 м2 по кв. 236
-1м2 по кв. 86</t>
        </r>
      </text>
    </comment>
    <comment ref="L16" authorId="2" shapeId="0">
      <text>
        <r>
          <rPr>
            <sz val="9"/>
            <color indexed="81"/>
            <rFont val="Tahoma"/>
            <family val="2"/>
            <charset val="204"/>
          </rPr>
          <t xml:space="preserve">кроме того паркинг 6882,6 руб.
</t>
        </r>
      </text>
    </comment>
    <comment ref="H19" authorId="1" shapeId="0">
      <text>
        <r>
          <rPr>
            <sz val="9"/>
            <color indexed="81"/>
            <rFont val="Tahoma"/>
            <family val="2"/>
            <charset val="204"/>
          </rPr>
          <t xml:space="preserve">
в том числе 2 подземных</t>
        </r>
      </text>
    </comment>
    <comment ref="K19" authorId="1" shapeId="0">
      <text>
        <r>
          <rPr>
            <sz val="9"/>
            <color indexed="81"/>
            <rFont val="Tahoma"/>
            <family val="2"/>
            <charset val="204"/>
          </rPr>
          <t xml:space="preserve">
кроме того гостин.номера 51шт.</t>
        </r>
      </text>
    </comment>
    <comment ref="H21" authorId="1" shapeId="0">
      <text>
        <r>
          <rPr>
            <sz val="9"/>
            <color indexed="81"/>
            <rFont val="Tahoma"/>
            <family val="2"/>
            <charset val="204"/>
          </rPr>
          <t xml:space="preserve">
в том числе 2 подземных</t>
        </r>
      </text>
    </comment>
    <comment ref="L21" authorId="1" shapeId="0">
      <text>
        <r>
          <rPr>
            <sz val="9"/>
            <color indexed="81"/>
            <rFont val="Tahoma"/>
            <family val="2"/>
            <charset val="204"/>
          </rPr>
          <t>кроме того 3818,4 м2 паркинг</t>
        </r>
      </text>
    </comment>
  </commentList>
</comments>
</file>

<file path=xl/sharedStrings.xml><?xml version="1.0" encoding="utf-8"?>
<sst xmlns="http://schemas.openxmlformats.org/spreadsheetml/2006/main" count="979" uniqueCount="289">
  <si>
    <t>№</t>
  </si>
  <si>
    <t xml:space="preserve">Количество подъездов </t>
  </si>
  <si>
    <t xml:space="preserve">Количество этажей </t>
  </si>
  <si>
    <t xml:space="preserve">Количество квартир </t>
  </si>
  <si>
    <t>ул.Генерала Апанасенко 97</t>
  </si>
  <si>
    <t>пр-т Гражданский 18</t>
  </si>
  <si>
    <t>ул.Щорса 8Б</t>
  </si>
  <si>
    <t>15/12/10</t>
  </si>
  <si>
    <t>8/7/6/6</t>
  </si>
  <si>
    <t>17/9/9/8</t>
  </si>
  <si>
    <t>Ввод в  эксплуатацию</t>
  </si>
  <si>
    <t>8/10/13</t>
  </si>
  <si>
    <t>Количество нежилых помещений</t>
  </si>
  <si>
    <t>Итого:</t>
  </si>
  <si>
    <t>ул.Белгородского полка 62 (1,2,3 сек)</t>
  </si>
  <si>
    <t>ул.Белгородского полка 62 (4 секция)</t>
  </si>
  <si>
    <t>19</t>
  </si>
  <si>
    <t>ул.Генерала Апанасенко 56-а</t>
  </si>
  <si>
    <t>пр-т Гражданский 36</t>
  </si>
  <si>
    <t>8/8</t>
  </si>
  <si>
    <t>пр-т Гражданский 25</t>
  </si>
  <si>
    <t>б-р Народный 3-а</t>
  </si>
  <si>
    <t>9</t>
  </si>
  <si>
    <t>18</t>
  </si>
  <si>
    <r>
      <t>Общая площадь, м</t>
    </r>
    <r>
      <rPr>
        <b/>
        <vertAlign val="super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</si>
  <si>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Строительный объем, м</t>
    </r>
    <r>
      <rPr>
        <b/>
        <vertAlign val="super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 </t>
    </r>
  </si>
  <si>
    <r>
      <t>Площадь квартир, м</t>
    </r>
    <r>
      <rPr>
        <b/>
        <vertAlign val="super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</si>
  <si>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Площадь нежилых помещений, м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</si>
  <si>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r>
      <t xml:space="preserve">Основание управления МКД: </t>
    </r>
    <r>
      <rPr>
        <sz val="10"/>
        <color indexed="8"/>
        <rFont val="Times New Roman"/>
        <family val="1"/>
        <charset val="204"/>
      </rPr>
      <t>протокол собрания собственников МКД от:</t>
    </r>
  </si>
  <si>
    <t xml:space="preserve"> 01.07.14г.</t>
  </si>
  <si>
    <t>01.08.11г.</t>
  </si>
  <si>
    <t>15.06.12г.</t>
  </si>
  <si>
    <t>31.12.14г.</t>
  </si>
  <si>
    <t>09.02.15г.</t>
  </si>
  <si>
    <t>22.01.09г.</t>
  </si>
  <si>
    <t>26.08.13г.</t>
  </si>
  <si>
    <t>22.05.14г.</t>
  </si>
  <si>
    <t>Лифты многоквартирных домов</t>
  </si>
  <si>
    <t>Адрес многоквартирного дома</t>
  </si>
  <si>
    <t>Общая информация о многоквартирных домах, управление которыми осуществляет ООО УК "СИРИУС"</t>
  </si>
  <si>
    <t>Тип</t>
  </si>
  <si>
    <t>Площадь фасада общая, м2</t>
  </si>
  <si>
    <t>Площадь остекления мест общего пользования (пластик) , м2</t>
  </si>
  <si>
    <t>Год проведения последнего капитального ремонта</t>
  </si>
  <si>
    <t>ФАСАД</t>
  </si>
  <si>
    <t>КРОВЛЯ</t>
  </si>
  <si>
    <t>нет</t>
  </si>
  <si>
    <t>Площадь кровли иная скатная, м</t>
  </si>
  <si>
    <t>Год проведения последнего капитального ремонта кровли</t>
  </si>
  <si>
    <t>ПОДВАЛ</t>
  </si>
  <si>
    <t>Сведения о подвале</t>
  </si>
  <si>
    <t>Год проведения последнего капитального ремонта подвальных помещений</t>
  </si>
  <si>
    <t>Помещения общего пользования</t>
  </si>
  <si>
    <t>Год проведения последнего ремонта помещений общего пользования</t>
  </si>
  <si>
    <t>Мусоропроводы</t>
  </si>
  <si>
    <t>Количество мусоропроводов в доме</t>
  </si>
  <si>
    <t>Год проведения последнего ремонта мусоропроводов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</si>
  <si>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</si>
  <si>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</si>
  <si>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</si>
  <si>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</si>
  <si>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</si>
  <si>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</si>
  <si>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</si>
  <si>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</si>
  <si>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</si>
  <si>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</si>
  <si>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</si>
  <si>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</si>
  <si>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</si>
  <si>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</si>
  <si>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</si>
  <si>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</si>
  <si>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</si>
  <si>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</si>
  <si>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плоская, м2</t>
  </si>
  <si>
    <t>Площадь подвальных помещений (включая помещения подвала и техподполье, если оно требует ремонта) , м2</t>
  </si>
  <si>
    <t>Площадь помещений общего пользования, м2</t>
  </si>
  <si>
    <t>-</t>
  </si>
  <si>
    <t>Инженерные системы</t>
  </si>
  <si>
    <t xml:space="preserve">Конструктивные элементы </t>
  </si>
  <si>
    <t>Система отопления</t>
  </si>
  <si>
    <t>Количество элеваторных узлов системы отопления</t>
  </si>
  <si>
    <t>Длина трубопроводов системы отопления, м</t>
  </si>
  <si>
    <t>Год проведения последнего капитального ремонта системы отопления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</si>
  <si>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</si>
  <si>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</si>
  <si>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</si>
  <si>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Отпуск отопления производится</t>
  </si>
  <si>
    <t>Система горячего водоснабжения</t>
  </si>
  <si>
    <t>Длина трубопроводов системы горячего водоснабжения, м</t>
  </si>
  <si>
    <t>Год проведения последнего капитального ремонта системы горячего водоснабжения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</si>
  <si>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</si>
  <si>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</si>
  <si>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</si>
  <si>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Система холодного водоснабжения</t>
  </si>
  <si>
    <t>Длина трубопроводов системы холодного водоснабжения, м</t>
  </si>
  <si>
    <t>Год проведения последнего капитального ремонта системы холодного водоснабжения</t>
  </si>
  <si>
    <t>Количество точек ввода холодной воды</t>
  </si>
  <si>
    <t>Количество общедомовых приборов учета холодной воды</t>
  </si>
  <si>
    <t>Отпуск холодной воды производится</t>
  </si>
  <si>
    <t>Система водоотведения (канализации)</t>
  </si>
  <si>
    <t>Длина трубопроводов системы водоотведения, м</t>
  </si>
  <si>
    <t>Год проведения последнего капитального ремонта системы водоотведения (канализации)</t>
  </si>
  <si>
    <t>Система электроснабжения</t>
  </si>
  <si>
    <t>Длина сетей в местах общего пользования, м</t>
  </si>
  <si>
    <t>Год проведения последнего капремонта системы электроснабжения</t>
  </si>
  <si>
    <t>Количество точек ввода электричества</t>
  </si>
  <si>
    <t>Количество общедомовых приборов учета электричества</t>
  </si>
  <si>
    <t>Отпуск электричества производится</t>
  </si>
  <si>
    <t>Система газоснабжения</t>
  </si>
  <si>
    <t>Вид системы газоснабжения</t>
  </si>
  <si>
    <t>Длина сетей соответствующих требованиям</t>
  </si>
  <si>
    <t>Длина сетей не соответствующих требованиям</t>
  </si>
  <si>
    <t>Год проведения последнего капремонта системы газоснабжения</t>
  </si>
  <si>
    <t>Количество точек ввода газа</t>
  </si>
  <si>
    <t>Количество общедомовых приборов учета газа</t>
  </si>
  <si>
    <t>Отпуск газа производится</t>
  </si>
  <si>
    <t>ул.Белгородского полка 62</t>
  </si>
  <si>
    <t xml:space="preserve">ул.Белгородского полка 62 </t>
  </si>
  <si>
    <t>Отпуск горячей воды производится</t>
  </si>
  <si>
    <t>Серия, тип проекта</t>
  </si>
  <si>
    <t>Кадастровый номер участка</t>
  </si>
  <si>
    <t>Площадь участка, м2</t>
  </si>
  <si>
    <t>Площадь придомовой территории, м2</t>
  </si>
  <si>
    <t>Паркинг</t>
  </si>
  <si>
    <t>209/А/2006</t>
  </si>
  <si>
    <t>31:16:0122001:127</t>
  </si>
  <si>
    <t>31:16:00 00 000:0000</t>
  </si>
  <si>
    <t>09/1310/2011</t>
  </si>
  <si>
    <t>09/1310/2011/Е</t>
  </si>
  <si>
    <t>17/11/08</t>
  </si>
  <si>
    <t>09/10</t>
  </si>
  <si>
    <t>178.04</t>
  </si>
  <si>
    <t>1034-5</t>
  </si>
  <si>
    <t>31:16:0123016:15</t>
  </si>
  <si>
    <t>Тип жилого дома</t>
  </si>
  <si>
    <t>многоквартирный</t>
  </si>
  <si>
    <t xml:space="preserve">многоквартирный </t>
  </si>
  <si>
    <t>центральное</t>
  </si>
  <si>
    <t>крышная котельная</t>
  </si>
  <si>
    <t>по квартирным ПУ</t>
  </si>
  <si>
    <t>по нормативу</t>
  </si>
  <si>
    <t>по общедомовому ПУ</t>
  </si>
  <si>
    <t>централизованное</t>
  </si>
  <si>
    <t>централизированное</t>
  </si>
  <si>
    <t>отсутствует</t>
  </si>
  <si>
    <t>24.02.15г.</t>
  </si>
  <si>
    <t>ул. Кирпичная 65б</t>
  </si>
  <si>
    <t>ул. Костюкова 11в</t>
  </si>
  <si>
    <t>ул. Есенина 9, к.4</t>
  </si>
  <si>
    <t>17/16/15/15</t>
  </si>
  <si>
    <t>2</t>
  </si>
  <si>
    <t>31:16:0125001:741</t>
  </si>
  <si>
    <t>31:16:0125018:1411</t>
  </si>
  <si>
    <t>по индивидуальным ПУ</t>
  </si>
  <si>
    <t>27.11.15г.</t>
  </si>
  <si>
    <t>24.11.15г.</t>
  </si>
  <si>
    <t>17.11.15г.</t>
  </si>
  <si>
    <t>ЛП-0401БМЭ</t>
  </si>
  <si>
    <t>пас</t>
  </si>
  <si>
    <t>Могилев ЛЗ</t>
  </si>
  <si>
    <t>ЛП-0610БШЭ1</t>
  </si>
  <si>
    <t>ул. Б.Хмельницкого 80а</t>
  </si>
  <si>
    <t>31:16:0116007:14</t>
  </si>
  <si>
    <t>Богдана Хмельницкого 80а</t>
  </si>
  <si>
    <t>ул. Костюкова 11в, п.4</t>
  </si>
  <si>
    <t>ул. Костюкова 11в, п.1</t>
  </si>
  <si>
    <t>ул. Костюкова 11в, п.2</t>
  </si>
  <si>
    <t>ул. Костюкова 11в, п.3</t>
  </si>
  <si>
    <t>ул. Кирпичная 65б, п.1</t>
  </si>
  <si>
    <t>17</t>
  </si>
  <si>
    <t>ул. Вокзальная 26а</t>
  </si>
  <si>
    <t>ул. Вокзальная 26а строение 1</t>
  </si>
  <si>
    <t>Вокзальная 26а</t>
  </si>
  <si>
    <t>А06-0024-0019Л</t>
  </si>
  <si>
    <t>А06-0024-0018Л</t>
  </si>
  <si>
    <t>630/17</t>
  </si>
  <si>
    <t>400/15</t>
  </si>
  <si>
    <t>Народный бульвар 3а</t>
  </si>
  <si>
    <t>400/14</t>
  </si>
  <si>
    <t>А06-00024-0017Л</t>
  </si>
  <si>
    <t>А06-00024-0016Л</t>
  </si>
  <si>
    <t>630/7</t>
  </si>
  <si>
    <t>400/7</t>
  </si>
  <si>
    <t>Гражданский пр. 25 п.2</t>
  </si>
  <si>
    <t>630/6</t>
  </si>
  <si>
    <t>Л-00078-14</t>
  </si>
  <si>
    <t>Л-00079-14</t>
  </si>
  <si>
    <t>630/5</t>
  </si>
  <si>
    <t>2013/2014</t>
  </si>
  <si>
    <t>Гражданский пр. 36 п.1</t>
  </si>
  <si>
    <t>Гражданский пр. 36 п.2</t>
  </si>
  <si>
    <t>Белгородского полка 62 п.1</t>
  </si>
  <si>
    <t>Белгородского полка 62 п.2</t>
  </si>
  <si>
    <t>Белгородского полка 62 п.3</t>
  </si>
  <si>
    <t>Белгородского полка 62 п.4</t>
  </si>
  <si>
    <t>2010/2010</t>
  </si>
  <si>
    <t>2010/2011</t>
  </si>
  <si>
    <t>Л-0056-13</t>
  </si>
  <si>
    <t>Л-0057-13</t>
  </si>
  <si>
    <t>Л-0058-13</t>
  </si>
  <si>
    <t>Л-0059-13</t>
  </si>
  <si>
    <t>Л-0060-13</t>
  </si>
  <si>
    <t>Л-0061-13</t>
  </si>
  <si>
    <t>Л-005041-14</t>
  </si>
  <si>
    <t>Л-005040-14</t>
  </si>
  <si>
    <t>ЛП-0621Б</t>
  </si>
  <si>
    <t>ЛП-0401БМ</t>
  </si>
  <si>
    <t>ЛП-0621БМЭ</t>
  </si>
  <si>
    <t>ЛП-1010БШ</t>
  </si>
  <si>
    <t>400/8</t>
  </si>
  <si>
    <t>1000/8</t>
  </si>
  <si>
    <t>400/10</t>
  </si>
  <si>
    <t>1000/10</t>
  </si>
  <si>
    <t>400/13</t>
  </si>
  <si>
    <t>400/16</t>
  </si>
  <si>
    <t>1000/16</t>
  </si>
  <si>
    <t>1000/13</t>
  </si>
  <si>
    <t>Граждански пр. 18 п.1</t>
  </si>
  <si>
    <t>Граждански пр. 18 п.2</t>
  </si>
  <si>
    <t>Граждански пр. 18 п.3</t>
  </si>
  <si>
    <t>Граждански пр. 18 п.4</t>
  </si>
  <si>
    <t>Л-0050</t>
  </si>
  <si>
    <t>Л-0051</t>
  </si>
  <si>
    <t>Л-0052</t>
  </si>
  <si>
    <t>Л-0053</t>
  </si>
  <si>
    <t>1-3298</t>
  </si>
  <si>
    <t>1-3299</t>
  </si>
  <si>
    <t>1-3300</t>
  </si>
  <si>
    <t>1-3301</t>
  </si>
  <si>
    <t>1-3302</t>
  </si>
  <si>
    <t>1-3303</t>
  </si>
  <si>
    <t>ЛП-0401Б</t>
  </si>
  <si>
    <t>630/10</t>
  </si>
  <si>
    <t>400/12</t>
  </si>
  <si>
    <t>630/12</t>
  </si>
  <si>
    <t>630/14</t>
  </si>
  <si>
    <t>2009/2010</t>
  </si>
  <si>
    <t>ул. Г.Апанасенко 97 п.1</t>
  </si>
  <si>
    <t>ул. Г.Апанасенко 97 п.2</t>
  </si>
  <si>
    <t>ул. Г.Апанасенко 97 п.3</t>
  </si>
  <si>
    <t>ул. Щорса 8б, п.1</t>
  </si>
  <si>
    <t>ул. Щорса 8б, п.2</t>
  </si>
  <si>
    <t>ул. Щорса 8б, п.3</t>
  </si>
  <si>
    <t>ул. Щорса 8б, п.4</t>
  </si>
  <si>
    <t>2008/2008</t>
  </si>
  <si>
    <t>2007/2008</t>
  </si>
  <si>
    <t>1-3005</t>
  </si>
  <si>
    <t>400/17</t>
  </si>
  <si>
    <t>1-3004</t>
  </si>
  <si>
    <t>ЛП-0611Б</t>
  </si>
  <si>
    <t>1-2995</t>
  </si>
  <si>
    <t>400/9</t>
  </si>
  <si>
    <t>1-2996</t>
  </si>
  <si>
    <t>1-2997</t>
  </si>
  <si>
    <t>Вокзальная 26а стр. 1</t>
  </si>
  <si>
    <t>31:160208005:5, 31:16:0208005:8, 31:16:0208005:11, 31:16:0208005:39</t>
  </si>
  <si>
    <t>20</t>
  </si>
  <si>
    <t>Вокзальная 26а, стр. 1</t>
  </si>
  <si>
    <t>Рег.№</t>
  </si>
  <si>
    <t>Индекс</t>
  </si>
  <si>
    <t>Завод изготовитель</t>
  </si>
  <si>
    <t>Зав. №</t>
  </si>
  <si>
    <t>Адрес</t>
  </si>
  <si>
    <t>ЛП-0610ОБШЭ1</t>
  </si>
  <si>
    <t>ЛП-0610БГЭ1</t>
  </si>
  <si>
    <r>
      <t xml:space="preserve">Грузопод  </t>
    </r>
    <r>
      <rPr>
        <sz val="10.5"/>
        <color theme="1"/>
        <rFont val="Calibri"/>
        <family val="2"/>
        <charset val="204"/>
        <scheme val="minor"/>
      </rPr>
      <t>вылет, пролет, высота подъема</t>
    </r>
  </si>
  <si>
    <r>
      <t xml:space="preserve">Год </t>
    </r>
    <r>
      <rPr>
        <sz val="10.5"/>
        <color theme="1"/>
        <rFont val="Calibri"/>
        <family val="2"/>
        <charset val="204"/>
        <scheme val="minor"/>
      </rPr>
      <t>выпуска/ установки</t>
    </r>
  </si>
  <si>
    <t>пр-т Гражданский 25 (2 подъезд)</t>
  </si>
  <si>
    <t>пр-т Гражданский 25 (1 подъезд)</t>
  </si>
  <si>
    <t>ул. Есенина 9, к.3</t>
  </si>
  <si>
    <t>Гражданский пр. 25 п.1</t>
  </si>
  <si>
    <t>Есенина 9, к.3</t>
  </si>
  <si>
    <t>Парковая 8</t>
  </si>
  <si>
    <t>ул. Парковая 8</t>
  </si>
  <si>
    <t xml:space="preserve"> многоквартирный</t>
  </si>
  <si>
    <r>
      <t xml:space="preserve">пр-т Гражданский 25 </t>
    </r>
    <r>
      <rPr>
        <sz val="9"/>
        <color theme="1"/>
        <rFont val="Times New Roman"/>
        <family val="1"/>
        <charset val="204"/>
      </rPr>
      <t>(1,2 под)</t>
    </r>
  </si>
  <si>
    <t>31:16:0208022:299, 31:16:0208022:10, 31:16:0208022:211</t>
  </si>
  <si>
    <t>31:16:0116013:11</t>
  </si>
  <si>
    <t>31:16:0129010:78, 31:16:0129010:7099</t>
  </si>
  <si>
    <t>21</t>
  </si>
  <si>
    <t>№1 от 02.03.18г.</t>
  </si>
  <si>
    <t>№1 от 26.04.17г.</t>
  </si>
  <si>
    <t>№1 от 23.09.17г.</t>
  </si>
  <si>
    <t>№1 от 29.12.17г.</t>
  </si>
  <si>
    <t>ЛП-0401К</t>
  </si>
  <si>
    <t>ЛП-0626Б</t>
  </si>
  <si>
    <t>ЛП-0406Б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</si>
</sst>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9"/>
      <color indexed="81"/>
      <name val="Tahoma"/>
      <charset val="1"/>
    </font>
    <font>
      <sz val="8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sz val="10.5"/>
      <color rgb="FF222222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color rgb="FF22222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4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8" fillId="0" borderId="1" xfId="0" applyFont="1" applyFill="1" applyBorder="1" applyAlignment="1">
      <alignment horizontal="right" wrapText="1"/>
    </xf>
    <xf numFmtId="0" fontId="18" fillId="0" borderId="1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/>
    <xf numFmtId="0" fontId="15" fillId="0" borderId="10" xfId="0" applyFont="1" applyFill="1" applyBorder="1" applyAlignment="1">
      <alignment wrapText="1"/>
    </xf>
    <xf numFmtId="0" fontId="16" fillId="0" borderId="11" xfId="0" applyFont="1" applyFill="1" applyBorder="1" applyAlignment="1">
      <alignment horizontal="right"/>
    </xf>
    <xf numFmtId="0" fontId="16" fillId="0" borderId="10" xfId="0" applyFont="1" applyFill="1" applyBorder="1"/>
    <xf numFmtId="0" fontId="18" fillId="0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6" fillId="0" borderId="12" xfId="0" applyFont="1" applyFill="1" applyBorder="1"/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/>
    <xf numFmtId="0" fontId="18" fillId="0" borderId="14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/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6" fillId="0" borderId="0" xfId="0" applyFont="1" applyFill="1"/>
    <xf numFmtId="49" fontId="28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/>
    <xf numFmtId="0" fontId="26" fillId="0" borderId="1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/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5" sqref="L25"/>
    </sheetView>
  </sheetViews>
  <sheetFormatPr defaultRowHeight="15" x14ac:dyDescent="0.25"/>
  <cols>
    <col min="1" max="1" width="3.85546875" style="4" customWidth="1"/>
    <col min="2" max="2" width="34.5703125" style="1" customWidth="1"/>
    <col min="3" max="3" width="15.85546875" style="1" customWidth="1"/>
    <col min="4" max="4" width="13.140625" style="1" customWidth="1"/>
    <col min="5" max="5" width="11.42578125" style="1" customWidth="1"/>
    <col min="6" max="6" width="13.85546875" style="1" customWidth="1"/>
    <col min="7" max="7" width="11" style="1" customWidth="1"/>
    <col min="8" max="8" width="11.5703125" style="4" customWidth="1"/>
    <col min="9" max="9" width="11.28515625" style="1" customWidth="1"/>
    <col min="10" max="10" width="10.85546875" style="1" customWidth="1"/>
    <col min="11" max="11" width="11.7109375" style="1" customWidth="1"/>
    <col min="12" max="12" width="15.28515625" style="1" customWidth="1"/>
    <col min="13" max="13" width="22.7109375" style="1" customWidth="1"/>
    <col min="14" max="14" width="15.28515625" style="1" customWidth="1"/>
    <col min="15" max="15" width="13" style="1" customWidth="1"/>
    <col min="16" max="16" width="13.5703125" style="1" customWidth="1"/>
    <col min="17" max="17" width="19.42578125" style="1" customWidth="1"/>
    <col min="18" max="16384" width="9.140625" style="1"/>
  </cols>
  <sheetData>
    <row r="1" spans="1:17" ht="29.25" customHeight="1" x14ac:dyDescent="0.25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3" spans="1:17" ht="45.6" customHeight="1" x14ac:dyDescent="0.25">
      <c r="A3" s="10" t="s">
        <v>0</v>
      </c>
      <c r="B3" s="10" t="s">
        <v>38</v>
      </c>
      <c r="C3" s="10" t="s">
        <v>136</v>
      </c>
      <c r="D3" s="10" t="s">
        <v>10</v>
      </c>
      <c r="E3" s="10" t="s">
        <v>24</v>
      </c>
      <c r="F3" s="10" t="s">
        <v>25</v>
      </c>
      <c r="G3" s="10" t="s">
        <v>1</v>
      </c>
      <c r="H3" s="10" t="s">
        <v>2</v>
      </c>
      <c r="I3" s="10" t="s">
        <v>3</v>
      </c>
      <c r="J3" s="10" t="s">
        <v>26</v>
      </c>
      <c r="K3" s="11" t="s">
        <v>12</v>
      </c>
      <c r="L3" s="10" t="s">
        <v>27</v>
      </c>
      <c r="M3" s="10" t="s">
        <v>28</v>
      </c>
      <c r="N3" s="12" t="s">
        <v>121</v>
      </c>
      <c r="O3" s="12" t="s">
        <v>123</v>
      </c>
      <c r="P3" s="12" t="s">
        <v>124</v>
      </c>
      <c r="Q3" s="12" t="s">
        <v>122</v>
      </c>
    </row>
    <row r="4" spans="1:17" s="8" customFormat="1" ht="18.600000000000001" customHeight="1" x14ac:dyDescent="0.25">
      <c r="A4" s="6">
        <v>1</v>
      </c>
      <c r="B4" s="41" t="s">
        <v>17</v>
      </c>
      <c r="C4" s="15" t="s">
        <v>137</v>
      </c>
      <c r="D4" s="6">
        <v>1971</v>
      </c>
      <c r="E4" s="6">
        <v>3726.8</v>
      </c>
      <c r="F4" s="6">
        <v>19900</v>
      </c>
      <c r="G4" s="6">
        <v>2</v>
      </c>
      <c r="H4" s="6">
        <v>5</v>
      </c>
      <c r="I4" s="6">
        <v>72</v>
      </c>
      <c r="J4" s="6">
        <v>3007.1</v>
      </c>
      <c r="K4" s="7">
        <v>7</v>
      </c>
      <c r="L4" s="6">
        <v>385.14</v>
      </c>
      <c r="M4" s="78" t="s">
        <v>29</v>
      </c>
      <c r="N4" s="2" t="s">
        <v>133</v>
      </c>
      <c r="O4" s="78">
        <v>1538.45</v>
      </c>
      <c r="P4" s="78">
        <v>860</v>
      </c>
      <c r="Q4" s="79" t="s">
        <v>135</v>
      </c>
    </row>
    <row r="5" spans="1:17" ht="18.600000000000001" customHeight="1" x14ac:dyDescent="0.25">
      <c r="A5" s="78">
        <v>2</v>
      </c>
      <c r="B5" s="41" t="s">
        <v>4</v>
      </c>
      <c r="C5" s="15" t="s">
        <v>137</v>
      </c>
      <c r="D5" s="80">
        <v>40540</v>
      </c>
      <c r="E5" s="78">
        <f>22271.1-1.5</f>
        <v>22269.599999999999</v>
      </c>
      <c r="F5" s="78">
        <v>83622</v>
      </c>
      <c r="G5" s="78">
        <v>3</v>
      </c>
      <c r="H5" s="2" t="s">
        <v>7</v>
      </c>
      <c r="I5" s="78">
        <v>151</v>
      </c>
      <c r="J5" s="78">
        <f>11390.7-1.5</f>
        <v>11389.2</v>
      </c>
      <c r="K5" s="78">
        <v>23</v>
      </c>
      <c r="L5" s="3">
        <f>5680.7-2444.1</f>
        <v>3236.6</v>
      </c>
      <c r="M5" s="78" t="s">
        <v>30</v>
      </c>
      <c r="N5" s="2" t="s">
        <v>134</v>
      </c>
      <c r="O5" s="78">
        <v>4126.3</v>
      </c>
      <c r="P5" s="78">
        <v>3401</v>
      </c>
      <c r="Q5" s="79" t="s">
        <v>127</v>
      </c>
    </row>
    <row r="6" spans="1:17" ht="18.600000000000001" customHeight="1" x14ac:dyDescent="0.25">
      <c r="A6" s="78">
        <v>3</v>
      </c>
      <c r="B6" s="41" t="s">
        <v>5</v>
      </c>
      <c r="C6" s="15" t="s">
        <v>137</v>
      </c>
      <c r="D6" s="80">
        <v>40905</v>
      </c>
      <c r="E6" s="78">
        <v>19526.3</v>
      </c>
      <c r="F6" s="78">
        <v>70135</v>
      </c>
      <c r="G6" s="78">
        <v>4</v>
      </c>
      <c r="H6" s="2" t="s">
        <v>8</v>
      </c>
      <c r="I6" s="78">
        <v>89</v>
      </c>
      <c r="J6" s="78">
        <v>6668.1</v>
      </c>
      <c r="K6" s="78">
        <v>41</v>
      </c>
      <c r="L6" s="78">
        <v>5342.6</v>
      </c>
      <c r="M6" s="78" t="s">
        <v>31</v>
      </c>
      <c r="N6" s="2" t="s">
        <v>131</v>
      </c>
      <c r="O6" s="78">
        <v>6477.5</v>
      </c>
      <c r="P6" s="78">
        <v>4163</v>
      </c>
      <c r="Q6" s="79" t="s">
        <v>128</v>
      </c>
    </row>
    <row r="7" spans="1:17" ht="18.600000000000001" customHeight="1" x14ac:dyDescent="0.25">
      <c r="A7" s="89">
        <v>4</v>
      </c>
      <c r="B7" s="41" t="s">
        <v>270</v>
      </c>
      <c r="C7" s="91" t="s">
        <v>137</v>
      </c>
      <c r="D7" s="80">
        <v>43094</v>
      </c>
      <c r="E7" s="78">
        <v>5034.6000000000004</v>
      </c>
      <c r="F7" s="78">
        <v>19123</v>
      </c>
      <c r="G7" s="89">
        <v>2</v>
      </c>
      <c r="H7" s="2" t="s">
        <v>22</v>
      </c>
      <c r="I7" s="78">
        <v>41</v>
      </c>
      <c r="J7" s="78">
        <v>2829.4</v>
      </c>
      <c r="K7" s="78">
        <v>4</v>
      </c>
      <c r="L7" s="78">
        <v>463.4</v>
      </c>
      <c r="M7" s="78" t="s">
        <v>282</v>
      </c>
      <c r="N7" s="2"/>
      <c r="O7" s="78"/>
      <c r="P7" s="78"/>
      <c r="Q7" s="97" t="s">
        <v>278</v>
      </c>
    </row>
    <row r="8" spans="1:17" ht="18.600000000000001" customHeight="1" x14ac:dyDescent="0.25">
      <c r="A8" s="90"/>
      <c r="B8" s="41" t="s">
        <v>269</v>
      </c>
      <c r="C8" s="92"/>
      <c r="D8" s="80">
        <v>41976</v>
      </c>
      <c r="E8" s="78">
        <v>6078.8</v>
      </c>
      <c r="F8" s="78">
        <v>24324</v>
      </c>
      <c r="G8" s="90"/>
      <c r="H8" s="2" t="s">
        <v>22</v>
      </c>
      <c r="I8" s="78">
        <v>36</v>
      </c>
      <c r="J8" s="78">
        <v>2689.7</v>
      </c>
      <c r="K8" s="78">
        <v>9</v>
      </c>
      <c r="L8" s="78">
        <v>1021</v>
      </c>
      <c r="M8" s="78" t="s">
        <v>147</v>
      </c>
      <c r="N8" s="2" t="s">
        <v>129</v>
      </c>
      <c r="O8" s="78">
        <v>6078.8</v>
      </c>
      <c r="P8" s="78">
        <v>5008.01</v>
      </c>
      <c r="Q8" s="98"/>
    </row>
    <row r="9" spans="1:17" ht="18.600000000000001" customHeight="1" x14ac:dyDescent="0.25">
      <c r="A9" s="78">
        <v>5</v>
      </c>
      <c r="B9" s="41" t="s">
        <v>18</v>
      </c>
      <c r="C9" s="15" t="s">
        <v>137</v>
      </c>
      <c r="D9" s="80">
        <v>41873</v>
      </c>
      <c r="E9" s="78">
        <v>10402.6</v>
      </c>
      <c r="F9" s="78">
        <v>38654</v>
      </c>
      <c r="G9" s="78">
        <v>2</v>
      </c>
      <c r="H9" s="2" t="s">
        <v>19</v>
      </c>
      <c r="I9" s="78">
        <v>52</v>
      </c>
      <c r="J9" s="78">
        <v>3583.2</v>
      </c>
      <c r="K9" s="78">
        <v>20</v>
      </c>
      <c r="L9" s="78">
        <v>2440.6</v>
      </c>
      <c r="M9" s="78" t="s">
        <v>32</v>
      </c>
      <c r="N9" s="2" t="s">
        <v>131</v>
      </c>
      <c r="O9" s="78">
        <v>3364.5</v>
      </c>
      <c r="P9" s="78">
        <v>2694.5</v>
      </c>
      <c r="Q9" s="79" t="s">
        <v>128</v>
      </c>
    </row>
    <row r="10" spans="1:17" ht="18.600000000000001" customHeight="1" x14ac:dyDescent="0.25">
      <c r="A10" s="78">
        <v>6</v>
      </c>
      <c r="B10" s="41" t="s">
        <v>21</v>
      </c>
      <c r="C10" s="15" t="s">
        <v>137</v>
      </c>
      <c r="D10" s="80">
        <v>41982</v>
      </c>
      <c r="E10" s="78">
        <f>12532.5-0.9</f>
        <v>12531.6</v>
      </c>
      <c r="F10" s="78">
        <v>51102</v>
      </c>
      <c r="G10" s="78">
        <v>1</v>
      </c>
      <c r="H10" s="2" t="s">
        <v>23</v>
      </c>
      <c r="I10" s="78">
        <v>118</v>
      </c>
      <c r="J10" s="78">
        <v>6908.6</v>
      </c>
      <c r="K10" s="78">
        <v>6</v>
      </c>
      <c r="L10" s="78">
        <v>413.3</v>
      </c>
      <c r="M10" s="78" t="s">
        <v>33</v>
      </c>
      <c r="N10" s="2" t="s">
        <v>130</v>
      </c>
      <c r="O10" s="78">
        <v>2583.4</v>
      </c>
      <c r="P10" s="78">
        <v>1138</v>
      </c>
      <c r="Q10" s="79" t="s">
        <v>128</v>
      </c>
    </row>
    <row r="11" spans="1:17" ht="18.600000000000001" customHeight="1" x14ac:dyDescent="0.25">
      <c r="A11" s="78">
        <v>7</v>
      </c>
      <c r="B11" s="41" t="s">
        <v>6</v>
      </c>
      <c r="C11" s="15" t="s">
        <v>137</v>
      </c>
      <c r="D11" s="80">
        <v>39812</v>
      </c>
      <c r="E11" s="78">
        <f>21024.9-3.4</f>
        <v>21021.5</v>
      </c>
      <c r="F11" s="78">
        <v>86421</v>
      </c>
      <c r="G11" s="78">
        <v>4</v>
      </c>
      <c r="H11" s="2" t="s">
        <v>9</v>
      </c>
      <c r="I11" s="78">
        <v>137</v>
      </c>
      <c r="J11" s="78">
        <v>11248.6</v>
      </c>
      <c r="K11" s="78">
        <v>15</v>
      </c>
      <c r="L11" s="78">
        <v>3328.6</v>
      </c>
      <c r="M11" s="78" t="s">
        <v>34</v>
      </c>
      <c r="N11" s="2" t="s">
        <v>126</v>
      </c>
      <c r="O11" s="78">
        <v>9753.2000000000007</v>
      </c>
      <c r="P11" s="78">
        <v>7894.2</v>
      </c>
      <c r="Q11" s="79" t="s">
        <v>128</v>
      </c>
    </row>
    <row r="12" spans="1:17" ht="18.600000000000001" customHeight="1" x14ac:dyDescent="0.25">
      <c r="A12" s="89">
        <v>8</v>
      </c>
      <c r="B12" s="42" t="s">
        <v>14</v>
      </c>
      <c r="C12" s="91" t="s">
        <v>138</v>
      </c>
      <c r="D12" s="80">
        <v>41414</v>
      </c>
      <c r="E12" s="78">
        <v>16061.9</v>
      </c>
      <c r="F12" s="78">
        <v>61884</v>
      </c>
      <c r="G12" s="89">
        <v>4</v>
      </c>
      <c r="H12" s="2" t="s">
        <v>11</v>
      </c>
      <c r="I12" s="78">
        <v>118</v>
      </c>
      <c r="J12" s="78">
        <v>8506.2999999999993</v>
      </c>
      <c r="K12" s="78">
        <v>20</v>
      </c>
      <c r="L12" s="78">
        <v>1835.89</v>
      </c>
      <c r="M12" s="78" t="s">
        <v>35</v>
      </c>
      <c r="N12" s="2" t="s">
        <v>132</v>
      </c>
      <c r="O12" s="78">
        <v>10710.2</v>
      </c>
      <c r="P12" s="78">
        <v>6249</v>
      </c>
      <c r="Q12" s="79" t="s">
        <v>128</v>
      </c>
    </row>
    <row r="13" spans="1:17" ht="18.600000000000001" customHeight="1" x14ac:dyDescent="0.25">
      <c r="A13" s="90"/>
      <c r="B13" s="42" t="s">
        <v>15</v>
      </c>
      <c r="C13" s="92"/>
      <c r="D13" s="80">
        <v>41788</v>
      </c>
      <c r="E13" s="78">
        <v>12838.9</v>
      </c>
      <c r="F13" s="78">
        <v>47889</v>
      </c>
      <c r="G13" s="90"/>
      <c r="H13" s="2" t="s">
        <v>16</v>
      </c>
      <c r="I13" s="78">
        <v>147</v>
      </c>
      <c r="J13" s="78">
        <v>8097.3</v>
      </c>
      <c r="K13" s="78">
        <v>5</v>
      </c>
      <c r="L13" s="78">
        <f>2027.5-1283</f>
        <v>744.5</v>
      </c>
      <c r="M13" s="78" t="s">
        <v>36</v>
      </c>
      <c r="N13" s="2" t="s">
        <v>132</v>
      </c>
      <c r="O13" s="78"/>
      <c r="P13" s="78"/>
      <c r="Q13" s="79" t="s">
        <v>128</v>
      </c>
    </row>
    <row r="14" spans="1:17" ht="18.600000000000001" customHeight="1" x14ac:dyDescent="0.25">
      <c r="A14" s="78">
        <v>9</v>
      </c>
      <c r="B14" s="41" t="s">
        <v>148</v>
      </c>
      <c r="C14" s="15" t="s">
        <v>137</v>
      </c>
      <c r="D14" s="80">
        <v>42297</v>
      </c>
      <c r="E14" s="78">
        <v>15188.1</v>
      </c>
      <c r="F14" s="78">
        <v>56529</v>
      </c>
      <c r="G14" s="77">
        <v>1</v>
      </c>
      <c r="H14" s="2" t="s">
        <v>16</v>
      </c>
      <c r="I14" s="78">
        <v>136</v>
      </c>
      <c r="J14" s="78">
        <v>7235.3</v>
      </c>
      <c r="K14" s="78">
        <v>6</v>
      </c>
      <c r="L14" s="78">
        <v>4930</v>
      </c>
      <c r="M14" s="28" t="s">
        <v>157</v>
      </c>
      <c r="N14" s="2" t="s">
        <v>78</v>
      </c>
      <c r="O14" s="78"/>
      <c r="P14" s="78"/>
      <c r="Q14" s="79" t="s">
        <v>153</v>
      </c>
    </row>
    <row r="15" spans="1:17" ht="18.600000000000001" customHeight="1" x14ac:dyDescent="0.25">
      <c r="A15" s="78">
        <v>10</v>
      </c>
      <c r="B15" s="41" t="s">
        <v>149</v>
      </c>
      <c r="C15" s="15" t="s">
        <v>137</v>
      </c>
      <c r="D15" s="80">
        <v>42304</v>
      </c>
      <c r="E15" s="78">
        <v>32310.3</v>
      </c>
      <c r="F15" s="78">
        <v>123190</v>
      </c>
      <c r="G15" s="77">
        <v>4</v>
      </c>
      <c r="H15" s="2" t="s">
        <v>151</v>
      </c>
      <c r="I15" s="78">
        <v>247</v>
      </c>
      <c r="J15" s="78">
        <v>17591.5</v>
      </c>
      <c r="K15" s="78">
        <v>15</v>
      </c>
      <c r="L15" s="78">
        <v>8029.4</v>
      </c>
      <c r="M15" s="28" t="s">
        <v>158</v>
      </c>
      <c r="N15" s="2" t="s">
        <v>78</v>
      </c>
      <c r="O15" s="78">
        <v>2925.6</v>
      </c>
      <c r="P15" s="78"/>
      <c r="Q15" s="79" t="s">
        <v>154</v>
      </c>
    </row>
    <row r="16" spans="1:17" ht="18.600000000000001" customHeight="1" x14ac:dyDescent="0.25">
      <c r="A16" s="78">
        <v>11</v>
      </c>
      <c r="B16" s="41" t="s">
        <v>163</v>
      </c>
      <c r="C16" s="15" t="s">
        <v>137</v>
      </c>
      <c r="D16" s="80">
        <v>42699</v>
      </c>
      <c r="E16" s="78">
        <f>35532.3-0.9-1</f>
        <v>35530.400000000001</v>
      </c>
      <c r="F16" s="78">
        <v>135612</v>
      </c>
      <c r="G16" s="78">
        <v>4</v>
      </c>
      <c r="H16" s="2" t="s">
        <v>171</v>
      </c>
      <c r="I16" s="78">
        <v>285</v>
      </c>
      <c r="J16" s="78">
        <f>20172-0.9-1</f>
        <v>20170.099999999999</v>
      </c>
      <c r="K16" s="78">
        <v>23</v>
      </c>
      <c r="L16" s="78">
        <f>9131.4-6882.6</f>
        <v>2248.7999999999993</v>
      </c>
      <c r="M16" s="2" t="s">
        <v>283</v>
      </c>
      <c r="N16" s="2"/>
      <c r="O16" s="78"/>
      <c r="P16" s="78"/>
      <c r="Q16" s="79" t="s">
        <v>164</v>
      </c>
    </row>
    <row r="17" spans="1:17" ht="21.75" customHeight="1" x14ac:dyDescent="0.25">
      <c r="A17" s="93">
        <v>12</v>
      </c>
      <c r="B17" s="41" t="s">
        <v>172</v>
      </c>
      <c r="C17" s="95" t="s">
        <v>137</v>
      </c>
      <c r="D17" s="96">
        <v>42940</v>
      </c>
      <c r="E17" s="93">
        <v>25803.5</v>
      </c>
      <c r="F17" s="93">
        <v>93211</v>
      </c>
      <c r="G17" s="78">
        <v>2</v>
      </c>
      <c r="H17" s="2" t="s">
        <v>258</v>
      </c>
      <c r="I17" s="78">
        <v>174</v>
      </c>
      <c r="J17" s="78">
        <v>11032.4</v>
      </c>
      <c r="K17" s="78">
        <v>6</v>
      </c>
      <c r="L17" s="78">
        <v>1665.5</v>
      </c>
      <c r="M17" s="89" t="s">
        <v>284</v>
      </c>
      <c r="N17" s="2"/>
      <c r="O17" s="78"/>
      <c r="P17" s="78"/>
      <c r="Q17" s="85" t="s">
        <v>257</v>
      </c>
    </row>
    <row r="18" spans="1:17" ht="21.75" customHeight="1" x14ac:dyDescent="0.25">
      <c r="A18" s="93"/>
      <c r="B18" s="41" t="s">
        <v>173</v>
      </c>
      <c r="C18" s="95"/>
      <c r="D18" s="96"/>
      <c r="E18" s="93"/>
      <c r="F18" s="93"/>
      <c r="G18" s="78">
        <v>1</v>
      </c>
      <c r="H18" s="2" t="s">
        <v>22</v>
      </c>
      <c r="I18" s="78">
        <v>63</v>
      </c>
      <c r="J18" s="78">
        <v>2152.5</v>
      </c>
      <c r="K18" s="78">
        <v>7</v>
      </c>
      <c r="L18" s="78">
        <v>1074.5</v>
      </c>
      <c r="M18" s="90"/>
      <c r="N18" s="2"/>
      <c r="O18" s="78"/>
      <c r="P18" s="78"/>
      <c r="Q18" s="86"/>
    </row>
    <row r="19" spans="1:17" ht="21.75" customHeight="1" x14ac:dyDescent="0.25">
      <c r="A19" s="93">
        <v>13</v>
      </c>
      <c r="B19" s="41" t="s">
        <v>271</v>
      </c>
      <c r="C19" s="91" t="s">
        <v>276</v>
      </c>
      <c r="D19" s="80">
        <v>43059</v>
      </c>
      <c r="E19" s="78">
        <v>25178.400000000001</v>
      </c>
      <c r="F19" s="78">
        <v>94705</v>
      </c>
      <c r="G19" s="78">
        <v>1</v>
      </c>
      <c r="H19" s="2" t="s">
        <v>281</v>
      </c>
      <c r="I19" s="78">
        <v>189</v>
      </c>
      <c r="J19" s="78">
        <v>10645.8</v>
      </c>
      <c r="K19" s="78">
        <f>18</f>
        <v>18</v>
      </c>
      <c r="L19" s="78">
        <v>2877.7</v>
      </c>
      <c r="M19" s="28" t="s">
        <v>285</v>
      </c>
      <c r="N19" s="2"/>
      <c r="O19" s="78"/>
      <c r="P19" s="78"/>
      <c r="Q19" s="85" t="s">
        <v>280</v>
      </c>
    </row>
    <row r="20" spans="1:17" ht="18.600000000000001" customHeight="1" x14ac:dyDescent="0.25">
      <c r="A20" s="93"/>
      <c r="B20" s="41" t="s">
        <v>150</v>
      </c>
      <c r="C20" s="92"/>
      <c r="D20" s="80">
        <v>42306</v>
      </c>
      <c r="E20" s="78">
        <v>8084.7</v>
      </c>
      <c r="F20" s="78">
        <v>35753</v>
      </c>
      <c r="G20" s="78">
        <v>1</v>
      </c>
      <c r="H20" s="2" t="s">
        <v>152</v>
      </c>
      <c r="I20" s="78" t="s">
        <v>78</v>
      </c>
      <c r="J20" s="78">
        <v>0</v>
      </c>
      <c r="K20" s="78">
        <v>9</v>
      </c>
      <c r="L20" s="78">
        <v>8010.3</v>
      </c>
      <c r="M20" s="28" t="s">
        <v>156</v>
      </c>
      <c r="N20" s="2" t="s">
        <v>78</v>
      </c>
      <c r="O20" s="78"/>
      <c r="P20" s="78">
        <v>5675</v>
      </c>
      <c r="Q20" s="86"/>
    </row>
    <row r="21" spans="1:17" s="58" customFormat="1" ht="18.600000000000001" customHeight="1" x14ac:dyDescent="0.25">
      <c r="A21" s="60">
        <v>14</v>
      </c>
      <c r="B21" s="61" t="s">
        <v>275</v>
      </c>
      <c r="C21" s="43" t="s">
        <v>137</v>
      </c>
      <c r="D21" s="80">
        <v>43098</v>
      </c>
      <c r="E21" s="78">
        <v>18165.400000000001</v>
      </c>
      <c r="F21" s="78">
        <v>67839</v>
      </c>
      <c r="G21" s="78">
        <v>1</v>
      </c>
      <c r="H21" s="2" t="s">
        <v>16</v>
      </c>
      <c r="I21" s="78">
        <v>148</v>
      </c>
      <c r="J21" s="78">
        <v>10079.1</v>
      </c>
      <c r="K21" s="78">
        <v>9</v>
      </c>
      <c r="L21" s="78">
        <v>630.1</v>
      </c>
      <c r="M21" s="28" t="s">
        <v>282</v>
      </c>
      <c r="N21" s="2"/>
      <c r="O21" s="78"/>
      <c r="P21" s="78"/>
      <c r="Q21" s="79" t="s">
        <v>279</v>
      </c>
    </row>
    <row r="22" spans="1:17" x14ac:dyDescent="0.25">
      <c r="A22" s="87" t="s">
        <v>13</v>
      </c>
      <c r="B22" s="88"/>
      <c r="C22" s="76"/>
      <c r="D22" s="78"/>
      <c r="E22" s="78">
        <f>SUM(E4:E21)</f>
        <v>289753.40000000002</v>
      </c>
      <c r="F22" s="82">
        <f t="shared" ref="F22:G22" si="0">SUM(F4:F21)</f>
        <v>1109893</v>
      </c>
      <c r="G22" s="82">
        <f t="shared" si="0"/>
        <v>37</v>
      </c>
      <c r="H22" s="78"/>
      <c r="I22" s="78">
        <f>SUM(I4:I21)</f>
        <v>2203</v>
      </c>
      <c r="J22" s="82">
        <f t="shared" ref="J22:L22" si="1">SUM(J4:J21)</f>
        <v>143834.19999999998</v>
      </c>
      <c r="K22" s="82">
        <f t="shared" si="1"/>
        <v>243</v>
      </c>
      <c r="L22" s="82">
        <f t="shared" si="1"/>
        <v>48677.93</v>
      </c>
      <c r="M22" s="28"/>
      <c r="N22" s="2"/>
      <c r="O22" s="78"/>
      <c r="P22" s="78"/>
      <c r="Q22" s="79"/>
    </row>
    <row r="23" spans="1:17" x14ac:dyDescent="0.25">
      <c r="H23" s="59"/>
      <c r="O23" s="4"/>
      <c r="P23" s="4"/>
    </row>
    <row r="24" spans="1:17" x14ac:dyDescent="0.25">
      <c r="H24" s="59"/>
    </row>
    <row r="25" spans="1:17" x14ac:dyDescent="0.25">
      <c r="A25" s="9"/>
      <c r="G25" s="5"/>
    </row>
    <row r="26" spans="1:17" x14ac:dyDescent="0.25">
      <c r="G26" s="5"/>
    </row>
    <row r="27" spans="1:17" x14ac:dyDescent="0.25">
      <c r="G27" s="5"/>
    </row>
    <row r="28" spans="1:17" x14ac:dyDescent="0.25">
      <c r="G28" s="5"/>
    </row>
    <row r="29" spans="1:17" x14ac:dyDescent="0.25">
      <c r="G29" s="5"/>
    </row>
    <row r="30" spans="1:17" x14ac:dyDescent="0.25">
      <c r="G30" s="5"/>
    </row>
    <row r="31" spans="1:17" x14ac:dyDescent="0.25">
      <c r="H31" s="59"/>
    </row>
    <row r="32" spans="1:17" x14ac:dyDescent="0.25">
      <c r="H32" s="59"/>
    </row>
    <row r="33" spans="8:8" x14ac:dyDescent="0.25">
      <c r="H33" s="59"/>
    </row>
    <row r="34" spans="8:8" x14ac:dyDescent="0.25">
      <c r="H34" s="59"/>
    </row>
    <row r="35" spans="8:8" x14ac:dyDescent="0.25">
      <c r="H35" s="59"/>
    </row>
  </sheetData>
  <mergeCells count="19">
    <mergeCell ref="A1:Q1"/>
    <mergeCell ref="A17:A18"/>
    <mergeCell ref="C17:C18"/>
    <mergeCell ref="D17:D18"/>
    <mergeCell ref="Q17:Q18"/>
    <mergeCell ref="F17:F18"/>
    <mergeCell ref="E17:E18"/>
    <mergeCell ref="A7:A8"/>
    <mergeCell ref="C7:C8"/>
    <mergeCell ref="G7:G8"/>
    <mergeCell ref="M17:M18"/>
    <mergeCell ref="Q7:Q8"/>
    <mergeCell ref="Q19:Q20"/>
    <mergeCell ref="A22:B22"/>
    <mergeCell ref="A12:A13"/>
    <mergeCell ref="G12:G13"/>
    <mergeCell ref="C12:C13"/>
    <mergeCell ref="A19:A20"/>
    <mergeCell ref="C19:C20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8" sqref="L8"/>
    </sheetView>
  </sheetViews>
  <sheetFormatPr defaultRowHeight="14.25" x14ac:dyDescent="0.25"/>
  <cols>
    <col min="1" max="1" width="9.140625" style="71"/>
    <col min="2" max="2" width="15.85546875" style="71" customWidth="1"/>
    <col min="3" max="3" width="5.5703125" style="71" customWidth="1"/>
    <col min="4" max="4" width="13.85546875" style="71" hidden="1" customWidth="1"/>
    <col min="5" max="5" width="13.5703125" style="71" customWidth="1"/>
    <col min="6" max="6" width="7.5703125" style="71" customWidth="1"/>
    <col min="7" max="7" width="13.85546875" style="75" hidden="1" customWidth="1"/>
    <col min="8" max="8" width="10.7109375" style="75" customWidth="1"/>
    <col min="9" max="9" width="26.85546875" style="71" customWidth="1"/>
    <col min="10" max="16384" width="9.140625" style="71"/>
  </cols>
  <sheetData>
    <row r="1" spans="1:12" ht="27.6" customHeight="1" x14ac:dyDescent="0.25">
      <c r="A1" s="99" t="s">
        <v>37</v>
      </c>
      <c r="B1" s="99"/>
      <c r="C1" s="99"/>
      <c r="D1" s="99"/>
      <c r="E1" s="99"/>
      <c r="F1" s="99"/>
      <c r="G1" s="99"/>
      <c r="H1" s="99"/>
      <c r="I1" s="99"/>
      <c r="J1" s="70"/>
      <c r="K1" s="70"/>
      <c r="L1" s="70"/>
    </row>
    <row r="2" spans="1:12" ht="60" customHeight="1" x14ac:dyDescent="0.25">
      <c r="A2" s="39" t="s">
        <v>0</v>
      </c>
      <c r="B2" s="72" t="s">
        <v>260</v>
      </c>
      <c r="C2" s="39" t="s">
        <v>40</v>
      </c>
      <c r="D2" s="39" t="s">
        <v>261</v>
      </c>
      <c r="E2" s="39" t="s">
        <v>262</v>
      </c>
      <c r="F2" s="39" t="s">
        <v>263</v>
      </c>
      <c r="G2" s="39" t="s">
        <v>267</v>
      </c>
      <c r="H2" s="39" t="s">
        <v>268</v>
      </c>
      <c r="I2" s="39" t="s">
        <v>264</v>
      </c>
    </row>
    <row r="3" spans="1:12" x14ac:dyDescent="0.25">
      <c r="A3" s="67">
        <v>1</v>
      </c>
      <c r="B3" s="73" t="s">
        <v>248</v>
      </c>
      <c r="C3" s="40" t="s">
        <v>160</v>
      </c>
      <c r="D3" s="40" t="s">
        <v>233</v>
      </c>
      <c r="E3" s="40" t="s">
        <v>161</v>
      </c>
      <c r="F3" s="40">
        <v>116038</v>
      </c>
      <c r="G3" s="67" t="s">
        <v>249</v>
      </c>
      <c r="H3" s="67" t="s">
        <v>246</v>
      </c>
      <c r="I3" s="40" t="s">
        <v>242</v>
      </c>
    </row>
    <row r="4" spans="1:12" x14ac:dyDescent="0.25">
      <c r="A4" s="67">
        <v>2</v>
      </c>
      <c r="B4" s="73" t="s">
        <v>250</v>
      </c>
      <c r="C4" s="40" t="s">
        <v>160</v>
      </c>
      <c r="D4" s="40" t="s">
        <v>251</v>
      </c>
      <c r="E4" s="40" t="s">
        <v>161</v>
      </c>
      <c r="F4" s="40">
        <v>116039</v>
      </c>
      <c r="G4" s="67" t="s">
        <v>177</v>
      </c>
      <c r="H4" s="67" t="s">
        <v>246</v>
      </c>
      <c r="I4" s="40" t="s">
        <v>242</v>
      </c>
    </row>
    <row r="5" spans="1:12" x14ac:dyDescent="0.25">
      <c r="A5" s="67">
        <v>3</v>
      </c>
      <c r="B5" s="73" t="s">
        <v>252</v>
      </c>
      <c r="C5" s="40" t="s">
        <v>160</v>
      </c>
      <c r="D5" s="40" t="s">
        <v>233</v>
      </c>
      <c r="E5" s="40" t="s">
        <v>161</v>
      </c>
      <c r="F5" s="40">
        <v>116037</v>
      </c>
      <c r="G5" s="67" t="s">
        <v>253</v>
      </c>
      <c r="H5" s="67" t="s">
        <v>246</v>
      </c>
      <c r="I5" s="40" t="s">
        <v>243</v>
      </c>
    </row>
    <row r="6" spans="1:12" x14ac:dyDescent="0.25">
      <c r="A6" s="67">
        <v>4</v>
      </c>
      <c r="B6" s="73" t="s">
        <v>254</v>
      </c>
      <c r="C6" s="40" t="s">
        <v>160</v>
      </c>
      <c r="D6" s="40" t="s">
        <v>233</v>
      </c>
      <c r="E6" s="40" t="s">
        <v>161</v>
      </c>
      <c r="F6" s="40">
        <v>116036</v>
      </c>
      <c r="G6" s="67" t="s">
        <v>253</v>
      </c>
      <c r="H6" s="67" t="s">
        <v>246</v>
      </c>
      <c r="I6" s="40" t="s">
        <v>244</v>
      </c>
    </row>
    <row r="7" spans="1:12" x14ac:dyDescent="0.25">
      <c r="A7" s="67">
        <v>5</v>
      </c>
      <c r="B7" s="73" t="s">
        <v>255</v>
      </c>
      <c r="C7" s="40" t="s">
        <v>160</v>
      </c>
      <c r="D7" s="40" t="s">
        <v>233</v>
      </c>
      <c r="E7" s="40" t="s">
        <v>161</v>
      </c>
      <c r="F7" s="40">
        <v>116035</v>
      </c>
      <c r="G7" s="67" t="s">
        <v>211</v>
      </c>
      <c r="H7" s="67" t="s">
        <v>247</v>
      </c>
      <c r="I7" s="40" t="s">
        <v>245</v>
      </c>
    </row>
    <row r="8" spans="1:12" x14ac:dyDescent="0.25">
      <c r="A8" s="67">
        <v>6</v>
      </c>
      <c r="B8" s="73" t="s">
        <v>227</v>
      </c>
      <c r="C8" s="40" t="s">
        <v>160</v>
      </c>
      <c r="D8" s="40" t="s">
        <v>207</v>
      </c>
      <c r="E8" s="40" t="s">
        <v>161</v>
      </c>
      <c r="F8" s="40">
        <v>138125</v>
      </c>
      <c r="G8" s="67" t="s">
        <v>237</v>
      </c>
      <c r="H8" s="67" t="s">
        <v>238</v>
      </c>
      <c r="I8" s="40" t="s">
        <v>239</v>
      </c>
    </row>
    <row r="9" spans="1:12" x14ac:dyDescent="0.25">
      <c r="A9" s="67">
        <v>7</v>
      </c>
      <c r="B9" s="73" t="s">
        <v>228</v>
      </c>
      <c r="C9" s="40" t="s">
        <v>160</v>
      </c>
      <c r="D9" s="40" t="s">
        <v>233</v>
      </c>
      <c r="E9" s="40" t="s">
        <v>161</v>
      </c>
      <c r="F9" s="40">
        <v>138124</v>
      </c>
      <c r="G9" s="67" t="s">
        <v>180</v>
      </c>
      <c r="H9" s="67" t="s">
        <v>238</v>
      </c>
      <c r="I9" s="40" t="s">
        <v>239</v>
      </c>
    </row>
    <row r="10" spans="1:12" x14ac:dyDescent="0.25">
      <c r="A10" s="67">
        <v>8</v>
      </c>
      <c r="B10" s="73" t="s">
        <v>229</v>
      </c>
      <c r="C10" s="40" t="s">
        <v>160</v>
      </c>
      <c r="D10" s="40" t="s">
        <v>207</v>
      </c>
      <c r="E10" s="40" t="s">
        <v>161</v>
      </c>
      <c r="F10" s="40">
        <v>141801</v>
      </c>
      <c r="G10" s="67" t="s">
        <v>236</v>
      </c>
      <c r="H10" s="67" t="s">
        <v>197</v>
      </c>
      <c r="I10" s="40" t="s">
        <v>240</v>
      </c>
    </row>
    <row r="11" spans="1:12" x14ac:dyDescent="0.25">
      <c r="A11" s="67">
        <v>9</v>
      </c>
      <c r="B11" s="73" t="s">
        <v>230</v>
      </c>
      <c r="C11" s="40" t="s">
        <v>160</v>
      </c>
      <c r="D11" s="40" t="s">
        <v>208</v>
      </c>
      <c r="E11" s="40" t="s">
        <v>161</v>
      </c>
      <c r="F11" s="40">
        <v>141801</v>
      </c>
      <c r="G11" s="67" t="s">
        <v>235</v>
      </c>
      <c r="H11" s="67" t="s">
        <v>197</v>
      </c>
      <c r="I11" s="40" t="s">
        <v>240</v>
      </c>
    </row>
    <row r="12" spans="1:12" x14ac:dyDescent="0.25">
      <c r="A12" s="67">
        <v>10</v>
      </c>
      <c r="B12" s="73" t="s">
        <v>231</v>
      </c>
      <c r="C12" s="40" t="s">
        <v>160</v>
      </c>
      <c r="D12" s="40" t="s">
        <v>207</v>
      </c>
      <c r="E12" s="40" t="s">
        <v>161</v>
      </c>
      <c r="F12" s="40">
        <v>141801</v>
      </c>
      <c r="G12" s="67" t="s">
        <v>234</v>
      </c>
      <c r="H12" s="67" t="s">
        <v>197</v>
      </c>
      <c r="I12" s="40" t="s">
        <v>241</v>
      </c>
    </row>
    <row r="13" spans="1:12" x14ac:dyDescent="0.25">
      <c r="A13" s="67">
        <v>11</v>
      </c>
      <c r="B13" s="73" t="s">
        <v>232</v>
      </c>
      <c r="C13" s="40" t="s">
        <v>160</v>
      </c>
      <c r="D13" s="40" t="s">
        <v>208</v>
      </c>
      <c r="E13" s="40" t="s">
        <v>161</v>
      </c>
      <c r="F13" s="40">
        <v>141801</v>
      </c>
      <c r="G13" s="67" t="s">
        <v>213</v>
      </c>
      <c r="H13" s="67" t="s">
        <v>197</v>
      </c>
      <c r="I13" s="40" t="s">
        <v>241</v>
      </c>
    </row>
    <row r="14" spans="1:12" x14ac:dyDescent="0.25">
      <c r="A14" s="67">
        <v>12</v>
      </c>
      <c r="B14" s="40" t="s">
        <v>223</v>
      </c>
      <c r="C14" s="40" t="s">
        <v>160</v>
      </c>
      <c r="D14" s="40" t="s">
        <v>207</v>
      </c>
      <c r="E14" s="40" t="s">
        <v>161</v>
      </c>
      <c r="F14" s="40">
        <v>147564</v>
      </c>
      <c r="G14" s="67" t="s">
        <v>183</v>
      </c>
      <c r="H14" s="67" t="s">
        <v>198</v>
      </c>
      <c r="I14" s="40" t="s">
        <v>219</v>
      </c>
    </row>
    <row r="15" spans="1:12" x14ac:dyDescent="0.25">
      <c r="A15" s="67">
        <v>13</v>
      </c>
      <c r="B15" s="40" t="s">
        <v>224</v>
      </c>
      <c r="C15" s="40" t="s">
        <v>160</v>
      </c>
      <c r="D15" s="40" t="s">
        <v>207</v>
      </c>
      <c r="E15" s="40" t="s">
        <v>161</v>
      </c>
      <c r="F15" s="40">
        <v>147563</v>
      </c>
      <c r="G15" s="67" t="s">
        <v>186</v>
      </c>
      <c r="H15" s="67" t="s">
        <v>198</v>
      </c>
      <c r="I15" s="40" t="s">
        <v>220</v>
      </c>
    </row>
    <row r="16" spans="1:12" x14ac:dyDescent="0.25">
      <c r="A16" s="67">
        <v>14</v>
      </c>
      <c r="B16" s="40" t="s">
        <v>225</v>
      </c>
      <c r="C16" s="40" t="s">
        <v>160</v>
      </c>
      <c r="D16" s="40" t="s">
        <v>207</v>
      </c>
      <c r="E16" s="40" t="s">
        <v>161</v>
      </c>
      <c r="F16" s="40">
        <v>147561</v>
      </c>
      <c r="G16" s="67" t="s">
        <v>189</v>
      </c>
      <c r="H16" s="67" t="s">
        <v>198</v>
      </c>
      <c r="I16" s="40" t="s">
        <v>221</v>
      </c>
    </row>
    <row r="17" spans="1:9" x14ac:dyDescent="0.25">
      <c r="A17" s="67">
        <v>15</v>
      </c>
      <c r="B17" s="40" t="s">
        <v>226</v>
      </c>
      <c r="C17" s="40" t="s">
        <v>160</v>
      </c>
      <c r="D17" s="40" t="s">
        <v>207</v>
      </c>
      <c r="E17" s="40" t="s">
        <v>161</v>
      </c>
      <c r="F17" s="40">
        <v>147562</v>
      </c>
      <c r="G17" s="67" t="s">
        <v>189</v>
      </c>
      <c r="H17" s="67" t="s">
        <v>198</v>
      </c>
      <c r="I17" s="40" t="s">
        <v>222</v>
      </c>
    </row>
    <row r="18" spans="1:9" x14ac:dyDescent="0.25">
      <c r="A18" s="67">
        <v>16</v>
      </c>
      <c r="B18" s="40" t="s">
        <v>199</v>
      </c>
      <c r="C18" s="40" t="s">
        <v>160</v>
      </c>
      <c r="D18" s="40" t="s">
        <v>207</v>
      </c>
      <c r="E18" s="40" t="s">
        <v>161</v>
      </c>
      <c r="F18" s="40">
        <v>162101</v>
      </c>
      <c r="G18" s="67" t="s">
        <v>211</v>
      </c>
      <c r="H18" s="67" t="s">
        <v>197</v>
      </c>
      <c r="I18" s="40" t="s">
        <v>193</v>
      </c>
    </row>
    <row r="19" spans="1:9" x14ac:dyDescent="0.25">
      <c r="A19" s="67">
        <v>17</v>
      </c>
      <c r="B19" s="40" t="s">
        <v>200</v>
      </c>
      <c r="C19" s="40" t="s">
        <v>160</v>
      </c>
      <c r="D19" s="40" t="s">
        <v>208</v>
      </c>
      <c r="E19" s="40" t="s">
        <v>161</v>
      </c>
      <c r="F19" s="40">
        <v>162102</v>
      </c>
      <c r="G19" s="67" t="s">
        <v>212</v>
      </c>
      <c r="H19" s="67" t="s">
        <v>197</v>
      </c>
      <c r="I19" s="40" t="s">
        <v>193</v>
      </c>
    </row>
    <row r="20" spans="1:9" x14ac:dyDescent="0.25">
      <c r="A20" s="67">
        <v>18</v>
      </c>
      <c r="B20" s="40" t="s">
        <v>201</v>
      </c>
      <c r="C20" s="40" t="s">
        <v>160</v>
      </c>
      <c r="D20" s="40" t="s">
        <v>207</v>
      </c>
      <c r="E20" s="40" t="s">
        <v>161</v>
      </c>
      <c r="F20" s="40">
        <v>162103</v>
      </c>
      <c r="G20" s="67" t="s">
        <v>213</v>
      </c>
      <c r="H20" s="67" t="s">
        <v>197</v>
      </c>
      <c r="I20" s="40" t="s">
        <v>194</v>
      </c>
    </row>
    <row r="21" spans="1:9" x14ac:dyDescent="0.25">
      <c r="A21" s="67">
        <v>19</v>
      </c>
      <c r="B21" s="40" t="s">
        <v>202</v>
      </c>
      <c r="C21" s="40" t="s">
        <v>160</v>
      </c>
      <c r="D21" s="40" t="s">
        <v>208</v>
      </c>
      <c r="E21" s="40" t="s">
        <v>161</v>
      </c>
      <c r="F21" s="40">
        <v>162104</v>
      </c>
      <c r="G21" s="67" t="s">
        <v>214</v>
      </c>
      <c r="H21" s="67" t="s">
        <v>197</v>
      </c>
      <c r="I21" s="40" t="s">
        <v>194</v>
      </c>
    </row>
    <row r="22" spans="1:9" x14ac:dyDescent="0.25">
      <c r="A22" s="67">
        <v>20</v>
      </c>
      <c r="B22" s="40" t="s">
        <v>203</v>
      </c>
      <c r="C22" s="40" t="s">
        <v>160</v>
      </c>
      <c r="D22" s="40" t="s">
        <v>207</v>
      </c>
      <c r="E22" s="40" t="s">
        <v>161</v>
      </c>
      <c r="F22" s="40">
        <v>162105</v>
      </c>
      <c r="G22" s="67" t="s">
        <v>215</v>
      </c>
      <c r="H22" s="67" t="s">
        <v>198</v>
      </c>
      <c r="I22" s="40" t="s">
        <v>195</v>
      </c>
    </row>
    <row r="23" spans="1:9" x14ac:dyDescent="0.25">
      <c r="A23" s="67">
        <v>21</v>
      </c>
      <c r="B23" s="40" t="s">
        <v>204</v>
      </c>
      <c r="C23" s="40" t="s">
        <v>160</v>
      </c>
      <c r="D23" s="40" t="s">
        <v>207</v>
      </c>
      <c r="E23" s="40" t="s">
        <v>161</v>
      </c>
      <c r="F23" s="40">
        <v>162106</v>
      </c>
      <c r="G23" s="67" t="s">
        <v>218</v>
      </c>
      <c r="H23" s="67" t="s">
        <v>198</v>
      </c>
      <c r="I23" s="40" t="s">
        <v>195</v>
      </c>
    </row>
    <row r="24" spans="1:9" x14ac:dyDescent="0.25">
      <c r="A24" s="67">
        <v>22</v>
      </c>
      <c r="B24" s="40" t="s">
        <v>205</v>
      </c>
      <c r="C24" s="40" t="s">
        <v>160</v>
      </c>
      <c r="D24" s="40" t="s">
        <v>209</v>
      </c>
      <c r="E24" s="40" t="s">
        <v>161</v>
      </c>
      <c r="F24" s="40">
        <v>168692</v>
      </c>
      <c r="G24" s="67" t="s">
        <v>216</v>
      </c>
      <c r="H24" s="67" t="s">
        <v>190</v>
      </c>
      <c r="I24" s="40" t="s">
        <v>196</v>
      </c>
    </row>
    <row r="25" spans="1:9" x14ac:dyDescent="0.25">
      <c r="A25" s="67">
        <v>23</v>
      </c>
      <c r="B25" s="40" t="s">
        <v>206</v>
      </c>
      <c r="C25" s="40" t="s">
        <v>160</v>
      </c>
      <c r="D25" s="40" t="s">
        <v>210</v>
      </c>
      <c r="E25" s="40" t="s">
        <v>161</v>
      </c>
      <c r="F25" s="40">
        <v>168693</v>
      </c>
      <c r="G25" s="67" t="s">
        <v>217</v>
      </c>
      <c r="H25" s="67" t="s">
        <v>190</v>
      </c>
      <c r="I25" s="40" t="s">
        <v>196</v>
      </c>
    </row>
    <row r="26" spans="1:9" x14ac:dyDescent="0.25">
      <c r="A26" s="67">
        <v>24</v>
      </c>
      <c r="B26" s="40" t="s">
        <v>187</v>
      </c>
      <c r="C26" s="40" t="s">
        <v>160</v>
      </c>
      <c r="D26" s="40" t="s">
        <v>162</v>
      </c>
      <c r="E26" s="40" t="s">
        <v>161</v>
      </c>
      <c r="F26" s="40">
        <v>171903</v>
      </c>
      <c r="G26" s="67" t="s">
        <v>189</v>
      </c>
      <c r="H26" s="67" t="s">
        <v>190</v>
      </c>
      <c r="I26" s="40" t="s">
        <v>191</v>
      </c>
    </row>
    <row r="27" spans="1:9" x14ac:dyDescent="0.25">
      <c r="A27" s="67">
        <v>25</v>
      </c>
      <c r="B27" s="40" t="s">
        <v>188</v>
      </c>
      <c r="C27" s="40" t="s">
        <v>160</v>
      </c>
      <c r="D27" s="40" t="s">
        <v>162</v>
      </c>
      <c r="E27" s="40" t="s">
        <v>161</v>
      </c>
      <c r="F27" s="40">
        <v>171904</v>
      </c>
      <c r="G27" s="67" t="s">
        <v>189</v>
      </c>
      <c r="H27" s="67" t="s">
        <v>190</v>
      </c>
      <c r="I27" s="40" t="s">
        <v>192</v>
      </c>
    </row>
    <row r="28" spans="1:9" x14ac:dyDescent="0.25">
      <c r="A28" s="67">
        <v>26</v>
      </c>
      <c r="B28" s="40" t="s">
        <v>286</v>
      </c>
      <c r="C28" s="40" t="s">
        <v>160</v>
      </c>
      <c r="D28" s="40"/>
      <c r="E28" s="40" t="s">
        <v>161</v>
      </c>
      <c r="F28" s="40">
        <v>212839</v>
      </c>
      <c r="G28" s="67"/>
      <c r="H28" s="67">
        <v>2017</v>
      </c>
      <c r="I28" s="40" t="s">
        <v>272</v>
      </c>
    </row>
    <row r="29" spans="1:9" x14ac:dyDescent="0.25">
      <c r="A29" s="67">
        <v>27</v>
      </c>
      <c r="B29" s="40" t="s">
        <v>162</v>
      </c>
      <c r="C29" s="40" t="s">
        <v>160</v>
      </c>
      <c r="D29" s="40"/>
      <c r="E29" s="40" t="s">
        <v>161</v>
      </c>
      <c r="F29" s="40">
        <v>212838</v>
      </c>
      <c r="G29" s="67"/>
      <c r="H29" s="67">
        <v>2017</v>
      </c>
      <c r="I29" s="40" t="s">
        <v>272</v>
      </c>
    </row>
    <row r="30" spans="1:9" x14ac:dyDescent="0.25">
      <c r="A30" s="67">
        <v>28</v>
      </c>
      <c r="B30" s="40" t="s">
        <v>181</v>
      </c>
      <c r="C30" s="40" t="s">
        <v>160</v>
      </c>
      <c r="D30" s="40" t="s">
        <v>162</v>
      </c>
      <c r="E30" s="40" t="s">
        <v>161</v>
      </c>
      <c r="F30" s="40">
        <v>176273</v>
      </c>
      <c r="G30" s="67" t="s">
        <v>183</v>
      </c>
      <c r="H30" s="67">
        <v>2014</v>
      </c>
      <c r="I30" s="40" t="s">
        <v>185</v>
      </c>
    </row>
    <row r="31" spans="1:9" x14ac:dyDescent="0.25">
      <c r="A31" s="67">
        <v>29</v>
      </c>
      <c r="B31" s="40" t="s">
        <v>182</v>
      </c>
      <c r="C31" s="40" t="s">
        <v>160</v>
      </c>
      <c r="D31" s="40" t="s">
        <v>162</v>
      </c>
      <c r="E31" s="40" t="s">
        <v>161</v>
      </c>
      <c r="F31" s="40">
        <v>176274</v>
      </c>
      <c r="G31" s="67" t="s">
        <v>184</v>
      </c>
      <c r="H31" s="67">
        <v>2014</v>
      </c>
      <c r="I31" s="40" t="s">
        <v>185</v>
      </c>
    </row>
    <row r="32" spans="1:9" x14ac:dyDescent="0.25">
      <c r="A32" s="67">
        <v>30</v>
      </c>
      <c r="B32" s="40" t="s">
        <v>175</v>
      </c>
      <c r="C32" s="40" t="s">
        <v>160</v>
      </c>
      <c r="D32" s="40" t="s">
        <v>162</v>
      </c>
      <c r="E32" s="40" t="s">
        <v>161</v>
      </c>
      <c r="F32" s="40">
        <v>176948</v>
      </c>
      <c r="G32" s="67" t="s">
        <v>177</v>
      </c>
      <c r="H32" s="67">
        <v>2014</v>
      </c>
      <c r="I32" s="40" t="s">
        <v>179</v>
      </c>
    </row>
    <row r="33" spans="1:9" x14ac:dyDescent="0.25">
      <c r="A33" s="67">
        <v>31</v>
      </c>
      <c r="B33" s="40" t="s">
        <v>176</v>
      </c>
      <c r="C33" s="40" t="s">
        <v>160</v>
      </c>
      <c r="D33" s="40" t="s">
        <v>162</v>
      </c>
      <c r="E33" s="40" t="s">
        <v>161</v>
      </c>
      <c r="F33" s="40">
        <v>176949</v>
      </c>
      <c r="G33" s="67" t="s">
        <v>178</v>
      </c>
      <c r="H33" s="67">
        <v>2014</v>
      </c>
      <c r="I33" s="40" t="s">
        <v>179</v>
      </c>
    </row>
    <row r="34" spans="1:9" x14ac:dyDescent="0.25">
      <c r="A34" s="67">
        <v>32</v>
      </c>
      <c r="B34" s="40" t="s">
        <v>159</v>
      </c>
      <c r="C34" s="40" t="s">
        <v>160</v>
      </c>
      <c r="D34" s="40"/>
      <c r="E34" s="40" t="s">
        <v>161</v>
      </c>
      <c r="F34" s="40">
        <v>187949</v>
      </c>
      <c r="G34" s="67"/>
      <c r="H34" s="67">
        <v>2015</v>
      </c>
      <c r="I34" s="40" t="s">
        <v>170</v>
      </c>
    </row>
    <row r="35" spans="1:9" x14ac:dyDescent="0.25">
      <c r="A35" s="67">
        <v>33</v>
      </c>
      <c r="B35" s="40" t="s">
        <v>162</v>
      </c>
      <c r="C35" s="40" t="s">
        <v>160</v>
      </c>
      <c r="D35" s="40"/>
      <c r="E35" s="40" t="s">
        <v>161</v>
      </c>
      <c r="F35" s="40">
        <v>187948</v>
      </c>
      <c r="G35" s="67"/>
      <c r="H35" s="67">
        <v>2015</v>
      </c>
      <c r="I35" s="40" t="s">
        <v>170</v>
      </c>
    </row>
    <row r="36" spans="1:9" x14ac:dyDescent="0.25">
      <c r="A36" s="67">
        <v>34</v>
      </c>
      <c r="B36" s="40" t="s">
        <v>159</v>
      </c>
      <c r="C36" s="40" t="s">
        <v>160</v>
      </c>
      <c r="D36" s="40"/>
      <c r="E36" s="40" t="s">
        <v>161</v>
      </c>
      <c r="F36" s="40">
        <v>185600</v>
      </c>
      <c r="G36" s="67">
        <v>400</v>
      </c>
      <c r="H36" s="67">
        <v>2015</v>
      </c>
      <c r="I36" s="40" t="s">
        <v>167</v>
      </c>
    </row>
    <row r="37" spans="1:9" x14ac:dyDescent="0.25">
      <c r="A37" s="67">
        <v>35</v>
      </c>
      <c r="B37" s="40" t="s">
        <v>159</v>
      </c>
      <c r="C37" s="40" t="s">
        <v>160</v>
      </c>
      <c r="D37" s="40"/>
      <c r="E37" s="40" t="s">
        <v>161</v>
      </c>
      <c r="F37" s="40">
        <v>185599</v>
      </c>
      <c r="G37" s="67">
        <v>630</v>
      </c>
      <c r="H37" s="67">
        <v>2015</v>
      </c>
      <c r="I37" s="40" t="s">
        <v>167</v>
      </c>
    </row>
    <row r="38" spans="1:9" x14ac:dyDescent="0.25">
      <c r="A38" s="67">
        <v>36</v>
      </c>
      <c r="B38" s="40" t="s">
        <v>159</v>
      </c>
      <c r="C38" s="40" t="s">
        <v>160</v>
      </c>
      <c r="D38" s="40"/>
      <c r="E38" s="40" t="s">
        <v>161</v>
      </c>
      <c r="F38" s="40">
        <v>185601</v>
      </c>
      <c r="G38" s="67">
        <v>630</v>
      </c>
      <c r="H38" s="67">
        <v>2015</v>
      </c>
      <c r="I38" s="40" t="s">
        <v>168</v>
      </c>
    </row>
    <row r="39" spans="1:9" x14ac:dyDescent="0.25">
      <c r="A39" s="67">
        <v>37</v>
      </c>
      <c r="B39" s="40" t="s">
        <v>159</v>
      </c>
      <c r="C39" s="40" t="s">
        <v>160</v>
      </c>
      <c r="D39" s="40"/>
      <c r="E39" s="40" t="s">
        <v>161</v>
      </c>
      <c r="F39" s="40">
        <v>185602</v>
      </c>
      <c r="G39" s="67">
        <v>400</v>
      </c>
      <c r="H39" s="67">
        <v>2015</v>
      </c>
      <c r="I39" s="40" t="s">
        <v>168</v>
      </c>
    </row>
    <row r="40" spans="1:9" x14ac:dyDescent="0.25">
      <c r="A40" s="67">
        <v>38</v>
      </c>
      <c r="B40" s="40" t="s">
        <v>159</v>
      </c>
      <c r="C40" s="40" t="s">
        <v>160</v>
      </c>
      <c r="D40" s="40"/>
      <c r="E40" s="40" t="s">
        <v>161</v>
      </c>
      <c r="F40" s="40">
        <v>181151</v>
      </c>
      <c r="G40" s="67">
        <v>400</v>
      </c>
      <c r="H40" s="67">
        <v>2015</v>
      </c>
      <c r="I40" s="40" t="s">
        <v>169</v>
      </c>
    </row>
    <row r="41" spans="1:9" x14ac:dyDescent="0.25">
      <c r="A41" s="67">
        <v>39</v>
      </c>
      <c r="B41" s="74" t="s">
        <v>159</v>
      </c>
      <c r="C41" s="40" t="s">
        <v>160</v>
      </c>
      <c r="D41" s="40"/>
      <c r="E41" s="40" t="s">
        <v>161</v>
      </c>
      <c r="F41" s="40">
        <v>179919</v>
      </c>
      <c r="G41" s="67">
        <v>630</v>
      </c>
      <c r="H41" s="67">
        <v>2015</v>
      </c>
      <c r="I41" s="40" t="s">
        <v>169</v>
      </c>
    </row>
    <row r="42" spans="1:9" x14ac:dyDescent="0.25">
      <c r="A42" s="67">
        <v>40</v>
      </c>
      <c r="B42" s="74" t="s">
        <v>159</v>
      </c>
      <c r="C42" s="40" t="s">
        <v>160</v>
      </c>
      <c r="D42" s="40"/>
      <c r="E42" s="40" t="s">
        <v>161</v>
      </c>
      <c r="F42" s="40">
        <v>181150</v>
      </c>
      <c r="G42" s="67">
        <v>400</v>
      </c>
      <c r="H42" s="67">
        <v>2015</v>
      </c>
      <c r="I42" s="40" t="s">
        <v>166</v>
      </c>
    </row>
    <row r="43" spans="1:9" x14ac:dyDescent="0.25">
      <c r="A43" s="67">
        <v>41</v>
      </c>
      <c r="B43" s="74" t="s">
        <v>159</v>
      </c>
      <c r="C43" s="40" t="s">
        <v>160</v>
      </c>
      <c r="D43" s="40"/>
      <c r="E43" s="40" t="s">
        <v>161</v>
      </c>
      <c r="F43" s="40">
        <v>181149</v>
      </c>
      <c r="G43" s="67">
        <v>630</v>
      </c>
      <c r="H43" s="67">
        <v>2015</v>
      </c>
      <c r="I43" s="40" t="s">
        <v>166</v>
      </c>
    </row>
    <row r="44" spans="1:9" x14ac:dyDescent="0.25">
      <c r="A44" s="67">
        <v>42</v>
      </c>
      <c r="B44" s="68" t="s">
        <v>265</v>
      </c>
      <c r="C44" s="40" t="s">
        <v>160</v>
      </c>
      <c r="D44" s="40"/>
      <c r="E44" s="40" t="s">
        <v>161</v>
      </c>
      <c r="F44" s="69">
        <v>193220</v>
      </c>
      <c r="G44" s="67"/>
      <c r="H44" s="67">
        <v>2016</v>
      </c>
      <c r="I44" s="40" t="s">
        <v>165</v>
      </c>
    </row>
    <row r="45" spans="1:9" x14ac:dyDescent="0.25">
      <c r="A45" s="67">
        <v>43</v>
      </c>
      <c r="B45" s="68" t="s">
        <v>159</v>
      </c>
      <c r="C45" s="40" t="s">
        <v>160</v>
      </c>
      <c r="D45" s="40"/>
      <c r="E45" s="40" t="s">
        <v>161</v>
      </c>
      <c r="F45" s="69">
        <v>193221</v>
      </c>
      <c r="G45" s="67"/>
      <c r="H45" s="67">
        <v>2016</v>
      </c>
      <c r="I45" s="40" t="s">
        <v>165</v>
      </c>
    </row>
    <row r="46" spans="1:9" x14ac:dyDescent="0.25">
      <c r="A46" s="67">
        <v>44</v>
      </c>
      <c r="B46" s="68" t="s">
        <v>159</v>
      </c>
      <c r="C46" s="40" t="s">
        <v>160</v>
      </c>
      <c r="D46" s="40"/>
      <c r="E46" s="40" t="s">
        <v>161</v>
      </c>
      <c r="F46" s="69">
        <v>193222</v>
      </c>
      <c r="G46" s="67"/>
      <c r="H46" s="67">
        <v>2016</v>
      </c>
      <c r="I46" s="40" t="s">
        <v>165</v>
      </c>
    </row>
    <row r="47" spans="1:9" x14ac:dyDescent="0.25">
      <c r="A47" s="67">
        <v>45</v>
      </c>
      <c r="B47" s="68" t="s">
        <v>265</v>
      </c>
      <c r="C47" s="40" t="s">
        <v>160</v>
      </c>
      <c r="D47" s="40"/>
      <c r="E47" s="40" t="s">
        <v>161</v>
      </c>
      <c r="F47" s="69">
        <v>193219</v>
      </c>
      <c r="G47" s="67"/>
      <c r="H47" s="67">
        <v>2016</v>
      </c>
      <c r="I47" s="40" t="s">
        <v>165</v>
      </c>
    </row>
    <row r="48" spans="1:9" x14ac:dyDescent="0.25">
      <c r="A48" s="67">
        <v>46</v>
      </c>
      <c r="B48" s="68" t="s">
        <v>265</v>
      </c>
      <c r="C48" s="40" t="s">
        <v>160</v>
      </c>
      <c r="D48" s="40"/>
      <c r="E48" s="40" t="s">
        <v>161</v>
      </c>
      <c r="F48" s="69">
        <v>196705</v>
      </c>
      <c r="G48" s="67"/>
      <c r="H48" s="67">
        <v>2016</v>
      </c>
      <c r="I48" s="40" t="s">
        <v>165</v>
      </c>
    </row>
    <row r="49" spans="1:9" x14ac:dyDescent="0.25">
      <c r="A49" s="67">
        <v>47</v>
      </c>
      <c r="B49" s="68" t="s">
        <v>159</v>
      </c>
      <c r="C49" s="40" t="s">
        <v>160</v>
      </c>
      <c r="D49" s="40"/>
      <c r="E49" s="40" t="s">
        <v>161</v>
      </c>
      <c r="F49" s="69">
        <v>196707</v>
      </c>
      <c r="G49" s="67"/>
      <c r="H49" s="67">
        <v>2016</v>
      </c>
      <c r="I49" s="40" t="s">
        <v>165</v>
      </c>
    </row>
    <row r="50" spans="1:9" x14ac:dyDescent="0.25">
      <c r="A50" s="67">
        <v>48</v>
      </c>
      <c r="B50" s="68" t="s">
        <v>159</v>
      </c>
      <c r="C50" s="40" t="s">
        <v>160</v>
      </c>
      <c r="D50" s="40"/>
      <c r="E50" s="40" t="s">
        <v>161</v>
      </c>
      <c r="F50" s="69">
        <v>196708</v>
      </c>
      <c r="G50" s="67"/>
      <c r="H50" s="67">
        <v>2016</v>
      </c>
      <c r="I50" s="40" t="s">
        <v>165</v>
      </c>
    </row>
    <row r="51" spans="1:9" x14ac:dyDescent="0.25">
      <c r="A51" s="67">
        <v>49</v>
      </c>
      <c r="B51" s="68" t="s">
        <v>265</v>
      </c>
      <c r="C51" s="40" t="s">
        <v>160</v>
      </c>
      <c r="D51" s="40"/>
      <c r="E51" s="40" t="s">
        <v>161</v>
      </c>
      <c r="F51" s="69">
        <v>196706</v>
      </c>
      <c r="G51" s="67"/>
      <c r="H51" s="67">
        <v>2016</v>
      </c>
      <c r="I51" s="40" t="s">
        <v>165</v>
      </c>
    </row>
    <row r="52" spans="1:9" x14ac:dyDescent="0.25">
      <c r="A52" s="67">
        <v>50</v>
      </c>
      <c r="B52" s="68" t="s">
        <v>159</v>
      </c>
      <c r="C52" s="40" t="s">
        <v>160</v>
      </c>
      <c r="D52" s="40"/>
      <c r="E52" s="40" t="s">
        <v>161</v>
      </c>
      <c r="F52" s="69">
        <v>197745</v>
      </c>
      <c r="G52" s="67"/>
      <c r="H52" s="67">
        <v>2017</v>
      </c>
      <c r="I52" s="40" t="s">
        <v>174</v>
      </c>
    </row>
    <row r="53" spans="1:9" x14ac:dyDescent="0.25">
      <c r="A53" s="67">
        <v>51</v>
      </c>
      <c r="B53" s="68" t="s">
        <v>162</v>
      </c>
      <c r="C53" s="40" t="s">
        <v>160</v>
      </c>
      <c r="D53" s="40"/>
      <c r="E53" s="40" t="s">
        <v>161</v>
      </c>
      <c r="F53" s="69">
        <v>197744</v>
      </c>
      <c r="G53" s="67"/>
      <c r="H53" s="67">
        <v>2017</v>
      </c>
      <c r="I53" s="40" t="s">
        <v>174</v>
      </c>
    </row>
    <row r="54" spans="1:9" x14ac:dyDescent="0.25">
      <c r="A54" s="67">
        <v>52</v>
      </c>
      <c r="B54" s="68" t="s">
        <v>159</v>
      </c>
      <c r="C54" s="40" t="s">
        <v>160</v>
      </c>
      <c r="D54" s="40"/>
      <c r="E54" s="40" t="s">
        <v>161</v>
      </c>
      <c r="F54" s="69">
        <v>197747</v>
      </c>
      <c r="G54" s="67"/>
      <c r="H54" s="67">
        <v>2017</v>
      </c>
      <c r="I54" s="40" t="s">
        <v>174</v>
      </c>
    </row>
    <row r="55" spans="1:9" x14ac:dyDescent="0.25">
      <c r="A55" s="67">
        <v>53</v>
      </c>
      <c r="B55" s="68" t="s">
        <v>162</v>
      </c>
      <c r="C55" s="40" t="s">
        <v>160</v>
      </c>
      <c r="D55" s="40"/>
      <c r="E55" s="40" t="s">
        <v>161</v>
      </c>
      <c r="F55" s="69">
        <v>197746</v>
      </c>
      <c r="G55" s="67"/>
      <c r="H55" s="67">
        <v>2017</v>
      </c>
      <c r="I55" s="40" t="s">
        <v>174</v>
      </c>
    </row>
    <row r="56" spans="1:9" x14ac:dyDescent="0.25">
      <c r="A56" s="67">
        <v>54</v>
      </c>
      <c r="B56" s="68" t="s">
        <v>266</v>
      </c>
      <c r="C56" s="40" t="s">
        <v>160</v>
      </c>
      <c r="D56" s="40"/>
      <c r="E56" s="40" t="s">
        <v>161</v>
      </c>
      <c r="F56" s="69">
        <v>197503</v>
      </c>
      <c r="G56" s="67"/>
      <c r="H56" s="67">
        <v>2017</v>
      </c>
      <c r="I56" s="40" t="s">
        <v>259</v>
      </c>
    </row>
    <row r="57" spans="1:9" x14ac:dyDescent="0.25">
      <c r="A57" s="67">
        <v>55</v>
      </c>
      <c r="B57" s="68" t="s">
        <v>266</v>
      </c>
      <c r="C57" s="40" t="s">
        <v>160</v>
      </c>
      <c r="D57" s="40"/>
      <c r="E57" s="40" t="s">
        <v>161</v>
      </c>
      <c r="F57" s="69">
        <v>197504</v>
      </c>
      <c r="G57" s="67"/>
      <c r="H57" s="67">
        <v>2017</v>
      </c>
      <c r="I57" s="40" t="s">
        <v>259</v>
      </c>
    </row>
    <row r="58" spans="1:9" x14ac:dyDescent="0.25">
      <c r="A58" s="67">
        <v>56</v>
      </c>
      <c r="B58" s="68" t="s">
        <v>287</v>
      </c>
      <c r="C58" s="40" t="s">
        <v>160</v>
      </c>
      <c r="D58" s="40"/>
      <c r="E58" s="40" t="s">
        <v>161</v>
      </c>
      <c r="F58" s="69">
        <v>220085</v>
      </c>
      <c r="G58" s="67"/>
      <c r="H58" s="67">
        <v>2017</v>
      </c>
      <c r="I58" s="40" t="s">
        <v>273</v>
      </c>
    </row>
    <row r="59" spans="1:9" x14ac:dyDescent="0.25">
      <c r="A59" s="67">
        <v>57</v>
      </c>
      <c r="B59" s="68" t="s">
        <v>288</v>
      </c>
      <c r="C59" s="40" t="s">
        <v>160</v>
      </c>
      <c r="D59" s="40"/>
      <c r="E59" s="40" t="s">
        <v>161</v>
      </c>
      <c r="F59" s="69">
        <v>220086</v>
      </c>
      <c r="G59" s="67"/>
      <c r="H59" s="67">
        <v>2017</v>
      </c>
      <c r="I59" s="40" t="s">
        <v>273</v>
      </c>
    </row>
    <row r="60" spans="1:9" x14ac:dyDescent="0.25">
      <c r="A60" s="67">
        <v>58</v>
      </c>
      <c r="B60" s="68" t="s">
        <v>162</v>
      </c>
      <c r="C60" s="40" t="s">
        <v>160</v>
      </c>
      <c r="D60" s="40"/>
      <c r="E60" s="40" t="s">
        <v>161</v>
      </c>
      <c r="F60" s="69">
        <v>229038</v>
      </c>
      <c r="G60" s="67"/>
      <c r="H60" s="67">
        <v>2017</v>
      </c>
      <c r="I60" s="40" t="s">
        <v>274</v>
      </c>
    </row>
    <row r="61" spans="1:9" x14ac:dyDescent="0.25">
      <c r="A61" s="67">
        <v>59</v>
      </c>
      <c r="B61" s="68" t="s">
        <v>286</v>
      </c>
      <c r="C61" s="40" t="s">
        <v>160</v>
      </c>
      <c r="D61" s="40"/>
      <c r="E61" s="40" t="s">
        <v>161</v>
      </c>
      <c r="F61" s="69">
        <v>224205</v>
      </c>
      <c r="G61" s="67"/>
      <c r="H61" s="67">
        <v>2017</v>
      </c>
      <c r="I61" s="40" t="s">
        <v>274</v>
      </c>
    </row>
  </sheetData>
  <mergeCells count="1">
    <mergeCell ref="A1:I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H14" sqref="AH14"/>
    </sheetView>
  </sheetViews>
  <sheetFormatPr defaultColWidth="8.85546875" defaultRowHeight="15" x14ac:dyDescent="0.25"/>
  <cols>
    <col min="1" max="1" width="5" style="62" customWidth="1"/>
    <col min="2" max="2" width="28.85546875" style="62" customWidth="1"/>
    <col min="3" max="3" width="8.5703125" style="62" customWidth="1"/>
    <col min="4" max="4" width="8.85546875" style="62"/>
    <col min="5" max="10" width="0" style="62" hidden="1" customWidth="1"/>
    <col min="11" max="11" width="9.28515625" style="62" customWidth="1"/>
    <col min="12" max="12" width="0" style="62" hidden="1" customWidth="1"/>
    <col min="13" max="13" width="7.42578125" style="62" customWidth="1"/>
    <col min="14" max="14" width="0" style="62" hidden="1" customWidth="1"/>
    <col min="15" max="15" width="9.42578125" style="62" customWidth="1"/>
    <col min="16" max="17" width="0" style="62" hidden="1" customWidth="1"/>
    <col min="18" max="18" width="8.85546875" style="62"/>
    <col min="19" max="19" width="0" style="62" hidden="1" customWidth="1"/>
    <col min="20" max="20" width="9.7109375" style="62" customWidth="1"/>
    <col min="21" max="22" width="8.85546875" style="62"/>
    <col min="23" max="24" width="0" style="62" hidden="1" customWidth="1"/>
    <col min="25" max="25" width="8.85546875" style="62"/>
    <col min="26" max="26" width="9.7109375" style="62" customWidth="1"/>
    <col min="27" max="27" width="9.42578125" style="62" customWidth="1"/>
    <col min="28" max="28" width="16" style="62" customWidth="1"/>
    <col min="29" max="30" width="11.42578125" style="62" customWidth="1"/>
    <col min="31" max="31" width="12.85546875" style="62" customWidth="1"/>
    <col min="32" max="32" width="10.28515625" style="62" customWidth="1"/>
    <col min="33" max="33" width="11.140625" style="64" customWidth="1"/>
    <col min="34" max="16384" width="8.85546875" style="62"/>
  </cols>
  <sheetData>
    <row r="1" spans="1:33" ht="26.45" customHeight="1" x14ac:dyDescent="0.25">
      <c r="A1" s="94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3" ht="15.75" thickBot="1" x14ac:dyDescent="0.3"/>
    <row r="3" spans="1:33" s="64" customFormat="1" ht="29.25" customHeight="1" x14ac:dyDescent="0.25">
      <c r="C3" s="102" t="s">
        <v>44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102" t="s">
        <v>45</v>
      </c>
      <c r="V3" s="103"/>
      <c r="W3" s="103"/>
      <c r="X3" s="103"/>
      <c r="Y3" s="103"/>
      <c r="Z3" s="104"/>
      <c r="AA3" s="102" t="s">
        <v>49</v>
      </c>
      <c r="AB3" s="103"/>
      <c r="AC3" s="104"/>
      <c r="AD3" s="107" t="s">
        <v>52</v>
      </c>
      <c r="AE3" s="108"/>
      <c r="AF3" s="105" t="s">
        <v>54</v>
      </c>
      <c r="AG3" s="106"/>
    </row>
    <row r="4" spans="1:33" s="83" customFormat="1" ht="90" customHeight="1" x14ac:dyDescent="0.25">
      <c r="A4" s="12" t="s">
        <v>0</v>
      </c>
      <c r="B4" s="25" t="s">
        <v>38</v>
      </c>
      <c r="C4" s="14" t="s">
        <v>41</v>
      </c>
      <c r="D4" s="22" t="s">
        <v>57</v>
      </c>
      <c r="E4" s="22" t="s">
        <v>58</v>
      </c>
      <c r="F4" s="22" t="s">
        <v>59</v>
      </c>
      <c r="G4" s="22" t="s">
        <v>60</v>
      </c>
      <c r="H4" s="22" t="s">
        <v>61</v>
      </c>
      <c r="I4" s="22" t="s">
        <v>62</v>
      </c>
      <c r="J4" s="22" t="s">
        <v>63</v>
      </c>
      <c r="K4" s="22" t="s">
        <v>64</v>
      </c>
      <c r="L4" s="22" t="s">
        <v>65</v>
      </c>
      <c r="M4" s="22" t="s">
        <v>66</v>
      </c>
      <c r="N4" s="22" t="s">
        <v>67</v>
      </c>
      <c r="O4" s="22" t="s">
        <v>42</v>
      </c>
      <c r="P4" s="22" t="s">
        <v>68</v>
      </c>
      <c r="Q4" s="22" t="s">
        <v>69</v>
      </c>
      <c r="R4" s="22" t="s">
        <v>70</v>
      </c>
      <c r="S4" s="22" t="s">
        <v>71</v>
      </c>
      <c r="T4" s="23" t="s">
        <v>43</v>
      </c>
      <c r="U4" s="14" t="s">
        <v>72</v>
      </c>
      <c r="V4" s="22" t="s">
        <v>73</v>
      </c>
      <c r="W4" s="22" t="s">
        <v>74</v>
      </c>
      <c r="X4" s="22" t="s">
        <v>47</v>
      </c>
      <c r="Y4" s="22" t="s">
        <v>75</v>
      </c>
      <c r="Z4" s="23" t="s">
        <v>48</v>
      </c>
      <c r="AA4" s="14" t="s">
        <v>50</v>
      </c>
      <c r="AB4" s="22" t="s">
        <v>76</v>
      </c>
      <c r="AC4" s="23" t="s">
        <v>51</v>
      </c>
      <c r="AD4" s="14" t="s">
        <v>77</v>
      </c>
      <c r="AE4" s="23" t="s">
        <v>53</v>
      </c>
      <c r="AF4" s="14" t="s">
        <v>55</v>
      </c>
      <c r="AG4" s="23" t="s">
        <v>56</v>
      </c>
    </row>
    <row r="5" spans="1:33" x14ac:dyDescent="0.25">
      <c r="A5" s="26">
        <v>1</v>
      </c>
      <c r="B5" s="13" t="s">
        <v>17</v>
      </c>
      <c r="C5" s="84">
        <v>1990</v>
      </c>
      <c r="D5" s="29">
        <v>1990</v>
      </c>
      <c r="E5" s="29"/>
      <c r="F5" s="29"/>
      <c r="G5" s="29"/>
      <c r="H5" s="29"/>
      <c r="I5" s="29"/>
      <c r="J5" s="29"/>
      <c r="K5" s="79" t="s">
        <v>78</v>
      </c>
      <c r="L5" s="27"/>
      <c r="M5" s="27">
        <v>248.75</v>
      </c>
      <c r="N5" s="27"/>
      <c r="O5" s="27">
        <v>9</v>
      </c>
      <c r="P5" s="27"/>
      <c r="Q5" s="27"/>
      <c r="R5" s="27">
        <v>4.2</v>
      </c>
      <c r="S5" s="27"/>
      <c r="T5" s="31">
        <v>2006</v>
      </c>
      <c r="U5" s="33">
        <v>1289.3399999999999</v>
      </c>
      <c r="V5" s="27">
        <v>1289.3399999999999</v>
      </c>
      <c r="W5" s="27"/>
      <c r="X5" s="27"/>
      <c r="Y5" s="79" t="s">
        <v>78</v>
      </c>
      <c r="Z5" s="31">
        <v>2006</v>
      </c>
      <c r="AA5" s="33">
        <v>678.45</v>
      </c>
      <c r="AB5" s="27">
        <v>0</v>
      </c>
      <c r="AC5" s="31">
        <v>2006</v>
      </c>
      <c r="AD5" s="33">
        <v>579.1</v>
      </c>
      <c r="AE5" s="31">
        <v>2006</v>
      </c>
      <c r="AF5" s="34">
        <v>0</v>
      </c>
      <c r="AG5" s="51" t="s">
        <v>78</v>
      </c>
    </row>
    <row r="6" spans="1:33" x14ac:dyDescent="0.25">
      <c r="A6" s="79">
        <v>2</v>
      </c>
      <c r="B6" s="13" t="s">
        <v>4</v>
      </c>
      <c r="C6" s="30">
        <v>8362</v>
      </c>
      <c r="D6" s="29">
        <v>0</v>
      </c>
      <c r="E6" s="29"/>
      <c r="F6" s="29"/>
      <c r="G6" s="29"/>
      <c r="H6" s="29"/>
      <c r="I6" s="29"/>
      <c r="J6" s="29"/>
      <c r="K6" s="27">
        <v>8362</v>
      </c>
      <c r="L6" s="27"/>
      <c r="M6" s="27">
        <v>1045.25</v>
      </c>
      <c r="N6" s="27"/>
      <c r="O6" s="27">
        <v>76.5</v>
      </c>
      <c r="P6" s="27"/>
      <c r="Q6" s="27"/>
      <c r="R6" s="27">
        <v>8.4</v>
      </c>
      <c r="S6" s="27"/>
      <c r="T6" s="31" t="s">
        <v>46</v>
      </c>
      <c r="U6" s="33">
        <v>1661.01</v>
      </c>
      <c r="V6" s="79" t="s">
        <v>78</v>
      </c>
      <c r="W6" s="27"/>
      <c r="X6" s="27"/>
      <c r="Y6" s="27">
        <v>1661.01</v>
      </c>
      <c r="Z6" s="17" t="s">
        <v>46</v>
      </c>
      <c r="AA6" s="33">
        <f>373.6+351.7</f>
        <v>725.3</v>
      </c>
      <c r="AB6" s="27">
        <v>0</v>
      </c>
      <c r="AC6" s="31" t="s">
        <v>46</v>
      </c>
      <c r="AD6" s="34">
        <v>3367.7</v>
      </c>
      <c r="AE6" s="31" t="s">
        <v>46</v>
      </c>
      <c r="AF6" s="34">
        <v>3</v>
      </c>
      <c r="AG6" s="51" t="s">
        <v>46</v>
      </c>
    </row>
    <row r="7" spans="1:33" x14ac:dyDescent="0.25">
      <c r="A7" s="79">
        <v>3</v>
      </c>
      <c r="B7" s="13" t="s">
        <v>5</v>
      </c>
      <c r="C7" s="30">
        <v>5899</v>
      </c>
      <c r="D7" s="29">
        <v>2100</v>
      </c>
      <c r="E7" s="29"/>
      <c r="F7" s="29"/>
      <c r="G7" s="29"/>
      <c r="H7" s="29"/>
      <c r="I7" s="29"/>
      <c r="J7" s="29"/>
      <c r="K7" s="27">
        <v>3799</v>
      </c>
      <c r="L7" s="27"/>
      <c r="M7" s="27">
        <v>737.37</v>
      </c>
      <c r="N7" s="27"/>
      <c r="O7" s="27">
        <v>35.200000000000003</v>
      </c>
      <c r="P7" s="27"/>
      <c r="Q7" s="27"/>
      <c r="R7" s="27">
        <v>8.4</v>
      </c>
      <c r="S7" s="27"/>
      <c r="T7" s="31" t="s">
        <v>46</v>
      </c>
      <c r="U7" s="33">
        <v>2314.5</v>
      </c>
      <c r="V7" s="79" t="s">
        <v>78</v>
      </c>
      <c r="W7" s="27"/>
      <c r="X7" s="27"/>
      <c r="Y7" s="16">
        <v>2314.5</v>
      </c>
      <c r="Z7" s="17" t="s">
        <v>46</v>
      </c>
      <c r="AA7" s="34" t="s">
        <v>125</v>
      </c>
      <c r="AB7" s="27">
        <v>0</v>
      </c>
      <c r="AC7" s="31" t="s">
        <v>46</v>
      </c>
      <c r="AD7" s="33">
        <v>3032.6</v>
      </c>
      <c r="AE7" s="31" t="s">
        <v>46</v>
      </c>
      <c r="AF7" s="34">
        <v>4</v>
      </c>
      <c r="AG7" s="51" t="s">
        <v>46</v>
      </c>
    </row>
    <row r="8" spans="1:33" x14ac:dyDescent="0.25">
      <c r="A8" s="81">
        <v>4</v>
      </c>
      <c r="B8" s="13" t="s">
        <v>277</v>
      </c>
      <c r="C8" s="30"/>
      <c r="D8" s="29"/>
      <c r="E8" s="29"/>
      <c r="F8" s="29"/>
      <c r="G8" s="29"/>
      <c r="H8" s="29"/>
      <c r="I8" s="29"/>
      <c r="J8" s="29"/>
      <c r="K8" s="27"/>
      <c r="L8" s="27"/>
      <c r="M8" s="27"/>
      <c r="N8" s="27"/>
      <c r="O8" s="27"/>
      <c r="P8" s="27"/>
      <c r="Q8" s="27"/>
      <c r="R8" s="27"/>
      <c r="S8" s="27"/>
      <c r="T8" s="31" t="s">
        <v>46</v>
      </c>
      <c r="U8" s="33">
        <v>1039.4000000000001</v>
      </c>
      <c r="V8" s="79" t="s">
        <v>78</v>
      </c>
      <c r="W8" s="27"/>
      <c r="X8" s="27"/>
      <c r="Y8" s="16">
        <v>1039.4000000000001</v>
      </c>
      <c r="Z8" s="17" t="s">
        <v>46</v>
      </c>
      <c r="AA8" s="34" t="s">
        <v>125</v>
      </c>
      <c r="AB8" s="27">
        <v>0</v>
      </c>
      <c r="AC8" s="31" t="s">
        <v>46</v>
      </c>
      <c r="AD8" s="33">
        <f>301.4+2117.5</f>
        <v>2418.9</v>
      </c>
      <c r="AE8" s="31" t="s">
        <v>46</v>
      </c>
      <c r="AF8" s="34">
        <v>2</v>
      </c>
      <c r="AG8" s="51" t="s">
        <v>46</v>
      </c>
    </row>
    <row r="9" spans="1:33" x14ac:dyDescent="0.25">
      <c r="A9" s="79">
        <v>5</v>
      </c>
      <c r="B9" s="13" t="s">
        <v>18</v>
      </c>
      <c r="C9" s="84">
        <v>3171</v>
      </c>
      <c r="D9" s="29">
        <v>0</v>
      </c>
      <c r="E9" s="29"/>
      <c r="F9" s="29"/>
      <c r="G9" s="29"/>
      <c r="H9" s="29"/>
      <c r="I9" s="29"/>
      <c r="J9" s="29"/>
      <c r="K9" s="27">
        <v>3171</v>
      </c>
      <c r="L9" s="27"/>
      <c r="M9" s="27">
        <v>396.37</v>
      </c>
      <c r="N9" s="27"/>
      <c r="O9" s="27">
        <v>54</v>
      </c>
      <c r="P9" s="27"/>
      <c r="Q9" s="27"/>
      <c r="R9" s="27">
        <v>4.2</v>
      </c>
      <c r="S9" s="27"/>
      <c r="T9" s="31" t="s">
        <v>46</v>
      </c>
      <c r="U9" s="33">
        <v>927.7</v>
      </c>
      <c r="V9" s="79" t="s">
        <v>78</v>
      </c>
      <c r="W9" s="27"/>
      <c r="X9" s="27"/>
      <c r="Y9" s="16">
        <v>927.7</v>
      </c>
      <c r="Z9" s="17" t="s">
        <v>46</v>
      </c>
      <c r="AA9" s="34" t="s">
        <v>125</v>
      </c>
      <c r="AB9" s="27">
        <v>0</v>
      </c>
      <c r="AC9" s="31" t="s">
        <v>46</v>
      </c>
      <c r="AD9" s="33">
        <v>2139.4</v>
      </c>
      <c r="AE9" s="31" t="s">
        <v>46</v>
      </c>
      <c r="AF9" s="34">
        <v>2</v>
      </c>
      <c r="AG9" s="51" t="s">
        <v>46</v>
      </c>
    </row>
    <row r="10" spans="1:33" x14ac:dyDescent="0.25">
      <c r="A10" s="79">
        <v>6</v>
      </c>
      <c r="B10" s="13" t="s">
        <v>21</v>
      </c>
      <c r="C10" s="84">
        <v>5110</v>
      </c>
      <c r="D10" s="29">
        <v>0</v>
      </c>
      <c r="E10" s="29"/>
      <c r="F10" s="29"/>
      <c r="G10" s="29"/>
      <c r="H10" s="29"/>
      <c r="I10" s="29"/>
      <c r="J10" s="29"/>
      <c r="K10" s="27">
        <v>5110</v>
      </c>
      <c r="L10" s="27"/>
      <c r="M10" s="27">
        <v>638.75</v>
      </c>
      <c r="N10" s="27"/>
      <c r="O10" s="27">
        <v>71.599999999999994</v>
      </c>
      <c r="P10" s="27"/>
      <c r="Q10" s="27"/>
      <c r="R10" s="27">
        <v>12.6</v>
      </c>
      <c r="S10" s="27"/>
      <c r="T10" s="31" t="s">
        <v>46</v>
      </c>
      <c r="U10" s="33">
        <v>554</v>
      </c>
      <c r="V10" s="79" t="s">
        <v>78</v>
      </c>
      <c r="W10" s="27"/>
      <c r="X10" s="27"/>
      <c r="Y10" s="16">
        <v>554</v>
      </c>
      <c r="Z10" s="17" t="s">
        <v>46</v>
      </c>
      <c r="AA10" s="34" t="s">
        <v>125</v>
      </c>
      <c r="AB10" s="27">
        <v>0</v>
      </c>
      <c r="AC10" s="31" t="s">
        <v>46</v>
      </c>
      <c r="AD10" s="33">
        <v>2074.9</v>
      </c>
      <c r="AE10" s="31" t="s">
        <v>46</v>
      </c>
      <c r="AF10" s="34">
        <v>1</v>
      </c>
      <c r="AG10" s="51" t="s">
        <v>46</v>
      </c>
    </row>
    <row r="11" spans="1:33" x14ac:dyDescent="0.25">
      <c r="A11" s="79">
        <v>7</v>
      </c>
      <c r="B11" s="13" t="s">
        <v>6</v>
      </c>
      <c r="C11" s="30">
        <v>8642</v>
      </c>
      <c r="D11" s="29">
        <v>2112</v>
      </c>
      <c r="E11" s="29"/>
      <c r="F11" s="29"/>
      <c r="G11" s="29"/>
      <c r="H11" s="29"/>
      <c r="I11" s="29"/>
      <c r="J11" s="29"/>
      <c r="K11" s="27">
        <v>6530</v>
      </c>
      <c r="L11" s="27"/>
      <c r="M11" s="27">
        <v>1080.25</v>
      </c>
      <c r="N11" s="27"/>
      <c r="O11" s="27">
        <v>90</v>
      </c>
      <c r="P11" s="27"/>
      <c r="Q11" s="27"/>
      <c r="R11" s="27">
        <v>25.2</v>
      </c>
      <c r="S11" s="27"/>
      <c r="T11" s="31" t="s">
        <v>46</v>
      </c>
      <c r="U11" s="33">
        <v>2488.9</v>
      </c>
      <c r="V11" s="79" t="s">
        <v>78</v>
      </c>
      <c r="W11" s="27"/>
      <c r="X11" s="27"/>
      <c r="Y11" s="16">
        <v>2488.9</v>
      </c>
      <c r="Z11" s="17" t="s">
        <v>46</v>
      </c>
      <c r="AA11" s="33">
        <v>1859</v>
      </c>
      <c r="AB11" s="27">
        <v>0</v>
      </c>
      <c r="AC11" s="31" t="s">
        <v>46</v>
      </c>
      <c r="AD11" s="33">
        <v>2683.9</v>
      </c>
      <c r="AE11" s="31" t="s">
        <v>46</v>
      </c>
      <c r="AF11" s="34">
        <v>4</v>
      </c>
      <c r="AG11" s="51" t="s">
        <v>46</v>
      </c>
    </row>
    <row r="12" spans="1:33" x14ac:dyDescent="0.25">
      <c r="A12" s="79">
        <v>8</v>
      </c>
      <c r="B12" s="13" t="s">
        <v>118</v>
      </c>
      <c r="C12" s="30">
        <v>10977</v>
      </c>
      <c r="D12" s="29">
        <v>0</v>
      </c>
      <c r="E12" s="29"/>
      <c r="F12" s="29"/>
      <c r="G12" s="29"/>
      <c r="H12" s="29"/>
      <c r="I12" s="29"/>
      <c r="J12" s="29"/>
      <c r="K12" s="27">
        <v>10977</v>
      </c>
      <c r="L12" s="27"/>
      <c r="M12" s="27">
        <v>1372.12</v>
      </c>
      <c r="N12" s="27"/>
      <c r="O12" s="27">
        <v>86.7</v>
      </c>
      <c r="P12" s="27"/>
      <c r="Q12" s="27"/>
      <c r="R12" s="27">
        <v>25.2</v>
      </c>
      <c r="S12" s="27"/>
      <c r="T12" s="31" t="s">
        <v>46</v>
      </c>
      <c r="U12" s="33">
        <v>2727.1</v>
      </c>
      <c r="V12" s="79" t="s">
        <v>78</v>
      </c>
      <c r="W12" s="27"/>
      <c r="X12" s="27"/>
      <c r="Y12" s="16">
        <v>2727.1</v>
      </c>
      <c r="Z12" s="17" t="s">
        <v>46</v>
      </c>
      <c r="AA12" s="34" t="s">
        <v>125</v>
      </c>
      <c r="AB12" s="27">
        <v>0</v>
      </c>
      <c r="AC12" s="31" t="s">
        <v>46</v>
      </c>
      <c r="AD12" s="33">
        <v>4501.1099999999997</v>
      </c>
      <c r="AE12" s="31" t="s">
        <v>46</v>
      </c>
      <c r="AF12" s="34">
        <v>4</v>
      </c>
      <c r="AG12" s="51" t="s">
        <v>46</v>
      </c>
    </row>
    <row r="13" spans="1:33" x14ac:dyDescent="0.25">
      <c r="A13" s="79">
        <v>9</v>
      </c>
      <c r="B13" s="13" t="s">
        <v>148</v>
      </c>
      <c r="C13" s="32">
        <v>4750.3999999999996</v>
      </c>
      <c r="D13" s="15">
        <v>0</v>
      </c>
      <c r="E13" s="15"/>
      <c r="F13" s="15"/>
      <c r="G13" s="15"/>
      <c r="H13" s="15"/>
      <c r="I13" s="15"/>
      <c r="J13" s="15"/>
      <c r="K13" s="27">
        <v>4750.3999999999996</v>
      </c>
      <c r="L13" s="27"/>
      <c r="M13" s="27">
        <v>593.79999999999995</v>
      </c>
      <c r="N13" s="27"/>
      <c r="O13" s="27">
        <v>38</v>
      </c>
      <c r="P13" s="27"/>
      <c r="Q13" s="27"/>
      <c r="R13" s="27">
        <v>12.6</v>
      </c>
      <c r="S13" s="27"/>
      <c r="T13" s="31" t="s">
        <v>46</v>
      </c>
      <c r="U13" s="34">
        <v>762.2</v>
      </c>
      <c r="V13" s="79" t="s">
        <v>78</v>
      </c>
      <c r="W13" s="27"/>
      <c r="X13" s="27"/>
      <c r="Y13" s="27">
        <v>762.2</v>
      </c>
      <c r="Z13" s="17" t="s">
        <v>46</v>
      </c>
      <c r="AA13" s="34" t="s">
        <v>125</v>
      </c>
      <c r="AB13" s="27">
        <v>0</v>
      </c>
      <c r="AC13" s="31" t="s">
        <v>46</v>
      </c>
      <c r="AD13" s="34">
        <v>7691.5</v>
      </c>
      <c r="AE13" s="31" t="s">
        <v>46</v>
      </c>
      <c r="AF13" s="34">
        <v>1</v>
      </c>
      <c r="AG13" s="51" t="s">
        <v>46</v>
      </c>
    </row>
    <row r="14" spans="1:33" x14ac:dyDescent="0.25">
      <c r="A14" s="79">
        <v>10</v>
      </c>
      <c r="B14" s="13" t="s">
        <v>149</v>
      </c>
      <c r="C14" s="32">
        <v>9293.4</v>
      </c>
      <c r="D14" s="15">
        <v>0</v>
      </c>
      <c r="E14" s="15"/>
      <c r="F14" s="15"/>
      <c r="G14" s="15"/>
      <c r="H14" s="15"/>
      <c r="I14" s="15"/>
      <c r="J14" s="15"/>
      <c r="K14" s="15">
        <v>9293.4</v>
      </c>
      <c r="L14" s="15"/>
      <c r="M14" s="15">
        <v>1161.5999999999999</v>
      </c>
      <c r="N14" s="15"/>
      <c r="O14" s="15">
        <v>75</v>
      </c>
      <c r="P14" s="15"/>
      <c r="Q14" s="15"/>
      <c r="R14" s="15">
        <v>25.2</v>
      </c>
      <c r="S14" s="15"/>
      <c r="T14" s="31" t="s">
        <v>46</v>
      </c>
      <c r="U14" s="32">
        <v>1868.5</v>
      </c>
      <c r="V14" s="79" t="s">
        <v>78</v>
      </c>
      <c r="W14" s="15"/>
      <c r="X14" s="15"/>
      <c r="Y14" s="15">
        <v>1868.5</v>
      </c>
      <c r="Z14" s="17" t="s">
        <v>46</v>
      </c>
      <c r="AA14" s="34" t="s">
        <v>125</v>
      </c>
      <c r="AB14" s="27">
        <v>0</v>
      </c>
      <c r="AC14" s="31" t="s">
        <v>46</v>
      </c>
      <c r="AD14" s="32">
        <v>6689.4</v>
      </c>
      <c r="AE14" s="31" t="s">
        <v>46</v>
      </c>
      <c r="AF14" s="32">
        <v>4</v>
      </c>
      <c r="AG14" s="51" t="s">
        <v>46</v>
      </c>
    </row>
    <row r="15" spans="1:33" x14ac:dyDescent="0.25">
      <c r="A15" s="79">
        <v>11</v>
      </c>
      <c r="B15" s="13" t="s">
        <v>163</v>
      </c>
      <c r="C15" s="32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1" t="s">
        <v>46</v>
      </c>
      <c r="U15" s="32"/>
      <c r="V15" s="79"/>
      <c r="W15" s="15"/>
      <c r="X15" s="15"/>
      <c r="Y15" s="15"/>
      <c r="Z15" s="17" t="s">
        <v>46</v>
      </c>
      <c r="AA15" s="34" t="s">
        <v>125</v>
      </c>
      <c r="AB15" s="27">
        <v>0</v>
      </c>
      <c r="AC15" s="31" t="s">
        <v>46</v>
      </c>
      <c r="AD15" s="32">
        <v>4630.8999999999996</v>
      </c>
      <c r="AE15" s="31" t="s">
        <v>46</v>
      </c>
      <c r="AF15" s="32">
        <v>4</v>
      </c>
      <c r="AG15" s="51" t="s">
        <v>46</v>
      </c>
    </row>
    <row r="16" spans="1:33" x14ac:dyDescent="0.25">
      <c r="A16" s="100">
        <v>12</v>
      </c>
      <c r="B16" s="13" t="s">
        <v>174</v>
      </c>
      <c r="C16" s="3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31" t="s">
        <v>46</v>
      </c>
      <c r="U16" s="32"/>
      <c r="V16" s="79"/>
      <c r="W16" s="15"/>
      <c r="X16" s="15"/>
      <c r="Y16" s="15"/>
      <c r="Z16" s="17" t="s">
        <v>46</v>
      </c>
      <c r="AA16" s="109" t="s">
        <v>125</v>
      </c>
      <c r="AB16" s="111">
        <v>0</v>
      </c>
      <c r="AC16" s="31" t="s">
        <v>46</v>
      </c>
      <c r="AD16" s="32"/>
      <c r="AE16" s="31" t="s">
        <v>46</v>
      </c>
      <c r="AF16" s="32"/>
      <c r="AG16" s="51" t="s">
        <v>46</v>
      </c>
    </row>
    <row r="17" spans="1:33" x14ac:dyDescent="0.25">
      <c r="A17" s="101"/>
      <c r="B17" s="13" t="s">
        <v>256</v>
      </c>
      <c r="C17" s="3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31" t="s">
        <v>46</v>
      </c>
      <c r="U17" s="32"/>
      <c r="V17" s="79"/>
      <c r="W17" s="15"/>
      <c r="X17" s="15"/>
      <c r="Y17" s="15"/>
      <c r="Z17" s="17" t="s">
        <v>46</v>
      </c>
      <c r="AA17" s="110"/>
      <c r="AB17" s="112"/>
      <c r="AC17" s="31" t="s">
        <v>46</v>
      </c>
      <c r="AD17" s="32"/>
      <c r="AE17" s="31" t="s">
        <v>46</v>
      </c>
      <c r="AF17" s="32"/>
      <c r="AG17" s="51" t="s">
        <v>46</v>
      </c>
    </row>
    <row r="18" spans="1:33" x14ac:dyDescent="0.25">
      <c r="A18" s="100">
        <v>13</v>
      </c>
      <c r="B18" s="13" t="s">
        <v>271</v>
      </c>
      <c r="C18" s="3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1" t="s">
        <v>46</v>
      </c>
      <c r="U18" s="32"/>
      <c r="V18" s="79"/>
      <c r="W18" s="15"/>
      <c r="X18" s="15"/>
      <c r="Y18" s="15"/>
      <c r="Z18" s="17" t="s">
        <v>46</v>
      </c>
      <c r="AA18" s="34"/>
      <c r="AB18" s="27"/>
      <c r="AC18" s="31" t="s">
        <v>46</v>
      </c>
      <c r="AD18" s="32"/>
      <c r="AE18" s="31" t="s">
        <v>46</v>
      </c>
      <c r="AF18" s="32"/>
      <c r="AG18" s="51" t="s">
        <v>46</v>
      </c>
    </row>
    <row r="19" spans="1:33" x14ac:dyDescent="0.25">
      <c r="A19" s="101"/>
      <c r="B19" s="13" t="s">
        <v>150</v>
      </c>
      <c r="C19" s="32">
        <v>1203.1199999999999</v>
      </c>
      <c r="D19" s="15">
        <v>0</v>
      </c>
      <c r="E19" s="15"/>
      <c r="F19" s="15"/>
      <c r="G19" s="15"/>
      <c r="H19" s="15"/>
      <c r="I19" s="15"/>
      <c r="J19" s="15"/>
      <c r="K19" s="15">
        <v>1203.1199999999999</v>
      </c>
      <c r="L19" s="15"/>
      <c r="M19" s="15">
        <v>150.4</v>
      </c>
      <c r="N19" s="15"/>
      <c r="O19" s="15">
        <v>9.6</v>
      </c>
      <c r="P19" s="15"/>
      <c r="Q19" s="15"/>
      <c r="R19" s="15">
        <v>2.1</v>
      </c>
      <c r="S19" s="15"/>
      <c r="T19" s="31" t="s">
        <v>46</v>
      </c>
      <c r="U19" s="32">
        <v>1765.6</v>
      </c>
      <c r="V19" s="79" t="s">
        <v>78</v>
      </c>
      <c r="W19" s="15"/>
      <c r="X19" s="15"/>
      <c r="Y19" s="15">
        <v>1765.6</v>
      </c>
      <c r="Z19" s="17" t="s">
        <v>46</v>
      </c>
      <c r="AA19" s="34" t="s">
        <v>125</v>
      </c>
      <c r="AB19" s="27">
        <v>0</v>
      </c>
      <c r="AC19" s="31" t="s">
        <v>46</v>
      </c>
      <c r="AD19" s="32">
        <v>0</v>
      </c>
      <c r="AE19" s="31" t="s">
        <v>46</v>
      </c>
      <c r="AF19" s="34">
        <v>0</v>
      </c>
      <c r="AG19" s="51" t="s">
        <v>46</v>
      </c>
    </row>
    <row r="20" spans="1:33" ht="15.75" thickBot="1" x14ac:dyDescent="0.3">
      <c r="A20" s="79">
        <v>14</v>
      </c>
      <c r="B20" s="13" t="s">
        <v>275</v>
      </c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50" t="s">
        <v>46</v>
      </c>
      <c r="U20" s="44">
        <v>1883.4</v>
      </c>
      <c r="V20" s="45" t="s">
        <v>78</v>
      </c>
      <c r="W20" s="46"/>
      <c r="X20" s="46"/>
      <c r="Y20" s="46">
        <v>1883.4</v>
      </c>
      <c r="Z20" s="47" t="s">
        <v>46</v>
      </c>
      <c r="AA20" s="48" t="s">
        <v>125</v>
      </c>
      <c r="AB20" s="49">
        <v>0</v>
      </c>
      <c r="AC20" s="50" t="s">
        <v>46</v>
      </c>
      <c r="AD20" s="44">
        <v>3637.8</v>
      </c>
      <c r="AE20" s="50" t="s">
        <v>46</v>
      </c>
      <c r="AF20" s="44">
        <v>3</v>
      </c>
      <c r="AG20" s="52" t="s">
        <v>46</v>
      </c>
    </row>
  </sheetData>
  <mergeCells count="10">
    <mergeCell ref="A18:A19"/>
    <mergeCell ref="A16:A17"/>
    <mergeCell ref="A1:AG1"/>
    <mergeCell ref="C3:T3"/>
    <mergeCell ref="U3:Z3"/>
    <mergeCell ref="AA3:AC3"/>
    <mergeCell ref="AF3:AG3"/>
    <mergeCell ref="AD3:AE3"/>
    <mergeCell ref="AA16:AA17"/>
    <mergeCell ref="AB16:AB1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J8" sqref="J8"/>
    </sheetView>
  </sheetViews>
  <sheetFormatPr defaultColWidth="8.85546875" defaultRowHeight="15" x14ac:dyDescent="0.25"/>
  <cols>
    <col min="1" max="1" width="5.7109375" style="64" customWidth="1"/>
    <col min="2" max="2" width="22.140625" style="64" customWidth="1"/>
    <col min="3" max="3" width="15.85546875" style="64" customWidth="1"/>
    <col min="4" max="4" width="10.85546875" style="64" customWidth="1"/>
    <col min="5" max="5" width="10.85546875" style="64" hidden="1" customWidth="1"/>
    <col min="6" max="6" width="10.5703125" style="64" customWidth="1"/>
    <col min="7" max="7" width="9.28515625" style="64" customWidth="1"/>
    <col min="8" max="8" width="10.42578125" style="64" customWidth="1"/>
    <col min="9" max="9" width="10.85546875" style="64" customWidth="1"/>
    <col min="10" max="10" width="18.140625" style="64" customWidth="1"/>
    <col min="11" max="11" width="15.85546875" style="64" customWidth="1"/>
    <col min="12" max="12" width="0.42578125" style="64" hidden="1" customWidth="1"/>
    <col min="13" max="13" width="10.7109375" style="64" customWidth="1"/>
    <col min="14" max="14" width="9" style="64" customWidth="1"/>
    <col min="15" max="15" width="9.28515625" style="64" customWidth="1"/>
    <col min="16" max="16" width="11.5703125" style="64" customWidth="1"/>
    <col min="17" max="17" width="18.28515625" style="64" customWidth="1"/>
    <col min="18" max="18" width="10.28515625" style="64" customWidth="1"/>
    <col min="19" max="19" width="13.28515625" style="64" hidden="1" customWidth="1"/>
    <col min="20" max="20" width="10.85546875" style="64" customWidth="1"/>
    <col min="21" max="21" width="8.85546875" style="64" customWidth="1"/>
    <col min="22" max="22" width="11.5703125" style="64" customWidth="1"/>
    <col min="23" max="23" width="18.28515625" style="64" customWidth="1"/>
    <col min="24" max="24" width="10.28515625" style="64" customWidth="1"/>
    <col min="25" max="25" width="13.28515625" style="64" hidden="1" customWidth="1"/>
    <col min="26" max="26" width="10.42578125" style="64" customWidth="1"/>
    <col min="27" max="27" width="14.5703125" style="64" customWidth="1"/>
    <col min="28" max="28" width="11.42578125" style="64" hidden="1" customWidth="1"/>
    <col min="29" max="29" width="11.28515625" style="64" customWidth="1"/>
    <col min="30" max="30" width="11" style="64" customWidth="1"/>
    <col min="31" max="31" width="11.5703125" style="64" customWidth="1"/>
    <col min="32" max="32" width="18.5703125" style="64" customWidth="1"/>
    <col min="33" max="33" width="16" style="64" customWidth="1"/>
    <col min="34" max="34" width="9.5703125" style="64" customWidth="1"/>
    <col min="35" max="35" width="10.140625" style="64" customWidth="1"/>
    <col min="36" max="36" width="13.5703125" style="64" customWidth="1"/>
    <col min="37" max="37" width="9.5703125" style="64" customWidth="1"/>
    <col min="38" max="38" width="10.42578125" style="64" customWidth="1"/>
    <col min="39" max="39" width="15.28515625" style="64" customWidth="1"/>
    <col min="40" max="16384" width="8.85546875" style="64"/>
  </cols>
  <sheetData>
    <row r="1" spans="1:39" ht="31.9" customHeight="1" thickBot="1" x14ac:dyDescent="0.3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9" s="65" customFormat="1" ht="28.5" customHeight="1" x14ac:dyDescent="0.25">
      <c r="C2" s="102" t="s">
        <v>81</v>
      </c>
      <c r="D2" s="103"/>
      <c r="E2" s="103"/>
      <c r="F2" s="103"/>
      <c r="G2" s="103"/>
      <c r="H2" s="103"/>
      <c r="I2" s="103"/>
      <c r="J2" s="104"/>
      <c r="K2" s="117" t="s">
        <v>89</v>
      </c>
      <c r="L2" s="118"/>
      <c r="M2" s="118"/>
      <c r="N2" s="118"/>
      <c r="O2" s="118"/>
      <c r="P2" s="118"/>
      <c r="Q2" s="119"/>
      <c r="R2" s="117" t="s">
        <v>95</v>
      </c>
      <c r="S2" s="118"/>
      <c r="T2" s="118"/>
      <c r="U2" s="118"/>
      <c r="V2" s="118"/>
      <c r="W2" s="119"/>
      <c r="X2" s="117" t="s">
        <v>101</v>
      </c>
      <c r="Y2" s="118"/>
      <c r="Z2" s="119"/>
      <c r="AA2" s="117" t="s">
        <v>104</v>
      </c>
      <c r="AB2" s="118"/>
      <c r="AC2" s="118"/>
      <c r="AD2" s="118"/>
      <c r="AE2" s="118"/>
      <c r="AF2" s="119"/>
      <c r="AG2" s="117" t="s">
        <v>110</v>
      </c>
      <c r="AH2" s="118"/>
      <c r="AI2" s="118"/>
      <c r="AJ2" s="118"/>
      <c r="AK2" s="118"/>
      <c r="AL2" s="118"/>
      <c r="AM2" s="119"/>
    </row>
    <row r="3" spans="1:39" s="24" customFormat="1" ht="96" customHeight="1" x14ac:dyDescent="0.25">
      <c r="A3" s="18" t="s">
        <v>0</v>
      </c>
      <c r="B3" s="19" t="s">
        <v>38</v>
      </c>
      <c r="C3" s="14" t="s">
        <v>40</v>
      </c>
      <c r="D3" s="22" t="s">
        <v>82</v>
      </c>
      <c r="E3" s="22" t="s">
        <v>83</v>
      </c>
      <c r="F3" s="22" t="s">
        <v>84</v>
      </c>
      <c r="G3" s="22" t="s">
        <v>85</v>
      </c>
      <c r="H3" s="22" t="s">
        <v>86</v>
      </c>
      <c r="I3" s="22" t="s">
        <v>87</v>
      </c>
      <c r="J3" s="23" t="s">
        <v>88</v>
      </c>
      <c r="K3" s="14" t="s">
        <v>40</v>
      </c>
      <c r="L3" s="22" t="s">
        <v>90</v>
      </c>
      <c r="M3" s="22" t="s">
        <v>91</v>
      </c>
      <c r="N3" s="22" t="s">
        <v>92</v>
      </c>
      <c r="O3" s="22" t="s">
        <v>93</v>
      </c>
      <c r="P3" s="22" t="s">
        <v>94</v>
      </c>
      <c r="Q3" s="23" t="s">
        <v>120</v>
      </c>
      <c r="R3" s="14" t="s">
        <v>40</v>
      </c>
      <c r="S3" s="22" t="s">
        <v>96</v>
      </c>
      <c r="T3" s="22" t="s">
        <v>97</v>
      </c>
      <c r="U3" s="22" t="s">
        <v>98</v>
      </c>
      <c r="V3" s="22" t="s">
        <v>99</v>
      </c>
      <c r="W3" s="23" t="s">
        <v>100</v>
      </c>
      <c r="X3" s="14" t="s">
        <v>40</v>
      </c>
      <c r="Y3" s="22" t="s">
        <v>102</v>
      </c>
      <c r="Z3" s="23" t="s">
        <v>103</v>
      </c>
      <c r="AA3" s="14" t="s">
        <v>104</v>
      </c>
      <c r="AB3" s="22" t="s">
        <v>105</v>
      </c>
      <c r="AC3" s="22" t="s">
        <v>106</v>
      </c>
      <c r="AD3" s="22" t="s">
        <v>107</v>
      </c>
      <c r="AE3" s="22" t="s">
        <v>108</v>
      </c>
      <c r="AF3" s="23" t="s">
        <v>109</v>
      </c>
      <c r="AG3" s="14" t="s">
        <v>111</v>
      </c>
      <c r="AH3" s="22" t="s">
        <v>112</v>
      </c>
      <c r="AI3" s="22" t="s">
        <v>113</v>
      </c>
      <c r="AJ3" s="22" t="s">
        <v>114</v>
      </c>
      <c r="AK3" s="22" t="s">
        <v>115</v>
      </c>
      <c r="AL3" s="22" t="s">
        <v>116</v>
      </c>
      <c r="AM3" s="23" t="s">
        <v>117</v>
      </c>
    </row>
    <row r="4" spans="1:39" s="55" customFormat="1" ht="18" customHeight="1" x14ac:dyDescent="0.25">
      <c r="A4" s="20">
        <v>1</v>
      </c>
      <c r="B4" s="38" t="s">
        <v>17</v>
      </c>
      <c r="C4" s="36" t="s">
        <v>139</v>
      </c>
      <c r="D4" s="21">
        <v>1</v>
      </c>
      <c r="E4" s="21"/>
      <c r="F4" s="21">
        <v>2006</v>
      </c>
      <c r="G4" s="21">
        <v>1</v>
      </c>
      <c r="H4" s="21">
        <v>1</v>
      </c>
      <c r="I4" s="21">
        <v>1</v>
      </c>
      <c r="J4" s="37" t="s">
        <v>143</v>
      </c>
      <c r="K4" s="36" t="s">
        <v>139</v>
      </c>
      <c r="L4" s="21"/>
      <c r="M4" s="21">
        <v>2006</v>
      </c>
      <c r="N4" s="21">
        <v>1</v>
      </c>
      <c r="O4" s="21">
        <v>1</v>
      </c>
      <c r="P4" s="21">
        <v>1</v>
      </c>
      <c r="Q4" s="37" t="s">
        <v>141</v>
      </c>
      <c r="R4" s="36" t="s">
        <v>139</v>
      </c>
      <c r="S4" s="21"/>
      <c r="T4" s="21">
        <v>2006</v>
      </c>
      <c r="U4" s="21">
        <v>1</v>
      </c>
      <c r="V4" s="21">
        <v>1</v>
      </c>
      <c r="W4" s="37" t="s">
        <v>141</v>
      </c>
      <c r="X4" s="36" t="s">
        <v>139</v>
      </c>
      <c r="Y4" s="21"/>
      <c r="Z4" s="53">
        <v>2006</v>
      </c>
      <c r="AA4" s="36" t="s">
        <v>144</v>
      </c>
      <c r="AB4" s="21"/>
      <c r="AC4" s="21">
        <v>2006</v>
      </c>
      <c r="AD4" s="21">
        <v>4</v>
      </c>
      <c r="AE4" s="21">
        <v>2</v>
      </c>
      <c r="AF4" s="38" t="s">
        <v>141</v>
      </c>
      <c r="AG4" s="36" t="s">
        <v>145</v>
      </c>
      <c r="AH4" s="21">
        <v>515</v>
      </c>
      <c r="AI4" s="21">
        <v>0</v>
      </c>
      <c r="AJ4" s="21">
        <v>2006</v>
      </c>
      <c r="AK4" s="21">
        <v>1</v>
      </c>
      <c r="AL4" s="21">
        <v>0</v>
      </c>
      <c r="AM4" s="54" t="s">
        <v>141</v>
      </c>
    </row>
    <row r="5" spans="1:39" s="55" customFormat="1" ht="18" customHeight="1" x14ac:dyDescent="0.25">
      <c r="A5" s="21">
        <v>2</v>
      </c>
      <c r="B5" s="38" t="s">
        <v>4</v>
      </c>
      <c r="C5" s="36" t="s">
        <v>139</v>
      </c>
      <c r="D5" s="21">
        <v>3</v>
      </c>
      <c r="E5" s="21"/>
      <c r="F5" s="21" t="s">
        <v>46</v>
      </c>
      <c r="G5" s="21">
        <v>1</v>
      </c>
      <c r="H5" s="21">
        <v>3</v>
      </c>
      <c r="I5" s="21">
        <v>0</v>
      </c>
      <c r="J5" s="37" t="s">
        <v>142</v>
      </c>
      <c r="K5" s="36" t="s">
        <v>139</v>
      </c>
      <c r="L5" s="21"/>
      <c r="M5" s="21" t="s">
        <v>46</v>
      </c>
      <c r="N5" s="21">
        <v>1</v>
      </c>
      <c r="O5" s="21">
        <v>3</v>
      </c>
      <c r="P5" s="21">
        <v>0</v>
      </c>
      <c r="Q5" s="37" t="s">
        <v>141</v>
      </c>
      <c r="R5" s="36" t="s">
        <v>139</v>
      </c>
      <c r="S5" s="21"/>
      <c r="T5" s="21" t="s">
        <v>46</v>
      </c>
      <c r="U5" s="21">
        <v>1</v>
      </c>
      <c r="V5" s="21">
        <v>2</v>
      </c>
      <c r="W5" s="37" t="s">
        <v>141</v>
      </c>
      <c r="X5" s="36" t="s">
        <v>139</v>
      </c>
      <c r="Y5" s="21"/>
      <c r="Z5" s="53" t="s">
        <v>46</v>
      </c>
      <c r="AA5" s="36" t="s">
        <v>144</v>
      </c>
      <c r="AB5" s="21"/>
      <c r="AC5" s="21" t="s">
        <v>46</v>
      </c>
      <c r="AD5" s="21">
        <v>15</v>
      </c>
      <c r="AE5" s="21">
        <v>15</v>
      </c>
      <c r="AF5" s="38" t="s">
        <v>141</v>
      </c>
      <c r="AG5" s="36" t="s">
        <v>146</v>
      </c>
      <c r="AH5" s="21" t="s">
        <v>78</v>
      </c>
      <c r="AI5" s="21" t="s">
        <v>78</v>
      </c>
      <c r="AJ5" s="21" t="s">
        <v>78</v>
      </c>
      <c r="AK5" s="21" t="s">
        <v>78</v>
      </c>
      <c r="AL5" s="21" t="s">
        <v>78</v>
      </c>
      <c r="AM5" s="54" t="s">
        <v>78</v>
      </c>
    </row>
    <row r="6" spans="1:39" s="55" customFormat="1" ht="18" customHeight="1" x14ac:dyDescent="0.25">
      <c r="A6" s="21">
        <v>3</v>
      </c>
      <c r="B6" s="38" t="s">
        <v>5</v>
      </c>
      <c r="C6" s="36" t="s">
        <v>140</v>
      </c>
      <c r="D6" s="21"/>
      <c r="E6" s="21"/>
      <c r="F6" s="21" t="s">
        <v>46</v>
      </c>
      <c r="G6" s="21">
        <v>1</v>
      </c>
      <c r="H6" s="21">
        <v>1</v>
      </c>
      <c r="I6" s="21">
        <v>1</v>
      </c>
      <c r="J6" s="37" t="s">
        <v>143</v>
      </c>
      <c r="K6" s="36" t="s">
        <v>140</v>
      </c>
      <c r="L6" s="21"/>
      <c r="M6" s="21" t="s">
        <v>46</v>
      </c>
      <c r="N6" s="21">
        <v>1</v>
      </c>
      <c r="O6" s="21">
        <v>1</v>
      </c>
      <c r="P6" s="21">
        <v>1</v>
      </c>
      <c r="Q6" s="37" t="s">
        <v>141</v>
      </c>
      <c r="R6" s="36" t="s">
        <v>139</v>
      </c>
      <c r="S6" s="21"/>
      <c r="T6" s="21" t="s">
        <v>46</v>
      </c>
      <c r="U6" s="21">
        <v>1</v>
      </c>
      <c r="V6" s="21">
        <v>2</v>
      </c>
      <c r="W6" s="37" t="s">
        <v>141</v>
      </c>
      <c r="X6" s="36" t="s">
        <v>139</v>
      </c>
      <c r="Y6" s="21"/>
      <c r="Z6" s="53" t="s">
        <v>46</v>
      </c>
      <c r="AA6" s="36" t="s">
        <v>144</v>
      </c>
      <c r="AB6" s="21"/>
      <c r="AC6" s="21" t="s">
        <v>46</v>
      </c>
      <c r="AD6" s="21">
        <v>14</v>
      </c>
      <c r="AE6" s="21">
        <v>14</v>
      </c>
      <c r="AF6" s="38" t="s">
        <v>141</v>
      </c>
      <c r="AG6" s="36" t="s">
        <v>146</v>
      </c>
      <c r="AH6" s="21" t="s">
        <v>78</v>
      </c>
      <c r="AI6" s="21" t="s">
        <v>78</v>
      </c>
      <c r="AJ6" s="21" t="s">
        <v>78</v>
      </c>
      <c r="AK6" s="21" t="s">
        <v>78</v>
      </c>
      <c r="AL6" s="21" t="s">
        <v>78</v>
      </c>
      <c r="AM6" s="54" t="s">
        <v>78</v>
      </c>
    </row>
    <row r="7" spans="1:39" s="55" customFormat="1" ht="18" customHeight="1" x14ac:dyDescent="0.25">
      <c r="A7" s="21">
        <v>4</v>
      </c>
      <c r="B7" s="38" t="s">
        <v>20</v>
      </c>
      <c r="C7" s="36" t="s">
        <v>140</v>
      </c>
      <c r="D7" s="21">
        <v>1</v>
      </c>
      <c r="E7" s="21"/>
      <c r="F7" s="21" t="s">
        <v>46</v>
      </c>
      <c r="G7" s="21">
        <v>1</v>
      </c>
      <c r="H7" s="21">
        <v>2</v>
      </c>
      <c r="I7" s="21">
        <v>1</v>
      </c>
      <c r="J7" s="37" t="s">
        <v>143</v>
      </c>
      <c r="K7" s="36" t="s">
        <v>140</v>
      </c>
      <c r="L7" s="21"/>
      <c r="M7" s="21" t="s">
        <v>46</v>
      </c>
      <c r="N7" s="21">
        <v>1</v>
      </c>
      <c r="O7" s="21">
        <v>1</v>
      </c>
      <c r="P7" s="21">
        <v>1</v>
      </c>
      <c r="Q7" s="37" t="s">
        <v>141</v>
      </c>
      <c r="R7" s="36" t="s">
        <v>139</v>
      </c>
      <c r="S7" s="21"/>
      <c r="T7" s="21" t="s">
        <v>46</v>
      </c>
      <c r="U7" s="21">
        <v>1</v>
      </c>
      <c r="V7" s="21">
        <v>1</v>
      </c>
      <c r="W7" s="37" t="s">
        <v>141</v>
      </c>
      <c r="X7" s="36" t="s">
        <v>139</v>
      </c>
      <c r="Y7" s="21"/>
      <c r="Z7" s="53" t="s">
        <v>46</v>
      </c>
      <c r="AA7" s="36" t="s">
        <v>144</v>
      </c>
      <c r="AB7" s="21"/>
      <c r="AC7" s="21" t="s">
        <v>46</v>
      </c>
      <c r="AD7" s="21">
        <v>6</v>
      </c>
      <c r="AE7" s="21">
        <v>6</v>
      </c>
      <c r="AF7" s="38" t="s">
        <v>141</v>
      </c>
      <c r="AG7" s="36" t="s">
        <v>146</v>
      </c>
      <c r="AH7" s="21" t="s">
        <v>78</v>
      </c>
      <c r="AI7" s="21" t="s">
        <v>78</v>
      </c>
      <c r="AJ7" s="21" t="s">
        <v>78</v>
      </c>
      <c r="AK7" s="21" t="s">
        <v>78</v>
      </c>
      <c r="AL7" s="21" t="s">
        <v>78</v>
      </c>
      <c r="AM7" s="54" t="s">
        <v>78</v>
      </c>
    </row>
    <row r="8" spans="1:39" s="55" customFormat="1" ht="18" customHeight="1" x14ac:dyDescent="0.25">
      <c r="A8" s="21">
        <v>5</v>
      </c>
      <c r="B8" s="38" t="s">
        <v>18</v>
      </c>
      <c r="C8" s="36" t="s">
        <v>140</v>
      </c>
      <c r="D8" s="21">
        <v>1</v>
      </c>
      <c r="E8" s="21"/>
      <c r="F8" s="21" t="s">
        <v>46</v>
      </c>
      <c r="G8" s="21">
        <v>1</v>
      </c>
      <c r="H8" s="21">
        <v>1</v>
      </c>
      <c r="I8" s="21">
        <v>1</v>
      </c>
      <c r="J8" s="37" t="s">
        <v>143</v>
      </c>
      <c r="K8" s="36" t="s">
        <v>140</v>
      </c>
      <c r="L8" s="21"/>
      <c r="M8" s="21" t="s">
        <v>46</v>
      </c>
      <c r="N8" s="21">
        <v>1</v>
      </c>
      <c r="O8" s="21">
        <v>1</v>
      </c>
      <c r="P8" s="21">
        <v>1</v>
      </c>
      <c r="Q8" s="37" t="s">
        <v>141</v>
      </c>
      <c r="R8" s="36" t="s">
        <v>139</v>
      </c>
      <c r="S8" s="21"/>
      <c r="T8" s="21" t="s">
        <v>46</v>
      </c>
      <c r="U8" s="21">
        <v>1</v>
      </c>
      <c r="V8" s="21">
        <v>2</v>
      </c>
      <c r="W8" s="37" t="s">
        <v>141</v>
      </c>
      <c r="X8" s="36" t="s">
        <v>139</v>
      </c>
      <c r="Y8" s="21"/>
      <c r="Z8" s="53" t="s">
        <v>46</v>
      </c>
      <c r="AA8" s="36" t="s">
        <v>144</v>
      </c>
      <c r="AB8" s="21"/>
      <c r="AC8" s="21" t="s">
        <v>46</v>
      </c>
      <c r="AD8" s="21">
        <v>2</v>
      </c>
      <c r="AE8" s="21">
        <v>2</v>
      </c>
      <c r="AF8" s="38" t="s">
        <v>141</v>
      </c>
      <c r="AG8" s="36" t="s">
        <v>146</v>
      </c>
      <c r="AH8" s="21" t="s">
        <v>78</v>
      </c>
      <c r="AI8" s="21" t="s">
        <v>78</v>
      </c>
      <c r="AJ8" s="21" t="s">
        <v>78</v>
      </c>
      <c r="AK8" s="21" t="s">
        <v>78</v>
      </c>
      <c r="AL8" s="21" t="s">
        <v>78</v>
      </c>
      <c r="AM8" s="54" t="s">
        <v>78</v>
      </c>
    </row>
    <row r="9" spans="1:39" s="55" customFormat="1" ht="18" customHeight="1" x14ac:dyDescent="0.25">
      <c r="A9" s="21">
        <v>6</v>
      </c>
      <c r="B9" s="38" t="s">
        <v>21</v>
      </c>
      <c r="C9" s="36" t="s">
        <v>139</v>
      </c>
      <c r="D9" s="21">
        <v>1</v>
      </c>
      <c r="E9" s="21"/>
      <c r="F9" s="21" t="s">
        <v>46</v>
      </c>
      <c r="G9" s="21">
        <v>1</v>
      </c>
      <c r="H9" s="21">
        <v>1</v>
      </c>
      <c r="I9" s="21">
        <v>1</v>
      </c>
      <c r="J9" s="37" t="s">
        <v>141</v>
      </c>
      <c r="K9" s="36" t="s">
        <v>139</v>
      </c>
      <c r="L9" s="21"/>
      <c r="M9" s="21" t="s">
        <v>46</v>
      </c>
      <c r="N9" s="21">
        <v>1</v>
      </c>
      <c r="O9" s="21">
        <v>1</v>
      </c>
      <c r="P9" s="21">
        <v>1</v>
      </c>
      <c r="Q9" s="37" t="s">
        <v>141</v>
      </c>
      <c r="R9" s="36" t="s">
        <v>139</v>
      </c>
      <c r="S9" s="21"/>
      <c r="T9" s="21" t="s">
        <v>46</v>
      </c>
      <c r="U9" s="21">
        <v>1</v>
      </c>
      <c r="V9" s="21">
        <v>2</v>
      </c>
      <c r="W9" s="37" t="s">
        <v>141</v>
      </c>
      <c r="X9" s="36" t="s">
        <v>139</v>
      </c>
      <c r="Y9" s="21"/>
      <c r="Z9" s="53" t="s">
        <v>46</v>
      </c>
      <c r="AA9" s="36" t="s">
        <v>144</v>
      </c>
      <c r="AB9" s="21"/>
      <c r="AC9" s="21" t="s">
        <v>46</v>
      </c>
      <c r="AD9" s="21">
        <v>2</v>
      </c>
      <c r="AE9" s="21">
        <v>2</v>
      </c>
      <c r="AF9" s="38" t="s">
        <v>141</v>
      </c>
      <c r="AG9" s="36" t="s">
        <v>146</v>
      </c>
      <c r="AH9" s="21" t="s">
        <v>78</v>
      </c>
      <c r="AI9" s="21" t="s">
        <v>78</v>
      </c>
      <c r="AJ9" s="21" t="s">
        <v>78</v>
      </c>
      <c r="AK9" s="21" t="s">
        <v>78</v>
      </c>
      <c r="AL9" s="21" t="s">
        <v>78</v>
      </c>
      <c r="AM9" s="54" t="s">
        <v>78</v>
      </c>
    </row>
    <row r="10" spans="1:39" s="55" customFormat="1" ht="18" customHeight="1" x14ac:dyDescent="0.25">
      <c r="A10" s="21">
        <v>7</v>
      </c>
      <c r="B10" s="38" t="s">
        <v>6</v>
      </c>
      <c r="C10" s="36" t="s">
        <v>139</v>
      </c>
      <c r="D10" s="21">
        <v>4</v>
      </c>
      <c r="E10" s="21"/>
      <c r="F10" s="21" t="s">
        <v>46</v>
      </c>
      <c r="G10" s="21">
        <v>1</v>
      </c>
      <c r="H10" s="21">
        <v>4</v>
      </c>
      <c r="I10" s="21">
        <v>0</v>
      </c>
      <c r="J10" s="35" t="s">
        <v>142</v>
      </c>
      <c r="K10" s="36" t="s">
        <v>139</v>
      </c>
      <c r="L10" s="21"/>
      <c r="M10" s="21" t="s">
        <v>46</v>
      </c>
      <c r="N10" s="21">
        <v>1</v>
      </c>
      <c r="O10" s="21">
        <v>4</v>
      </c>
      <c r="P10" s="21">
        <v>0</v>
      </c>
      <c r="Q10" s="35" t="s">
        <v>141</v>
      </c>
      <c r="R10" s="36" t="s">
        <v>139</v>
      </c>
      <c r="S10" s="21"/>
      <c r="T10" s="21" t="s">
        <v>46</v>
      </c>
      <c r="U10" s="21">
        <v>1</v>
      </c>
      <c r="V10" s="21">
        <v>2</v>
      </c>
      <c r="W10" s="35" t="s">
        <v>141</v>
      </c>
      <c r="X10" s="36" t="s">
        <v>139</v>
      </c>
      <c r="Y10" s="21"/>
      <c r="Z10" s="53" t="s">
        <v>46</v>
      </c>
      <c r="AA10" s="36" t="s">
        <v>144</v>
      </c>
      <c r="AB10" s="21"/>
      <c r="AC10" s="21" t="s">
        <v>46</v>
      </c>
      <c r="AD10" s="21">
        <v>16</v>
      </c>
      <c r="AE10" s="21">
        <v>16</v>
      </c>
      <c r="AF10" s="38" t="s">
        <v>141</v>
      </c>
      <c r="AG10" s="36" t="s">
        <v>146</v>
      </c>
      <c r="AH10" s="21" t="s">
        <v>78</v>
      </c>
      <c r="AI10" s="21" t="s">
        <v>78</v>
      </c>
      <c r="AJ10" s="21" t="s">
        <v>78</v>
      </c>
      <c r="AK10" s="21" t="s">
        <v>78</v>
      </c>
      <c r="AL10" s="21" t="s">
        <v>78</v>
      </c>
      <c r="AM10" s="54" t="s">
        <v>78</v>
      </c>
    </row>
    <row r="11" spans="1:39" s="55" customFormat="1" ht="18" customHeight="1" x14ac:dyDescent="0.25">
      <c r="A11" s="21">
        <v>8</v>
      </c>
      <c r="B11" s="56" t="s">
        <v>119</v>
      </c>
      <c r="C11" s="36" t="s">
        <v>140</v>
      </c>
      <c r="D11" s="21">
        <v>4</v>
      </c>
      <c r="E11" s="21"/>
      <c r="F11" s="21" t="s">
        <v>46</v>
      </c>
      <c r="G11" s="21">
        <v>1</v>
      </c>
      <c r="H11" s="21">
        <v>4</v>
      </c>
      <c r="I11" s="21">
        <v>1</v>
      </c>
      <c r="J11" s="35" t="s">
        <v>143</v>
      </c>
      <c r="K11" s="36" t="s">
        <v>140</v>
      </c>
      <c r="L11" s="21"/>
      <c r="M11" s="21" t="s">
        <v>46</v>
      </c>
      <c r="N11" s="21">
        <v>1</v>
      </c>
      <c r="O11" s="21">
        <v>4</v>
      </c>
      <c r="P11" s="21">
        <v>1</v>
      </c>
      <c r="Q11" s="35" t="s">
        <v>141</v>
      </c>
      <c r="R11" s="36" t="s">
        <v>139</v>
      </c>
      <c r="S11" s="21"/>
      <c r="T11" s="21" t="s">
        <v>46</v>
      </c>
      <c r="U11" s="21">
        <v>2</v>
      </c>
      <c r="V11" s="21">
        <v>2</v>
      </c>
      <c r="W11" s="35" t="s">
        <v>141</v>
      </c>
      <c r="X11" s="36" t="s">
        <v>139</v>
      </c>
      <c r="Y11" s="21"/>
      <c r="Z11" s="53" t="s">
        <v>46</v>
      </c>
      <c r="AA11" s="36" t="s">
        <v>144</v>
      </c>
      <c r="AB11" s="21"/>
      <c r="AC11" s="21" t="s">
        <v>46</v>
      </c>
      <c r="AD11" s="21">
        <v>12</v>
      </c>
      <c r="AE11" s="21">
        <v>12</v>
      </c>
      <c r="AF11" s="38" t="s">
        <v>141</v>
      </c>
      <c r="AG11" s="36" t="s">
        <v>146</v>
      </c>
      <c r="AH11" s="21" t="s">
        <v>78</v>
      </c>
      <c r="AI11" s="21" t="s">
        <v>78</v>
      </c>
      <c r="AJ11" s="21" t="s">
        <v>78</v>
      </c>
      <c r="AK11" s="21" t="s">
        <v>78</v>
      </c>
      <c r="AL11" s="21" t="s">
        <v>78</v>
      </c>
      <c r="AM11" s="54" t="s">
        <v>78</v>
      </c>
    </row>
    <row r="12" spans="1:39" s="55" customFormat="1" ht="18" customHeight="1" x14ac:dyDescent="0.25">
      <c r="A12" s="21">
        <v>9</v>
      </c>
      <c r="B12" s="38" t="s">
        <v>148</v>
      </c>
      <c r="C12" s="36" t="s">
        <v>139</v>
      </c>
      <c r="D12" s="21">
        <v>1</v>
      </c>
      <c r="E12" s="21"/>
      <c r="F12" s="21" t="s">
        <v>46</v>
      </c>
      <c r="G12" s="21">
        <v>1</v>
      </c>
      <c r="H12" s="21">
        <v>1</v>
      </c>
      <c r="I12" s="21">
        <v>1</v>
      </c>
      <c r="J12" s="37" t="s">
        <v>141</v>
      </c>
      <c r="K12" s="36" t="s">
        <v>139</v>
      </c>
      <c r="L12" s="21"/>
      <c r="M12" s="21" t="s">
        <v>46</v>
      </c>
      <c r="N12" s="21">
        <v>2</v>
      </c>
      <c r="O12" s="21">
        <v>2</v>
      </c>
      <c r="P12" s="21">
        <v>2</v>
      </c>
      <c r="Q12" s="35" t="s">
        <v>141</v>
      </c>
      <c r="R12" s="36" t="s">
        <v>139</v>
      </c>
      <c r="S12" s="21"/>
      <c r="T12" s="21" t="s">
        <v>46</v>
      </c>
      <c r="U12" s="21">
        <v>1</v>
      </c>
      <c r="V12" s="21">
        <v>1</v>
      </c>
      <c r="W12" s="35" t="s">
        <v>141</v>
      </c>
      <c r="X12" s="36" t="s">
        <v>139</v>
      </c>
      <c r="Y12" s="21"/>
      <c r="Z12" s="53" t="s">
        <v>46</v>
      </c>
      <c r="AA12" s="36" t="s">
        <v>144</v>
      </c>
      <c r="AB12" s="21"/>
      <c r="AC12" s="21" t="s">
        <v>46</v>
      </c>
      <c r="AD12" s="21">
        <v>6</v>
      </c>
      <c r="AE12" s="21">
        <v>6</v>
      </c>
      <c r="AF12" s="38" t="s">
        <v>141</v>
      </c>
      <c r="AG12" s="36" t="s">
        <v>146</v>
      </c>
      <c r="AH12" s="21" t="s">
        <v>78</v>
      </c>
      <c r="AI12" s="21" t="s">
        <v>78</v>
      </c>
      <c r="AJ12" s="21" t="s">
        <v>78</v>
      </c>
      <c r="AK12" s="21" t="s">
        <v>78</v>
      </c>
      <c r="AL12" s="21" t="s">
        <v>78</v>
      </c>
      <c r="AM12" s="54" t="s">
        <v>78</v>
      </c>
    </row>
    <row r="13" spans="1:39" s="55" customFormat="1" ht="18" customHeight="1" x14ac:dyDescent="0.25">
      <c r="A13" s="21">
        <v>10</v>
      </c>
      <c r="B13" s="38" t="s">
        <v>149</v>
      </c>
      <c r="C13" s="36" t="s">
        <v>139</v>
      </c>
      <c r="D13" s="21">
        <v>5</v>
      </c>
      <c r="E13" s="21"/>
      <c r="F13" s="21" t="s">
        <v>46</v>
      </c>
      <c r="G13" s="21">
        <v>1</v>
      </c>
      <c r="H13" s="21">
        <v>4</v>
      </c>
      <c r="I13" s="21">
        <v>4</v>
      </c>
      <c r="J13" s="37" t="s">
        <v>141</v>
      </c>
      <c r="K13" s="36" t="s">
        <v>139</v>
      </c>
      <c r="L13" s="21"/>
      <c r="M13" s="21" t="s">
        <v>46</v>
      </c>
      <c r="N13" s="21">
        <v>2</v>
      </c>
      <c r="O13" s="21">
        <v>2</v>
      </c>
      <c r="P13" s="21">
        <v>0</v>
      </c>
      <c r="Q13" s="35" t="s">
        <v>141</v>
      </c>
      <c r="R13" s="36" t="s">
        <v>139</v>
      </c>
      <c r="S13" s="21"/>
      <c r="T13" s="21" t="s">
        <v>46</v>
      </c>
      <c r="U13" s="21">
        <v>1</v>
      </c>
      <c r="V13" s="21">
        <v>1</v>
      </c>
      <c r="W13" s="35" t="s">
        <v>141</v>
      </c>
      <c r="X13" s="36" t="s">
        <v>139</v>
      </c>
      <c r="Y13" s="21"/>
      <c r="Z13" s="53" t="s">
        <v>46</v>
      </c>
      <c r="AA13" s="36" t="s">
        <v>144</v>
      </c>
      <c r="AB13" s="21"/>
      <c r="AC13" s="21" t="s">
        <v>46</v>
      </c>
      <c r="AD13" s="21">
        <v>12</v>
      </c>
      <c r="AE13" s="21">
        <v>12</v>
      </c>
      <c r="AF13" s="38" t="s">
        <v>141</v>
      </c>
      <c r="AG13" s="36" t="s">
        <v>146</v>
      </c>
      <c r="AH13" s="21" t="s">
        <v>78</v>
      </c>
      <c r="AI13" s="21" t="s">
        <v>78</v>
      </c>
      <c r="AJ13" s="21" t="s">
        <v>78</v>
      </c>
      <c r="AK13" s="21" t="s">
        <v>78</v>
      </c>
      <c r="AL13" s="21" t="s">
        <v>78</v>
      </c>
      <c r="AM13" s="54" t="s">
        <v>78</v>
      </c>
    </row>
    <row r="14" spans="1:39" s="55" customFormat="1" ht="18" customHeight="1" x14ac:dyDescent="0.25">
      <c r="A14" s="21">
        <v>11</v>
      </c>
      <c r="B14" s="35" t="s">
        <v>163</v>
      </c>
      <c r="C14" s="36" t="s">
        <v>139</v>
      </c>
      <c r="D14" s="21">
        <v>1</v>
      </c>
      <c r="E14" s="21"/>
      <c r="F14" s="21" t="s">
        <v>46</v>
      </c>
      <c r="G14" s="21">
        <v>1</v>
      </c>
      <c r="H14" s="21">
        <v>3</v>
      </c>
      <c r="I14" s="21">
        <v>1</v>
      </c>
      <c r="J14" s="37" t="s">
        <v>141</v>
      </c>
      <c r="K14" s="36" t="s">
        <v>139</v>
      </c>
      <c r="L14" s="21"/>
      <c r="M14" s="21" t="s">
        <v>46</v>
      </c>
      <c r="N14" s="21">
        <v>2</v>
      </c>
      <c r="O14" s="21">
        <v>2</v>
      </c>
      <c r="P14" s="21">
        <v>2</v>
      </c>
      <c r="Q14" s="35" t="s">
        <v>141</v>
      </c>
      <c r="R14" s="36" t="s">
        <v>139</v>
      </c>
      <c r="S14" s="21"/>
      <c r="T14" s="21" t="s">
        <v>46</v>
      </c>
      <c r="U14" s="21">
        <v>1</v>
      </c>
      <c r="V14" s="21">
        <v>1</v>
      </c>
      <c r="W14" s="35" t="s">
        <v>141</v>
      </c>
      <c r="X14" s="36" t="s">
        <v>139</v>
      </c>
      <c r="Y14" s="21"/>
      <c r="Z14" s="53" t="s">
        <v>46</v>
      </c>
      <c r="AA14" s="36" t="s">
        <v>144</v>
      </c>
      <c r="AB14" s="21"/>
      <c r="AC14" s="21" t="s">
        <v>46</v>
      </c>
      <c r="AD14" s="21">
        <v>12</v>
      </c>
      <c r="AE14" s="21">
        <v>12</v>
      </c>
      <c r="AF14" s="38" t="s">
        <v>141</v>
      </c>
      <c r="AG14" s="36" t="s">
        <v>146</v>
      </c>
      <c r="AH14" s="21" t="s">
        <v>78</v>
      </c>
      <c r="AI14" s="21" t="s">
        <v>78</v>
      </c>
      <c r="AJ14" s="21" t="s">
        <v>78</v>
      </c>
      <c r="AK14" s="21" t="s">
        <v>78</v>
      </c>
      <c r="AL14" s="21" t="s">
        <v>78</v>
      </c>
      <c r="AM14" s="54" t="s">
        <v>78</v>
      </c>
    </row>
    <row r="15" spans="1:39" s="55" customFormat="1" ht="18" customHeight="1" x14ac:dyDescent="0.25">
      <c r="A15" s="100">
        <v>12</v>
      </c>
      <c r="B15" s="38" t="s">
        <v>174</v>
      </c>
      <c r="C15" s="36" t="s">
        <v>139</v>
      </c>
      <c r="D15" s="21">
        <v>1</v>
      </c>
      <c r="E15" s="21"/>
      <c r="F15" s="21" t="s">
        <v>46</v>
      </c>
      <c r="G15" s="115">
        <v>1</v>
      </c>
      <c r="H15" s="21">
        <v>2</v>
      </c>
      <c r="I15" s="21">
        <v>1</v>
      </c>
      <c r="J15" s="37" t="s">
        <v>141</v>
      </c>
      <c r="K15" s="36" t="s">
        <v>139</v>
      </c>
      <c r="L15" s="21"/>
      <c r="M15" s="21" t="s">
        <v>46</v>
      </c>
      <c r="N15" s="21">
        <v>2</v>
      </c>
      <c r="O15" s="21">
        <v>2</v>
      </c>
      <c r="P15" s="21">
        <v>2</v>
      </c>
      <c r="Q15" s="35" t="s">
        <v>141</v>
      </c>
      <c r="R15" s="36" t="s">
        <v>139</v>
      </c>
      <c r="S15" s="21"/>
      <c r="T15" s="21" t="s">
        <v>46</v>
      </c>
      <c r="U15" s="115">
        <v>1</v>
      </c>
      <c r="V15" s="115">
        <v>1</v>
      </c>
      <c r="W15" s="35" t="s">
        <v>141</v>
      </c>
      <c r="X15" s="36" t="s">
        <v>139</v>
      </c>
      <c r="Y15" s="21"/>
      <c r="Z15" s="53" t="s">
        <v>46</v>
      </c>
      <c r="AA15" s="36" t="s">
        <v>144</v>
      </c>
      <c r="AB15" s="21"/>
      <c r="AC15" s="21" t="s">
        <v>46</v>
      </c>
      <c r="AD15" s="21">
        <v>8</v>
      </c>
      <c r="AE15" s="21">
        <v>8</v>
      </c>
      <c r="AF15" s="38" t="s">
        <v>141</v>
      </c>
      <c r="AG15" s="36" t="s">
        <v>146</v>
      </c>
      <c r="AH15" s="21" t="s">
        <v>78</v>
      </c>
      <c r="AI15" s="21" t="s">
        <v>78</v>
      </c>
      <c r="AJ15" s="21" t="s">
        <v>78</v>
      </c>
      <c r="AK15" s="21" t="s">
        <v>78</v>
      </c>
      <c r="AL15" s="21" t="s">
        <v>78</v>
      </c>
      <c r="AM15" s="54" t="s">
        <v>78</v>
      </c>
    </row>
    <row r="16" spans="1:39" s="55" customFormat="1" ht="18" customHeight="1" x14ac:dyDescent="0.25">
      <c r="A16" s="101"/>
      <c r="B16" s="38" t="s">
        <v>256</v>
      </c>
      <c r="C16" s="36" t="s">
        <v>139</v>
      </c>
      <c r="D16" s="21">
        <v>1</v>
      </c>
      <c r="E16" s="21"/>
      <c r="F16" s="21" t="s">
        <v>46</v>
      </c>
      <c r="G16" s="116"/>
      <c r="H16" s="21">
        <v>2</v>
      </c>
      <c r="I16" s="21">
        <v>1</v>
      </c>
      <c r="J16" s="37" t="s">
        <v>141</v>
      </c>
      <c r="K16" s="36" t="s">
        <v>139</v>
      </c>
      <c r="L16" s="21"/>
      <c r="M16" s="21" t="s">
        <v>46</v>
      </c>
      <c r="N16" s="21">
        <v>1</v>
      </c>
      <c r="O16" s="21">
        <v>1</v>
      </c>
      <c r="P16" s="21">
        <v>1</v>
      </c>
      <c r="Q16" s="35" t="s">
        <v>141</v>
      </c>
      <c r="R16" s="36" t="s">
        <v>139</v>
      </c>
      <c r="S16" s="21"/>
      <c r="T16" s="21" t="s">
        <v>46</v>
      </c>
      <c r="U16" s="116"/>
      <c r="V16" s="116"/>
      <c r="W16" s="35" t="s">
        <v>141</v>
      </c>
      <c r="X16" s="36" t="s">
        <v>139</v>
      </c>
      <c r="Y16" s="21"/>
      <c r="Z16" s="53" t="s">
        <v>46</v>
      </c>
      <c r="AA16" s="36" t="s">
        <v>144</v>
      </c>
      <c r="AB16" s="21"/>
      <c r="AC16" s="21" t="s">
        <v>46</v>
      </c>
      <c r="AD16" s="21">
        <v>2</v>
      </c>
      <c r="AE16" s="21">
        <v>2</v>
      </c>
      <c r="AF16" s="38" t="s">
        <v>141</v>
      </c>
      <c r="AG16" s="36" t="s">
        <v>146</v>
      </c>
      <c r="AH16" s="21" t="s">
        <v>78</v>
      </c>
      <c r="AI16" s="21" t="s">
        <v>78</v>
      </c>
      <c r="AJ16" s="21" t="s">
        <v>78</v>
      </c>
      <c r="AK16" s="21" t="s">
        <v>78</v>
      </c>
      <c r="AL16" s="21" t="s">
        <v>78</v>
      </c>
      <c r="AM16" s="54" t="s">
        <v>78</v>
      </c>
    </row>
    <row r="17" spans="1:39" s="55" customFormat="1" ht="18" customHeight="1" x14ac:dyDescent="0.25">
      <c r="A17" s="115">
        <v>13</v>
      </c>
      <c r="B17" s="38" t="s">
        <v>271</v>
      </c>
      <c r="C17" s="113" t="s">
        <v>140</v>
      </c>
      <c r="D17" s="21">
        <v>1</v>
      </c>
      <c r="E17" s="21"/>
      <c r="F17" s="21" t="s">
        <v>46</v>
      </c>
      <c r="G17" s="57">
        <v>1</v>
      </c>
      <c r="H17" s="21">
        <v>1</v>
      </c>
      <c r="I17" s="115">
        <v>1</v>
      </c>
      <c r="J17" s="37" t="s">
        <v>141</v>
      </c>
      <c r="K17" s="113" t="s">
        <v>140</v>
      </c>
      <c r="L17" s="21"/>
      <c r="M17" s="21" t="s">
        <v>46</v>
      </c>
      <c r="N17" s="21">
        <v>1</v>
      </c>
      <c r="O17" s="21">
        <v>2</v>
      </c>
      <c r="P17" s="21">
        <v>2</v>
      </c>
      <c r="Q17" s="35" t="s">
        <v>141</v>
      </c>
      <c r="R17" s="36" t="s">
        <v>139</v>
      </c>
      <c r="S17" s="21"/>
      <c r="T17" s="21" t="s">
        <v>46</v>
      </c>
      <c r="U17" s="115">
        <v>2</v>
      </c>
      <c r="V17" s="57">
        <v>1</v>
      </c>
      <c r="W17" s="35" t="s">
        <v>141</v>
      </c>
      <c r="X17" s="120" t="s">
        <v>139</v>
      </c>
      <c r="Y17" s="21"/>
      <c r="Z17" s="122" t="s">
        <v>46</v>
      </c>
      <c r="AA17" s="113" t="s">
        <v>144</v>
      </c>
      <c r="AB17" s="21"/>
      <c r="AC17" s="115" t="s">
        <v>46</v>
      </c>
      <c r="AD17" s="115">
        <v>6</v>
      </c>
      <c r="AE17" s="115">
        <v>6</v>
      </c>
      <c r="AF17" s="38" t="s">
        <v>141</v>
      </c>
      <c r="AG17" s="36" t="s">
        <v>146</v>
      </c>
      <c r="AH17" s="21" t="s">
        <v>78</v>
      </c>
      <c r="AI17" s="21" t="s">
        <v>78</v>
      </c>
      <c r="AJ17" s="21" t="s">
        <v>78</v>
      </c>
      <c r="AK17" s="21" t="s">
        <v>78</v>
      </c>
      <c r="AL17" s="21" t="s">
        <v>78</v>
      </c>
      <c r="AM17" s="54" t="s">
        <v>78</v>
      </c>
    </row>
    <row r="18" spans="1:39" s="55" customFormat="1" ht="18" customHeight="1" x14ac:dyDescent="0.25">
      <c r="A18" s="116"/>
      <c r="B18" s="38" t="s">
        <v>150</v>
      </c>
      <c r="C18" s="114"/>
      <c r="D18" s="21">
        <v>1</v>
      </c>
      <c r="E18" s="21"/>
      <c r="F18" s="21" t="s">
        <v>46</v>
      </c>
      <c r="G18" s="21">
        <v>1</v>
      </c>
      <c r="H18" s="21">
        <v>1</v>
      </c>
      <c r="I18" s="116"/>
      <c r="J18" s="35" t="s">
        <v>155</v>
      </c>
      <c r="K18" s="114"/>
      <c r="L18" s="21"/>
      <c r="M18" s="21" t="s">
        <v>46</v>
      </c>
      <c r="N18" s="21">
        <v>1</v>
      </c>
      <c r="O18" s="21">
        <v>1</v>
      </c>
      <c r="P18" s="21">
        <v>0</v>
      </c>
      <c r="Q18" s="35" t="s">
        <v>155</v>
      </c>
      <c r="R18" s="36" t="s">
        <v>139</v>
      </c>
      <c r="S18" s="21"/>
      <c r="T18" s="21" t="s">
        <v>46</v>
      </c>
      <c r="U18" s="116"/>
      <c r="V18" s="21">
        <v>0</v>
      </c>
      <c r="W18" s="35" t="s">
        <v>155</v>
      </c>
      <c r="X18" s="121"/>
      <c r="Y18" s="21"/>
      <c r="Z18" s="123"/>
      <c r="AA18" s="114"/>
      <c r="AB18" s="21"/>
      <c r="AC18" s="116"/>
      <c r="AD18" s="116"/>
      <c r="AE18" s="116"/>
      <c r="AF18" s="38" t="s">
        <v>155</v>
      </c>
      <c r="AG18" s="36" t="s">
        <v>146</v>
      </c>
      <c r="AH18" s="21" t="s">
        <v>78</v>
      </c>
      <c r="AI18" s="21" t="s">
        <v>78</v>
      </c>
      <c r="AJ18" s="21" t="s">
        <v>78</v>
      </c>
      <c r="AK18" s="21" t="s">
        <v>78</v>
      </c>
      <c r="AL18" s="21" t="s">
        <v>78</v>
      </c>
      <c r="AM18" s="54" t="s">
        <v>78</v>
      </c>
    </row>
    <row r="19" spans="1:39" s="55" customFormat="1" ht="18" customHeight="1" x14ac:dyDescent="0.25">
      <c r="A19" s="21">
        <v>14</v>
      </c>
      <c r="B19" s="35" t="s">
        <v>275</v>
      </c>
      <c r="C19" s="36" t="s">
        <v>139</v>
      </c>
      <c r="D19" s="21">
        <v>2</v>
      </c>
      <c r="E19" s="21"/>
      <c r="F19" s="21" t="s">
        <v>46</v>
      </c>
      <c r="G19" s="21">
        <v>1</v>
      </c>
      <c r="H19" s="21">
        <v>2</v>
      </c>
      <c r="I19" s="21">
        <v>1</v>
      </c>
      <c r="J19" s="37" t="s">
        <v>141</v>
      </c>
      <c r="K19" s="36" t="s">
        <v>139</v>
      </c>
      <c r="L19" s="21"/>
      <c r="M19" s="21" t="s">
        <v>46</v>
      </c>
      <c r="N19" s="21">
        <v>1</v>
      </c>
      <c r="O19" s="21">
        <v>1</v>
      </c>
      <c r="P19" s="21">
        <v>1</v>
      </c>
      <c r="Q19" s="35" t="s">
        <v>141</v>
      </c>
      <c r="R19" s="36" t="s">
        <v>139</v>
      </c>
      <c r="S19" s="21"/>
      <c r="T19" s="21" t="s">
        <v>46</v>
      </c>
      <c r="U19" s="21">
        <v>2</v>
      </c>
      <c r="V19" s="21">
        <v>1</v>
      </c>
      <c r="W19" s="35" t="s">
        <v>141</v>
      </c>
      <c r="X19" s="36" t="s">
        <v>139</v>
      </c>
      <c r="Y19" s="21"/>
      <c r="Z19" s="53" t="s">
        <v>46</v>
      </c>
      <c r="AA19" s="36" t="s">
        <v>144</v>
      </c>
      <c r="AB19" s="21"/>
      <c r="AC19" s="21" t="s">
        <v>46</v>
      </c>
      <c r="AD19" s="21">
        <v>4</v>
      </c>
      <c r="AE19" s="21">
        <v>4</v>
      </c>
      <c r="AF19" s="38" t="s">
        <v>141</v>
      </c>
      <c r="AG19" s="36" t="s">
        <v>146</v>
      </c>
      <c r="AH19" s="21" t="s">
        <v>78</v>
      </c>
      <c r="AI19" s="21" t="s">
        <v>78</v>
      </c>
      <c r="AJ19" s="21" t="s">
        <v>78</v>
      </c>
      <c r="AK19" s="21" t="s">
        <v>78</v>
      </c>
      <c r="AL19" s="21" t="s">
        <v>78</v>
      </c>
      <c r="AM19" s="54" t="s">
        <v>78</v>
      </c>
    </row>
    <row r="21" spans="1:39" x14ac:dyDescent="0.25">
      <c r="J21" s="66"/>
    </row>
  </sheetData>
  <mergeCells count="22">
    <mergeCell ref="AD17:AD18"/>
    <mergeCell ref="AE17:AE18"/>
    <mergeCell ref="AG2:AM2"/>
    <mergeCell ref="AC17:AC18"/>
    <mergeCell ref="U17:U18"/>
    <mergeCell ref="X17:X18"/>
    <mergeCell ref="Z17:Z18"/>
    <mergeCell ref="AA17:AA18"/>
    <mergeCell ref="R2:W2"/>
    <mergeCell ref="X2:Z2"/>
    <mergeCell ref="AA2:AF2"/>
    <mergeCell ref="V15:V16"/>
    <mergeCell ref="U15:U16"/>
    <mergeCell ref="C17:C18"/>
    <mergeCell ref="A17:A18"/>
    <mergeCell ref="I17:I18"/>
    <mergeCell ref="A15:A16"/>
    <mergeCell ref="A1:Q1"/>
    <mergeCell ref="G15:G16"/>
    <mergeCell ref="K17:K18"/>
    <mergeCell ref="C2:J2"/>
    <mergeCell ref="K2:Q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Общ. инф</vt:lpstr>
      <vt:lpstr>Лифты</vt:lpstr>
      <vt:lpstr>Конструктивные элементы</vt:lpstr>
      <vt:lpstr>Инженерные системы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Коптелов</cp:lastModifiedBy>
  <cp:lastPrinted>2015-04-15T16:26:13Z</cp:lastPrinted>
  <dcterms:created xsi:type="dcterms:W3CDTF">2012-06-05T11:59:09Z</dcterms:created>
  <dcterms:modified xsi:type="dcterms:W3CDTF">2018-04-18T08:14:29Z</dcterms:modified>
</cp:coreProperties>
</file>