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45" windowWidth="14430" windowHeight="12795" tabRatio="599"/>
  </bookViews>
  <sheets>
    <sheet name="Декабрь 2017" sheetId="28" r:id="rId1"/>
    <sheet name="Ноябрь 2017" sheetId="27" r:id="rId2"/>
    <sheet name="Октябрь 2017" sheetId="26" r:id="rId3"/>
    <sheet name="Апрель 2017" sheetId="25" r:id="rId4"/>
    <sheet name="Март 2017" sheetId="24" r:id="rId5"/>
    <sheet name="Февраль 2017" sheetId="23" r:id="rId6"/>
    <sheet name="Январь 2017" sheetId="21" r:id="rId7"/>
    <sheet name="перерасчет дек16" sheetId="22" r:id="rId8"/>
  </sheets>
  <definedNames>
    <definedName name="_xlnm.Print_Titles" localSheetId="3">'Апрель 2017'!$13:$13</definedName>
    <definedName name="_xlnm.Print_Titles" localSheetId="0">'Декабрь 2017'!$13:$13</definedName>
    <definedName name="_xlnm.Print_Titles" localSheetId="4">'Март 2017'!$13:$13</definedName>
    <definedName name="_xlnm.Print_Titles" localSheetId="1">'Ноябрь 2017'!$13:$13</definedName>
    <definedName name="_xlnm.Print_Titles" localSheetId="2">'Октябрь 2017'!$13:$13</definedName>
    <definedName name="_xlnm.Print_Titles" localSheetId="5">'Февраль 2017'!$13:$13</definedName>
    <definedName name="_xlnm.Print_Titles" localSheetId="6">'Январь 2017'!$13:$13</definedName>
  </definedNames>
  <calcPr calcId="145621"/>
</workbook>
</file>

<file path=xl/calcChain.xml><?xml version="1.0" encoding="utf-8"?>
<calcChain xmlns="http://schemas.openxmlformats.org/spreadsheetml/2006/main">
  <c r="F151" i="28" l="1"/>
  <c r="D151" i="28"/>
  <c r="G150" i="28"/>
  <c r="H150" i="28" s="1"/>
  <c r="G149" i="28"/>
  <c r="H149" i="28" s="1"/>
  <c r="G148" i="28"/>
  <c r="H148" i="28" s="1"/>
  <c r="G147" i="28"/>
  <c r="H147" i="28" s="1"/>
  <c r="G146" i="28"/>
  <c r="H146" i="28" s="1"/>
  <c r="G145" i="28"/>
  <c r="H145" i="28" s="1"/>
  <c r="G144" i="28"/>
  <c r="H144" i="28" s="1"/>
  <c r="G143" i="28"/>
  <c r="H143" i="28" s="1"/>
  <c r="G142" i="28"/>
  <c r="H142" i="28" s="1"/>
  <c r="G141" i="28"/>
  <c r="H141" i="28" s="1"/>
  <c r="G140" i="28"/>
  <c r="H140" i="28" s="1"/>
  <c r="G139" i="28"/>
  <c r="H139" i="28" s="1"/>
  <c r="G138" i="28"/>
  <c r="H138" i="28" s="1"/>
  <c r="G137" i="28"/>
  <c r="H137" i="28" s="1"/>
  <c r="G136" i="28"/>
  <c r="H136" i="28" s="1"/>
  <c r="G135" i="28"/>
  <c r="H135" i="28" s="1"/>
  <c r="G134" i="28"/>
  <c r="H134" i="28" s="1"/>
  <c r="G133" i="28"/>
  <c r="H133" i="28" s="1"/>
  <c r="G132" i="28"/>
  <c r="H132" i="28" s="1"/>
  <c r="G131" i="28"/>
  <c r="H131" i="28" s="1"/>
  <c r="G130" i="28"/>
  <c r="H130" i="28" s="1"/>
  <c r="G129" i="28"/>
  <c r="H129" i="28" s="1"/>
  <c r="G128" i="28"/>
  <c r="H128" i="28" s="1"/>
  <c r="G127" i="28"/>
  <c r="H127" i="28" s="1"/>
  <c r="G126" i="28"/>
  <c r="H126" i="28" s="1"/>
  <c r="G125" i="28"/>
  <c r="H125" i="28" s="1"/>
  <c r="G124" i="28"/>
  <c r="H124" i="28" s="1"/>
  <c r="G123" i="28"/>
  <c r="H123" i="28" s="1"/>
  <c r="G122" i="28"/>
  <c r="H122" i="28" s="1"/>
  <c r="G121" i="28"/>
  <c r="H121" i="28" s="1"/>
  <c r="G120" i="28"/>
  <c r="H120" i="28" s="1"/>
  <c r="G119" i="28"/>
  <c r="H119" i="28" s="1"/>
  <c r="G118" i="28"/>
  <c r="H118" i="28" s="1"/>
  <c r="G117" i="28"/>
  <c r="H117" i="28" s="1"/>
  <c r="G116" i="28"/>
  <c r="H116" i="28" s="1"/>
  <c r="G115" i="28"/>
  <c r="H115" i="28" s="1"/>
  <c r="G114" i="28"/>
  <c r="H114" i="28" s="1"/>
  <c r="G113" i="28"/>
  <c r="H113" i="28" s="1"/>
  <c r="G112" i="28"/>
  <c r="H112" i="28" s="1"/>
  <c r="G111" i="28"/>
  <c r="H111" i="28" s="1"/>
  <c r="G110" i="28"/>
  <c r="H110" i="28" s="1"/>
  <c r="G109" i="28"/>
  <c r="H109" i="28" s="1"/>
  <c r="G108" i="28"/>
  <c r="H108" i="28" s="1"/>
  <c r="G107" i="28"/>
  <c r="H107" i="28" s="1"/>
  <c r="G106" i="28"/>
  <c r="H106" i="28" s="1"/>
  <c r="G105" i="28"/>
  <c r="H105" i="28" s="1"/>
  <c r="G104" i="28"/>
  <c r="H104" i="28" s="1"/>
  <c r="G103" i="28"/>
  <c r="H103" i="28" s="1"/>
  <c r="G102" i="28"/>
  <c r="H102" i="28" s="1"/>
  <c r="G101" i="28"/>
  <c r="H101" i="28" s="1"/>
  <c r="G100" i="28"/>
  <c r="H100" i="28" s="1"/>
  <c r="G99" i="28"/>
  <c r="H99" i="28" s="1"/>
  <c r="G98" i="28"/>
  <c r="H98" i="28" s="1"/>
  <c r="G97" i="28"/>
  <c r="H97" i="28" s="1"/>
  <c r="G96" i="28"/>
  <c r="H96" i="28" s="1"/>
  <c r="G95" i="28"/>
  <c r="H95" i="28" s="1"/>
  <c r="G94" i="28"/>
  <c r="H94" i="28" s="1"/>
  <c r="G93" i="28"/>
  <c r="H93" i="28" s="1"/>
  <c r="G92" i="28"/>
  <c r="H92" i="28" s="1"/>
  <c r="G91" i="28"/>
  <c r="H91" i="28" s="1"/>
  <c r="G90" i="28"/>
  <c r="H90" i="28" s="1"/>
  <c r="G89" i="28"/>
  <c r="H89" i="28" s="1"/>
  <c r="G88" i="28"/>
  <c r="H88" i="28" s="1"/>
  <c r="G87" i="28"/>
  <c r="H87" i="28" s="1"/>
  <c r="G86" i="28"/>
  <c r="H86" i="28" s="1"/>
  <c r="G85" i="28"/>
  <c r="H85" i="28" s="1"/>
  <c r="G84" i="28"/>
  <c r="H84" i="28" s="1"/>
  <c r="G83" i="28"/>
  <c r="H83" i="28" s="1"/>
  <c r="G82" i="28"/>
  <c r="H82" i="28" s="1"/>
  <c r="G81" i="28"/>
  <c r="H81" i="28" s="1"/>
  <c r="G80" i="28"/>
  <c r="H80" i="28" s="1"/>
  <c r="G79" i="28"/>
  <c r="H79" i="28" s="1"/>
  <c r="G78" i="28"/>
  <c r="H78" i="28" s="1"/>
  <c r="G77" i="28"/>
  <c r="H77" i="28" s="1"/>
  <c r="G76" i="28"/>
  <c r="H76" i="28" s="1"/>
  <c r="G75" i="28"/>
  <c r="H75" i="28" s="1"/>
  <c r="G74" i="28"/>
  <c r="H74" i="28" s="1"/>
  <c r="G73" i="28"/>
  <c r="H73" i="28" s="1"/>
  <c r="G72" i="28"/>
  <c r="H72" i="28" s="1"/>
  <c r="G71" i="28"/>
  <c r="H71" i="28" s="1"/>
  <c r="G70" i="28"/>
  <c r="H70" i="28" s="1"/>
  <c r="G69" i="28"/>
  <c r="H69" i="28" s="1"/>
  <c r="G68" i="28"/>
  <c r="H68" i="28" s="1"/>
  <c r="G67" i="28"/>
  <c r="H67" i="28" s="1"/>
  <c r="G66" i="28"/>
  <c r="H66" i="28" s="1"/>
  <c r="G65" i="28"/>
  <c r="H65" i="28" s="1"/>
  <c r="G64" i="28"/>
  <c r="H64" i="28" s="1"/>
  <c r="G63" i="28"/>
  <c r="H63" i="28" s="1"/>
  <c r="G62" i="28"/>
  <c r="H62" i="28" s="1"/>
  <c r="G61" i="28"/>
  <c r="H61" i="28" s="1"/>
  <c r="G60" i="28"/>
  <c r="H60" i="28" s="1"/>
  <c r="G59" i="28"/>
  <c r="H59" i="28" s="1"/>
  <c r="G58" i="28"/>
  <c r="H58" i="28" s="1"/>
  <c r="G57" i="28"/>
  <c r="H57" i="28" s="1"/>
  <c r="G56" i="28"/>
  <c r="H56" i="28" s="1"/>
  <c r="G55" i="28"/>
  <c r="H55" i="28" s="1"/>
  <c r="G54" i="28"/>
  <c r="H54" i="28" s="1"/>
  <c r="G53" i="28"/>
  <c r="H53" i="28" s="1"/>
  <c r="G52" i="28"/>
  <c r="H52" i="28" s="1"/>
  <c r="G51" i="28"/>
  <c r="H51" i="28" s="1"/>
  <c r="G50" i="28"/>
  <c r="H50" i="28" s="1"/>
  <c r="G49" i="28"/>
  <c r="H49" i="28" s="1"/>
  <c r="G48" i="28"/>
  <c r="H48" i="28" s="1"/>
  <c r="G47" i="28"/>
  <c r="H47" i="28" s="1"/>
  <c r="G46" i="28"/>
  <c r="H46" i="28" s="1"/>
  <c r="G45" i="28"/>
  <c r="H45" i="28" s="1"/>
  <c r="G44" i="28"/>
  <c r="H44" i="28" s="1"/>
  <c r="I43" i="28"/>
  <c r="G42" i="28"/>
  <c r="H42" i="28" s="1"/>
  <c r="G41" i="28"/>
  <c r="H41" i="28" s="1"/>
  <c r="G40" i="28"/>
  <c r="H40" i="28" s="1"/>
  <c r="G39" i="28"/>
  <c r="H39" i="28" s="1"/>
  <c r="G38" i="28"/>
  <c r="H38" i="28" s="1"/>
  <c r="G37" i="28"/>
  <c r="H37" i="28" s="1"/>
  <c r="H36" i="28"/>
  <c r="G36" i="28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G14" i="28"/>
  <c r="H14" i="28" s="1"/>
  <c r="H151" i="28" l="1"/>
  <c r="I9" i="28" s="1"/>
  <c r="I10" i="28" s="1"/>
  <c r="I149" i="28" s="1"/>
  <c r="J149" i="28" s="1"/>
  <c r="G151" i="28"/>
  <c r="G83" i="27"/>
  <c r="H83" i="27" s="1"/>
  <c r="F151" i="27"/>
  <c r="D151" i="27"/>
  <c r="G150" i="27"/>
  <c r="H150" i="27" s="1"/>
  <c r="G149" i="27"/>
  <c r="H149" i="27" s="1"/>
  <c r="G148" i="27"/>
  <c r="H148" i="27" s="1"/>
  <c r="G147" i="27"/>
  <c r="H147" i="27" s="1"/>
  <c r="G146" i="27"/>
  <c r="H146" i="27" s="1"/>
  <c r="G145" i="27"/>
  <c r="H145" i="27" s="1"/>
  <c r="G144" i="27"/>
  <c r="H144" i="27" s="1"/>
  <c r="G143" i="27"/>
  <c r="H143" i="27" s="1"/>
  <c r="G142" i="27"/>
  <c r="H142" i="27" s="1"/>
  <c r="G141" i="27"/>
  <c r="H141" i="27" s="1"/>
  <c r="G140" i="27"/>
  <c r="H140" i="27" s="1"/>
  <c r="G139" i="27"/>
  <c r="H139" i="27" s="1"/>
  <c r="G138" i="27"/>
  <c r="H138" i="27" s="1"/>
  <c r="G137" i="27"/>
  <c r="H137" i="27" s="1"/>
  <c r="G136" i="27"/>
  <c r="H136" i="27" s="1"/>
  <c r="G135" i="27"/>
  <c r="H135" i="27" s="1"/>
  <c r="G134" i="27"/>
  <c r="H134" i="27" s="1"/>
  <c r="G133" i="27"/>
  <c r="H133" i="27" s="1"/>
  <c r="G132" i="27"/>
  <c r="H132" i="27" s="1"/>
  <c r="G131" i="27"/>
  <c r="H131" i="27" s="1"/>
  <c r="G130" i="27"/>
  <c r="H130" i="27" s="1"/>
  <c r="G129" i="27"/>
  <c r="H129" i="27" s="1"/>
  <c r="G128" i="27"/>
  <c r="H128" i="27" s="1"/>
  <c r="G127" i="27"/>
  <c r="H127" i="27" s="1"/>
  <c r="G126" i="27"/>
  <c r="H126" i="27" s="1"/>
  <c r="G125" i="27"/>
  <c r="H125" i="27" s="1"/>
  <c r="G124" i="27"/>
  <c r="H124" i="27" s="1"/>
  <c r="G123" i="27"/>
  <c r="H123" i="27" s="1"/>
  <c r="G122" i="27"/>
  <c r="H122" i="27" s="1"/>
  <c r="G121" i="27"/>
  <c r="H121" i="27" s="1"/>
  <c r="G120" i="27"/>
  <c r="H120" i="27" s="1"/>
  <c r="G119" i="27"/>
  <c r="H119" i="27" s="1"/>
  <c r="G118" i="27"/>
  <c r="H118" i="27" s="1"/>
  <c r="G117" i="27"/>
  <c r="H117" i="27" s="1"/>
  <c r="G116" i="27"/>
  <c r="H116" i="27" s="1"/>
  <c r="G115" i="27"/>
  <c r="H115" i="27" s="1"/>
  <c r="G114" i="27"/>
  <c r="H114" i="27" s="1"/>
  <c r="G113" i="27"/>
  <c r="H113" i="27" s="1"/>
  <c r="G112" i="27"/>
  <c r="H112" i="27" s="1"/>
  <c r="G111" i="27"/>
  <c r="H111" i="27" s="1"/>
  <c r="G110" i="27"/>
  <c r="H110" i="27" s="1"/>
  <c r="G109" i="27"/>
  <c r="H109" i="27" s="1"/>
  <c r="H108" i="27"/>
  <c r="G108" i="27"/>
  <c r="H107" i="27"/>
  <c r="G107" i="27"/>
  <c r="H106" i="27"/>
  <c r="G106" i="27"/>
  <c r="H105" i="27"/>
  <c r="G105" i="27"/>
  <c r="H104" i="27"/>
  <c r="G104" i="27"/>
  <c r="H103" i="27"/>
  <c r="G103" i="27"/>
  <c r="H102" i="27"/>
  <c r="G102" i="27"/>
  <c r="H101" i="27"/>
  <c r="G101" i="27"/>
  <c r="H100" i="27"/>
  <c r="G100" i="27"/>
  <c r="H99" i="27"/>
  <c r="G99" i="27"/>
  <c r="H98" i="27"/>
  <c r="G98" i="27"/>
  <c r="H97" i="27"/>
  <c r="G97" i="27"/>
  <c r="G96" i="27"/>
  <c r="H96" i="27" s="1"/>
  <c r="H95" i="27"/>
  <c r="G95" i="27"/>
  <c r="H94" i="27"/>
  <c r="G94" i="27"/>
  <c r="G93" i="27"/>
  <c r="H93" i="27" s="1"/>
  <c r="H92" i="27"/>
  <c r="G92" i="27"/>
  <c r="H91" i="27"/>
  <c r="G91" i="27"/>
  <c r="H90" i="27"/>
  <c r="G90" i="27"/>
  <c r="H89" i="27"/>
  <c r="G89" i="27"/>
  <c r="G88" i="27"/>
  <c r="H88" i="27" s="1"/>
  <c r="H87" i="27"/>
  <c r="G87" i="27"/>
  <c r="H86" i="27"/>
  <c r="G86" i="27"/>
  <c r="H85" i="27"/>
  <c r="G85" i="27"/>
  <c r="H84" i="27"/>
  <c r="G84" i="27"/>
  <c r="H82" i="27"/>
  <c r="G82" i="27"/>
  <c r="G81" i="27"/>
  <c r="H81" i="27" s="1"/>
  <c r="G80" i="27"/>
  <c r="H80" i="27" s="1"/>
  <c r="G79" i="27"/>
  <c r="H79" i="27" s="1"/>
  <c r="H78" i="27"/>
  <c r="G78" i="27"/>
  <c r="G77" i="27"/>
  <c r="H77" i="27" s="1"/>
  <c r="G76" i="27"/>
  <c r="H76" i="27" s="1"/>
  <c r="G75" i="27"/>
  <c r="H75" i="27" s="1"/>
  <c r="G74" i="27"/>
  <c r="H74" i="27" s="1"/>
  <c r="G73" i="27"/>
  <c r="H73" i="27" s="1"/>
  <c r="G72" i="27"/>
  <c r="H72" i="27" s="1"/>
  <c r="G71" i="27"/>
  <c r="H71" i="27" s="1"/>
  <c r="G70" i="27"/>
  <c r="H70" i="27" s="1"/>
  <c r="G69" i="27"/>
  <c r="H69" i="27" s="1"/>
  <c r="G68" i="27"/>
  <c r="H68" i="27" s="1"/>
  <c r="G67" i="27"/>
  <c r="H67" i="27" s="1"/>
  <c r="G66" i="27"/>
  <c r="H66" i="27" s="1"/>
  <c r="G65" i="27"/>
  <c r="H65" i="27" s="1"/>
  <c r="G64" i="27"/>
  <c r="H64" i="27" s="1"/>
  <c r="G63" i="27"/>
  <c r="H63" i="27" s="1"/>
  <c r="G62" i="27"/>
  <c r="H62" i="27" s="1"/>
  <c r="G61" i="27"/>
  <c r="H61" i="27" s="1"/>
  <c r="G60" i="27"/>
  <c r="H60" i="27" s="1"/>
  <c r="G59" i="27"/>
  <c r="H59" i="27" s="1"/>
  <c r="G58" i="27"/>
  <c r="H58" i="27" s="1"/>
  <c r="G57" i="27"/>
  <c r="H57" i="27" s="1"/>
  <c r="G56" i="27"/>
  <c r="H56" i="27" s="1"/>
  <c r="G55" i="27"/>
  <c r="H55" i="27" s="1"/>
  <c r="G54" i="27"/>
  <c r="H54" i="27" s="1"/>
  <c r="G53" i="27"/>
  <c r="H53" i="27" s="1"/>
  <c r="G52" i="27"/>
  <c r="H52" i="27" s="1"/>
  <c r="G51" i="27"/>
  <c r="H51" i="27" s="1"/>
  <c r="G50" i="27"/>
  <c r="H50" i="27" s="1"/>
  <c r="G49" i="27"/>
  <c r="H49" i="27" s="1"/>
  <c r="G48" i="27"/>
  <c r="H48" i="27" s="1"/>
  <c r="G47" i="27"/>
  <c r="H47" i="27" s="1"/>
  <c r="G46" i="27"/>
  <c r="H46" i="27" s="1"/>
  <c r="G45" i="27"/>
  <c r="H45" i="27" s="1"/>
  <c r="G44" i="27"/>
  <c r="H44" i="27" s="1"/>
  <c r="L43" i="27"/>
  <c r="I43" i="27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H36" i="27"/>
  <c r="G36" i="27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H17" i="27" s="1"/>
  <c r="G16" i="27"/>
  <c r="H16" i="27" s="1"/>
  <c r="G15" i="27"/>
  <c r="H15" i="27" s="1"/>
  <c r="G14" i="27"/>
  <c r="H14" i="27" s="1"/>
  <c r="I26" i="28" l="1"/>
  <c r="J26" i="28" s="1"/>
  <c r="I54" i="28"/>
  <c r="J54" i="28" s="1"/>
  <c r="I86" i="28"/>
  <c r="J86" i="28" s="1"/>
  <c r="I118" i="28"/>
  <c r="J118" i="28" s="1"/>
  <c r="I150" i="28"/>
  <c r="J150" i="28" s="1"/>
  <c r="I18" i="28"/>
  <c r="J18" i="28" s="1"/>
  <c r="I37" i="28"/>
  <c r="J37" i="28" s="1"/>
  <c r="I70" i="28"/>
  <c r="J70" i="28" s="1"/>
  <c r="I102" i="28"/>
  <c r="J102" i="28" s="1"/>
  <c r="I134" i="28"/>
  <c r="J134" i="28" s="1"/>
  <c r="I14" i="28"/>
  <c r="J14" i="28" s="1"/>
  <c r="I22" i="28"/>
  <c r="J22" i="28" s="1"/>
  <c r="I30" i="28"/>
  <c r="J30" i="28" s="1"/>
  <c r="I46" i="28"/>
  <c r="J46" i="28" s="1"/>
  <c r="I62" i="28"/>
  <c r="J62" i="28" s="1"/>
  <c r="I78" i="28"/>
  <c r="J78" i="28" s="1"/>
  <c r="I94" i="28"/>
  <c r="J94" i="28" s="1"/>
  <c r="I110" i="28"/>
  <c r="J110" i="28" s="1"/>
  <c r="I126" i="28"/>
  <c r="J126" i="28" s="1"/>
  <c r="I142" i="28"/>
  <c r="J142" i="28" s="1"/>
  <c r="I16" i="28"/>
  <c r="J16" i="28" s="1"/>
  <c r="I20" i="28"/>
  <c r="J20" i="28" s="1"/>
  <c r="I24" i="28"/>
  <c r="J24" i="28" s="1"/>
  <c r="I28" i="28"/>
  <c r="J28" i="28" s="1"/>
  <c r="I33" i="28"/>
  <c r="J33" i="28" s="1"/>
  <c r="I41" i="28"/>
  <c r="J41" i="28" s="1"/>
  <c r="I50" i="28"/>
  <c r="J50" i="28" s="1"/>
  <c r="I58" i="28"/>
  <c r="J58" i="28" s="1"/>
  <c r="I66" i="28"/>
  <c r="J66" i="28" s="1"/>
  <c r="I74" i="28"/>
  <c r="J74" i="28" s="1"/>
  <c r="I82" i="28"/>
  <c r="J82" i="28" s="1"/>
  <c r="I90" i="28"/>
  <c r="J90" i="28" s="1"/>
  <c r="I98" i="28"/>
  <c r="J98" i="28" s="1"/>
  <c r="I106" i="28"/>
  <c r="J106" i="28" s="1"/>
  <c r="I114" i="28"/>
  <c r="J114" i="28" s="1"/>
  <c r="I122" i="28"/>
  <c r="J122" i="28" s="1"/>
  <c r="I130" i="28"/>
  <c r="J130" i="28" s="1"/>
  <c r="I138" i="28"/>
  <c r="J138" i="28" s="1"/>
  <c r="I146" i="28"/>
  <c r="J146" i="28" s="1"/>
  <c r="I15" i="28"/>
  <c r="J15" i="28" s="1"/>
  <c r="I17" i="28"/>
  <c r="J17" i="28" s="1"/>
  <c r="I19" i="28"/>
  <c r="J19" i="28" s="1"/>
  <c r="I21" i="28"/>
  <c r="J21" i="28" s="1"/>
  <c r="I23" i="28"/>
  <c r="J23" i="28" s="1"/>
  <c r="I25" i="28"/>
  <c r="J25" i="28" s="1"/>
  <c r="I27" i="28"/>
  <c r="J27" i="28" s="1"/>
  <c r="I29" i="28"/>
  <c r="J29" i="28" s="1"/>
  <c r="I31" i="28"/>
  <c r="J31" i="28" s="1"/>
  <c r="I35" i="28"/>
  <c r="J35" i="28" s="1"/>
  <c r="I39" i="28"/>
  <c r="J39" i="28" s="1"/>
  <c r="I44" i="28"/>
  <c r="J44" i="28" s="1"/>
  <c r="I48" i="28"/>
  <c r="J48" i="28" s="1"/>
  <c r="I52" i="28"/>
  <c r="J52" i="28" s="1"/>
  <c r="I56" i="28"/>
  <c r="J56" i="28" s="1"/>
  <c r="I60" i="28"/>
  <c r="J60" i="28" s="1"/>
  <c r="I64" i="28"/>
  <c r="J64" i="28" s="1"/>
  <c r="I68" i="28"/>
  <c r="J68" i="28" s="1"/>
  <c r="I72" i="28"/>
  <c r="J72" i="28" s="1"/>
  <c r="I76" i="28"/>
  <c r="J76" i="28" s="1"/>
  <c r="I80" i="28"/>
  <c r="J80" i="28" s="1"/>
  <c r="I84" i="28"/>
  <c r="J84" i="28" s="1"/>
  <c r="I88" i="28"/>
  <c r="J88" i="28" s="1"/>
  <c r="I92" i="28"/>
  <c r="J92" i="28" s="1"/>
  <c r="I96" i="28"/>
  <c r="J96" i="28" s="1"/>
  <c r="I100" i="28"/>
  <c r="J100" i="28" s="1"/>
  <c r="I104" i="28"/>
  <c r="J104" i="28" s="1"/>
  <c r="I108" i="28"/>
  <c r="J108" i="28" s="1"/>
  <c r="I112" i="28"/>
  <c r="J112" i="28" s="1"/>
  <c r="I116" i="28"/>
  <c r="J116" i="28" s="1"/>
  <c r="I120" i="28"/>
  <c r="J120" i="28" s="1"/>
  <c r="I124" i="28"/>
  <c r="J124" i="28" s="1"/>
  <c r="I128" i="28"/>
  <c r="J128" i="28" s="1"/>
  <c r="I132" i="28"/>
  <c r="J132" i="28" s="1"/>
  <c r="I136" i="28"/>
  <c r="J136" i="28" s="1"/>
  <c r="I140" i="28"/>
  <c r="J140" i="28" s="1"/>
  <c r="I144" i="28"/>
  <c r="J144" i="28" s="1"/>
  <c r="I148" i="28"/>
  <c r="J148" i="28" s="1"/>
  <c r="I32" i="28"/>
  <c r="J32" i="28" s="1"/>
  <c r="I34" i="28"/>
  <c r="J34" i="28" s="1"/>
  <c r="I36" i="28"/>
  <c r="J36" i="28" s="1"/>
  <c r="I38" i="28"/>
  <c r="J38" i="28" s="1"/>
  <c r="I40" i="28"/>
  <c r="J40" i="28" s="1"/>
  <c r="I42" i="28"/>
  <c r="J42" i="28" s="1"/>
  <c r="I45" i="28"/>
  <c r="J45" i="28" s="1"/>
  <c r="I47" i="28"/>
  <c r="J47" i="28" s="1"/>
  <c r="I49" i="28"/>
  <c r="J49" i="28" s="1"/>
  <c r="I51" i="28"/>
  <c r="J51" i="28" s="1"/>
  <c r="I53" i="28"/>
  <c r="J53" i="28" s="1"/>
  <c r="I55" i="28"/>
  <c r="J55" i="28" s="1"/>
  <c r="I57" i="28"/>
  <c r="J57" i="28" s="1"/>
  <c r="I59" i="28"/>
  <c r="J59" i="28" s="1"/>
  <c r="I61" i="28"/>
  <c r="J61" i="28" s="1"/>
  <c r="I63" i="28"/>
  <c r="J63" i="28" s="1"/>
  <c r="I65" i="28"/>
  <c r="J65" i="28" s="1"/>
  <c r="I67" i="28"/>
  <c r="J67" i="28" s="1"/>
  <c r="I69" i="28"/>
  <c r="J69" i="28" s="1"/>
  <c r="I71" i="28"/>
  <c r="J71" i="28" s="1"/>
  <c r="I73" i="28"/>
  <c r="J73" i="28" s="1"/>
  <c r="I75" i="28"/>
  <c r="J75" i="28" s="1"/>
  <c r="I77" i="28"/>
  <c r="J77" i="28" s="1"/>
  <c r="I79" i="28"/>
  <c r="J79" i="28" s="1"/>
  <c r="I81" i="28"/>
  <c r="J81" i="28" s="1"/>
  <c r="I83" i="28"/>
  <c r="J83" i="28" s="1"/>
  <c r="I85" i="28"/>
  <c r="J85" i="28" s="1"/>
  <c r="I87" i="28"/>
  <c r="J87" i="28" s="1"/>
  <c r="I89" i="28"/>
  <c r="J89" i="28" s="1"/>
  <c r="I91" i="28"/>
  <c r="J91" i="28" s="1"/>
  <c r="I93" i="28"/>
  <c r="J93" i="28" s="1"/>
  <c r="I95" i="28"/>
  <c r="J95" i="28" s="1"/>
  <c r="I97" i="28"/>
  <c r="J97" i="28" s="1"/>
  <c r="I99" i="28"/>
  <c r="J99" i="28" s="1"/>
  <c r="I101" i="28"/>
  <c r="J101" i="28" s="1"/>
  <c r="I103" i="28"/>
  <c r="J103" i="28" s="1"/>
  <c r="I105" i="28"/>
  <c r="J105" i="28" s="1"/>
  <c r="I107" i="28"/>
  <c r="J107" i="28" s="1"/>
  <c r="I109" i="28"/>
  <c r="J109" i="28" s="1"/>
  <c r="I111" i="28"/>
  <c r="J111" i="28" s="1"/>
  <c r="I113" i="28"/>
  <c r="J113" i="28" s="1"/>
  <c r="I115" i="28"/>
  <c r="J115" i="28" s="1"/>
  <c r="I117" i="28"/>
  <c r="J117" i="28" s="1"/>
  <c r="I119" i="28"/>
  <c r="J119" i="28" s="1"/>
  <c r="I121" i="28"/>
  <c r="J121" i="28" s="1"/>
  <c r="I123" i="28"/>
  <c r="J123" i="28" s="1"/>
  <c r="I125" i="28"/>
  <c r="J125" i="28" s="1"/>
  <c r="I127" i="28"/>
  <c r="J127" i="28" s="1"/>
  <c r="I129" i="28"/>
  <c r="J129" i="28" s="1"/>
  <c r="I131" i="28"/>
  <c r="J131" i="28" s="1"/>
  <c r="I133" i="28"/>
  <c r="J133" i="28" s="1"/>
  <c r="I135" i="28"/>
  <c r="J135" i="28" s="1"/>
  <c r="I137" i="28"/>
  <c r="J137" i="28" s="1"/>
  <c r="I139" i="28"/>
  <c r="J139" i="28" s="1"/>
  <c r="I141" i="28"/>
  <c r="J141" i="28" s="1"/>
  <c r="I143" i="28"/>
  <c r="J143" i="28" s="1"/>
  <c r="I145" i="28"/>
  <c r="J145" i="28" s="1"/>
  <c r="I147" i="28"/>
  <c r="J147" i="28" s="1"/>
  <c r="H151" i="27"/>
  <c r="I9" i="27" s="1"/>
  <c r="I10" i="27" s="1"/>
  <c r="G151" i="27"/>
  <c r="I42" i="26"/>
  <c r="I43" i="26"/>
  <c r="I38" i="26"/>
  <c r="I40" i="26"/>
  <c r="I41" i="26"/>
  <c r="I151" i="28" l="1"/>
  <c r="J151" i="28"/>
  <c r="I148" i="27"/>
  <c r="J148" i="27" s="1"/>
  <c r="I83" i="27"/>
  <c r="J83" i="27" s="1"/>
  <c r="I21" i="27"/>
  <c r="J21" i="27" s="1"/>
  <c r="I29" i="27"/>
  <c r="J29" i="27" s="1"/>
  <c r="I37" i="27"/>
  <c r="J37" i="27" s="1"/>
  <c r="I46" i="27"/>
  <c r="J46" i="27" s="1"/>
  <c r="I54" i="27"/>
  <c r="J54" i="27" s="1"/>
  <c r="I62" i="27"/>
  <c r="J62" i="27" s="1"/>
  <c r="I70" i="27"/>
  <c r="J70" i="27" s="1"/>
  <c r="I78" i="27"/>
  <c r="J78" i="27" s="1"/>
  <c r="I86" i="27"/>
  <c r="J86" i="27" s="1"/>
  <c r="I94" i="27"/>
  <c r="J94" i="27" s="1"/>
  <c r="I102" i="27"/>
  <c r="J102" i="27" s="1"/>
  <c r="I110" i="27"/>
  <c r="J110" i="27" s="1"/>
  <c r="I118" i="27"/>
  <c r="J118" i="27" s="1"/>
  <c r="I126" i="27"/>
  <c r="J126" i="27" s="1"/>
  <c r="I134" i="27"/>
  <c r="J134" i="27" s="1"/>
  <c r="I142" i="27"/>
  <c r="J142" i="27" s="1"/>
  <c r="I150" i="27"/>
  <c r="J150" i="27" s="1"/>
  <c r="I17" i="27"/>
  <c r="J17" i="27" s="1"/>
  <c r="I25" i="27"/>
  <c r="J25" i="27" s="1"/>
  <c r="I33" i="27"/>
  <c r="J33" i="27" s="1"/>
  <c r="I41" i="27"/>
  <c r="J41" i="27" s="1"/>
  <c r="I50" i="27"/>
  <c r="J50" i="27" s="1"/>
  <c r="I58" i="27"/>
  <c r="J58" i="27" s="1"/>
  <c r="I66" i="27"/>
  <c r="J66" i="27" s="1"/>
  <c r="I74" i="27"/>
  <c r="J74" i="27" s="1"/>
  <c r="I82" i="27"/>
  <c r="J82" i="27" s="1"/>
  <c r="I90" i="27"/>
  <c r="J90" i="27" s="1"/>
  <c r="I98" i="27"/>
  <c r="J98" i="27" s="1"/>
  <c r="I106" i="27"/>
  <c r="J106" i="27" s="1"/>
  <c r="I114" i="27"/>
  <c r="J114" i="27" s="1"/>
  <c r="I122" i="27"/>
  <c r="J122" i="27" s="1"/>
  <c r="I130" i="27"/>
  <c r="J130" i="27" s="1"/>
  <c r="I138" i="27"/>
  <c r="J138" i="27" s="1"/>
  <c r="I146" i="27"/>
  <c r="J146" i="27" s="1"/>
  <c r="I15" i="27"/>
  <c r="J15" i="27" s="1"/>
  <c r="I19" i="27"/>
  <c r="J19" i="27" s="1"/>
  <c r="I23" i="27"/>
  <c r="J23" i="27" s="1"/>
  <c r="I27" i="27"/>
  <c r="J27" i="27" s="1"/>
  <c r="I31" i="27"/>
  <c r="J31" i="27" s="1"/>
  <c r="I35" i="27"/>
  <c r="J35" i="27" s="1"/>
  <c r="I39" i="27"/>
  <c r="J39" i="27" s="1"/>
  <c r="I44" i="27"/>
  <c r="J44" i="27" s="1"/>
  <c r="I48" i="27"/>
  <c r="J48" i="27" s="1"/>
  <c r="I52" i="27"/>
  <c r="J52" i="27" s="1"/>
  <c r="I56" i="27"/>
  <c r="J56" i="27" s="1"/>
  <c r="I60" i="27"/>
  <c r="J60" i="27" s="1"/>
  <c r="I64" i="27"/>
  <c r="J64" i="27" s="1"/>
  <c r="I68" i="27"/>
  <c r="J68" i="27" s="1"/>
  <c r="I72" i="27"/>
  <c r="J72" i="27" s="1"/>
  <c r="I76" i="27"/>
  <c r="J76" i="27" s="1"/>
  <c r="I80" i="27"/>
  <c r="J80" i="27" s="1"/>
  <c r="I84" i="27"/>
  <c r="J84" i="27" s="1"/>
  <c r="I88" i="27"/>
  <c r="J88" i="27" s="1"/>
  <c r="I92" i="27"/>
  <c r="J92" i="27" s="1"/>
  <c r="I96" i="27"/>
  <c r="J96" i="27" s="1"/>
  <c r="I100" i="27"/>
  <c r="J100" i="27" s="1"/>
  <c r="I104" i="27"/>
  <c r="J104" i="27" s="1"/>
  <c r="I108" i="27"/>
  <c r="J108" i="27" s="1"/>
  <c r="I112" i="27"/>
  <c r="J112" i="27" s="1"/>
  <c r="I116" i="27"/>
  <c r="J116" i="27" s="1"/>
  <c r="I120" i="27"/>
  <c r="J120" i="27" s="1"/>
  <c r="I124" i="27"/>
  <c r="J124" i="27" s="1"/>
  <c r="I128" i="27"/>
  <c r="J128" i="27" s="1"/>
  <c r="I132" i="27"/>
  <c r="J132" i="27" s="1"/>
  <c r="I136" i="27"/>
  <c r="J136" i="27" s="1"/>
  <c r="I140" i="27"/>
  <c r="J140" i="27" s="1"/>
  <c r="I144" i="27"/>
  <c r="J144" i="27" s="1"/>
  <c r="I149" i="27"/>
  <c r="J149" i="27" s="1"/>
  <c r="I147" i="27"/>
  <c r="J147" i="27" s="1"/>
  <c r="I145" i="27"/>
  <c r="J145" i="27" s="1"/>
  <c r="I143" i="27"/>
  <c r="J143" i="27" s="1"/>
  <c r="I141" i="27"/>
  <c r="J141" i="27" s="1"/>
  <c r="I139" i="27"/>
  <c r="J139" i="27" s="1"/>
  <c r="I137" i="27"/>
  <c r="J137" i="27" s="1"/>
  <c r="I135" i="27"/>
  <c r="J135" i="27" s="1"/>
  <c r="I133" i="27"/>
  <c r="J133" i="27" s="1"/>
  <c r="I131" i="27"/>
  <c r="J131" i="27" s="1"/>
  <c r="I129" i="27"/>
  <c r="J129" i="27" s="1"/>
  <c r="I127" i="27"/>
  <c r="J127" i="27" s="1"/>
  <c r="I125" i="27"/>
  <c r="J125" i="27" s="1"/>
  <c r="I123" i="27"/>
  <c r="J123" i="27" s="1"/>
  <c r="I121" i="27"/>
  <c r="J121" i="27" s="1"/>
  <c r="I119" i="27"/>
  <c r="J119" i="27" s="1"/>
  <c r="I117" i="27"/>
  <c r="J117" i="27" s="1"/>
  <c r="I115" i="27"/>
  <c r="J115" i="27" s="1"/>
  <c r="I113" i="27"/>
  <c r="J113" i="27" s="1"/>
  <c r="I111" i="27"/>
  <c r="J111" i="27" s="1"/>
  <c r="I109" i="27"/>
  <c r="J109" i="27" s="1"/>
  <c r="I107" i="27"/>
  <c r="J107" i="27" s="1"/>
  <c r="I105" i="27"/>
  <c r="J105" i="27" s="1"/>
  <c r="I103" i="27"/>
  <c r="J103" i="27" s="1"/>
  <c r="I101" i="27"/>
  <c r="J101" i="27" s="1"/>
  <c r="I99" i="27"/>
  <c r="J99" i="27" s="1"/>
  <c r="I97" i="27"/>
  <c r="J97" i="27" s="1"/>
  <c r="I95" i="27"/>
  <c r="J95" i="27" s="1"/>
  <c r="I93" i="27"/>
  <c r="J93" i="27" s="1"/>
  <c r="I91" i="27"/>
  <c r="J91" i="27" s="1"/>
  <c r="I89" i="27"/>
  <c r="J89" i="27" s="1"/>
  <c r="I87" i="27"/>
  <c r="J87" i="27" s="1"/>
  <c r="I85" i="27"/>
  <c r="J85" i="27" s="1"/>
  <c r="I81" i="27"/>
  <c r="J81" i="27" s="1"/>
  <c r="I79" i="27"/>
  <c r="J79" i="27" s="1"/>
  <c r="I77" i="27"/>
  <c r="J77" i="27" s="1"/>
  <c r="I75" i="27"/>
  <c r="J75" i="27" s="1"/>
  <c r="I73" i="27"/>
  <c r="J73" i="27" s="1"/>
  <c r="I71" i="27"/>
  <c r="J71" i="27" s="1"/>
  <c r="I69" i="27"/>
  <c r="J69" i="27" s="1"/>
  <c r="I67" i="27"/>
  <c r="J67" i="27" s="1"/>
  <c r="I65" i="27"/>
  <c r="J65" i="27" s="1"/>
  <c r="I63" i="27"/>
  <c r="J63" i="27" s="1"/>
  <c r="I61" i="27"/>
  <c r="J61" i="27" s="1"/>
  <c r="I59" i="27"/>
  <c r="J59" i="27" s="1"/>
  <c r="I57" i="27"/>
  <c r="J57" i="27" s="1"/>
  <c r="I55" i="27"/>
  <c r="J55" i="27" s="1"/>
  <c r="I53" i="27"/>
  <c r="J53" i="27" s="1"/>
  <c r="I51" i="27"/>
  <c r="J51" i="27" s="1"/>
  <c r="I49" i="27"/>
  <c r="J49" i="27" s="1"/>
  <c r="I47" i="27"/>
  <c r="J47" i="27" s="1"/>
  <c r="I45" i="27"/>
  <c r="J45" i="27" s="1"/>
  <c r="I42" i="27"/>
  <c r="J42" i="27" s="1"/>
  <c r="I40" i="27"/>
  <c r="J40" i="27" s="1"/>
  <c r="I38" i="27"/>
  <c r="J38" i="27" s="1"/>
  <c r="I36" i="27"/>
  <c r="J36" i="27" s="1"/>
  <c r="I34" i="27"/>
  <c r="J34" i="27" s="1"/>
  <c r="I32" i="27"/>
  <c r="J32" i="27" s="1"/>
  <c r="I30" i="27"/>
  <c r="J30" i="27" s="1"/>
  <c r="I28" i="27"/>
  <c r="J28" i="27" s="1"/>
  <c r="I26" i="27"/>
  <c r="J26" i="27" s="1"/>
  <c r="I24" i="27"/>
  <c r="J24" i="27" s="1"/>
  <c r="I22" i="27"/>
  <c r="J22" i="27" s="1"/>
  <c r="I20" i="27"/>
  <c r="J20" i="27" s="1"/>
  <c r="I18" i="27"/>
  <c r="J18" i="27" s="1"/>
  <c r="I16" i="27"/>
  <c r="J16" i="27" s="1"/>
  <c r="I14" i="27"/>
  <c r="J14" i="27" s="1"/>
  <c r="G36" i="26"/>
  <c r="D151" i="26"/>
  <c r="G150" i="26"/>
  <c r="H150" i="26" s="1"/>
  <c r="G149" i="26"/>
  <c r="H149" i="26" s="1"/>
  <c r="G148" i="26"/>
  <c r="H148" i="26" s="1"/>
  <c r="G147" i="26"/>
  <c r="H147" i="26" s="1"/>
  <c r="G146" i="26"/>
  <c r="H146" i="26" s="1"/>
  <c r="G145" i="26"/>
  <c r="H145" i="26" s="1"/>
  <c r="G144" i="26"/>
  <c r="H144" i="26" s="1"/>
  <c r="G143" i="26"/>
  <c r="H143" i="26" s="1"/>
  <c r="G142" i="26"/>
  <c r="H142" i="26" s="1"/>
  <c r="G141" i="26"/>
  <c r="H141" i="26" s="1"/>
  <c r="G140" i="26"/>
  <c r="H140" i="26" s="1"/>
  <c r="G139" i="26"/>
  <c r="H139" i="26" s="1"/>
  <c r="G138" i="26"/>
  <c r="H138" i="26" s="1"/>
  <c r="G137" i="26"/>
  <c r="H137" i="26" s="1"/>
  <c r="G136" i="26"/>
  <c r="H136" i="26" s="1"/>
  <c r="G135" i="26"/>
  <c r="H135" i="26" s="1"/>
  <c r="G134" i="26"/>
  <c r="H134" i="26" s="1"/>
  <c r="G133" i="26"/>
  <c r="H133" i="26" s="1"/>
  <c r="G132" i="26"/>
  <c r="H132" i="26" s="1"/>
  <c r="G131" i="26"/>
  <c r="H131" i="26" s="1"/>
  <c r="G130" i="26"/>
  <c r="H130" i="26" s="1"/>
  <c r="G129" i="26"/>
  <c r="H129" i="26" s="1"/>
  <c r="G128" i="26"/>
  <c r="H128" i="26" s="1"/>
  <c r="G127" i="26"/>
  <c r="H127" i="26" s="1"/>
  <c r="G126" i="26"/>
  <c r="H126" i="26" s="1"/>
  <c r="G125" i="26"/>
  <c r="H125" i="26" s="1"/>
  <c r="G124" i="26"/>
  <c r="H124" i="26" s="1"/>
  <c r="G123" i="26"/>
  <c r="H123" i="26" s="1"/>
  <c r="G122" i="26"/>
  <c r="H122" i="26" s="1"/>
  <c r="G121" i="26"/>
  <c r="H121" i="26" s="1"/>
  <c r="G120" i="26"/>
  <c r="H120" i="26" s="1"/>
  <c r="G119" i="26"/>
  <c r="H119" i="26" s="1"/>
  <c r="G118" i="26"/>
  <c r="H118" i="26" s="1"/>
  <c r="G117" i="26"/>
  <c r="H117" i="26" s="1"/>
  <c r="G116" i="26"/>
  <c r="H116" i="26" s="1"/>
  <c r="G115" i="26"/>
  <c r="H115" i="26" s="1"/>
  <c r="G114" i="26"/>
  <c r="H114" i="26" s="1"/>
  <c r="G113" i="26"/>
  <c r="H113" i="26" s="1"/>
  <c r="G112" i="26"/>
  <c r="H112" i="26" s="1"/>
  <c r="G111" i="26"/>
  <c r="H111" i="26" s="1"/>
  <c r="G110" i="26"/>
  <c r="H110" i="26" s="1"/>
  <c r="G109" i="26"/>
  <c r="H109" i="26" s="1"/>
  <c r="G108" i="26"/>
  <c r="H108" i="26" s="1"/>
  <c r="G107" i="26"/>
  <c r="H107" i="26" s="1"/>
  <c r="G106" i="26"/>
  <c r="H106" i="26" s="1"/>
  <c r="G105" i="26"/>
  <c r="H105" i="26" s="1"/>
  <c r="G104" i="26"/>
  <c r="H104" i="26" s="1"/>
  <c r="G103" i="26"/>
  <c r="H103" i="26" s="1"/>
  <c r="G102" i="26"/>
  <c r="H102" i="26" s="1"/>
  <c r="G101" i="26"/>
  <c r="H101" i="26" s="1"/>
  <c r="G100" i="26"/>
  <c r="H100" i="26" s="1"/>
  <c r="G99" i="26"/>
  <c r="H99" i="26" s="1"/>
  <c r="G98" i="26"/>
  <c r="H98" i="26" s="1"/>
  <c r="G97" i="26"/>
  <c r="H97" i="26" s="1"/>
  <c r="G96" i="26"/>
  <c r="H96" i="26" s="1"/>
  <c r="G95" i="26"/>
  <c r="H95" i="26" s="1"/>
  <c r="G94" i="26"/>
  <c r="H94" i="26" s="1"/>
  <c r="G93" i="26"/>
  <c r="H93" i="26" s="1"/>
  <c r="G92" i="26"/>
  <c r="H92" i="26" s="1"/>
  <c r="G91" i="26"/>
  <c r="H91" i="26" s="1"/>
  <c r="G90" i="26"/>
  <c r="H90" i="26" s="1"/>
  <c r="G89" i="26"/>
  <c r="H89" i="26" s="1"/>
  <c r="G88" i="26"/>
  <c r="H88" i="26" s="1"/>
  <c r="G87" i="26"/>
  <c r="H87" i="26" s="1"/>
  <c r="G86" i="26"/>
  <c r="H86" i="26" s="1"/>
  <c r="H85" i="26"/>
  <c r="G85" i="26"/>
  <c r="H84" i="26"/>
  <c r="G84" i="26"/>
  <c r="H83" i="26"/>
  <c r="G83" i="26"/>
  <c r="H82" i="26"/>
  <c r="G82" i="26"/>
  <c r="G81" i="26"/>
  <c r="H81" i="26" s="1"/>
  <c r="H80" i="26"/>
  <c r="G80" i="26"/>
  <c r="H79" i="26"/>
  <c r="G79" i="26"/>
  <c r="H78" i="26"/>
  <c r="G78" i="26"/>
  <c r="H77" i="26"/>
  <c r="G77" i="26"/>
  <c r="H76" i="26"/>
  <c r="G76" i="26"/>
  <c r="H75" i="26"/>
  <c r="G75" i="26"/>
  <c r="G74" i="26"/>
  <c r="H74" i="26" s="1"/>
  <c r="H73" i="26"/>
  <c r="G73" i="26"/>
  <c r="H72" i="26"/>
  <c r="G72" i="26"/>
  <c r="H71" i="26"/>
  <c r="G71" i="26"/>
  <c r="G70" i="26"/>
  <c r="H70" i="26" s="1"/>
  <c r="H69" i="26"/>
  <c r="G69" i="26"/>
  <c r="H68" i="26"/>
  <c r="G68" i="26"/>
  <c r="H67" i="26"/>
  <c r="G67" i="26"/>
  <c r="H66" i="26"/>
  <c r="G66" i="26"/>
  <c r="H65" i="26"/>
  <c r="G65" i="26"/>
  <c r="H64" i="26"/>
  <c r="G64" i="26"/>
  <c r="H63" i="26"/>
  <c r="G63" i="26"/>
  <c r="H62" i="26"/>
  <c r="G62" i="26"/>
  <c r="G61" i="26"/>
  <c r="H61" i="26" s="1"/>
  <c r="H60" i="26"/>
  <c r="G60" i="26"/>
  <c r="G59" i="26"/>
  <c r="H59" i="26" s="1"/>
  <c r="G58" i="26"/>
  <c r="H58" i="26" s="1"/>
  <c r="G57" i="26"/>
  <c r="H57" i="26" s="1"/>
  <c r="H56" i="26"/>
  <c r="G56" i="26"/>
  <c r="G55" i="26"/>
  <c r="H55" i="26" s="1"/>
  <c r="H54" i="26"/>
  <c r="G54" i="26"/>
  <c r="H53" i="26"/>
  <c r="G53" i="26"/>
  <c r="G52" i="26"/>
  <c r="H52" i="26" s="1"/>
  <c r="G51" i="26"/>
  <c r="H51" i="26" s="1"/>
  <c r="G50" i="26"/>
  <c r="H50" i="26" s="1"/>
  <c r="G49" i="26"/>
  <c r="H49" i="26" s="1"/>
  <c r="H48" i="26"/>
  <c r="G48" i="26"/>
  <c r="G47" i="26"/>
  <c r="H47" i="26" s="1"/>
  <c r="H46" i="26"/>
  <c r="G46" i="26"/>
  <c r="G45" i="26"/>
  <c r="H45" i="26" s="1"/>
  <c r="H44" i="26"/>
  <c r="G44" i="26"/>
  <c r="L43" i="26"/>
  <c r="F151" i="26"/>
  <c r="G42" i="26"/>
  <c r="H42" i="26" s="1"/>
  <c r="G41" i="26"/>
  <c r="H41" i="26" s="1"/>
  <c r="G40" i="26"/>
  <c r="H40" i="26" s="1"/>
  <c r="G39" i="26"/>
  <c r="H39" i="26" s="1"/>
  <c r="G38" i="26"/>
  <c r="H38" i="26" s="1"/>
  <c r="G37" i="26"/>
  <c r="H37" i="26" s="1"/>
  <c r="H36" i="26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J151" i="27" l="1"/>
  <c r="I151" i="27"/>
  <c r="G151" i="26"/>
  <c r="J42" i="26"/>
  <c r="J151" i="26" s="1"/>
  <c r="H14" i="26"/>
  <c r="H36" i="25"/>
  <c r="H151" i="26" l="1"/>
  <c r="I9" i="26" s="1"/>
  <c r="I10" i="26" s="1"/>
  <c r="H42" i="25"/>
  <c r="J42" i="25" s="1"/>
  <c r="I42" i="25"/>
  <c r="G42" i="25"/>
  <c r="L43" i="25"/>
  <c r="H43" i="25"/>
  <c r="F43" i="25"/>
  <c r="I150" i="26" l="1"/>
  <c r="J150" i="26" s="1"/>
  <c r="I149" i="26"/>
  <c r="J149" i="26" s="1"/>
  <c r="I148" i="26"/>
  <c r="J148" i="26" s="1"/>
  <c r="I147" i="26"/>
  <c r="J147" i="26" s="1"/>
  <c r="I146" i="26"/>
  <c r="J146" i="26" s="1"/>
  <c r="I145" i="26"/>
  <c r="J145" i="26" s="1"/>
  <c r="I144" i="26"/>
  <c r="J144" i="26" s="1"/>
  <c r="I143" i="26"/>
  <c r="J143" i="26" s="1"/>
  <c r="I142" i="26"/>
  <c r="J142" i="26" s="1"/>
  <c r="I141" i="26"/>
  <c r="J141" i="26" s="1"/>
  <c r="I140" i="26"/>
  <c r="J140" i="26" s="1"/>
  <c r="I139" i="26"/>
  <c r="J139" i="26" s="1"/>
  <c r="I138" i="26"/>
  <c r="J138" i="26" s="1"/>
  <c r="I137" i="26"/>
  <c r="J137" i="26" s="1"/>
  <c r="I136" i="26"/>
  <c r="J136" i="26" s="1"/>
  <c r="I135" i="26"/>
  <c r="J135" i="26" s="1"/>
  <c r="I134" i="26"/>
  <c r="J134" i="26" s="1"/>
  <c r="I133" i="26"/>
  <c r="J133" i="26" s="1"/>
  <c r="I132" i="26"/>
  <c r="J132" i="26" s="1"/>
  <c r="I131" i="26"/>
  <c r="J131" i="26" s="1"/>
  <c r="I130" i="26"/>
  <c r="J130" i="26" s="1"/>
  <c r="I129" i="26"/>
  <c r="J129" i="26" s="1"/>
  <c r="I128" i="26"/>
  <c r="J128" i="26" s="1"/>
  <c r="I127" i="26"/>
  <c r="J127" i="26" s="1"/>
  <c r="I126" i="26"/>
  <c r="J126" i="26" s="1"/>
  <c r="I125" i="26"/>
  <c r="J125" i="26" s="1"/>
  <c r="I124" i="26"/>
  <c r="J124" i="26" s="1"/>
  <c r="I123" i="26"/>
  <c r="J123" i="26" s="1"/>
  <c r="I122" i="26"/>
  <c r="J122" i="26" s="1"/>
  <c r="I121" i="26"/>
  <c r="J121" i="26" s="1"/>
  <c r="I120" i="26"/>
  <c r="J120" i="26" s="1"/>
  <c r="I119" i="26"/>
  <c r="J119" i="26" s="1"/>
  <c r="I118" i="26"/>
  <c r="J118" i="26" s="1"/>
  <c r="I117" i="26"/>
  <c r="J117" i="26" s="1"/>
  <c r="I116" i="26"/>
  <c r="J116" i="26" s="1"/>
  <c r="I115" i="26"/>
  <c r="J115" i="26" s="1"/>
  <c r="I114" i="26"/>
  <c r="J114" i="26" s="1"/>
  <c r="I113" i="26"/>
  <c r="J113" i="26" s="1"/>
  <c r="I112" i="26"/>
  <c r="J112" i="26" s="1"/>
  <c r="I111" i="26"/>
  <c r="J111" i="26" s="1"/>
  <c r="I110" i="26"/>
  <c r="J110" i="26" s="1"/>
  <c r="I109" i="26"/>
  <c r="J109" i="26" s="1"/>
  <c r="I108" i="26"/>
  <c r="J108" i="26" s="1"/>
  <c r="I107" i="26"/>
  <c r="J107" i="26" s="1"/>
  <c r="I106" i="26"/>
  <c r="J106" i="26" s="1"/>
  <c r="I105" i="26"/>
  <c r="J105" i="26" s="1"/>
  <c r="I104" i="26"/>
  <c r="J104" i="26" s="1"/>
  <c r="I103" i="26"/>
  <c r="J103" i="26" s="1"/>
  <c r="I102" i="26"/>
  <c r="J102" i="26" s="1"/>
  <c r="I101" i="26"/>
  <c r="J101" i="26" s="1"/>
  <c r="I100" i="26"/>
  <c r="J100" i="26" s="1"/>
  <c r="I99" i="26"/>
  <c r="J99" i="26" s="1"/>
  <c r="I98" i="26"/>
  <c r="J98" i="26" s="1"/>
  <c r="I97" i="26"/>
  <c r="J97" i="26" s="1"/>
  <c r="I96" i="26"/>
  <c r="J96" i="26" s="1"/>
  <c r="I95" i="26"/>
  <c r="J95" i="26" s="1"/>
  <c r="I94" i="26"/>
  <c r="J94" i="26" s="1"/>
  <c r="I93" i="26"/>
  <c r="J93" i="26" s="1"/>
  <c r="I92" i="26"/>
  <c r="J92" i="26" s="1"/>
  <c r="I91" i="26"/>
  <c r="J91" i="26" s="1"/>
  <c r="I90" i="26"/>
  <c r="J90" i="26" s="1"/>
  <c r="I89" i="26"/>
  <c r="J89" i="26" s="1"/>
  <c r="I88" i="26"/>
  <c r="J88" i="26" s="1"/>
  <c r="I87" i="26"/>
  <c r="J87" i="26" s="1"/>
  <c r="I86" i="26"/>
  <c r="J86" i="26" s="1"/>
  <c r="I85" i="26"/>
  <c r="J85" i="26" s="1"/>
  <c r="I84" i="26"/>
  <c r="J84" i="26" s="1"/>
  <c r="I83" i="26"/>
  <c r="J83" i="26" s="1"/>
  <c r="I82" i="26"/>
  <c r="J82" i="26" s="1"/>
  <c r="I81" i="26"/>
  <c r="J81" i="26" s="1"/>
  <c r="I80" i="26"/>
  <c r="J80" i="26" s="1"/>
  <c r="I79" i="26"/>
  <c r="J79" i="26" s="1"/>
  <c r="I78" i="26"/>
  <c r="J78" i="26" s="1"/>
  <c r="I77" i="26"/>
  <c r="J77" i="26" s="1"/>
  <c r="I76" i="26"/>
  <c r="J76" i="26" s="1"/>
  <c r="I75" i="26"/>
  <c r="J75" i="26" s="1"/>
  <c r="I74" i="26"/>
  <c r="J74" i="26" s="1"/>
  <c r="I73" i="26"/>
  <c r="J73" i="26" s="1"/>
  <c r="I72" i="26"/>
  <c r="J72" i="26" s="1"/>
  <c r="I71" i="26"/>
  <c r="J71" i="26" s="1"/>
  <c r="I70" i="26"/>
  <c r="J70" i="26" s="1"/>
  <c r="I69" i="26"/>
  <c r="J69" i="26" s="1"/>
  <c r="I68" i="26"/>
  <c r="J68" i="26" s="1"/>
  <c r="I67" i="26"/>
  <c r="J67" i="26" s="1"/>
  <c r="I66" i="26"/>
  <c r="J66" i="26" s="1"/>
  <c r="I65" i="26"/>
  <c r="J65" i="26" s="1"/>
  <c r="I64" i="26"/>
  <c r="J64" i="26" s="1"/>
  <c r="I63" i="26"/>
  <c r="J63" i="26" s="1"/>
  <c r="I62" i="26"/>
  <c r="J62" i="26" s="1"/>
  <c r="I61" i="26"/>
  <c r="J61" i="26" s="1"/>
  <c r="I60" i="26"/>
  <c r="J60" i="26" s="1"/>
  <c r="I59" i="26"/>
  <c r="J59" i="26" s="1"/>
  <c r="I35" i="26"/>
  <c r="J35" i="26" s="1"/>
  <c r="I34" i="26"/>
  <c r="J34" i="26" s="1"/>
  <c r="I33" i="26"/>
  <c r="J33" i="26" s="1"/>
  <c r="I32" i="26"/>
  <c r="J32" i="26" s="1"/>
  <c r="I31" i="26"/>
  <c r="J31" i="26" s="1"/>
  <c r="I30" i="26"/>
  <c r="J30" i="26" s="1"/>
  <c r="I29" i="26"/>
  <c r="J29" i="26" s="1"/>
  <c r="I28" i="26"/>
  <c r="J28" i="26" s="1"/>
  <c r="I27" i="26"/>
  <c r="J27" i="26" s="1"/>
  <c r="I26" i="26"/>
  <c r="J26" i="26" s="1"/>
  <c r="I25" i="26"/>
  <c r="J25" i="26" s="1"/>
  <c r="I24" i="26"/>
  <c r="J24" i="26" s="1"/>
  <c r="I23" i="26"/>
  <c r="J23" i="26" s="1"/>
  <c r="I22" i="26"/>
  <c r="J22" i="26" s="1"/>
  <c r="I21" i="26"/>
  <c r="J21" i="26" s="1"/>
  <c r="I20" i="26"/>
  <c r="J20" i="26" s="1"/>
  <c r="I19" i="26"/>
  <c r="J19" i="26" s="1"/>
  <c r="I18" i="26"/>
  <c r="J18" i="26" s="1"/>
  <c r="I58" i="26"/>
  <c r="J58" i="26" s="1"/>
  <c r="I57" i="26"/>
  <c r="J57" i="26" s="1"/>
  <c r="I56" i="26"/>
  <c r="J56" i="26" s="1"/>
  <c r="I55" i="26"/>
  <c r="J55" i="26" s="1"/>
  <c r="I54" i="26"/>
  <c r="J54" i="26" s="1"/>
  <c r="I53" i="26"/>
  <c r="J53" i="26" s="1"/>
  <c r="I52" i="26"/>
  <c r="J52" i="26" s="1"/>
  <c r="I51" i="26"/>
  <c r="J51" i="26" s="1"/>
  <c r="I50" i="26"/>
  <c r="J50" i="26" s="1"/>
  <c r="I49" i="26"/>
  <c r="J49" i="26" s="1"/>
  <c r="I48" i="26"/>
  <c r="J48" i="26" s="1"/>
  <c r="I47" i="26"/>
  <c r="J47" i="26" s="1"/>
  <c r="I46" i="26"/>
  <c r="J46" i="26" s="1"/>
  <c r="I45" i="26"/>
  <c r="J45" i="26" s="1"/>
  <c r="I44" i="26"/>
  <c r="J44" i="26" s="1"/>
  <c r="J41" i="26"/>
  <c r="J40" i="26"/>
  <c r="I39" i="26"/>
  <c r="J39" i="26" s="1"/>
  <c r="J38" i="26"/>
  <c r="I37" i="26"/>
  <c r="J37" i="26" s="1"/>
  <c r="I36" i="26"/>
  <c r="J36" i="26" s="1"/>
  <c r="I17" i="26"/>
  <c r="J17" i="26" s="1"/>
  <c r="I16" i="26"/>
  <c r="J16" i="26" s="1"/>
  <c r="I15" i="26"/>
  <c r="J15" i="26" s="1"/>
  <c r="I14" i="26"/>
  <c r="F151" i="25"/>
  <c r="D151" i="25"/>
  <c r="G150" i="25"/>
  <c r="H150" i="25" s="1"/>
  <c r="G149" i="25"/>
  <c r="H149" i="25" s="1"/>
  <c r="G148" i="25"/>
  <c r="H148" i="25" s="1"/>
  <c r="G147" i="25"/>
  <c r="H147" i="25" s="1"/>
  <c r="G146" i="25"/>
  <c r="H146" i="25" s="1"/>
  <c r="G145" i="25"/>
  <c r="H145" i="25" s="1"/>
  <c r="G144" i="25"/>
  <c r="H144" i="25" s="1"/>
  <c r="G143" i="25"/>
  <c r="H143" i="25" s="1"/>
  <c r="G142" i="25"/>
  <c r="H142" i="25" s="1"/>
  <c r="G141" i="25"/>
  <c r="H141" i="25" s="1"/>
  <c r="G140" i="25"/>
  <c r="H140" i="25" s="1"/>
  <c r="G139" i="25"/>
  <c r="H139" i="25" s="1"/>
  <c r="G138" i="25"/>
  <c r="H138" i="25" s="1"/>
  <c r="G137" i="25"/>
  <c r="H137" i="25" s="1"/>
  <c r="G136" i="25"/>
  <c r="H136" i="25" s="1"/>
  <c r="G135" i="25"/>
  <c r="H135" i="25" s="1"/>
  <c r="G134" i="25"/>
  <c r="H134" i="25" s="1"/>
  <c r="G133" i="25"/>
  <c r="H133" i="25" s="1"/>
  <c r="G132" i="25"/>
  <c r="H132" i="25" s="1"/>
  <c r="G131" i="25"/>
  <c r="H131" i="25" s="1"/>
  <c r="G130" i="25"/>
  <c r="H130" i="25" s="1"/>
  <c r="G129" i="25"/>
  <c r="H129" i="25" s="1"/>
  <c r="G128" i="25"/>
  <c r="H128" i="25" s="1"/>
  <c r="G127" i="25"/>
  <c r="H127" i="25" s="1"/>
  <c r="G126" i="25"/>
  <c r="H126" i="25" s="1"/>
  <c r="G125" i="25"/>
  <c r="H125" i="25" s="1"/>
  <c r="G124" i="25"/>
  <c r="H124" i="25" s="1"/>
  <c r="G123" i="25"/>
  <c r="H123" i="25" s="1"/>
  <c r="G122" i="25"/>
  <c r="H122" i="25" s="1"/>
  <c r="G121" i="25"/>
  <c r="H121" i="25" s="1"/>
  <c r="G120" i="25"/>
  <c r="H120" i="25" s="1"/>
  <c r="G119" i="25"/>
  <c r="H119" i="25" s="1"/>
  <c r="G118" i="25"/>
  <c r="H118" i="25" s="1"/>
  <c r="G117" i="25"/>
  <c r="H117" i="25" s="1"/>
  <c r="G116" i="25"/>
  <c r="H116" i="25" s="1"/>
  <c r="G115" i="25"/>
  <c r="H115" i="25" s="1"/>
  <c r="G114" i="25"/>
  <c r="H114" i="25" s="1"/>
  <c r="G113" i="25"/>
  <c r="H113" i="25" s="1"/>
  <c r="G112" i="25"/>
  <c r="H112" i="25" s="1"/>
  <c r="G111" i="25"/>
  <c r="H111" i="25" s="1"/>
  <c r="G110" i="25"/>
  <c r="H110" i="25" s="1"/>
  <c r="G109" i="25"/>
  <c r="H109" i="25" s="1"/>
  <c r="G108" i="25"/>
  <c r="H108" i="25" s="1"/>
  <c r="G107" i="25"/>
  <c r="H107" i="25" s="1"/>
  <c r="G106" i="25"/>
  <c r="H106" i="25" s="1"/>
  <c r="G105" i="25"/>
  <c r="H105" i="25" s="1"/>
  <c r="G104" i="25"/>
  <c r="H104" i="25" s="1"/>
  <c r="G103" i="25"/>
  <c r="H103" i="25" s="1"/>
  <c r="G102" i="25"/>
  <c r="H102" i="25" s="1"/>
  <c r="G101" i="25"/>
  <c r="H101" i="25" s="1"/>
  <c r="G100" i="25"/>
  <c r="H100" i="25" s="1"/>
  <c r="G99" i="25"/>
  <c r="H99" i="25" s="1"/>
  <c r="G98" i="25"/>
  <c r="H98" i="25" s="1"/>
  <c r="G97" i="25"/>
  <c r="H97" i="25" s="1"/>
  <c r="G96" i="25"/>
  <c r="H96" i="25" s="1"/>
  <c r="G95" i="25"/>
  <c r="H95" i="25" s="1"/>
  <c r="G94" i="25"/>
  <c r="H94" i="25" s="1"/>
  <c r="G93" i="25"/>
  <c r="H93" i="25" s="1"/>
  <c r="G92" i="25"/>
  <c r="H92" i="25" s="1"/>
  <c r="G91" i="25"/>
  <c r="H91" i="25" s="1"/>
  <c r="G90" i="25"/>
  <c r="H90" i="25" s="1"/>
  <c r="G89" i="25"/>
  <c r="H89" i="25" s="1"/>
  <c r="G88" i="25"/>
  <c r="H88" i="25" s="1"/>
  <c r="G87" i="25"/>
  <c r="H87" i="25" s="1"/>
  <c r="G86" i="25"/>
  <c r="H86" i="25" s="1"/>
  <c r="G85" i="25"/>
  <c r="H85" i="25" s="1"/>
  <c r="G84" i="25"/>
  <c r="H84" i="25" s="1"/>
  <c r="G83" i="25"/>
  <c r="H83" i="25" s="1"/>
  <c r="G82" i="25"/>
  <c r="H82" i="25" s="1"/>
  <c r="G81" i="25"/>
  <c r="H81" i="25" s="1"/>
  <c r="G80" i="25"/>
  <c r="H80" i="25" s="1"/>
  <c r="G79" i="25"/>
  <c r="H79" i="25" s="1"/>
  <c r="G78" i="25"/>
  <c r="H78" i="25" s="1"/>
  <c r="G77" i="25"/>
  <c r="H77" i="25" s="1"/>
  <c r="G76" i="25"/>
  <c r="H76" i="25" s="1"/>
  <c r="G75" i="25"/>
  <c r="H75" i="25" s="1"/>
  <c r="G74" i="25"/>
  <c r="H74" i="25" s="1"/>
  <c r="G73" i="25"/>
  <c r="H73" i="25" s="1"/>
  <c r="G72" i="25"/>
  <c r="H72" i="25" s="1"/>
  <c r="G71" i="25"/>
  <c r="H71" i="25" s="1"/>
  <c r="G70" i="25"/>
  <c r="H70" i="25" s="1"/>
  <c r="G69" i="25"/>
  <c r="H69" i="25" s="1"/>
  <c r="G68" i="25"/>
  <c r="H68" i="25" s="1"/>
  <c r="G67" i="25"/>
  <c r="H67" i="25" s="1"/>
  <c r="G66" i="25"/>
  <c r="H66" i="25" s="1"/>
  <c r="G65" i="25"/>
  <c r="H65" i="25" s="1"/>
  <c r="G64" i="25"/>
  <c r="H64" i="25" s="1"/>
  <c r="G63" i="25"/>
  <c r="H63" i="25" s="1"/>
  <c r="G62" i="25"/>
  <c r="H62" i="25" s="1"/>
  <c r="G61" i="25"/>
  <c r="H61" i="25" s="1"/>
  <c r="G60" i="25"/>
  <c r="H60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G52" i="25"/>
  <c r="H52" i="25" s="1"/>
  <c r="G51" i="25"/>
  <c r="H51" i="25" s="1"/>
  <c r="G50" i="25"/>
  <c r="H50" i="25" s="1"/>
  <c r="G49" i="25"/>
  <c r="H49" i="25" s="1"/>
  <c r="G48" i="25"/>
  <c r="H48" i="25" s="1"/>
  <c r="G47" i="25"/>
  <c r="H47" i="25" s="1"/>
  <c r="G46" i="25"/>
  <c r="H46" i="25" s="1"/>
  <c r="G45" i="25"/>
  <c r="H45" i="25" s="1"/>
  <c r="G44" i="25"/>
  <c r="H44" i="25" s="1"/>
  <c r="G43" i="25"/>
  <c r="G41" i="25"/>
  <c r="H41" i="25" s="1"/>
  <c r="G40" i="25"/>
  <c r="H40" i="25" s="1"/>
  <c r="G39" i="25"/>
  <c r="H39" i="25" s="1"/>
  <c r="G38" i="25"/>
  <c r="H38" i="25" s="1"/>
  <c r="G37" i="25"/>
  <c r="H37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I151" i="26" l="1"/>
  <c r="J14" i="26"/>
  <c r="G151" i="25"/>
  <c r="H14" i="25"/>
  <c r="F150" i="24"/>
  <c r="D150" i="24"/>
  <c r="H149" i="24"/>
  <c r="G149" i="24"/>
  <c r="H148" i="24"/>
  <c r="G148" i="24"/>
  <c r="H147" i="24"/>
  <c r="G147" i="24"/>
  <c r="H146" i="24"/>
  <c r="G146" i="24"/>
  <c r="H145" i="24"/>
  <c r="G145" i="24"/>
  <c r="H144" i="24"/>
  <c r="G144" i="24"/>
  <c r="H143" i="24"/>
  <c r="G143" i="24"/>
  <c r="H142" i="24"/>
  <c r="G142" i="24"/>
  <c r="H141" i="24"/>
  <c r="G141" i="24"/>
  <c r="H140" i="24"/>
  <c r="G140" i="24"/>
  <c r="H139" i="24"/>
  <c r="G139" i="24"/>
  <c r="H138" i="24"/>
  <c r="G138" i="24"/>
  <c r="H137" i="24"/>
  <c r="G137" i="24"/>
  <c r="L136" i="24"/>
  <c r="G136" i="24"/>
  <c r="H136" i="24" s="1"/>
  <c r="G135" i="24"/>
  <c r="H135" i="24" s="1"/>
  <c r="G134" i="24"/>
  <c r="H134" i="24" s="1"/>
  <c r="G133" i="24"/>
  <c r="H133" i="24" s="1"/>
  <c r="G132" i="24"/>
  <c r="H132" i="24" s="1"/>
  <c r="G131" i="24"/>
  <c r="H131" i="24" s="1"/>
  <c r="G130" i="24"/>
  <c r="H130" i="24" s="1"/>
  <c r="G129" i="24"/>
  <c r="H129" i="24" s="1"/>
  <c r="G128" i="24"/>
  <c r="H128" i="24" s="1"/>
  <c r="G127" i="24"/>
  <c r="H127" i="24" s="1"/>
  <c r="G126" i="24"/>
  <c r="H126" i="24" s="1"/>
  <c r="G125" i="24"/>
  <c r="H125" i="24" s="1"/>
  <c r="G124" i="24"/>
  <c r="H124" i="24" s="1"/>
  <c r="G123" i="24"/>
  <c r="H123" i="24" s="1"/>
  <c r="G122" i="24"/>
  <c r="H122" i="24" s="1"/>
  <c r="G121" i="24"/>
  <c r="H121" i="24" s="1"/>
  <c r="G120" i="24"/>
  <c r="H120" i="24" s="1"/>
  <c r="G119" i="24"/>
  <c r="H119" i="24" s="1"/>
  <c r="G118" i="24"/>
  <c r="H118" i="24" s="1"/>
  <c r="G117" i="24"/>
  <c r="H117" i="24" s="1"/>
  <c r="G116" i="24"/>
  <c r="H116" i="24" s="1"/>
  <c r="G115" i="24"/>
  <c r="H115" i="24" s="1"/>
  <c r="G114" i="24"/>
  <c r="H114" i="24" s="1"/>
  <c r="G113" i="24"/>
  <c r="H113" i="24" s="1"/>
  <c r="G112" i="24"/>
  <c r="H112" i="24" s="1"/>
  <c r="G111" i="24"/>
  <c r="H111" i="24" s="1"/>
  <c r="G110" i="24"/>
  <c r="H110" i="24" s="1"/>
  <c r="G109" i="24"/>
  <c r="H109" i="24" s="1"/>
  <c r="G108" i="24"/>
  <c r="H108" i="24" s="1"/>
  <c r="G107" i="24"/>
  <c r="H107" i="24" s="1"/>
  <c r="G106" i="24"/>
  <c r="H106" i="24" s="1"/>
  <c r="G105" i="24"/>
  <c r="H105" i="24" s="1"/>
  <c r="G104" i="24"/>
  <c r="H104" i="24" s="1"/>
  <c r="G103" i="24"/>
  <c r="H103" i="24" s="1"/>
  <c r="G102" i="24"/>
  <c r="H102" i="24" s="1"/>
  <c r="H101" i="24"/>
  <c r="G101" i="24"/>
  <c r="H100" i="24"/>
  <c r="G100" i="24"/>
  <c r="H99" i="24"/>
  <c r="G99" i="24"/>
  <c r="H98" i="24"/>
  <c r="G98" i="24"/>
  <c r="H97" i="24"/>
  <c r="G97" i="24"/>
  <c r="H96" i="24"/>
  <c r="G96" i="24"/>
  <c r="H95" i="24"/>
  <c r="G95" i="24"/>
  <c r="H94" i="24"/>
  <c r="G94" i="24"/>
  <c r="H93" i="24"/>
  <c r="G93" i="24"/>
  <c r="H92" i="24"/>
  <c r="G92" i="24"/>
  <c r="H91" i="24"/>
  <c r="G91" i="24"/>
  <c r="H90" i="24"/>
  <c r="G90" i="24"/>
  <c r="H89" i="24"/>
  <c r="G89" i="24"/>
  <c r="H88" i="24"/>
  <c r="G88" i="24"/>
  <c r="H87" i="24"/>
  <c r="G87" i="24"/>
  <c r="H86" i="24"/>
  <c r="G86" i="24"/>
  <c r="H85" i="24"/>
  <c r="G85" i="24"/>
  <c r="H84" i="24"/>
  <c r="G84" i="24"/>
  <c r="H83" i="24"/>
  <c r="G83" i="24"/>
  <c r="H82" i="24"/>
  <c r="G82" i="24"/>
  <c r="H81" i="24"/>
  <c r="G81" i="24"/>
  <c r="H80" i="24"/>
  <c r="G80" i="24"/>
  <c r="H79" i="24"/>
  <c r="G79" i="24"/>
  <c r="H78" i="24"/>
  <c r="G78" i="24"/>
  <c r="H77" i="24"/>
  <c r="G77" i="24"/>
  <c r="H76" i="24"/>
  <c r="G76" i="24"/>
  <c r="H75" i="24"/>
  <c r="G75" i="24"/>
  <c r="G74" i="24"/>
  <c r="H74" i="24" s="1"/>
  <c r="H73" i="24"/>
  <c r="G73" i="24"/>
  <c r="H72" i="24"/>
  <c r="G72" i="24"/>
  <c r="H71" i="24"/>
  <c r="G71" i="24"/>
  <c r="H70" i="24"/>
  <c r="G70" i="24"/>
  <c r="H69" i="24"/>
  <c r="G69" i="24"/>
  <c r="H68" i="24"/>
  <c r="G68" i="24"/>
  <c r="H67" i="24"/>
  <c r="G67" i="24"/>
  <c r="H66" i="24"/>
  <c r="G66" i="24"/>
  <c r="H65" i="24"/>
  <c r="G65" i="24"/>
  <c r="H64" i="24"/>
  <c r="G64" i="24"/>
  <c r="G63" i="24"/>
  <c r="H63" i="24" s="1"/>
  <c r="H62" i="24"/>
  <c r="G62" i="24"/>
  <c r="H61" i="24"/>
  <c r="G61" i="24"/>
  <c r="H60" i="24"/>
  <c r="G60" i="24"/>
  <c r="H59" i="24"/>
  <c r="G59" i="24"/>
  <c r="H58" i="24"/>
  <c r="G58" i="24"/>
  <c r="H57" i="24"/>
  <c r="G57" i="24"/>
  <c r="H56" i="24"/>
  <c r="G56" i="24"/>
  <c r="H55" i="24"/>
  <c r="G55" i="24"/>
  <c r="H54" i="24"/>
  <c r="G54" i="24"/>
  <c r="H53" i="24"/>
  <c r="G53" i="24"/>
  <c r="G52" i="24"/>
  <c r="H52" i="24" s="1"/>
  <c r="H51" i="24"/>
  <c r="G51" i="24"/>
  <c r="H50" i="24"/>
  <c r="G50" i="24"/>
  <c r="H49" i="24"/>
  <c r="G49" i="24"/>
  <c r="H48" i="24"/>
  <c r="G48" i="24"/>
  <c r="H47" i="24"/>
  <c r="G47" i="24"/>
  <c r="H46" i="24"/>
  <c r="G46" i="24"/>
  <c r="H45" i="24"/>
  <c r="G45" i="24"/>
  <c r="H44" i="24"/>
  <c r="G44" i="24"/>
  <c r="H43" i="24"/>
  <c r="G43" i="24"/>
  <c r="H42" i="24"/>
  <c r="G42" i="24"/>
  <c r="H41" i="24"/>
  <c r="G41" i="24"/>
  <c r="H40" i="24"/>
  <c r="G40" i="24"/>
  <c r="H39" i="24"/>
  <c r="G39" i="24"/>
  <c r="H38" i="24"/>
  <c r="G38" i="24"/>
  <c r="H37" i="24"/>
  <c r="G37" i="24"/>
  <c r="H36" i="24"/>
  <c r="G36" i="24"/>
  <c r="H35" i="24"/>
  <c r="G35" i="24"/>
  <c r="H34" i="24"/>
  <c r="G34" i="24"/>
  <c r="H33" i="24"/>
  <c r="G33" i="24"/>
  <c r="H32" i="24"/>
  <c r="G32" i="24"/>
  <c r="H31" i="24"/>
  <c r="G31" i="24"/>
  <c r="H30" i="24"/>
  <c r="G30" i="24"/>
  <c r="H29" i="24"/>
  <c r="G29" i="24"/>
  <c r="H28" i="24"/>
  <c r="G28" i="24"/>
  <c r="H27" i="24"/>
  <c r="G27" i="24"/>
  <c r="H26" i="24"/>
  <c r="G26" i="24"/>
  <c r="H25" i="24"/>
  <c r="G25" i="24"/>
  <c r="H24" i="24"/>
  <c r="G24" i="24"/>
  <c r="H23" i="24"/>
  <c r="G23" i="24"/>
  <c r="H22" i="24"/>
  <c r="G22" i="24"/>
  <c r="H21" i="24"/>
  <c r="G21" i="24"/>
  <c r="H20" i="24"/>
  <c r="G20" i="24"/>
  <c r="H19" i="24"/>
  <c r="G19" i="24"/>
  <c r="H18" i="24"/>
  <c r="G18" i="24"/>
  <c r="H17" i="24"/>
  <c r="G17" i="24"/>
  <c r="H16" i="24"/>
  <c r="G16" i="24"/>
  <c r="H15" i="24"/>
  <c r="G15" i="24"/>
  <c r="G14" i="24"/>
  <c r="H14" i="24" s="1"/>
  <c r="H151" i="25" l="1"/>
  <c r="I9" i="25" s="1"/>
  <c r="I10" i="25" s="1"/>
  <c r="H150" i="24"/>
  <c r="I9" i="24" s="1"/>
  <c r="I10" i="24" s="1"/>
  <c r="I135" i="24" s="1"/>
  <c r="J135" i="24" s="1"/>
  <c r="G150" i="24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I137" i="25" l="1"/>
  <c r="J137" i="25" s="1"/>
  <c r="I136" i="25"/>
  <c r="J136" i="25" s="1"/>
  <c r="I135" i="25"/>
  <c r="J135" i="25" s="1"/>
  <c r="I134" i="25"/>
  <c r="J134" i="25" s="1"/>
  <c r="I133" i="25"/>
  <c r="J133" i="25" s="1"/>
  <c r="I132" i="25"/>
  <c r="J132" i="25" s="1"/>
  <c r="I131" i="25"/>
  <c r="J131" i="25" s="1"/>
  <c r="I130" i="25"/>
  <c r="J130" i="25" s="1"/>
  <c r="I129" i="25"/>
  <c r="J129" i="25" s="1"/>
  <c r="I128" i="25"/>
  <c r="J128" i="25" s="1"/>
  <c r="I127" i="25"/>
  <c r="J127" i="25" s="1"/>
  <c r="I126" i="25"/>
  <c r="J126" i="25" s="1"/>
  <c r="I125" i="25"/>
  <c r="J125" i="25" s="1"/>
  <c r="I124" i="25"/>
  <c r="J124" i="25" s="1"/>
  <c r="I123" i="25"/>
  <c r="J123" i="25" s="1"/>
  <c r="I122" i="25"/>
  <c r="J122" i="25" s="1"/>
  <c r="I121" i="25"/>
  <c r="J121" i="25" s="1"/>
  <c r="I120" i="25"/>
  <c r="J120" i="25" s="1"/>
  <c r="I119" i="25"/>
  <c r="J119" i="25" s="1"/>
  <c r="I118" i="25"/>
  <c r="J118" i="25" s="1"/>
  <c r="I117" i="25"/>
  <c r="J117" i="25" s="1"/>
  <c r="I116" i="25"/>
  <c r="J116" i="25" s="1"/>
  <c r="I115" i="25"/>
  <c r="J115" i="25" s="1"/>
  <c r="I114" i="25"/>
  <c r="J114" i="25" s="1"/>
  <c r="I113" i="25"/>
  <c r="J113" i="25" s="1"/>
  <c r="I112" i="25"/>
  <c r="J112" i="25" s="1"/>
  <c r="I111" i="25"/>
  <c r="J111" i="25" s="1"/>
  <c r="I110" i="25"/>
  <c r="J110" i="25" s="1"/>
  <c r="I109" i="25"/>
  <c r="J109" i="25" s="1"/>
  <c r="I108" i="25"/>
  <c r="J108" i="25" s="1"/>
  <c r="I107" i="25"/>
  <c r="J107" i="25" s="1"/>
  <c r="I106" i="25"/>
  <c r="J106" i="25" s="1"/>
  <c r="I105" i="25"/>
  <c r="J105" i="25" s="1"/>
  <c r="I104" i="25"/>
  <c r="J104" i="25" s="1"/>
  <c r="I103" i="25"/>
  <c r="J103" i="25" s="1"/>
  <c r="I102" i="25"/>
  <c r="J102" i="25" s="1"/>
  <c r="I101" i="25"/>
  <c r="J101" i="25" s="1"/>
  <c r="I150" i="25"/>
  <c r="J150" i="25" s="1"/>
  <c r="I149" i="25"/>
  <c r="J149" i="25" s="1"/>
  <c r="I148" i="25"/>
  <c r="J148" i="25" s="1"/>
  <c r="I147" i="25"/>
  <c r="J147" i="25" s="1"/>
  <c r="I146" i="25"/>
  <c r="J146" i="25" s="1"/>
  <c r="I145" i="25"/>
  <c r="J145" i="25" s="1"/>
  <c r="I144" i="25"/>
  <c r="J144" i="25" s="1"/>
  <c r="I143" i="25"/>
  <c r="J143" i="25" s="1"/>
  <c r="I142" i="25"/>
  <c r="J142" i="25" s="1"/>
  <c r="I141" i="25"/>
  <c r="J141" i="25" s="1"/>
  <c r="I140" i="25"/>
  <c r="J140" i="25" s="1"/>
  <c r="I139" i="25"/>
  <c r="J139" i="25" s="1"/>
  <c r="I138" i="25"/>
  <c r="J138" i="25" s="1"/>
  <c r="I100" i="25"/>
  <c r="J100" i="25" s="1"/>
  <c r="I99" i="25"/>
  <c r="J99" i="25" s="1"/>
  <c r="I98" i="25"/>
  <c r="J98" i="25" s="1"/>
  <c r="I97" i="25"/>
  <c r="J97" i="25" s="1"/>
  <c r="I96" i="25"/>
  <c r="J96" i="25" s="1"/>
  <c r="I95" i="25"/>
  <c r="J95" i="25" s="1"/>
  <c r="I94" i="25"/>
  <c r="J94" i="25" s="1"/>
  <c r="I93" i="25"/>
  <c r="J93" i="25" s="1"/>
  <c r="I92" i="25"/>
  <c r="J92" i="25" s="1"/>
  <c r="I91" i="25"/>
  <c r="J91" i="25" s="1"/>
  <c r="I90" i="25"/>
  <c r="J90" i="25" s="1"/>
  <c r="I89" i="25"/>
  <c r="J89" i="25" s="1"/>
  <c r="I88" i="25"/>
  <c r="J88" i="25" s="1"/>
  <c r="I87" i="25"/>
  <c r="J87" i="25" s="1"/>
  <c r="I86" i="25"/>
  <c r="J86" i="25" s="1"/>
  <c r="I85" i="25"/>
  <c r="J85" i="25" s="1"/>
  <c r="I84" i="25"/>
  <c r="J84" i="25" s="1"/>
  <c r="I83" i="25"/>
  <c r="J83" i="25" s="1"/>
  <c r="I82" i="25"/>
  <c r="J82" i="25" s="1"/>
  <c r="I81" i="25"/>
  <c r="J81" i="25" s="1"/>
  <c r="I80" i="25"/>
  <c r="J80" i="25" s="1"/>
  <c r="I79" i="25"/>
  <c r="J79" i="25" s="1"/>
  <c r="I78" i="25"/>
  <c r="J78" i="25" s="1"/>
  <c r="I77" i="25"/>
  <c r="J77" i="25" s="1"/>
  <c r="I76" i="25"/>
  <c r="J76" i="25" s="1"/>
  <c r="I75" i="25"/>
  <c r="J75" i="25" s="1"/>
  <c r="I74" i="25"/>
  <c r="J74" i="25" s="1"/>
  <c r="I73" i="25"/>
  <c r="J73" i="25" s="1"/>
  <c r="I72" i="25"/>
  <c r="J72" i="25" s="1"/>
  <c r="I71" i="25"/>
  <c r="J71" i="25" s="1"/>
  <c r="I70" i="25"/>
  <c r="J70" i="25" s="1"/>
  <c r="I69" i="25"/>
  <c r="J69" i="25" s="1"/>
  <c r="I68" i="25"/>
  <c r="J68" i="25" s="1"/>
  <c r="I67" i="25"/>
  <c r="J67" i="25" s="1"/>
  <c r="I66" i="25"/>
  <c r="J66" i="25" s="1"/>
  <c r="I65" i="25"/>
  <c r="J65" i="25" s="1"/>
  <c r="I64" i="25"/>
  <c r="J64" i="25" s="1"/>
  <c r="I63" i="25"/>
  <c r="J63" i="25" s="1"/>
  <c r="I62" i="25"/>
  <c r="J62" i="25" s="1"/>
  <c r="I61" i="25"/>
  <c r="J61" i="25" s="1"/>
  <c r="I60" i="25"/>
  <c r="J60" i="25" s="1"/>
  <c r="I59" i="25"/>
  <c r="J59" i="25" s="1"/>
  <c r="I58" i="25"/>
  <c r="J58" i="25" s="1"/>
  <c r="I57" i="25"/>
  <c r="J57" i="25" s="1"/>
  <c r="I56" i="25"/>
  <c r="J56" i="25" s="1"/>
  <c r="I55" i="25"/>
  <c r="J55" i="25" s="1"/>
  <c r="I54" i="25"/>
  <c r="J54" i="25" s="1"/>
  <c r="I53" i="25"/>
  <c r="J53" i="25" s="1"/>
  <c r="I52" i="25"/>
  <c r="J52" i="25" s="1"/>
  <c r="I51" i="25"/>
  <c r="J51" i="25" s="1"/>
  <c r="I50" i="25"/>
  <c r="J50" i="25" s="1"/>
  <c r="I49" i="25"/>
  <c r="J49" i="25" s="1"/>
  <c r="I48" i="25"/>
  <c r="J48" i="25" s="1"/>
  <c r="I47" i="25"/>
  <c r="J47" i="25" s="1"/>
  <c r="I46" i="25"/>
  <c r="J46" i="25" s="1"/>
  <c r="I45" i="25"/>
  <c r="J45" i="25" s="1"/>
  <c r="I44" i="25"/>
  <c r="J44" i="25" s="1"/>
  <c r="I43" i="25"/>
  <c r="J43" i="25" s="1"/>
  <c r="I41" i="25"/>
  <c r="J41" i="25" s="1"/>
  <c r="I40" i="25"/>
  <c r="J40" i="25" s="1"/>
  <c r="I39" i="25"/>
  <c r="J39" i="25" s="1"/>
  <c r="I38" i="25"/>
  <c r="J38" i="25" s="1"/>
  <c r="I37" i="25"/>
  <c r="J37" i="25" s="1"/>
  <c r="I36" i="25"/>
  <c r="J36" i="25" s="1"/>
  <c r="I35" i="25"/>
  <c r="J35" i="25" s="1"/>
  <c r="I34" i="25"/>
  <c r="J34" i="25" s="1"/>
  <c r="I33" i="25"/>
  <c r="J33" i="25" s="1"/>
  <c r="I32" i="25"/>
  <c r="J32" i="25" s="1"/>
  <c r="I31" i="25"/>
  <c r="J31" i="25" s="1"/>
  <c r="I30" i="25"/>
  <c r="J30" i="25" s="1"/>
  <c r="I29" i="25"/>
  <c r="J29" i="25" s="1"/>
  <c r="I28" i="25"/>
  <c r="J28" i="25" s="1"/>
  <c r="I27" i="25"/>
  <c r="J27" i="25" s="1"/>
  <c r="I26" i="25"/>
  <c r="J26" i="25" s="1"/>
  <c r="I25" i="25"/>
  <c r="J25" i="25" s="1"/>
  <c r="I24" i="25"/>
  <c r="J24" i="25" s="1"/>
  <c r="I23" i="25"/>
  <c r="J23" i="25" s="1"/>
  <c r="I22" i="25"/>
  <c r="J22" i="25" s="1"/>
  <c r="I21" i="25"/>
  <c r="J21" i="25" s="1"/>
  <c r="I20" i="25"/>
  <c r="J20" i="25" s="1"/>
  <c r="I19" i="25"/>
  <c r="J19" i="25" s="1"/>
  <c r="I18" i="25"/>
  <c r="J18" i="25" s="1"/>
  <c r="I16" i="25"/>
  <c r="J16" i="25" s="1"/>
  <c r="I14" i="25"/>
  <c r="I17" i="25"/>
  <c r="J17" i="25" s="1"/>
  <c r="I15" i="25"/>
  <c r="J15" i="25" s="1"/>
  <c r="I148" i="24"/>
  <c r="J148" i="24" s="1"/>
  <c r="I61" i="24"/>
  <c r="J61" i="24" s="1"/>
  <c r="I29" i="24"/>
  <c r="J29" i="24" s="1"/>
  <c r="I93" i="24"/>
  <c r="J93" i="24" s="1"/>
  <c r="I16" i="24"/>
  <c r="J16" i="24" s="1"/>
  <c r="I45" i="24"/>
  <c r="J45" i="24" s="1"/>
  <c r="I77" i="24"/>
  <c r="J77" i="24" s="1"/>
  <c r="I109" i="24"/>
  <c r="J109" i="24" s="1"/>
  <c r="I21" i="24"/>
  <c r="J21" i="24" s="1"/>
  <c r="I37" i="24"/>
  <c r="J37" i="24" s="1"/>
  <c r="I53" i="24"/>
  <c r="J53" i="24" s="1"/>
  <c r="I69" i="24"/>
  <c r="J69" i="24" s="1"/>
  <c r="I85" i="24"/>
  <c r="J85" i="24" s="1"/>
  <c r="I101" i="24"/>
  <c r="J101" i="24" s="1"/>
  <c r="I140" i="24"/>
  <c r="J140" i="24" s="1"/>
  <c r="I14" i="24"/>
  <c r="J14" i="24" s="1"/>
  <c r="I18" i="24"/>
  <c r="J18" i="24" s="1"/>
  <c r="I25" i="24"/>
  <c r="J25" i="24" s="1"/>
  <c r="I33" i="24"/>
  <c r="J33" i="24" s="1"/>
  <c r="I41" i="24"/>
  <c r="J41" i="24" s="1"/>
  <c r="I49" i="24"/>
  <c r="J49" i="24" s="1"/>
  <c r="I57" i="24"/>
  <c r="J57" i="24" s="1"/>
  <c r="I65" i="24"/>
  <c r="J65" i="24" s="1"/>
  <c r="I73" i="24"/>
  <c r="J73" i="24" s="1"/>
  <c r="I81" i="24"/>
  <c r="J81" i="24" s="1"/>
  <c r="I89" i="24"/>
  <c r="J89" i="24" s="1"/>
  <c r="I97" i="24"/>
  <c r="J97" i="24" s="1"/>
  <c r="I105" i="24"/>
  <c r="J105" i="24" s="1"/>
  <c r="I113" i="24"/>
  <c r="J113" i="24" s="1"/>
  <c r="I144" i="24"/>
  <c r="J144" i="24" s="1"/>
  <c r="I116" i="24"/>
  <c r="J116" i="24" s="1"/>
  <c r="I124" i="24"/>
  <c r="J124" i="24" s="1"/>
  <c r="I132" i="24"/>
  <c r="J132" i="24" s="1"/>
  <c r="I120" i="24"/>
  <c r="J120" i="24" s="1"/>
  <c r="I128" i="24"/>
  <c r="J128" i="24" s="1"/>
  <c r="I136" i="24"/>
  <c r="J136" i="24" s="1"/>
  <c r="I15" i="24"/>
  <c r="J15" i="24" s="1"/>
  <c r="I17" i="24"/>
  <c r="J17" i="24" s="1"/>
  <c r="I19" i="24"/>
  <c r="J19" i="24" s="1"/>
  <c r="I23" i="24"/>
  <c r="J23" i="24" s="1"/>
  <c r="I27" i="24"/>
  <c r="J27" i="24" s="1"/>
  <c r="I31" i="24"/>
  <c r="J31" i="24" s="1"/>
  <c r="I35" i="24"/>
  <c r="J35" i="24" s="1"/>
  <c r="I39" i="24"/>
  <c r="J39" i="24" s="1"/>
  <c r="I43" i="24"/>
  <c r="J43" i="24" s="1"/>
  <c r="I47" i="24"/>
  <c r="J47" i="24" s="1"/>
  <c r="I51" i="24"/>
  <c r="J51" i="24" s="1"/>
  <c r="I55" i="24"/>
  <c r="J55" i="24" s="1"/>
  <c r="I59" i="24"/>
  <c r="J59" i="24" s="1"/>
  <c r="I63" i="24"/>
  <c r="J63" i="24" s="1"/>
  <c r="I67" i="24"/>
  <c r="J67" i="24" s="1"/>
  <c r="I71" i="24"/>
  <c r="J71" i="24" s="1"/>
  <c r="I75" i="24"/>
  <c r="J75" i="24" s="1"/>
  <c r="I79" i="24"/>
  <c r="J79" i="24" s="1"/>
  <c r="I83" i="24"/>
  <c r="J83" i="24" s="1"/>
  <c r="I87" i="24"/>
  <c r="J87" i="24" s="1"/>
  <c r="I91" i="24"/>
  <c r="J91" i="24" s="1"/>
  <c r="I95" i="24"/>
  <c r="J95" i="24" s="1"/>
  <c r="I99" i="24"/>
  <c r="J99" i="24" s="1"/>
  <c r="I103" i="24"/>
  <c r="J103" i="24" s="1"/>
  <c r="I107" i="24"/>
  <c r="J107" i="24" s="1"/>
  <c r="I111" i="24"/>
  <c r="J111" i="24" s="1"/>
  <c r="I138" i="24"/>
  <c r="J138" i="24" s="1"/>
  <c r="I142" i="24"/>
  <c r="J142" i="24" s="1"/>
  <c r="I146" i="24"/>
  <c r="J146" i="24" s="1"/>
  <c r="I114" i="24"/>
  <c r="J114" i="24" s="1"/>
  <c r="I118" i="24"/>
  <c r="J118" i="24" s="1"/>
  <c r="I122" i="24"/>
  <c r="J122" i="24" s="1"/>
  <c r="I126" i="24"/>
  <c r="J126" i="24" s="1"/>
  <c r="I130" i="24"/>
  <c r="J130" i="24" s="1"/>
  <c r="I134" i="24"/>
  <c r="J134" i="24" s="1"/>
  <c r="I20" i="24"/>
  <c r="J20" i="24" s="1"/>
  <c r="I22" i="24"/>
  <c r="J22" i="24" s="1"/>
  <c r="I24" i="24"/>
  <c r="J24" i="24" s="1"/>
  <c r="I26" i="24"/>
  <c r="J26" i="24" s="1"/>
  <c r="I28" i="24"/>
  <c r="J28" i="24" s="1"/>
  <c r="I30" i="24"/>
  <c r="J30" i="24" s="1"/>
  <c r="I32" i="24"/>
  <c r="J32" i="24" s="1"/>
  <c r="I34" i="24"/>
  <c r="J34" i="24" s="1"/>
  <c r="I36" i="24"/>
  <c r="J36" i="24" s="1"/>
  <c r="I38" i="24"/>
  <c r="J38" i="24" s="1"/>
  <c r="I40" i="24"/>
  <c r="J40" i="24" s="1"/>
  <c r="I42" i="24"/>
  <c r="J42" i="24" s="1"/>
  <c r="I44" i="24"/>
  <c r="J44" i="24" s="1"/>
  <c r="I46" i="24"/>
  <c r="J46" i="24" s="1"/>
  <c r="I48" i="24"/>
  <c r="J48" i="24" s="1"/>
  <c r="I50" i="24"/>
  <c r="J50" i="24" s="1"/>
  <c r="I52" i="24"/>
  <c r="J52" i="24" s="1"/>
  <c r="I54" i="24"/>
  <c r="J54" i="24" s="1"/>
  <c r="I56" i="24"/>
  <c r="J56" i="24" s="1"/>
  <c r="I58" i="24"/>
  <c r="J58" i="24" s="1"/>
  <c r="I60" i="24"/>
  <c r="J60" i="24" s="1"/>
  <c r="I62" i="24"/>
  <c r="J62" i="24" s="1"/>
  <c r="I64" i="24"/>
  <c r="J64" i="24" s="1"/>
  <c r="I66" i="24"/>
  <c r="J66" i="24" s="1"/>
  <c r="I68" i="24"/>
  <c r="J68" i="24" s="1"/>
  <c r="I70" i="24"/>
  <c r="J70" i="24" s="1"/>
  <c r="I72" i="24"/>
  <c r="J72" i="24" s="1"/>
  <c r="I74" i="24"/>
  <c r="J74" i="24" s="1"/>
  <c r="I76" i="24"/>
  <c r="J76" i="24" s="1"/>
  <c r="I78" i="24"/>
  <c r="J78" i="24" s="1"/>
  <c r="I80" i="24"/>
  <c r="J80" i="24" s="1"/>
  <c r="I82" i="24"/>
  <c r="J82" i="24" s="1"/>
  <c r="I84" i="24"/>
  <c r="J84" i="24" s="1"/>
  <c r="I86" i="24"/>
  <c r="J86" i="24" s="1"/>
  <c r="I88" i="24"/>
  <c r="J88" i="24" s="1"/>
  <c r="I90" i="24"/>
  <c r="J90" i="24" s="1"/>
  <c r="I92" i="24"/>
  <c r="J92" i="24" s="1"/>
  <c r="I94" i="24"/>
  <c r="J94" i="24" s="1"/>
  <c r="I96" i="24"/>
  <c r="J96" i="24" s="1"/>
  <c r="I98" i="24"/>
  <c r="J98" i="24" s="1"/>
  <c r="I100" i="24"/>
  <c r="J100" i="24" s="1"/>
  <c r="I102" i="24"/>
  <c r="J102" i="24" s="1"/>
  <c r="I104" i="24"/>
  <c r="J104" i="24" s="1"/>
  <c r="I106" i="24"/>
  <c r="J106" i="24" s="1"/>
  <c r="I108" i="24"/>
  <c r="J108" i="24" s="1"/>
  <c r="I110" i="24"/>
  <c r="J110" i="24" s="1"/>
  <c r="I112" i="24"/>
  <c r="J112" i="24" s="1"/>
  <c r="I137" i="24"/>
  <c r="J137" i="24" s="1"/>
  <c r="I139" i="24"/>
  <c r="J139" i="24" s="1"/>
  <c r="I141" i="24"/>
  <c r="J141" i="24" s="1"/>
  <c r="I143" i="24"/>
  <c r="J143" i="24" s="1"/>
  <c r="I145" i="24"/>
  <c r="J145" i="24" s="1"/>
  <c r="I147" i="24"/>
  <c r="J147" i="24" s="1"/>
  <c r="I149" i="24"/>
  <c r="J149" i="24" s="1"/>
  <c r="I115" i="24"/>
  <c r="J115" i="24" s="1"/>
  <c r="I117" i="24"/>
  <c r="J117" i="24" s="1"/>
  <c r="I119" i="24"/>
  <c r="J119" i="24" s="1"/>
  <c r="I121" i="24"/>
  <c r="J121" i="24" s="1"/>
  <c r="I123" i="24"/>
  <c r="J123" i="24" s="1"/>
  <c r="I125" i="24"/>
  <c r="J125" i="24" s="1"/>
  <c r="I127" i="24"/>
  <c r="J127" i="24" s="1"/>
  <c r="I129" i="24"/>
  <c r="J129" i="24" s="1"/>
  <c r="I131" i="24"/>
  <c r="J131" i="24" s="1"/>
  <c r="I133" i="24"/>
  <c r="J133" i="24" s="1"/>
  <c r="F150" i="23"/>
  <c r="D150" i="23"/>
  <c r="H149" i="23"/>
  <c r="H148" i="23"/>
  <c r="H147" i="23"/>
  <c r="H146" i="23"/>
  <c r="H145" i="23"/>
  <c r="H144" i="23"/>
  <c r="H143" i="23"/>
  <c r="H142" i="23"/>
  <c r="H141" i="23"/>
  <c r="H140" i="23"/>
  <c r="H139" i="23"/>
  <c r="H138" i="23"/>
  <c r="H137" i="23"/>
  <c r="L136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G14" i="23"/>
  <c r="I151" i="25" l="1"/>
  <c r="J14" i="25"/>
  <c r="J151" i="25" s="1"/>
  <c r="J150" i="24"/>
  <c r="I150" i="24"/>
  <c r="G150" i="23"/>
  <c r="H14" i="23"/>
  <c r="I98" i="21"/>
  <c r="I7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10" i="21"/>
  <c r="I23" i="21"/>
  <c r="I14" i="21"/>
  <c r="H14" i="21"/>
  <c r="I22" i="21"/>
  <c r="I21" i="21"/>
  <c r="I20" i="21"/>
  <c r="I19" i="21"/>
  <c r="I18" i="21"/>
  <c r="I17" i="21"/>
  <c r="I16" i="21"/>
  <c r="I15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3" l="1"/>
  <c r="I9" i="23" s="1"/>
  <c r="I10" i="23" s="1"/>
  <c r="T45" i="22"/>
  <c r="U45" i="22" s="1"/>
  <c r="S150" i="22"/>
  <c r="U51" i="22"/>
  <c r="Q150" i="22"/>
  <c r="T149" i="22"/>
  <c r="U149" i="22" s="1"/>
  <c r="T148" i="22"/>
  <c r="U148" i="22" s="1"/>
  <c r="T147" i="22"/>
  <c r="U147" i="22" s="1"/>
  <c r="T146" i="22"/>
  <c r="U146" i="22" s="1"/>
  <c r="T145" i="22"/>
  <c r="U145" i="22" s="1"/>
  <c r="T144" i="22"/>
  <c r="U144" i="22" s="1"/>
  <c r="T143" i="22"/>
  <c r="U143" i="22" s="1"/>
  <c r="T142" i="22"/>
  <c r="U142" i="22" s="1"/>
  <c r="T141" i="22"/>
  <c r="U141" i="22" s="1"/>
  <c r="T140" i="22"/>
  <c r="U140" i="22" s="1"/>
  <c r="T139" i="22"/>
  <c r="U139" i="22" s="1"/>
  <c r="T138" i="22"/>
  <c r="U138" i="22" s="1"/>
  <c r="T137" i="22"/>
  <c r="U137" i="22" s="1"/>
  <c r="T136" i="22"/>
  <c r="U136" i="22" s="1"/>
  <c r="T135" i="22"/>
  <c r="U135" i="22" s="1"/>
  <c r="T134" i="22"/>
  <c r="U134" i="22" s="1"/>
  <c r="T133" i="22"/>
  <c r="U133" i="22" s="1"/>
  <c r="T132" i="22"/>
  <c r="U132" i="22" s="1"/>
  <c r="T131" i="22"/>
  <c r="U131" i="22" s="1"/>
  <c r="T130" i="22"/>
  <c r="U130" i="22" s="1"/>
  <c r="T129" i="22"/>
  <c r="U129" i="22" s="1"/>
  <c r="T128" i="22"/>
  <c r="U128" i="22" s="1"/>
  <c r="T127" i="22"/>
  <c r="U127" i="22" s="1"/>
  <c r="T126" i="22"/>
  <c r="U126" i="22" s="1"/>
  <c r="T125" i="22"/>
  <c r="U125" i="22" s="1"/>
  <c r="T124" i="22"/>
  <c r="U124" i="22" s="1"/>
  <c r="T123" i="22"/>
  <c r="U123" i="22" s="1"/>
  <c r="T122" i="22"/>
  <c r="U122" i="22" s="1"/>
  <c r="T121" i="22"/>
  <c r="U121" i="22" s="1"/>
  <c r="T120" i="22"/>
  <c r="U120" i="22" s="1"/>
  <c r="T119" i="22"/>
  <c r="U119" i="22" s="1"/>
  <c r="T118" i="22"/>
  <c r="U118" i="22" s="1"/>
  <c r="T117" i="22"/>
  <c r="U117" i="22" s="1"/>
  <c r="T116" i="22"/>
  <c r="U116" i="22" s="1"/>
  <c r="T115" i="22"/>
  <c r="U115" i="22" s="1"/>
  <c r="T114" i="22"/>
  <c r="U114" i="22" s="1"/>
  <c r="T113" i="22"/>
  <c r="U113" i="22" s="1"/>
  <c r="T112" i="22"/>
  <c r="U112" i="22" s="1"/>
  <c r="T111" i="22"/>
  <c r="U111" i="22" s="1"/>
  <c r="T110" i="22"/>
  <c r="U110" i="22" s="1"/>
  <c r="T109" i="22"/>
  <c r="U109" i="22" s="1"/>
  <c r="T108" i="22"/>
  <c r="U108" i="22" s="1"/>
  <c r="T107" i="22"/>
  <c r="U107" i="22" s="1"/>
  <c r="T106" i="22"/>
  <c r="U106" i="22" s="1"/>
  <c r="T105" i="22"/>
  <c r="U105" i="22" s="1"/>
  <c r="T104" i="22"/>
  <c r="U104" i="22" s="1"/>
  <c r="T103" i="22"/>
  <c r="U103" i="22" s="1"/>
  <c r="T102" i="22"/>
  <c r="U102" i="22" s="1"/>
  <c r="T101" i="22"/>
  <c r="U101" i="22" s="1"/>
  <c r="T100" i="22"/>
  <c r="U100" i="22" s="1"/>
  <c r="T99" i="22"/>
  <c r="U99" i="22" s="1"/>
  <c r="T98" i="22"/>
  <c r="U98" i="22" s="1"/>
  <c r="T97" i="22"/>
  <c r="U97" i="22" s="1"/>
  <c r="T96" i="22"/>
  <c r="U96" i="22" s="1"/>
  <c r="T95" i="22"/>
  <c r="U95" i="22" s="1"/>
  <c r="T94" i="22"/>
  <c r="U94" i="22" s="1"/>
  <c r="T93" i="22"/>
  <c r="U93" i="22" s="1"/>
  <c r="T92" i="22"/>
  <c r="U92" i="22" s="1"/>
  <c r="U91" i="22"/>
  <c r="T91" i="22"/>
  <c r="T90" i="22"/>
  <c r="U90" i="22" s="1"/>
  <c r="U89" i="22"/>
  <c r="T89" i="22"/>
  <c r="T88" i="22"/>
  <c r="U88" i="22" s="1"/>
  <c r="U87" i="22"/>
  <c r="T87" i="22"/>
  <c r="T86" i="22"/>
  <c r="U86" i="22" s="1"/>
  <c r="U85" i="22"/>
  <c r="T85" i="22"/>
  <c r="T84" i="22"/>
  <c r="U84" i="22" s="1"/>
  <c r="U83" i="22"/>
  <c r="T83" i="22"/>
  <c r="T82" i="22"/>
  <c r="U82" i="22" s="1"/>
  <c r="U81" i="22"/>
  <c r="T81" i="22"/>
  <c r="T80" i="22"/>
  <c r="U80" i="22" s="1"/>
  <c r="U79" i="22"/>
  <c r="T79" i="22"/>
  <c r="T78" i="22"/>
  <c r="U78" i="22" s="1"/>
  <c r="U77" i="22"/>
  <c r="T77" i="22"/>
  <c r="T76" i="22"/>
  <c r="U76" i="22" s="1"/>
  <c r="U75" i="22"/>
  <c r="T75" i="22"/>
  <c r="T74" i="22"/>
  <c r="U74" i="22" s="1"/>
  <c r="U73" i="22"/>
  <c r="T73" i="22"/>
  <c r="T72" i="22"/>
  <c r="U72" i="22" s="1"/>
  <c r="U71" i="22"/>
  <c r="T71" i="22"/>
  <c r="T70" i="22"/>
  <c r="U70" i="22" s="1"/>
  <c r="U69" i="22"/>
  <c r="T69" i="22"/>
  <c r="T68" i="22"/>
  <c r="U68" i="22" s="1"/>
  <c r="U67" i="22"/>
  <c r="T67" i="22"/>
  <c r="T66" i="22"/>
  <c r="U66" i="22" s="1"/>
  <c r="T65" i="22"/>
  <c r="U65" i="22" s="1"/>
  <c r="T64" i="22"/>
  <c r="U64" i="22" s="1"/>
  <c r="T63" i="22"/>
  <c r="U63" i="22" s="1"/>
  <c r="T62" i="22"/>
  <c r="U62" i="22" s="1"/>
  <c r="T61" i="22"/>
  <c r="U61" i="22" s="1"/>
  <c r="T60" i="22"/>
  <c r="U60" i="22" s="1"/>
  <c r="T59" i="22"/>
  <c r="U59" i="22" s="1"/>
  <c r="T58" i="22"/>
  <c r="U58" i="22" s="1"/>
  <c r="T57" i="22"/>
  <c r="U57" i="22" s="1"/>
  <c r="T56" i="22"/>
  <c r="U56" i="22" s="1"/>
  <c r="T55" i="22"/>
  <c r="U55" i="22" s="1"/>
  <c r="T54" i="22"/>
  <c r="U54" i="22" s="1"/>
  <c r="T53" i="22"/>
  <c r="U53" i="22" s="1"/>
  <c r="T52" i="22"/>
  <c r="U52" i="22" s="1"/>
  <c r="T51" i="22"/>
  <c r="T50" i="22"/>
  <c r="T49" i="22"/>
  <c r="U49" i="22" s="1"/>
  <c r="T48" i="22"/>
  <c r="U48" i="22" s="1"/>
  <c r="T47" i="22"/>
  <c r="U47" i="22" s="1"/>
  <c r="T46" i="22"/>
  <c r="U46" i="22" s="1"/>
  <c r="T44" i="22"/>
  <c r="T43" i="22"/>
  <c r="T42" i="22"/>
  <c r="T41" i="22"/>
  <c r="U41" i="22" s="1"/>
  <c r="T40" i="22"/>
  <c r="U40" i="22" s="1"/>
  <c r="T39" i="22"/>
  <c r="U39" i="22" s="1"/>
  <c r="T38" i="22"/>
  <c r="U38" i="22" s="1"/>
  <c r="T37" i="22"/>
  <c r="T36" i="22"/>
  <c r="T35" i="22"/>
  <c r="T34" i="22"/>
  <c r="T33" i="22"/>
  <c r="U33" i="22" s="1"/>
  <c r="T32" i="22"/>
  <c r="U32" i="22" s="1"/>
  <c r="T31" i="22"/>
  <c r="U31" i="22" s="1"/>
  <c r="T30" i="22"/>
  <c r="U30" i="22" s="1"/>
  <c r="T29" i="22"/>
  <c r="U29" i="22" s="1"/>
  <c r="T28" i="22"/>
  <c r="U28" i="22" s="1"/>
  <c r="T27" i="22"/>
  <c r="U27" i="22" s="1"/>
  <c r="T26" i="22"/>
  <c r="U26" i="22" s="1"/>
  <c r="T25" i="22"/>
  <c r="U25" i="22" s="1"/>
  <c r="T24" i="22"/>
  <c r="U24" i="22" s="1"/>
  <c r="T23" i="22"/>
  <c r="U23" i="22" s="1"/>
  <c r="T22" i="22"/>
  <c r="U22" i="22" s="1"/>
  <c r="T21" i="22"/>
  <c r="U21" i="22" s="1"/>
  <c r="T20" i="22"/>
  <c r="U20" i="22" s="1"/>
  <c r="T19" i="22"/>
  <c r="U19" i="22" s="1"/>
  <c r="T18" i="22"/>
  <c r="U18" i="22" s="1"/>
  <c r="T17" i="22"/>
  <c r="U17" i="22" s="1"/>
  <c r="T16" i="22"/>
  <c r="U16" i="22" s="1"/>
  <c r="T15" i="22"/>
  <c r="U15" i="22" s="1"/>
  <c r="T14" i="22"/>
  <c r="V8" i="22"/>
  <c r="F150" i="22"/>
  <c r="G42" i="22"/>
  <c r="G43" i="22"/>
  <c r="G44" i="22"/>
  <c r="D150" i="22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L136" i="22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L56" i="22"/>
  <c r="G56" i="22"/>
  <c r="H56" i="22" s="1"/>
  <c r="G55" i="22"/>
  <c r="H55" i="22" s="1"/>
  <c r="G54" i="22"/>
  <c r="H54" i="22" s="1"/>
  <c r="G53" i="22"/>
  <c r="H53" i="22" s="1"/>
  <c r="G52" i="22"/>
  <c r="H52" i="22" s="1"/>
  <c r="L51" i="22"/>
  <c r="G51" i="22"/>
  <c r="L50" i="22"/>
  <c r="G50" i="22"/>
  <c r="G49" i="22"/>
  <c r="H49" i="22" s="1"/>
  <c r="G48" i="22"/>
  <c r="H48" i="22" s="1"/>
  <c r="G47" i="22"/>
  <c r="H47" i="22" s="1"/>
  <c r="G46" i="22"/>
  <c r="H46" i="22" s="1"/>
  <c r="L45" i="22"/>
  <c r="G45" i="22"/>
  <c r="L44" i="22"/>
  <c r="L43" i="22"/>
  <c r="L42" i="22"/>
  <c r="G41" i="22"/>
  <c r="H41" i="22" s="1"/>
  <c r="G40" i="22"/>
  <c r="H40" i="22" s="1"/>
  <c r="G39" i="22"/>
  <c r="H39" i="22" s="1"/>
  <c r="G38" i="22"/>
  <c r="H38" i="22" s="1"/>
  <c r="L37" i="22"/>
  <c r="G37" i="22"/>
  <c r="L36" i="22"/>
  <c r="G36" i="22"/>
  <c r="L35" i="22"/>
  <c r="G35" i="22"/>
  <c r="L34" i="22"/>
  <c r="G34" i="22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I8" i="22"/>
  <c r="I136" i="23" l="1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51" i="23"/>
  <c r="J51" i="23" s="1"/>
  <c r="I45" i="23"/>
  <c r="J45" i="23" s="1"/>
  <c r="I43" i="23"/>
  <c r="J43" i="23" s="1"/>
  <c r="I37" i="23"/>
  <c r="J37" i="23" s="1"/>
  <c r="I35" i="23"/>
  <c r="J35" i="23" s="1"/>
  <c r="I101" i="23"/>
  <c r="J101" i="23" s="1"/>
  <c r="I100" i="23"/>
  <c r="J100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4" i="23"/>
  <c r="J74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I52" i="23"/>
  <c r="J52" i="23" s="1"/>
  <c r="I44" i="23"/>
  <c r="J44" i="23" s="1"/>
  <c r="I36" i="23"/>
  <c r="J36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I50" i="23"/>
  <c r="J50" i="23" s="1"/>
  <c r="I49" i="23"/>
  <c r="J49" i="23" s="1"/>
  <c r="I48" i="23"/>
  <c r="J48" i="23" s="1"/>
  <c r="I47" i="23"/>
  <c r="J47" i="23" s="1"/>
  <c r="I46" i="23"/>
  <c r="J46" i="23" s="1"/>
  <c r="I42" i="23"/>
  <c r="J42" i="23" s="1"/>
  <c r="I41" i="23"/>
  <c r="J41" i="23" s="1"/>
  <c r="I40" i="23"/>
  <c r="J40" i="23" s="1"/>
  <c r="I39" i="23"/>
  <c r="J39" i="23" s="1"/>
  <c r="I38" i="23"/>
  <c r="J38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T150" i="22"/>
  <c r="U14" i="22"/>
  <c r="G150" i="22"/>
  <c r="H14" i="22"/>
  <c r="H150" i="22" s="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83" i="21"/>
  <c r="G84" i="21"/>
  <c r="G85" i="21"/>
  <c r="G86" i="21"/>
  <c r="G87" i="21"/>
  <c r="G88" i="21"/>
  <c r="G89" i="21"/>
  <c r="G90" i="21"/>
  <c r="G91" i="21"/>
  <c r="G92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I150" i="23" l="1"/>
  <c r="J14" i="23"/>
  <c r="J150" i="23" s="1"/>
  <c r="U150" i="22"/>
  <c r="V9" i="22" s="1"/>
  <c r="V10" i="22" s="1"/>
  <c r="I9" i="22"/>
  <c r="I10" i="22" s="1"/>
  <c r="L136" i="21"/>
  <c r="L51" i="21"/>
  <c r="L50" i="21"/>
  <c r="L43" i="21"/>
  <c r="L44" i="21"/>
  <c r="L45" i="21"/>
  <c r="L42" i="21"/>
  <c r="L35" i="21"/>
  <c r="L36" i="21"/>
  <c r="L37" i="21"/>
  <c r="L34" i="21"/>
  <c r="V34" i="22" l="1"/>
  <c r="W34" i="22" s="1"/>
  <c r="X34" i="22" s="1"/>
  <c r="V101" i="22"/>
  <c r="W101" i="22" s="1"/>
  <c r="X101" i="22" s="1"/>
  <c r="V148" i="22"/>
  <c r="W148" i="22" s="1"/>
  <c r="X148" i="22" s="1"/>
  <c r="V144" i="22"/>
  <c r="W144" i="22" s="1"/>
  <c r="X144" i="22" s="1"/>
  <c r="V140" i="22"/>
  <c r="W140" i="22" s="1"/>
  <c r="X140" i="22" s="1"/>
  <c r="V136" i="22"/>
  <c r="W136" i="22" s="1"/>
  <c r="X136" i="22" s="1"/>
  <c r="V132" i="22"/>
  <c r="W132" i="22" s="1"/>
  <c r="X132" i="22" s="1"/>
  <c r="V128" i="22"/>
  <c r="W128" i="22" s="1"/>
  <c r="X128" i="22" s="1"/>
  <c r="V124" i="22"/>
  <c r="W124" i="22" s="1"/>
  <c r="X124" i="22" s="1"/>
  <c r="V120" i="22"/>
  <c r="W120" i="22" s="1"/>
  <c r="X120" i="22" s="1"/>
  <c r="V116" i="22"/>
  <c r="W116" i="22" s="1"/>
  <c r="X116" i="22" s="1"/>
  <c r="V110" i="22"/>
  <c r="W110" i="22" s="1"/>
  <c r="X110" i="22" s="1"/>
  <c r="V106" i="22"/>
  <c r="W106" i="22" s="1"/>
  <c r="X106" i="22" s="1"/>
  <c r="V102" i="22"/>
  <c r="W102" i="22" s="1"/>
  <c r="X102" i="22" s="1"/>
  <c r="V97" i="22"/>
  <c r="W97" i="22" s="1"/>
  <c r="X97" i="22" s="1"/>
  <c r="V93" i="22"/>
  <c r="W93" i="22" s="1"/>
  <c r="X93" i="22" s="1"/>
  <c r="V89" i="22"/>
  <c r="W89" i="22" s="1"/>
  <c r="X89" i="22" s="1"/>
  <c r="V85" i="22"/>
  <c r="W85" i="22" s="1"/>
  <c r="X85" i="22" s="1"/>
  <c r="V76" i="22"/>
  <c r="W76" i="22" s="1"/>
  <c r="X76" i="22" s="1"/>
  <c r="V60" i="22"/>
  <c r="W60" i="22" s="1"/>
  <c r="X60" i="22" s="1"/>
  <c r="V43" i="22"/>
  <c r="W43" i="22" s="1"/>
  <c r="X43" i="22" s="1"/>
  <c r="V42" i="22"/>
  <c r="W42" i="22" s="1"/>
  <c r="X42" i="22" s="1"/>
  <c r="V62" i="22"/>
  <c r="W62" i="22" s="1"/>
  <c r="X62" i="22" s="1"/>
  <c r="V50" i="22"/>
  <c r="W50" i="22" s="1"/>
  <c r="X50" i="22" s="1"/>
  <c r="V41" i="22"/>
  <c r="W41" i="22" s="1"/>
  <c r="X41" i="22" s="1"/>
  <c r="V31" i="22"/>
  <c r="W31" i="22" s="1"/>
  <c r="X31" i="22" s="1"/>
  <c r="V36" i="22"/>
  <c r="W36" i="22" s="1"/>
  <c r="X36" i="22" s="1"/>
  <c r="V113" i="22"/>
  <c r="W113" i="22" s="1"/>
  <c r="X113" i="22" s="1"/>
  <c r="V147" i="22"/>
  <c r="W147" i="22" s="1"/>
  <c r="X147" i="22" s="1"/>
  <c r="V143" i="22"/>
  <c r="W143" i="22" s="1"/>
  <c r="X143" i="22" s="1"/>
  <c r="V139" i="22"/>
  <c r="W139" i="22" s="1"/>
  <c r="X139" i="22" s="1"/>
  <c r="V135" i="22"/>
  <c r="W135" i="22" s="1"/>
  <c r="X135" i="22" s="1"/>
  <c r="V131" i="22"/>
  <c r="W131" i="22" s="1"/>
  <c r="X131" i="22" s="1"/>
  <c r="V126" i="22"/>
  <c r="W126" i="22" s="1"/>
  <c r="X126" i="22" s="1"/>
  <c r="V123" i="22"/>
  <c r="W123" i="22" s="1"/>
  <c r="X123" i="22" s="1"/>
  <c r="V119" i="22"/>
  <c r="W119" i="22" s="1"/>
  <c r="X119" i="22" s="1"/>
  <c r="V114" i="22"/>
  <c r="W114" i="22" s="1"/>
  <c r="X114" i="22" s="1"/>
  <c r="V109" i="22"/>
  <c r="W109" i="22" s="1"/>
  <c r="X109" i="22" s="1"/>
  <c r="V105" i="22"/>
  <c r="W105" i="22" s="1"/>
  <c r="X105" i="22" s="1"/>
  <c r="V100" i="22"/>
  <c r="W100" i="22" s="1"/>
  <c r="X100" i="22" s="1"/>
  <c r="V96" i="22"/>
  <c r="W96" i="22" s="1"/>
  <c r="X96" i="22" s="1"/>
  <c r="V92" i="22"/>
  <c r="W92" i="22" s="1"/>
  <c r="X92" i="22" s="1"/>
  <c r="V88" i="22"/>
  <c r="W88" i="22" s="1"/>
  <c r="X88" i="22" s="1"/>
  <c r="V84" i="22"/>
  <c r="W84" i="22" s="1"/>
  <c r="X84" i="22" s="1"/>
  <c r="V80" i="22"/>
  <c r="W80" i="22" s="1"/>
  <c r="X80" i="22" s="1"/>
  <c r="V75" i="22"/>
  <c r="W75" i="22" s="1"/>
  <c r="X75" i="22" s="1"/>
  <c r="V71" i="22"/>
  <c r="W71" i="22" s="1"/>
  <c r="X71" i="22" s="1"/>
  <c r="V67" i="22"/>
  <c r="W67" i="22" s="1"/>
  <c r="X67" i="22" s="1"/>
  <c r="V63" i="22"/>
  <c r="W63" i="22" s="1"/>
  <c r="X63" i="22" s="1"/>
  <c r="V55" i="22"/>
  <c r="W55" i="22" s="1"/>
  <c r="X55" i="22" s="1"/>
  <c r="V37" i="22"/>
  <c r="W37" i="22" s="1"/>
  <c r="X37" i="22" s="1"/>
  <c r="V27" i="22"/>
  <c r="W27" i="22" s="1"/>
  <c r="X27" i="22" s="1"/>
  <c r="V48" i="22"/>
  <c r="W48" i="22" s="1"/>
  <c r="X48" i="22" s="1"/>
  <c r="V115" i="22"/>
  <c r="W115" i="22" s="1"/>
  <c r="X115" i="22" s="1"/>
  <c r="V146" i="22"/>
  <c r="W146" i="22" s="1"/>
  <c r="X146" i="22" s="1"/>
  <c r="V142" i="22"/>
  <c r="W142" i="22" s="1"/>
  <c r="X142" i="22" s="1"/>
  <c r="V138" i="22"/>
  <c r="W138" i="22" s="1"/>
  <c r="X138" i="22" s="1"/>
  <c r="V134" i="22"/>
  <c r="W134" i="22" s="1"/>
  <c r="X134" i="22" s="1"/>
  <c r="V130" i="22"/>
  <c r="W130" i="22" s="1"/>
  <c r="X130" i="22" s="1"/>
  <c r="V127" i="22"/>
  <c r="W127" i="22" s="1"/>
  <c r="X127" i="22" s="1"/>
  <c r="V122" i="22"/>
  <c r="W122" i="22" s="1"/>
  <c r="X122" i="22" s="1"/>
  <c r="V118" i="22"/>
  <c r="W118" i="22" s="1"/>
  <c r="X118" i="22" s="1"/>
  <c r="V112" i="22"/>
  <c r="W112" i="22" s="1"/>
  <c r="X112" i="22" s="1"/>
  <c r="V108" i="22"/>
  <c r="W108" i="22" s="1"/>
  <c r="X108" i="22" s="1"/>
  <c r="V104" i="22"/>
  <c r="W104" i="22" s="1"/>
  <c r="X104" i="22" s="1"/>
  <c r="V99" i="22"/>
  <c r="W99" i="22" s="1"/>
  <c r="X99" i="22" s="1"/>
  <c r="V95" i="22"/>
  <c r="W95" i="22" s="1"/>
  <c r="X95" i="22" s="1"/>
  <c r="V91" i="22"/>
  <c r="W91" i="22" s="1"/>
  <c r="X91" i="22" s="1"/>
  <c r="V87" i="22"/>
  <c r="W87" i="22" s="1"/>
  <c r="X87" i="22" s="1"/>
  <c r="V83" i="22"/>
  <c r="W83" i="22" s="1"/>
  <c r="X83" i="22" s="1"/>
  <c r="V79" i="22"/>
  <c r="W79" i="22" s="1"/>
  <c r="X79" i="22" s="1"/>
  <c r="V74" i="22"/>
  <c r="W74" i="22" s="1"/>
  <c r="X74" i="22" s="1"/>
  <c r="V70" i="22"/>
  <c r="W70" i="22" s="1"/>
  <c r="X70" i="22" s="1"/>
  <c r="V66" i="22"/>
  <c r="W66" i="22" s="1"/>
  <c r="X66" i="22" s="1"/>
  <c r="V54" i="22"/>
  <c r="W54" i="22" s="1"/>
  <c r="X54" i="22" s="1"/>
  <c r="V77" i="22"/>
  <c r="W77" i="22" s="1"/>
  <c r="X77" i="22" s="1"/>
  <c r="V149" i="22"/>
  <c r="W149" i="22" s="1"/>
  <c r="X149" i="22" s="1"/>
  <c r="V145" i="22"/>
  <c r="W145" i="22" s="1"/>
  <c r="X145" i="22" s="1"/>
  <c r="V141" i="22"/>
  <c r="W141" i="22" s="1"/>
  <c r="X141" i="22" s="1"/>
  <c r="V137" i="22"/>
  <c r="W137" i="22" s="1"/>
  <c r="X137" i="22" s="1"/>
  <c r="V133" i="22"/>
  <c r="W133" i="22" s="1"/>
  <c r="X133" i="22" s="1"/>
  <c r="V129" i="22"/>
  <c r="W129" i="22" s="1"/>
  <c r="X129" i="22" s="1"/>
  <c r="V125" i="22"/>
  <c r="W125" i="22" s="1"/>
  <c r="X125" i="22" s="1"/>
  <c r="V121" i="22"/>
  <c r="W121" i="22" s="1"/>
  <c r="X121" i="22" s="1"/>
  <c r="V117" i="22"/>
  <c r="W117" i="22" s="1"/>
  <c r="X117" i="22" s="1"/>
  <c r="V111" i="22"/>
  <c r="W111" i="22" s="1"/>
  <c r="X111" i="22" s="1"/>
  <c r="V107" i="22"/>
  <c r="W107" i="22" s="1"/>
  <c r="X107" i="22" s="1"/>
  <c r="V103" i="22"/>
  <c r="W103" i="22" s="1"/>
  <c r="X103" i="22" s="1"/>
  <c r="V98" i="22"/>
  <c r="W98" i="22" s="1"/>
  <c r="X98" i="22" s="1"/>
  <c r="V94" i="22"/>
  <c r="W94" i="22" s="1"/>
  <c r="X94" i="22" s="1"/>
  <c r="V90" i="22"/>
  <c r="W90" i="22" s="1"/>
  <c r="X90" i="22" s="1"/>
  <c r="V86" i="22"/>
  <c r="W86" i="22" s="1"/>
  <c r="X86" i="22" s="1"/>
  <c r="V82" i="22"/>
  <c r="W82" i="22" s="1"/>
  <c r="X82" i="22" s="1"/>
  <c r="V78" i="22"/>
  <c r="W78" i="22" s="1"/>
  <c r="X78" i="22" s="1"/>
  <c r="V73" i="22"/>
  <c r="W73" i="22" s="1"/>
  <c r="X73" i="22" s="1"/>
  <c r="V69" i="22"/>
  <c r="W69" i="22" s="1"/>
  <c r="X69" i="22" s="1"/>
  <c r="V65" i="22"/>
  <c r="W65" i="22" s="1"/>
  <c r="X65" i="22" s="1"/>
  <c r="V61" i="22"/>
  <c r="W61" i="22" s="1"/>
  <c r="X61" i="22" s="1"/>
  <c r="V57" i="22"/>
  <c r="W57" i="22" s="1"/>
  <c r="X57" i="22" s="1"/>
  <c r="V53" i="22"/>
  <c r="W53" i="22" s="1"/>
  <c r="X53" i="22" s="1"/>
  <c r="V49" i="22"/>
  <c r="W49" i="22" s="1"/>
  <c r="X49" i="22" s="1"/>
  <c r="V44" i="22"/>
  <c r="W44" i="22" s="1"/>
  <c r="X44" i="22" s="1"/>
  <c r="V40" i="22"/>
  <c r="W40" i="22" s="1"/>
  <c r="X40" i="22" s="1"/>
  <c r="V35" i="22"/>
  <c r="W35" i="22" s="1"/>
  <c r="X35" i="22" s="1"/>
  <c r="V30" i="22"/>
  <c r="W30" i="22" s="1"/>
  <c r="X30" i="22" s="1"/>
  <c r="V26" i="22"/>
  <c r="W26" i="22" s="1"/>
  <c r="X26" i="22" s="1"/>
  <c r="V81" i="22"/>
  <c r="W81" i="22" s="1"/>
  <c r="X81" i="22" s="1"/>
  <c r="V72" i="22"/>
  <c r="W72" i="22" s="1"/>
  <c r="X72" i="22" s="1"/>
  <c r="V68" i="22"/>
  <c r="W68" i="22" s="1"/>
  <c r="X68" i="22" s="1"/>
  <c r="V64" i="22"/>
  <c r="W64" i="22" s="1"/>
  <c r="X64" i="22" s="1"/>
  <c r="V56" i="22"/>
  <c r="W56" i="22" s="1"/>
  <c r="X56" i="22" s="1"/>
  <c r="V52" i="22"/>
  <c r="W52" i="22" s="1"/>
  <c r="X52" i="22" s="1"/>
  <c r="V47" i="22"/>
  <c r="W47" i="22" s="1"/>
  <c r="X47" i="22" s="1"/>
  <c r="V39" i="22"/>
  <c r="W39" i="22" s="1"/>
  <c r="X39" i="22" s="1"/>
  <c r="V33" i="22"/>
  <c r="W33" i="22" s="1"/>
  <c r="X33" i="22" s="1"/>
  <c r="V29" i="22"/>
  <c r="W29" i="22" s="1"/>
  <c r="X29" i="22" s="1"/>
  <c r="V25" i="22"/>
  <c r="W25" i="22" s="1"/>
  <c r="X25" i="22" s="1"/>
  <c r="V59" i="22"/>
  <c r="W59" i="22" s="1"/>
  <c r="X59" i="22" s="1"/>
  <c r="V51" i="22"/>
  <c r="W51" i="22" s="1"/>
  <c r="X51" i="22" s="1"/>
  <c r="V46" i="22"/>
  <c r="W46" i="22" s="1"/>
  <c r="X46" i="22" s="1"/>
  <c r="V32" i="22"/>
  <c r="W32" i="22" s="1"/>
  <c r="X32" i="22" s="1"/>
  <c r="V28" i="22"/>
  <c r="W28" i="22" s="1"/>
  <c r="X28" i="22" s="1"/>
  <c r="V58" i="22"/>
  <c r="W58" i="22" s="1"/>
  <c r="X58" i="22" s="1"/>
  <c r="V45" i="22"/>
  <c r="W45" i="22" s="1"/>
  <c r="X45" i="22" s="1"/>
  <c r="V38" i="22"/>
  <c r="W38" i="22" s="1"/>
  <c r="X38" i="22" s="1"/>
  <c r="V24" i="22"/>
  <c r="W24" i="22" s="1"/>
  <c r="X24" i="22" s="1"/>
  <c r="V20" i="22"/>
  <c r="W20" i="22" s="1"/>
  <c r="X20" i="22" s="1"/>
  <c r="V16" i="22"/>
  <c r="W16" i="22" s="1"/>
  <c r="X16" i="22" s="1"/>
  <c r="V23" i="22"/>
  <c r="W23" i="22" s="1"/>
  <c r="X23" i="22" s="1"/>
  <c r="V19" i="22"/>
  <c r="W19" i="22" s="1"/>
  <c r="X19" i="22" s="1"/>
  <c r="V15" i="22"/>
  <c r="W15" i="22" s="1"/>
  <c r="X15" i="22" s="1"/>
  <c r="V22" i="22"/>
  <c r="W22" i="22" s="1"/>
  <c r="X22" i="22" s="1"/>
  <c r="V18" i="22"/>
  <c r="W18" i="22" s="1"/>
  <c r="X18" i="22" s="1"/>
  <c r="V14" i="22"/>
  <c r="V21" i="22"/>
  <c r="W21" i="22" s="1"/>
  <c r="X21" i="22" s="1"/>
  <c r="V17" i="22"/>
  <c r="W17" i="22" s="1"/>
  <c r="X17" i="22" s="1"/>
  <c r="I149" i="22"/>
  <c r="J149" i="22" s="1"/>
  <c r="I148" i="22"/>
  <c r="J148" i="22" s="1"/>
  <c r="I147" i="22"/>
  <c r="J147" i="22" s="1"/>
  <c r="I146" i="22"/>
  <c r="J146" i="22" s="1"/>
  <c r="I145" i="22"/>
  <c r="J145" i="22" s="1"/>
  <c r="I144" i="22"/>
  <c r="J144" i="22" s="1"/>
  <c r="I143" i="22"/>
  <c r="J143" i="22" s="1"/>
  <c r="I142" i="22"/>
  <c r="J142" i="22" s="1"/>
  <c r="I141" i="22"/>
  <c r="J141" i="22" s="1"/>
  <c r="I140" i="22"/>
  <c r="J140" i="22" s="1"/>
  <c r="I139" i="22"/>
  <c r="J139" i="22" s="1"/>
  <c r="I138" i="22"/>
  <c r="J138" i="22" s="1"/>
  <c r="I137" i="22"/>
  <c r="J137" i="22" s="1"/>
  <c r="I136" i="22"/>
  <c r="J136" i="22" s="1"/>
  <c r="I135" i="22"/>
  <c r="J135" i="22" s="1"/>
  <c r="I134" i="22"/>
  <c r="J134" i="22" s="1"/>
  <c r="I133" i="22"/>
  <c r="J133" i="22" s="1"/>
  <c r="I132" i="22"/>
  <c r="J132" i="22" s="1"/>
  <c r="I131" i="22"/>
  <c r="J131" i="22" s="1"/>
  <c r="I130" i="22"/>
  <c r="J130" i="22" s="1"/>
  <c r="I129" i="22"/>
  <c r="J129" i="22" s="1"/>
  <c r="I128" i="22"/>
  <c r="J128" i="22" s="1"/>
  <c r="I127" i="22"/>
  <c r="J127" i="22" s="1"/>
  <c r="I126" i="22"/>
  <c r="J126" i="22" s="1"/>
  <c r="I125" i="22"/>
  <c r="J125" i="22" s="1"/>
  <c r="I124" i="22"/>
  <c r="J124" i="22" s="1"/>
  <c r="I123" i="22"/>
  <c r="J123" i="22" s="1"/>
  <c r="I122" i="22"/>
  <c r="J122" i="22" s="1"/>
  <c r="I121" i="22"/>
  <c r="J121" i="22" s="1"/>
  <c r="I120" i="22"/>
  <c r="J120" i="22" s="1"/>
  <c r="I119" i="22"/>
  <c r="J119" i="22" s="1"/>
  <c r="I118" i="22"/>
  <c r="J118" i="22" s="1"/>
  <c r="I117" i="22"/>
  <c r="J117" i="22" s="1"/>
  <c r="I116" i="22"/>
  <c r="J116" i="22" s="1"/>
  <c r="I115" i="22"/>
  <c r="J115" i="22" s="1"/>
  <c r="I114" i="22"/>
  <c r="J114" i="22" s="1"/>
  <c r="I113" i="22"/>
  <c r="J113" i="22" s="1"/>
  <c r="I112" i="22"/>
  <c r="J112" i="22" s="1"/>
  <c r="I111" i="22"/>
  <c r="J111" i="22" s="1"/>
  <c r="I110" i="22"/>
  <c r="J110" i="22" s="1"/>
  <c r="I109" i="22"/>
  <c r="J109" i="22" s="1"/>
  <c r="I108" i="22"/>
  <c r="J108" i="22" s="1"/>
  <c r="I107" i="22"/>
  <c r="J107" i="22" s="1"/>
  <c r="I106" i="22"/>
  <c r="J106" i="22" s="1"/>
  <c r="I105" i="22"/>
  <c r="J105" i="22" s="1"/>
  <c r="I104" i="22"/>
  <c r="J104" i="22" s="1"/>
  <c r="I103" i="22"/>
  <c r="J103" i="22" s="1"/>
  <c r="I102" i="22"/>
  <c r="J102" i="22" s="1"/>
  <c r="I101" i="22"/>
  <c r="J101" i="22" s="1"/>
  <c r="I100" i="22"/>
  <c r="J100" i="22" s="1"/>
  <c r="I99" i="22"/>
  <c r="J99" i="22" s="1"/>
  <c r="I98" i="22"/>
  <c r="J98" i="22" s="1"/>
  <c r="I97" i="22"/>
  <c r="J97" i="22" s="1"/>
  <c r="I96" i="22"/>
  <c r="J96" i="22" s="1"/>
  <c r="I95" i="22"/>
  <c r="J95" i="22" s="1"/>
  <c r="I94" i="22"/>
  <c r="J94" i="22" s="1"/>
  <c r="I93" i="22"/>
  <c r="J93" i="22" s="1"/>
  <c r="I92" i="22"/>
  <c r="J92" i="22" s="1"/>
  <c r="I91" i="22"/>
  <c r="J91" i="22" s="1"/>
  <c r="I90" i="22"/>
  <c r="J90" i="22" s="1"/>
  <c r="I89" i="22"/>
  <c r="J89" i="22" s="1"/>
  <c r="I88" i="22"/>
  <c r="J88" i="22" s="1"/>
  <c r="I87" i="22"/>
  <c r="J87" i="22" s="1"/>
  <c r="I86" i="22"/>
  <c r="J86" i="22" s="1"/>
  <c r="I85" i="22"/>
  <c r="J85" i="22" s="1"/>
  <c r="I84" i="22"/>
  <c r="J84" i="22" s="1"/>
  <c r="I83" i="22"/>
  <c r="J83" i="22" s="1"/>
  <c r="I82" i="22"/>
  <c r="J82" i="22" s="1"/>
  <c r="I81" i="22"/>
  <c r="J81" i="22" s="1"/>
  <c r="I80" i="22"/>
  <c r="J80" i="22" s="1"/>
  <c r="I79" i="22"/>
  <c r="J79" i="22" s="1"/>
  <c r="I78" i="22"/>
  <c r="J78" i="22" s="1"/>
  <c r="I77" i="22"/>
  <c r="J77" i="22" s="1"/>
  <c r="I76" i="22"/>
  <c r="J76" i="22" s="1"/>
  <c r="I75" i="22"/>
  <c r="J75" i="22" s="1"/>
  <c r="I74" i="22"/>
  <c r="J74" i="22" s="1"/>
  <c r="I73" i="22"/>
  <c r="J73" i="22" s="1"/>
  <c r="I72" i="22"/>
  <c r="J72" i="22" s="1"/>
  <c r="I71" i="22"/>
  <c r="J71" i="22" s="1"/>
  <c r="I70" i="22"/>
  <c r="J70" i="22" s="1"/>
  <c r="I67" i="22"/>
  <c r="J67" i="22" s="1"/>
  <c r="I66" i="22"/>
  <c r="J66" i="22" s="1"/>
  <c r="I65" i="22"/>
  <c r="J65" i="22" s="1"/>
  <c r="I64" i="22"/>
  <c r="J64" i="22" s="1"/>
  <c r="I63" i="22"/>
  <c r="J63" i="22" s="1"/>
  <c r="I62" i="22"/>
  <c r="J62" i="22" s="1"/>
  <c r="I61" i="22"/>
  <c r="J61" i="22" s="1"/>
  <c r="I60" i="22"/>
  <c r="J60" i="22" s="1"/>
  <c r="I59" i="22"/>
  <c r="J59" i="22" s="1"/>
  <c r="I58" i="22"/>
  <c r="J58" i="22" s="1"/>
  <c r="I57" i="22"/>
  <c r="J57" i="22" s="1"/>
  <c r="I56" i="22"/>
  <c r="J56" i="22" s="1"/>
  <c r="I55" i="22"/>
  <c r="J55" i="22" s="1"/>
  <c r="I54" i="22"/>
  <c r="J54" i="22" s="1"/>
  <c r="I52" i="22"/>
  <c r="J52" i="22" s="1"/>
  <c r="I49" i="22"/>
  <c r="J49" i="22" s="1"/>
  <c r="I48" i="22"/>
  <c r="J48" i="22" s="1"/>
  <c r="I47" i="22"/>
  <c r="J47" i="22" s="1"/>
  <c r="I46" i="22"/>
  <c r="J46" i="22" s="1"/>
  <c r="I41" i="22"/>
  <c r="J41" i="22" s="1"/>
  <c r="I40" i="22"/>
  <c r="J40" i="22" s="1"/>
  <c r="I39" i="22"/>
  <c r="J39" i="22" s="1"/>
  <c r="I32" i="22"/>
  <c r="J32" i="22" s="1"/>
  <c r="I31" i="22"/>
  <c r="J31" i="22" s="1"/>
  <c r="I29" i="22"/>
  <c r="J29" i="22" s="1"/>
  <c r="I28" i="22"/>
  <c r="J28" i="22" s="1"/>
  <c r="I27" i="22"/>
  <c r="J27" i="22" s="1"/>
  <c r="I25" i="22"/>
  <c r="J25" i="22" s="1"/>
  <c r="I24" i="22"/>
  <c r="J24" i="22" s="1"/>
  <c r="I23" i="22"/>
  <c r="J23" i="22" s="1"/>
  <c r="I21" i="22"/>
  <c r="J21" i="22" s="1"/>
  <c r="I20" i="22"/>
  <c r="J20" i="22" s="1"/>
  <c r="I19" i="22"/>
  <c r="J19" i="22" s="1"/>
  <c r="I17" i="22"/>
  <c r="J17" i="22" s="1"/>
  <c r="I16" i="22"/>
  <c r="J16" i="22" s="1"/>
  <c r="I15" i="22"/>
  <c r="J15" i="22" s="1"/>
  <c r="I44" i="22"/>
  <c r="J44" i="22" s="1"/>
  <c r="I43" i="22"/>
  <c r="J43" i="22" s="1"/>
  <c r="I42" i="22"/>
  <c r="J42" i="22" s="1"/>
  <c r="I36" i="22"/>
  <c r="J36" i="22" s="1"/>
  <c r="I35" i="22"/>
  <c r="J35" i="22" s="1"/>
  <c r="I34" i="22"/>
  <c r="J34" i="22" s="1"/>
  <c r="I68" i="22"/>
  <c r="J68" i="22" s="1"/>
  <c r="I53" i="22"/>
  <c r="J53" i="22" s="1"/>
  <c r="I38" i="22"/>
  <c r="J38" i="22" s="1"/>
  <c r="I33" i="22"/>
  <c r="J33" i="22" s="1"/>
  <c r="I30" i="22"/>
  <c r="J30" i="22" s="1"/>
  <c r="I26" i="22"/>
  <c r="J26" i="22" s="1"/>
  <c r="I22" i="22"/>
  <c r="J22" i="22" s="1"/>
  <c r="I18" i="22"/>
  <c r="J18" i="22" s="1"/>
  <c r="I14" i="22"/>
  <c r="I37" i="22"/>
  <c r="J37" i="22" s="1"/>
  <c r="I69" i="22"/>
  <c r="J69" i="22" s="1"/>
  <c r="I51" i="22"/>
  <c r="J51" i="22" s="1"/>
  <c r="I50" i="22"/>
  <c r="J50" i="22" s="1"/>
  <c r="I45" i="22"/>
  <c r="J45" i="22" s="1"/>
  <c r="D150" i="21"/>
  <c r="G14" i="21"/>
  <c r="V150" i="22" l="1"/>
  <c r="V152" i="22" s="1"/>
  <c r="W14" i="22"/>
  <c r="I150" i="22"/>
  <c r="I152" i="22" s="1"/>
  <c r="J14" i="22"/>
  <c r="J150" i="22" s="1"/>
  <c r="F150" i="21"/>
  <c r="G150" i="21"/>
  <c r="H150" i="21"/>
  <c r="I9" i="21" s="1"/>
  <c r="J37" i="21" s="1"/>
  <c r="W150" i="22" l="1"/>
  <c r="X14" i="22"/>
  <c r="X150" i="22" s="1"/>
  <c r="J134" i="21"/>
  <c r="J84" i="21"/>
  <c r="J57" i="21"/>
  <c r="J28" i="21"/>
  <c r="J122" i="21"/>
  <c r="J70" i="21"/>
  <c r="J71" i="21"/>
  <c r="J21" i="21"/>
  <c r="J97" i="21"/>
  <c r="J129" i="21"/>
  <c r="J89" i="21"/>
  <c r="J77" i="21"/>
  <c r="J72" i="21"/>
  <c r="J80" i="21"/>
  <c r="J107" i="21"/>
  <c r="J46" i="21"/>
  <c r="J117" i="21"/>
  <c r="J43" i="21"/>
  <c r="J62" i="21"/>
  <c r="J39" i="21"/>
  <c r="J120" i="21"/>
  <c r="J69" i="21"/>
  <c r="J67" i="21"/>
  <c r="J147" i="21"/>
  <c r="J94" i="21"/>
  <c r="J98" i="21"/>
  <c r="J31" i="21"/>
  <c r="J113" i="21"/>
  <c r="J59" i="21"/>
  <c r="J78" i="21"/>
  <c r="J35" i="21"/>
  <c r="J128" i="21"/>
  <c r="J138" i="21"/>
  <c r="J40" i="21"/>
  <c r="J55" i="21"/>
  <c r="J136" i="21"/>
  <c r="J51" i="21"/>
  <c r="J144" i="21"/>
  <c r="J115" i="21"/>
  <c r="J44" i="21"/>
  <c r="J33" i="21"/>
  <c r="J45" i="21"/>
  <c r="J125" i="21"/>
  <c r="J110" i="21"/>
  <c r="J104" i="21"/>
  <c r="J17" i="21"/>
  <c r="J26" i="21"/>
  <c r="J83" i="21"/>
  <c r="J105" i="21"/>
  <c r="J111" i="21"/>
  <c r="J19" i="21"/>
  <c r="J85" i="21"/>
  <c r="J87" i="21"/>
  <c r="J47" i="21"/>
  <c r="J114" i="21"/>
  <c r="J64" i="21"/>
  <c r="J30" i="21"/>
  <c r="J16" i="21"/>
  <c r="J82" i="21"/>
  <c r="J121" i="21"/>
  <c r="J108" i="21"/>
  <c r="J29" i="21"/>
  <c r="J48" i="21"/>
  <c r="J92" i="21"/>
  <c r="J146" i="21"/>
  <c r="J22" i="21"/>
  <c r="J88" i="21"/>
  <c r="J81" i="21"/>
  <c r="J73" i="21"/>
  <c r="J24" i="21"/>
  <c r="J112" i="21"/>
  <c r="J79" i="21"/>
  <c r="J65" i="21"/>
  <c r="J23" i="21"/>
  <c r="J66" i="21"/>
  <c r="J148" i="21"/>
  <c r="J96" i="21"/>
  <c r="J75" i="21"/>
  <c r="J42" i="21"/>
  <c r="J149" i="21"/>
  <c r="J126" i="21"/>
  <c r="J99" i="21"/>
  <c r="J27" i="21"/>
  <c r="J133" i="21"/>
  <c r="J141" i="21"/>
  <c r="J130" i="21"/>
  <c r="J32" i="21"/>
  <c r="J50" i="21"/>
  <c r="J140" i="21"/>
  <c r="J109" i="21"/>
  <c r="J102" i="21"/>
  <c r="J34" i="21"/>
  <c r="J76" i="21"/>
  <c r="J95" i="21"/>
  <c r="J145" i="21"/>
  <c r="J41" i="21"/>
  <c r="J93" i="21"/>
  <c r="J124" i="21"/>
  <c r="J118" i="21"/>
  <c r="J123" i="21"/>
  <c r="J135" i="21"/>
  <c r="J54" i="21"/>
  <c r="J61" i="21"/>
  <c r="J131" i="21"/>
  <c r="J91" i="21"/>
  <c r="J52" i="21"/>
  <c r="J137" i="21"/>
  <c r="J25" i="21"/>
  <c r="J53" i="21"/>
  <c r="J58" i="21"/>
  <c r="J127" i="21"/>
  <c r="J90" i="21"/>
  <c r="J20" i="21"/>
  <c r="J49" i="21"/>
  <c r="J36" i="21"/>
  <c r="J86" i="21"/>
  <c r="J106" i="21"/>
  <c r="J60" i="21"/>
  <c r="J18" i="21"/>
  <c r="J101" i="21"/>
  <c r="J119" i="21"/>
  <c r="J100" i="21"/>
  <c r="J142" i="21"/>
  <c r="J15" i="21"/>
  <c r="J103" i="21"/>
  <c r="J38" i="21"/>
  <c r="J74" i="21"/>
  <c r="J132" i="21"/>
  <c r="J68" i="21"/>
  <c r="J143" i="21"/>
  <c r="J116" i="21"/>
  <c r="J56" i="21"/>
  <c r="J63" i="21"/>
  <c r="J139" i="21"/>
  <c r="I150" i="21" l="1"/>
  <c r="J14" i="21"/>
  <c r="J150" i="21" s="1"/>
</calcChain>
</file>

<file path=xl/sharedStrings.xml><?xml version="1.0" encoding="utf-8"?>
<sst xmlns="http://schemas.openxmlformats.org/spreadsheetml/2006/main" count="1464" uniqueCount="184">
  <si>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</si>
  <si>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</si>
  <si>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</si>
  <si>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</si>
  <si>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</si>
  <si>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</si>
  <si>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</si>
  <si>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</si>
  <si>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</si>
  <si>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</si>
  <si>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</si>
  <si>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</si>
  <si>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</si>
  <si>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</si>
  <si>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</si>
  <si>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Всего, Гкал</t>
  </si>
  <si>
    <t>ВКТ-7 сет.№ 073. Зав.№00252873</t>
  </si>
  <si>
    <t>Квартиры+МОП</t>
  </si>
  <si>
    <t xml:space="preserve"> Расчет показателей отопления в жилом доме по адресу: г. Белгород, ул. Кирпичная д. 65б                                   </t>
  </si>
  <si>
    <t xml:space="preserve">Акиева </t>
  </si>
  <si>
    <t>Лазарева</t>
  </si>
  <si>
    <t>Алехина</t>
  </si>
  <si>
    <t>Симонова</t>
  </si>
  <si>
    <t>Проценко</t>
  </si>
  <si>
    <t xml:space="preserve">Медведева </t>
  </si>
  <si>
    <t>Литвинова</t>
  </si>
  <si>
    <t xml:space="preserve">Киреев </t>
  </si>
  <si>
    <t xml:space="preserve">Низамова </t>
  </si>
  <si>
    <t>Майборода</t>
  </si>
  <si>
    <t xml:space="preserve">Бессмертная </t>
  </si>
  <si>
    <t>Логвинова</t>
  </si>
  <si>
    <t xml:space="preserve">Ирбаиева </t>
  </si>
  <si>
    <t xml:space="preserve">Орехова </t>
  </si>
  <si>
    <t>Выблова</t>
  </si>
  <si>
    <t xml:space="preserve">Любимова </t>
  </si>
  <si>
    <t>Геращенко</t>
  </si>
  <si>
    <t>Толстолуцкая</t>
  </si>
  <si>
    <t xml:space="preserve">Тюрина </t>
  </si>
  <si>
    <t xml:space="preserve">Ломакин </t>
  </si>
  <si>
    <t xml:space="preserve">Прокопюк </t>
  </si>
  <si>
    <t xml:space="preserve">Гриненко </t>
  </si>
  <si>
    <t>Ситникова</t>
  </si>
  <si>
    <t xml:space="preserve">Чумак-Жунь </t>
  </si>
  <si>
    <t xml:space="preserve">Комардина </t>
  </si>
  <si>
    <t>Бобрышов</t>
  </si>
  <si>
    <t xml:space="preserve">Клюева </t>
  </si>
  <si>
    <t>Мелкова</t>
  </si>
  <si>
    <t>Фидель</t>
  </si>
  <si>
    <t>Голубчиков</t>
  </si>
  <si>
    <t>Макеров</t>
  </si>
  <si>
    <t xml:space="preserve">Башкатов </t>
  </si>
  <si>
    <t xml:space="preserve">Новикова </t>
  </si>
  <si>
    <t xml:space="preserve">Шведова </t>
  </si>
  <si>
    <t xml:space="preserve">Тюрин </t>
  </si>
  <si>
    <t>Манец</t>
  </si>
  <si>
    <t xml:space="preserve">Великих </t>
  </si>
  <si>
    <t xml:space="preserve">Лазарев </t>
  </si>
  <si>
    <t xml:space="preserve">Никифорова </t>
  </si>
  <si>
    <t xml:space="preserve">Бухун </t>
  </si>
  <si>
    <t xml:space="preserve">Бондаренко </t>
  </si>
  <si>
    <t>Судник</t>
  </si>
  <si>
    <t xml:space="preserve">Силенко </t>
  </si>
  <si>
    <t xml:space="preserve">Баер </t>
  </si>
  <si>
    <t>Коломыченко</t>
  </si>
  <si>
    <t xml:space="preserve">Рубцов </t>
  </si>
  <si>
    <t xml:space="preserve">Буторина </t>
  </si>
  <si>
    <t xml:space="preserve">Лучин </t>
  </si>
  <si>
    <t xml:space="preserve">Владимиров </t>
  </si>
  <si>
    <t xml:space="preserve">Бутова </t>
  </si>
  <si>
    <t xml:space="preserve">Гаврикова </t>
  </si>
  <si>
    <t xml:space="preserve">Борачук </t>
  </si>
  <si>
    <t xml:space="preserve">Кривошеев </t>
  </si>
  <si>
    <t>ООО " Управляющая компания ЖБК-1"</t>
  </si>
  <si>
    <t xml:space="preserve">Мирошников </t>
  </si>
  <si>
    <t xml:space="preserve">Берая </t>
  </si>
  <si>
    <t xml:space="preserve">Курилех </t>
  </si>
  <si>
    <t>Никулина</t>
  </si>
  <si>
    <t>Черкесова</t>
  </si>
  <si>
    <t>Каширина</t>
  </si>
  <si>
    <t>Часовских</t>
  </si>
  <si>
    <t xml:space="preserve">Старикова </t>
  </si>
  <si>
    <t xml:space="preserve">Стромилов </t>
  </si>
  <si>
    <t xml:space="preserve">Лужков </t>
  </si>
  <si>
    <t xml:space="preserve">Деркач </t>
  </si>
  <si>
    <t xml:space="preserve">Кохановский </t>
  </si>
  <si>
    <t>Выровский</t>
  </si>
  <si>
    <t xml:space="preserve">Чернобаева </t>
  </si>
  <si>
    <t xml:space="preserve">Ерёмина </t>
  </si>
  <si>
    <t>Подчасова</t>
  </si>
  <si>
    <t>Валяева</t>
  </si>
  <si>
    <t>Цепков</t>
  </si>
  <si>
    <t xml:space="preserve">Кабыченко </t>
  </si>
  <si>
    <t>Биднюк</t>
  </si>
  <si>
    <t xml:space="preserve">Пискунов </t>
  </si>
  <si>
    <t>Василенко</t>
  </si>
  <si>
    <t xml:space="preserve">Басова </t>
  </si>
  <si>
    <t xml:space="preserve">Хорошун </t>
  </si>
  <si>
    <t xml:space="preserve">Рычанова </t>
  </si>
  <si>
    <t>Захарова</t>
  </si>
  <si>
    <t>Сафонова</t>
  </si>
  <si>
    <t xml:space="preserve">Головко </t>
  </si>
  <si>
    <t>Спиридонова</t>
  </si>
  <si>
    <t xml:space="preserve">Макаренко </t>
  </si>
  <si>
    <t xml:space="preserve">Недорубко </t>
  </si>
  <si>
    <t>Проскурина</t>
  </si>
  <si>
    <t>Козлова</t>
  </si>
  <si>
    <t>Кравченко</t>
  </si>
  <si>
    <t>Лоенко</t>
  </si>
  <si>
    <t>Дымов</t>
  </si>
  <si>
    <t xml:space="preserve">Левченко </t>
  </si>
  <si>
    <t xml:space="preserve">Дыбля </t>
  </si>
  <si>
    <t xml:space="preserve">Брыкина </t>
  </si>
  <si>
    <t xml:space="preserve">Коршунова </t>
  </si>
  <si>
    <t>Щегликов</t>
  </si>
  <si>
    <t>Пономарева</t>
  </si>
  <si>
    <t xml:space="preserve">Трощилов </t>
  </si>
  <si>
    <t>Стативка</t>
  </si>
  <si>
    <t>Потапова</t>
  </si>
  <si>
    <t xml:space="preserve">Старцев </t>
  </si>
  <si>
    <t xml:space="preserve">Травкина </t>
  </si>
  <si>
    <t xml:space="preserve">Сериков </t>
  </si>
  <si>
    <t>Идашкина</t>
  </si>
  <si>
    <t>Стрельников</t>
  </si>
  <si>
    <t xml:space="preserve">Кременева </t>
  </si>
  <si>
    <t>Житарюк</t>
  </si>
  <si>
    <t xml:space="preserve">Блаута </t>
  </si>
  <si>
    <t>Шрамкова</t>
  </si>
  <si>
    <t xml:space="preserve">Леонова </t>
  </si>
  <si>
    <t>Почкалова</t>
  </si>
  <si>
    <t>Ильницкий</t>
  </si>
  <si>
    <t>Шишканова</t>
  </si>
  <si>
    <t xml:space="preserve">Усков </t>
  </si>
  <si>
    <t>Кобцев</t>
  </si>
  <si>
    <t>Чернин</t>
  </si>
  <si>
    <t>Свешников</t>
  </si>
  <si>
    <t xml:space="preserve">Мизгарова </t>
  </si>
  <si>
    <t>Воинов</t>
  </si>
  <si>
    <t xml:space="preserve">Наволокина </t>
  </si>
  <si>
    <t>Городов</t>
  </si>
  <si>
    <t>Щербина</t>
  </si>
  <si>
    <t>Скурыдин</t>
  </si>
  <si>
    <t>Силантьева</t>
  </si>
  <si>
    <t>Овсянникова</t>
  </si>
  <si>
    <t>Огурцов</t>
  </si>
  <si>
    <t>Курзанов</t>
  </si>
  <si>
    <t>Разница, кВт</t>
  </si>
  <si>
    <t>Разница *0,00086, Гкал</t>
  </si>
  <si>
    <t>Бормотов</t>
  </si>
  <si>
    <t>Корнев</t>
  </si>
  <si>
    <t>ГЖФ</t>
  </si>
  <si>
    <t>Хафизова</t>
  </si>
  <si>
    <t>Истомина А.В.</t>
  </si>
  <si>
    <t>Показания кВт на 26.12.16</t>
  </si>
  <si>
    <t>Разница, Гкал                   с 26.12.16 по  25.01.17 гг.</t>
  </si>
  <si>
    <r>
      <t xml:space="preserve">за период с  26.12.2016 по  </t>
    </r>
    <r>
      <rPr>
        <sz val="14"/>
        <color rgb="FFFF0000"/>
        <rFont val="Times New Roman"/>
        <family val="1"/>
        <charset val="204"/>
      </rPr>
      <t>25.01.2017</t>
    </r>
    <r>
      <rPr>
        <sz val="14"/>
        <rFont val="Times New Roman"/>
        <family val="1"/>
        <charset val="204"/>
      </rPr>
      <t xml:space="preserve"> гг.</t>
    </r>
  </si>
  <si>
    <t>Показания кВт на 25.01.17</t>
  </si>
  <si>
    <t>не работает счетчик</t>
  </si>
  <si>
    <t>ошибочно начислено в январе 2016</t>
  </si>
  <si>
    <t>за период с  28.11.16 по  26.12.2016 гг.</t>
  </si>
  <si>
    <t>Разница, Гкал                   с 28.11.16 по  26.12.16 гг.</t>
  </si>
  <si>
    <t>Показания кВт на 28.11.16</t>
  </si>
  <si>
    <t xml:space="preserve">ошибочно  начислено в янв 2016 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</si>
  <si>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25.01.2017</t>
    </r>
    <r>
      <rPr>
        <sz val="14"/>
        <rFont val="Times New Roman"/>
        <family val="1"/>
        <charset val="204"/>
      </rPr>
      <t xml:space="preserve"> по  </t>
    </r>
    <r>
      <rPr>
        <sz val="14"/>
        <color rgb="FFFF0000"/>
        <rFont val="Times New Roman"/>
        <family val="1"/>
        <charset val="204"/>
      </rPr>
      <t>25.02.2017</t>
    </r>
    <r>
      <rPr>
        <sz val="14"/>
        <rFont val="Times New Roman"/>
        <family val="1"/>
        <charset val="204"/>
      </rPr>
      <t xml:space="preserve"> гг.</t>
    </r>
  </si>
  <si>
    <t>Показания кВт на 25.02.17</t>
  </si>
  <si>
    <t>Разница, Гкал                   с 25.01.17 по  25.02.17 гг.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</si>
  <si>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25.02.2017</t>
    </r>
    <r>
      <rPr>
        <sz val="14"/>
        <rFont val="Times New Roman"/>
        <family val="1"/>
        <charset val="204"/>
      </rPr>
      <t xml:space="preserve"> по  </t>
    </r>
    <r>
      <rPr>
        <sz val="14"/>
        <color rgb="FFFF0000"/>
        <rFont val="Times New Roman"/>
        <family val="1"/>
        <charset val="204"/>
      </rPr>
      <t>26.03.2017</t>
    </r>
    <r>
      <rPr>
        <sz val="14"/>
        <rFont val="Times New Roman"/>
        <family val="1"/>
        <charset val="204"/>
      </rPr>
      <t xml:space="preserve"> гг.</t>
    </r>
  </si>
  <si>
    <t>Показания кВт на 26.03.17</t>
  </si>
  <si>
    <t>Разница, Гкал                   с 25.02.17 по  26.03.17 гг.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</si>
  <si>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26.03.2017</t>
    </r>
    <r>
      <rPr>
        <sz val="14"/>
        <rFont val="Times New Roman"/>
        <family val="1"/>
        <charset val="204"/>
      </rPr>
      <t xml:space="preserve"> по  </t>
    </r>
    <r>
      <rPr>
        <sz val="14"/>
        <color rgb="FFFF0000"/>
        <rFont val="Times New Roman"/>
        <family val="1"/>
        <charset val="204"/>
      </rPr>
      <t>26.04.2017</t>
    </r>
    <r>
      <rPr>
        <sz val="14"/>
        <rFont val="Times New Roman"/>
        <family val="1"/>
        <charset val="204"/>
      </rPr>
      <t xml:space="preserve"> гг.</t>
    </r>
  </si>
  <si>
    <t>Разница, Гкал                   с 26.03.17 по  26.04.17 гг.</t>
  </si>
  <si>
    <t>Показания кВт на 26.04.17</t>
  </si>
  <si>
    <t>Мелкова ( Новый)</t>
  </si>
  <si>
    <t>Мелкова (Старый)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</si>
  <si>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26.04.2017</t>
    </r>
    <r>
      <rPr>
        <sz val="14"/>
        <rFont val="Times New Roman"/>
        <family val="1"/>
        <charset val="204"/>
      </rPr>
      <t xml:space="preserve"> по 25.10.2017  гг.</t>
    </r>
  </si>
  <si>
    <t>Разница, Гкал                   с 26.04.17 по  25.10.17 гг.</t>
  </si>
  <si>
    <t>Показания кВт на 25.10.17</t>
  </si>
  <si>
    <t>пок. 18769</t>
  </si>
  <si>
    <t>Счетчик мотал очень много, по старому счетчику не доначисляли</t>
  </si>
  <si>
    <t>Показания кВт на 26.11.17</t>
  </si>
  <si>
    <t>Показания кВт на 25.12.17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</si>
  <si>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26.11.2017</t>
    </r>
    <r>
      <rPr>
        <sz val="14"/>
        <rFont val="Times New Roman"/>
        <family val="1"/>
        <charset val="204"/>
      </rPr>
      <t xml:space="preserve"> по 25.12.2017  гг.</t>
    </r>
  </si>
  <si>
    <t>Разница, Гкал                   с 26.11.17 по  25.12.17 гг.</t>
  </si>
  <si>
    <r>
      <t xml:space="preserve">за период с  </t>
    </r>
    <r>
      <rPr>
        <sz val="14"/>
        <color rgb="FFFF0000"/>
        <rFont val="Times New Roman"/>
        <family val="1"/>
        <charset val="204"/>
      </rPr>
      <t>25.10.2017</t>
    </r>
    <r>
      <rPr>
        <sz val="14"/>
        <rFont val="Times New Roman"/>
        <family val="1"/>
        <charset val="204"/>
      </rPr>
      <t xml:space="preserve"> по 26.11.2017  гг.</t>
    </r>
  </si>
  <si>
    <t>Разница, Гкал                   с 25.10.17 по  26.11.17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</si>
</sst>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0"/>
    <numFmt numFmtId="167" formatCode="0.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180">
    <xf numFmtId="0" fontId="0" fillId="0" borderId="0" xfId="0"/>
    <xf numFmtId="0" fontId="0" fillId="0" borderId="0" xfId="0" applyFill="1"/>
    <xf numFmtId="164" fontId="1" fillId="0" borderId="0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/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4" fontId="0" fillId="0" borderId="0" xfId="0" applyNumberFormat="1" applyFill="1" applyBorder="1"/>
    <xf numFmtId="4" fontId="12" fillId="0" borderId="0" xfId="0" applyNumberFormat="1" applyFont="1" applyFill="1" applyBorder="1"/>
    <xf numFmtId="1" fontId="1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6" fontId="12" fillId="0" borderId="0" xfId="0" applyNumberFormat="1" applyFont="1" applyFill="1" applyBorder="1"/>
    <xf numFmtId="1" fontId="12" fillId="0" borderId="0" xfId="0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167" fontId="12" fillId="0" borderId="0" xfId="0" applyNumberFormat="1" applyFont="1" applyFill="1" applyBorder="1"/>
    <xf numFmtId="0" fontId="11" fillId="0" borderId="1" xfId="0" applyFont="1" applyFill="1" applyBorder="1" applyAlignment="1"/>
    <xf numFmtId="3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0" fontId="10" fillId="0" borderId="7" xfId="0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5" fillId="0" borderId="7" xfId="0" applyFont="1" applyFill="1" applyBorder="1" applyAlignment="1"/>
    <xf numFmtId="3" fontId="10" fillId="0" borderId="6" xfId="0" applyNumberFormat="1" applyFont="1" applyFill="1" applyBorder="1" applyAlignment="1">
      <alignment horizontal="center"/>
    </xf>
    <xf numFmtId="0" fontId="15" fillId="0" borderId="1" xfId="0" applyFont="1" applyFill="1" applyBorder="1"/>
    <xf numFmtId="3" fontId="10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vertical="center"/>
    </xf>
    <xf numFmtId="0" fontId="11" fillId="0" borderId="7" xfId="0" applyFont="1" applyFill="1" applyBorder="1"/>
    <xf numFmtId="0" fontId="15" fillId="0" borderId="7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/>
    <xf numFmtId="0" fontId="20" fillId="0" borderId="0" xfId="0" applyFont="1" applyFill="1" applyBorder="1"/>
    <xf numFmtId="4" fontId="20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165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10" fillId="0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7" fontId="0" fillId="2" borderId="2" xfId="0" applyNumberFormat="1" applyFont="1" applyFill="1" applyBorder="1"/>
    <xf numFmtId="167" fontId="10" fillId="2" borderId="2" xfId="0" applyNumberFormat="1" applyFont="1" applyFill="1" applyBorder="1"/>
    <xf numFmtId="1" fontId="0" fillId="0" borderId="0" xfId="0" applyNumberFormat="1" applyFont="1" applyFill="1" applyBorder="1"/>
    <xf numFmtId="1" fontId="1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0" fontId="24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1" fillId="4" borderId="1" xfId="0" applyFont="1" applyFill="1" applyBorder="1"/>
    <xf numFmtId="3" fontId="10" fillId="4" borderId="8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67" fontId="0" fillId="4" borderId="1" xfId="0" applyNumberFormat="1" applyFont="1" applyFill="1" applyBorder="1"/>
    <xf numFmtId="167" fontId="0" fillId="4" borderId="2" xfId="0" applyNumberFormat="1" applyFont="1" applyFill="1" applyBorder="1"/>
    <xf numFmtId="167" fontId="10" fillId="4" borderId="1" xfId="0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3" fontId="10" fillId="5" borderId="6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167" fontId="0" fillId="5" borderId="2" xfId="0" applyNumberFormat="1" applyFont="1" applyFill="1" applyBorder="1"/>
    <xf numFmtId="167" fontId="0" fillId="5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167" fontId="0" fillId="0" borderId="0" xfId="0" applyNumberFormat="1"/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0" fillId="2" borderId="6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7" fontId="0" fillId="2" borderId="1" xfId="0" applyNumberFormat="1" applyFont="1" applyFill="1" applyBorder="1"/>
    <xf numFmtId="167" fontId="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167" fontId="10" fillId="2" borderId="1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center"/>
    </xf>
    <xf numFmtId="0" fontId="11" fillId="2" borderId="7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0" fillId="2" borderId="1" xfId="0" applyFont="1" applyFill="1" applyBorder="1"/>
    <xf numFmtId="3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67" fontId="12" fillId="2" borderId="1" xfId="0" applyNumberFormat="1" applyFont="1" applyFill="1" applyBorder="1"/>
    <xf numFmtId="167" fontId="12" fillId="2" borderId="2" xfId="0" applyNumberFormat="1" applyFont="1" applyFill="1" applyBorder="1"/>
    <xf numFmtId="167" fontId="12" fillId="2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7" fontId="10" fillId="0" borderId="0" xfId="0" applyNumberFormat="1" applyFont="1" applyFill="1" applyBorder="1"/>
    <xf numFmtId="167" fontId="10" fillId="2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/>
    <xf numFmtId="0" fontId="0" fillId="0" borderId="0" xfId="0" applyAlignment="1"/>
    <xf numFmtId="0" fontId="2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2"/>
  <sheetViews>
    <sheetView tabSelected="1" workbookViewId="0">
      <selection activeCell="G108" sqref="G108"/>
    </sheetView>
  </sheetViews>
  <sheetFormatPr defaultRowHeight="15" x14ac:dyDescent="0.25"/>
  <cols>
    <col min="1" max="1" width="4.85546875" style="64" customWidth="1"/>
    <col min="2" max="2" width="16.140625" style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70" customWidth="1"/>
    <col min="9" max="9" width="10.42578125" style="66" customWidth="1"/>
    <col min="10" max="10" width="9.42578125" style="67" customWidth="1"/>
    <col min="11" max="11" width="2.140625" style="16" customWidth="1"/>
    <col min="12" max="12" width="16.85546875" style="16" customWidth="1"/>
    <col min="13" max="13" width="16.140625" style="16" customWidth="1"/>
    <col min="14" max="14" width="13.5703125" style="10" customWidth="1"/>
    <col min="15" max="18" width="9.140625" style="16"/>
    <col min="19" max="19" width="10.7109375" style="16" customWidth="1"/>
    <col min="20" max="25" width="9.140625" style="16"/>
    <col min="26" max="27" width="9.140625" style="1"/>
  </cols>
  <sheetData>
    <row r="1" spans="1:27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7" ht="20.25" x14ac:dyDescent="0.3">
      <c r="A2" s="17"/>
      <c r="B2" s="164"/>
      <c r="C2" s="164"/>
      <c r="D2" s="17"/>
      <c r="E2" s="164"/>
      <c r="F2" s="164"/>
      <c r="G2" s="164"/>
      <c r="H2" s="164"/>
      <c r="I2" s="18"/>
      <c r="J2" s="19"/>
      <c r="K2" s="20"/>
      <c r="L2" s="20"/>
      <c r="M2" s="20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7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8.75" x14ac:dyDescent="0.25">
      <c r="A4" s="172" t="s">
        <v>180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7" ht="18.75" x14ac:dyDescent="0.25">
      <c r="A5" s="165"/>
      <c r="B5" s="165"/>
      <c r="C5" s="165"/>
      <c r="D5" s="165"/>
      <c r="E5" s="165"/>
      <c r="F5" s="165"/>
      <c r="G5" s="165"/>
      <c r="H5" s="165"/>
      <c r="I5" s="165"/>
      <c r="J5" s="21"/>
      <c r="K5" s="21"/>
      <c r="L5" s="21"/>
      <c r="M5" s="2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7" ht="48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03" t="s">
        <v>181</v>
      </c>
      <c r="J7" s="24"/>
      <c r="K7" s="23"/>
      <c r="L7" s="176"/>
      <c r="M7" s="17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7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73">
        <v>96.625</v>
      </c>
      <c r="J8" s="25"/>
      <c r="K8" s="23"/>
      <c r="L8" s="176"/>
      <c r="M8" s="17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7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H151</f>
        <v>86.229239999999962</v>
      </c>
      <c r="J9" s="25"/>
      <c r="K9" s="23"/>
      <c r="L9" s="176"/>
      <c r="M9" s="17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7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10.395760000000038</v>
      </c>
      <c r="J10" s="25"/>
      <c r="K10" s="23"/>
      <c r="L10" s="176"/>
      <c r="M10" s="17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7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7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1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0"/>
      <c r="Z12" s="30"/>
      <c r="AA12" s="30"/>
    </row>
    <row r="13" spans="1:27" ht="42.75" customHeight="1" x14ac:dyDescent="0.25">
      <c r="A13" s="31" t="s">
        <v>0</v>
      </c>
      <c r="B13" s="31"/>
      <c r="C13" s="32" t="s">
        <v>1</v>
      </c>
      <c r="D13" s="31" t="s">
        <v>2</v>
      </c>
      <c r="E13" s="104" t="s">
        <v>178</v>
      </c>
      <c r="F13" s="104" t="s">
        <v>179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5"/>
      <c r="O13" s="126"/>
      <c r="P13" s="126"/>
      <c r="Q13" s="106"/>
      <c r="R13" s="106"/>
      <c r="S13" s="106"/>
      <c r="T13" s="106"/>
      <c r="U13" s="106"/>
      <c r="V13" s="106"/>
      <c r="W13" s="106"/>
      <c r="X13" s="106"/>
      <c r="Y13" s="30"/>
      <c r="Z13" s="30"/>
      <c r="AA13" s="30"/>
    </row>
    <row r="14" spans="1:27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13891</v>
      </c>
      <c r="F14" s="13">
        <v>14754</v>
      </c>
      <c r="G14" s="13">
        <f t="shared" ref="G14:G77" si="0">F14-E14</f>
        <v>863</v>
      </c>
      <c r="H14" s="87">
        <f t="shared" ref="H14:H35" si="1">G14*0.00086</f>
        <v>0.74217999999999995</v>
      </c>
      <c r="I14" s="97">
        <f>D14/7235.3*I10</f>
        <v>6.494386576921507E-2</v>
      </c>
      <c r="J14" s="84">
        <f>H14+I14</f>
        <v>0.80712386576921502</v>
      </c>
      <c r="K14" s="30"/>
      <c r="L14" s="37"/>
      <c r="M14" s="160"/>
      <c r="N14" s="30"/>
      <c r="O14" s="106"/>
      <c r="P14" s="106"/>
      <c r="Q14" s="106"/>
      <c r="R14" s="106"/>
      <c r="T14" s="106"/>
      <c r="U14" s="106"/>
      <c r="V14" s="106"/>
      <c r="W14" s="106"/>
      <c r="X14" s="106"/>
      <c r="Y14" s="30"/>
      <c r="Z14" s="30"/>
      <c r="AA14" s="30"/>
    </row>
    <row r="15" spans="1:27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11514</v>
      </c>
      <c r="F15" s="13">
        <v>11575</v>
      </c>
      <c r="G15" s="13">
        <f t="shared" si="0"/>
        <v>61</v>
      </c>
      <c r="H15" s="87">
        <f t="shared" si="1"/>
        <v>5.246E-2</v>
      </c>
      <c r="I15" s="98">
        <f>D15/7235.3*I10</f>
        <v>8.9082293754233058E-2</v>
      </c>
      <c r="J15" s="84">
        <f t="shared" ref="J15:J79" si="2">H15+I15</f>
        <v>0.14154229375423305</v>
      </c>
      <c r="K15" s="30"/>
      <c r="L15" s="37"/>
      <c r="M15" s="160"/>
      <c r="N15" s="30"/>
      <c r="O15" s="106"/>
      <c r="P15" s="106"/>
      <c r="Q15" s="106"/>
      <c r="R15" s="106"/>
      <c r="T15" s="106"/>
      <c r="U15" s="106"/>
      <c r="V15" s="106"/>
      <c r="W15" s="106"/>
      <c r="X15" s="106"/>
      <c r="Y15" s="30"/>
      <c r="Z15" s="30"/>
      <c r="AA15" s="30"/>
    </row>
    <row r="16" spans="1:27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16494</v>
      </c>
      <c r="F16" s="13">
        <v>17737</v>
      </c>
      <c r="G16" s="13">
        <f t="shared" si="0"/>
        <v>1243</v>
      </c>
      <c r="H16" s="87">
        <f t="shared" si="1"/>
        <v>1.06898</v>
      </c>
      <c r="I16" s="97">
        <f>D16/7235.3*I10</f>
        <v>0.10445617348278617</v>
      </c>
      <c r="J16" s="85">
        <f t="shared" si="2"/>
        <v>1.1734361734827863</v>
      </c>
      <c r="K16" s="30"/>
      <c r="L16" s="37"/>
      <c r="M16" s="160"/>
      <c r="N16" s="30"/>
      <c r="O16" s="106"/>
      <c r="P16" s="106"/>
      <c r="Q16" s="106"/>
      <c r="R16" s="106"/>
      <c r="T16" s="106"/>
      <c r="U16" s="106"/>
      <c r="V16" s="106"/>
      <c r="W16" s="106"/>
      <c r="X16" s="106"/>
      <c r="Y16" s="30"/>
      <c r="Z16" s="30"/>
      <c r="AA16" s="30"/>
    </row>
    <row r="17" spans="1:27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3724</v>
      </c>
      <c r="F17" s="13">
        <v>4649</v>
      </c>
      <c r="G17" s="13">
        <f t="shared" si="0"/>
        <v>925</v>
      </c>
      <c r="H17" s="87">
        <f t="shared" si="1"/>
        <v>0.79549999999999998</v>
      </c>
      <c r="I17" s="97">
        <f>D17/7235.3*I10</f>
        <v>6.7386444791508543E-2</v>
      </c>
      <c r="J17" s="85">
        <f t="shared" si="2"/>
        <v>0.86288644479150856</v>
      </c>
      <c r="K17" s="30"/>
      <c r="L17" s="37"/>
      <c r="M17" s="160"/>
      <c r="N17" s="30"/>
      <c r="O17" s="106"/>
      <c r="P17" s="106"/>
      <c r="Q17" s="106"/>
      <c r="R17" s="106"/>
      <c r="T17" s="106"/>
      <c r="U17" s="106"/>
      <c r="V17" s="106"/>
      <c r="W17" s="106"/>
      <c r="X17" s="106"/>
      <c r="Y17" s="30"/>
      <c r="Z17" s="30"/>
      <c r="AA17" s="30"/>
    </row>
    <row r="18" spans="1:27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18372</v>
      </c>
      <c r="F18" s="13">
        <v>20008</v>
      </c>
      <c r="G18" s="13">
        <f t="shared" si="0"/>
        <v>1636</v>
      </c>
      <c r="H18" s="87">
        <f t="shared" si="1"/>
        <v>1.40696</v>
      </c>
      <c r="I18" s="98">
        <f>D18/7235.3*I10</f>
        <v>0.10143886998465891</v>
      </c>
      <c r="J18" s="84">
        <f t="shared" si="2"/>
        <v>1.5083988699846589</v>
      </c>
      <c r="K18" s="30"/>
      <c r="L18" s="37"/>
      <c r="M18" s="160"/>
      <c r="N18" s="30"/>
      <c r="O18" s="106"/>
      <c r="P18" s="106"/>
      <c r="Q18" s="106"/>
      <c r="R18" s="106"/>
      <c r="T18" s="106"/>
      <c r="U18" s="106"/>
      <c r="V18" s="106"/>
      <c r="W18" s="106"/>
      <c r="X18" s="106"/>
      <c r="Y18" s="30"/>
      <c r="Z18" s="30"/>
      <c r="AA18" s="30"/>
    </row>
    <row r="19" spans="1:27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1419</v>
      </c>
      <c r="F19" s="13">
        <v>1491</v>
      </c>
      <c r="G19" s="13">
        <f t="shared" si="0"/>
        <v>72</v>
      </c>
      <c r="H19" s="87">
        <f t="shared" si="1"/>
        <v>6.1919999999999996E-2</v>
      </c>
      <c r="I19" s="97">
        <f>D19/7235.3*I10</f>
        <v>6.810485038630075E-2</v>
      </c>
      <c r="J19" s="85">
        <f t="shared" si="2"/>
        <v>0.13002485038630074</v>
      </c>
      <c r="K19" s="30"/>
      <c r="L19" s="37"/>
      <c r="M19" s="160"/>
      <c r="N19" s="30"/>
      <c r="O19" s="106"/>
      <c r="P19" s="106"/>
      <c r="Q19" s="106"/>
      <c r="R19" s="106"/>
      <c r="T19" s="106"/>
      <c r="U19" s="106"/>
      <c r="V19" s="106"/>
      <c r="W19" s="106"/>
      <c r="X19" s="106"/>
      <c r="Y19" s="30"/>
      <c r="Z19" s="30"/>
      <c r="AA19" s="30"/>
    </row>
    <row r="20" spans="1:27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12475</v>
      </c>
      <c r="F20" s="13">
        <v>13384</v>
      </c>
      <c r="G20" s="13">
        <f t="shared" si="0"/>
        <v>909</v>
      </c>
      <c r="H20" s="87">
        <f t="shared" si="1"/>
        <v>0.78173999999999999</v>
      </c>
      <c r="I20" s="97">
        <f>D20/7235.3*I10</f>
        <v>6.063343220046185E-2</v>
      </c>
      <c r="J20" s="85">
        <f t="shared" si="2"/>
        <v>0.84237343220046179</v>
      </c>
      <c r="K20" s="30"/>
      <c r="L20" s="37"/>
      <c r="M20" s="160"/>
      <c r="N20" s="30"/>
      <c r="O20" s="106"/>
      <c r="P20" s="106"/>
      <c r="Q20" s="106"/>
      <c r="R20" s="106"/>
      <c r="T20" s="106"/>
      <c r="U20" s="106"/>
      <c r="V20" s="106"/>
      <c r="W20" s="106"/>
      <c r="X20" s="106"/>
      <c r="Y20" s="30"/>
      <c r="Z20" s="30"/>
      <c r="AA20" s="30"/>
    </row>
    <row r="21" spans="1:27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13111</v>
      </c>
      <c r="F21" s="13">
        <v>14138</v>
      </c>
      <c r="G21" s="13">
        <f t="shared" si="0"/>
        <v>1027</v>
      </c>
      <c r="H21" s="87">
        <f t="shared" si="1"/>
        <v>0.88322000000000001</v>
      </c>
      <c r="I21" s="98">
        <f>D21/7235.3*I10</f>
        <v>6.0202388843586523E-2</v>
      </c>
      <c r="J21" s="84">
        <f t="shared" si="2"/>
        <v>0.94342238884358653</v>
      </c>
      <c r="K21" s="30"/>
      <c r="L21" s="37"/>
      <c r="M21" s="160"/>
      <c r="N21" s="30"/>
      <c r="O21" s="30"/>
      <c r="P21" s="30"/>
      <c r="Q21" s="30"/>
      <c r="R21" s="30"/>
      <c r="T21" s="30"/>
      <c r="U21" s="30"/>
      <c r="V21" s="30"/>
      <c r="W21" s="30"/>
      <c r="X21" s="30"/>
      <c r="Y21" s="30"/>
      <c r="Z21" s="30"/>
      <c r="AA21" s="30"/>
    </row>
    <row r="22" spans="1:27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13488</v>
      </c>
      <c r="F22" s="13">
        <v>14716</v>
      </c>
      <c r="G22" s="13">
        <f t="shared" si="0"/>
        <v>1228</v>
      </c>
      <c r="H22" s="87">
        <f t="shared" si="1"/>
        <v>1.0560799999999999</v>
      </c>
      <c r="I22" s="97">
        <f>D22/7235.3*I10</f>
        <v>6.4369141293381296E-2</v>
      </c>
      <c r="J22" s="85">
        <f t="shared" si="2"/>
        <v>1.1204491412933812</v>
      </c>
      <c r="K22" s="30"/>
      <c r="L22" s="37"/>
      <c r="M22" s="160"/>
      <c r="N22" s="30"/>
      <c r="O22" s="30"/>
      <c r="P22" s="30"/>
      <c r="Q22" s="30"/>
      <c r="R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9058</v>
      </c>
      <c r="F23" s="13">
        <v>9058</v>
      </c>
      <c r="G23" s="13">
        <f t="shared" si="0"/>
        <v>0</v>
      </c>
      <c r="H23" s="87">
        <f t="shared" si="1"/>
        <v>0</v>
      </c>
      <c r="I23" s="97">
        <f>D23/7235.3*I10</f>
        <v>8.9225974873191491E-2</v>
      </c>
      <c r="J23" s="85">
        <f t="shared" si="2"/>
        <v>8.9225974873191491E-2</v>
      </c>
      <c r="K23" s="30"/>
      <c r="L23" s="37"/>
      <c r="M23" s="160"/>
      <c r="N23" s="30"/>
      <c r="O23" s="30"/>
      <c r="P23" s="30"/>
      <c r="Q23" s="30"/>
      <c r="R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12480</v>
      </c>
      <c r="F24" s="13">
        <v>13350</v>
      </c>
      <c r="G24" s="13">
        <f t="shared" si="0"/>
        <v>870</v>
      </c>
      <c r="H24" s="87">
        <f t="shared" si="1"/>
        <v>0.74819999999999998</v>
      </c>
      <c r="I24" s="97">
        <f>D24/7235.3*I10</f>
        <v>0.10459985460174459</v>
      </c>
      <c r="J24" s="85">
        <f t="shared" si="2"/>
        <v>0.85279985460174457</v>
      </c>
      <c r="K24" s="30"/>
      <c r="L24" s="37"/>
      <c r="M24" s="160"/>
      <c r="N24" s="30"/>
      <c r="O24" s="30"/>
      <c r="P24" s="30"/>
      <c r="Q24" s="30"/>
      <c r="R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15764</v>
      </c>
      <c r="F25" s="13">
        <v>16879</v>
      </c>
      <c r="G25" s="13">
        <f t="shared" si="0"/>
        <v>1115</v>
      </c>
      <c r="H25" s="87">
        <f t="shared" si="1"/>
        <v>0.95889999999999997</v>
      </c>
      <c r="I25" s="97">
        <f>D25/7235.3*I10</f>
        <v>6.753012591046699E-2</v>
      </c>
      <c r="J25" s="85">
        <f t="shared" si="2"/>
        <v>1.0264301259104669</v>
      </c>
      <c r="K25" s="30"/>
      <c r="L25" s="37"/>
      <c r="M25" s="160"/>
      <c r="N25" s="30"/>
      <c r="O25" s="30"/>
      <c r="P25" s="30"/>
      <c r="Q25" s="30"/>
      <c r="R25" s="30"/>
      <c r="T25" s="30"/>
      <c r="U25" s="30"/>
      <c r="V25" s="30"/>
      <c r="W25" s="30"/>
      <c r="X25" s="30"/>
      <c r="Y25" s="30"/>
      <c r="Z25" s="30"/>
      <c r="AA25" s="30"/>
    </row>
    <row r="26" spans="1:27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17336</v>
      </c>
      <c r="F26" s="13">
        <v>18694</v>
      </c>
      <c r="G26" s="13">
        <f t="shared" si="0"/>
        <v>1358</v>
      </c>
      <c r="H26" s="87">
        <f t="shared" si="1"/>
        <v>1.16788</v>
      </c>
      <c r="I26" s="98">
        <f>D26/7235.3*I10</f>
        <v>0.10143886998465891</v>
      </c>
      <c r="J26" s="84">
        <f t="shared" si="2"/>
        <v>1.2693188699846589</v>
      </c>
      <c r="K26" s="30"/>
      <c r="L26" s="37"/>
      <c r="M26" s="160"/>
      <c r="N26" s="30"/>
      <c r="O26" s="30"/>
      <c r="P26" s="30"/>
      <c r="Q26" s="30"/>
      <c r="R26" s="30"/>
      <c r="T26" s="30"/>
      <c r="U26" s="30"/>
      <c r="V26" s="30"/>
      <c r="W26" s="30"/>
      <c r="X26" s="30"/>
      <c r="Y26" s="30"/>
      <c r="Z26" s="30"/>
      <c r="AA26" s="30"/>
    </row>
    <row r="27" spans="1:27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12720</v>
      </c>
      <c r="F27" s="13">
        <v>13812</v>
      </c>
      <c r="G27" s="13">
        <f t="shared" si="0"/>
        <v>1092</v>
      </c>
      <c r="H27" s="87">
        <f t="shared" si="1"/>
        <v>0.93911999999999995</v>
      </c>
      <c r="I27" s="97">
        <f>D27/7235.3*I10</f>
        <v>6.753012591046699E-2</v>
      </c>
      <c r="J27" s="85">
        <f t="shared" si="2"/>
        <v>1.006650125910467</v>
      </c>
      <c r="K27" s="30"/>
      <c r="L27" s="37"/>
      <c r="M27" s="160"/>
      <c r="N27" s="30"/>
      <c r="O27" s="30"/>
      <c r="P27" s="30"/>
      <c r="Q27" s="30"/>
      <c r="R27" s="30"/>
      <c r="T27" s="30"/>
      <c r="U27" s="30"/>
      <c r="V27" s="30"/>
      <c r="W27" s="30"/>
      <c r="X27" s="30"/>
      <c r="Y27" s="30"/>
      <c r="Z27" s="30"/>
      <c r="AA27" s="30"/>
    </row>
    <row r="28" spans="1:27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3776</v>
      </c>
      <c r="F28" s="13">
        <v>3944</v>
      </c>
      <c r="G28" s="13">
        <f t="shared" si="0"/>
        <v>168</v>
      </c>
      <c r="H28" s="87">
        <f t="shared" si="1"/>
        <v>0.14448</v>
      </c>
      <c r="I28" s="97">
        <f>D28/7235.3*I10</f>
        <v>6.063343220046185E-2</v>
      </c>
      <c r="J28" s="85">
        <f t="shared" si="2"/>
        <v>0.20511343220046185</v>
      </c>
      <c r="K28" s="30"/>
      <c r="L28" s="37"/>
      <c r="M28" s="160"/>
      <c r="N28" s="30"/>
      <c r="O28" s="30"/>
      <c r="P28" s="30"/>
      <c r="Q28" s="30"/>
      <c r="R28" s="30"/>
      <c r="T28" s="30"/>
      <c r="U28" s="30"/>
      <c r="V28" s="30"/>
      <c r="W28" s="30"/>
      <c r="X28" s="30"/>
      <c r="Y28" s="30"/>
      <c r="Z28" s="30"/>
      <c r="AA28" s="30"/>
    </row>
    <row r="29" spans="1:27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9262</v>
      </c>
      <c r="F29" s="13">
        <v>9978</v>
      </c>
      <c r="G29" s="13">
        <f t="shared" si="0"/>
        <v>716</v>
      </c>
      <c r="H29" s="87">
        <f t="shared" si="1"/>
        <v>0.61575999999999997</v>
      </c>
      <c r="I29" s="98">
        <f>D29/7235.3*I10</f>
        <v>6.1495518914212489E-2</v>
      </c>
      <c r="J29" s="84">
        <f t="shared" si="2"/>
        <v>0.67725551891421243</v>
      </c>
      <c r="K29" s="30"/>
      <c r="L29" s="37"/>
      <c r="M29" s="160"/>
      <c r="N29" s="30"/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4257</v>
      </c>
      <c r="F30" s="13">
        <v>4678</v>
      </c>
      <c r="G30" s="13">
        <f t="shared" si="0"/>
        <v>421</v>
      </c>
      <c r="H30" s="87">
        <f t="shared" si="1"/>
        <v>0.36205999999999999</v>
      </c>
      <c r="I30" s="97">
        <f>D30/7235.3*I10</f>
        <v>6.5805952482965696E-2</v>
      </c>
      <c r="J30" s="85">
        <f t="shared" si="2"/>
        <v>0.42786595248296566</v>
      </c>
      <c r="K30" s="30"/>
      <c r="L30" s="37"/>
      <c r="M30" s="160"/>
      <c r="N30" s="30"/>
      <c r="O30" s="30"/>
      <c r="P30" s="30"/>
      <c r="Q30" s="30"/>
      <c r="R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16288</v>
      </c>
      <c r="F31" s="13">
        <v>17607</v>
      </c>
      <c r="G31" s="13">
        <f t="shared" si="0"/>
        <v>1319</v>
      </c>
      <c r="H31" s="87">
        <f t="shared" si="1"/>
        <v>1.1343399999999999</v>
      </c>
      <c r="I31" s="98">
        <f>D31/7235.3*I10</f>
        <v>8.7070758088814884E-2</v>
      </c>
      <c r="J31" s="84">
        <f t="shared" si="2"/>
        <v>1.2214107580888147</v>
      </c>
      <c r="K31" s="30"/>
      <c r="L31" s="37"/>
      <c r="M31" s="160"/>
      <c r="N31" s="30"/>
      <c r="O31" s="30"/>
      <c r="P31" s="30"/>
      <c r="Q31" s="30"/>
      <c r="R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14659</v>
      </c>
      <c r="F32" s="13">
        <v>15667</v>
      </c>
      <c r="G32" s="13">
        <f t="shared" si="0"/>
        <v>1008</v>
      </c>
      <c r="H32" s="87">
        <f t="shared" si="1"/>
        <v>0.86687999999999998</v>
      </c>
      <c r="I32" s="98">
        <f>D32/7235.3*I10</f>
        <v>0.10287568117424332</v>
      </c>
      <c r="J32" s="84">
        <f t="shared" si="2"/>
        <v>0.96975568117424327</v>
      </c>
      <c r="K32" s="30"/>
      <c r="L32" s="37"/>
      <c r="M32" s="160"/>
      <c r="N32" s="30"/>
      <c r="O32" s="30"/>
      <c r="P32" s="30"/>
      <c r="Q32" s="30"/>
      <c r="R32" s="30"/>
      <c r="T32" s="30"/>
      <c r="U32" s="30"/>
      <c r="V32" s="30"/>
      <c r="W32" s="30"/>
      <c r="X32" s="30"/>
      <c r="Y32" s="30"/>
      <c r="Z32" s="30"/>
      <c r="AA32" s="30"/>
    </row>
    <row r="33" spans="1:28" x14ac:dyDescent="0.25">
      <c r="A33" s="79">
        <v>20</v>
      </c>
      <c r="B33" s="9" t="s">
        <v>37</v>
      </c>
      <c r="C33" s="48">
        <v>15705665</v>
      </c>
      <c r="D33" s="39">
        <v>46.3</v>
      </c>
      <c r="E33" s="14">
        <v>7447</v>
      </c>
      <c r="F33" s="14">
        <v>7895</v>
      </c>
      <c r="G33" s="13">
        <f t="shared" si="0"/>
        <v>448</v>
      </c>
      <c r="H33" s="87">
        <f t="shared" si="1"/>
        <v>0.38528000000000001</v>
      </c>
      <c r="I33" s="97">
        <f>D33/7235.3*I10</f>
        <v>6.6524358077757903E-2</v>
      </c>
      <c r="J33" s="85">
        <f t="shared" si="2"/>
        <v>0.45180435807775793</v>
      </c>
      <c r="K33" s="30"/>
      <c r="L33" s="37"/>
      <c r="M33" s="160"/>
      <c r="N33" s="30"/>
      <c r="O33" s="30"/>
      <c r="P33" s="30"/>
      <c r="Q33" s="30"/>
      <c r="R33" s="30"/>
      <c r="T33" s="30"/>
      <c r="U33" s="30"/>
      <c r="V33" s="30"/>
      <c r="W33" s="30"/>
      <c r="X33" s="30"/>
      <c r="Y33" s="30"/>
      <c r="Z33" s="30"/>
      <c r="AA33" s="30"/>
    </row>
    <row r="34" spans="1:28" x14ac:dyDescent="0.25">
      <c r="A34" s="129">
        <v>21</v>
      </c>
      <c r="B34" s="130" t="s">
        <v>38</v>
      </c>
      <c r="C34" s="131">
        <v>15708400</v>
      </c>
      <c r="D34" s="132">
        <v>70.099999999999994</v>
      </c>
      <c r="E34" s="14">
        <v>10054</v>
      </c>
      <c r="F34" s="14">
        <v>11140</v>
      </c>
      <c r="G34" s="13">
        <f t="shared" si="0"/>
        <v>1086</v>
      </c>
      <c r="H34" s="133">
        <f t="shared" si="1"/>
        <v>0.93396000000000001</v>
      </c>
      <c r="I34" s="97">
        <f>D34/7235.3*I10</f>
        <v>0.1007204643898667</v>
      </c>
      <c r="J34" s="134">
        <f t="shared" si="2"/>
        <v>1.0346804643898668</v>
      </c>
      <c r="K34" s="30"/>
      <c r="L34" s="37"/>
      <c r="M34" s="160"/>
      <c r="N34" s="30"/>
      <c r="O34" s="30"/>
      <c r="P34" s="30"/>
      <c r="Q34" s="30"/>
      <c r="R34" s="30"/>
      <c r="T34" s="30"/>
      <c r="U34" s="30"/>
      <c r="V34" s="30"/>
      <c r="W34" s="30"/>
      <c r="X34" s="30"/>
      <c r="Y34" s="30"/>
      <c r="Z34" s="30"/>
      <c r="AA34" s="30"/>
    </row>
    <row r="35" spans="1:28" x14ac:dyDescent="0.25">
      <c r="A35" s="129">
        <v>22</v>
      </c>
      <c r="B35" s="130" t="s">
        <v>39</v>
      </c>
      <c r="C35" s="131">
        <v>15705816</v>
      </c>
      <c r="D35" s="132">
        <v>48.1</v>
      </c>
      <c r="E35" s="14">
        <v>6369</v>
      </c>
      <c r="F35" s="14">
        <v>6806</v>
      </c>
      <c r="G35" s="13">
        <f t="shared" si="0"/>
        <v>437</v>
      </c>
      <c r="H35" s="133">
        <f t="shared" si="1"/>
        <v>0.37581999999999999</v>
      </c>
      <c r="I35" s="97">
        <f>D35/7235.3*I10</f>
        <v>6.9110618219009823E-2</v>
      </c>
      <c r="J35" s="134">
        <f t="shared" si="2"/>
        <v>0.44493061821900981</v>
      </c>
      <c r="K35" s="30"/>
      <c r="L35" s="37"/>
      <c r="M35" s="160"/>
      <c r="N35" s="30"/>
      <c r="O35" s="30"/>
      <c r="P35" s="30"/>
      <c r="Q35" s="30"/>
      <c r="R35" s="30"/>
      <c r="T35" s="30"/>
      <c r="U35" s="30"/>
      <c r="V35" s="30"/>
      <c r="W35" s="30"/>
      <c r="X35" s="30"/>
      <c r="Y35" s="30"/>
      <c r="Z35" s="30"/>
      <c r="AA35" s="30"/>
    </row>
    <row r="36" spans="1:28" x14ac:dyDescent="0.25">
      <c r="A36" s="129">
        <v>23</v>
      </c>
      <c r="B36" s="130" t="s">
        <v>40</v>
      </c>
      <c r="C36" s="131">
        <v>15705524</v>
      </c>
      <c r="D36" s="132">
        <v>42</v>
      </c>
      <c r="E36" s="14">
        <v>6255</v>
      </c>
      <c r="F36" s="14">
        <v>6255</v>
      </c>
      <c r="G36" s="13">
        <f t="shared" si="0"/>
        <v>0</v>
      </c>
      <c r="H36" s="133">
        <f>42*0.015</f>
        <v>0.63</v>
      </c>
      <c r="I36" s="97">
        <f>D36/7235.3*I10</f>
        <v>6.034606996254497E-2</v>
      </c>
      <c r="J36" s="134">
        <f t="shared" si="2"/>
        <v>0.69034606996254499</v>
      </c>
      <c r="K36" s="30"/>
      <c r="L36" s="37"/>
      <c r="M36" s="160"/>
      <c r="N36" s="30"/>
      <c r="O36" s="30"/>
      <c r="P36" s="30"/>
      <c r="Q36" s="30"/>
      <c r="R36" s="30"/>
      <c r="T36" s="30"/>
      <c r="U36" s="30"/>
      <c r="V36" s="30"/>
      <c r="W36" s="30"/>
      <c r="X36" s="30"/>
      <c r="Y36" s="30"/>
      <c r="Z36" s="30"/>
      <c r="AA36" s="30"/>
    </row>
    <row r="37" spans="1:28" x14ac:dyDescent="0.25">
      <c r="A37" s="129">
        <v>24</v>
      </c>
      <c r="B37" s="130" t="s">
        <v>41</v>
      </c>
      <c r="C37" s="131">
        <v>15705585</v>
      </c>
      <c r="D37" s="132">
        <v>41.4</v>
      </c>
      <c r="E37" s="14">
        <v>7842</v>
      </c>
      <c r="F37" s="14">
        <v>8327</v>
      </c>
      <c r="G37" s="13">
        <f t="shared" si="0"/>
        <v>485</v>
      </c>
      <c r="H37" s="133">
        <f t="shared" ref="H37:H42" si="3">G37*0.00086</f>
        <v>0.41709999999999997</v>
      </c>
      <c r="I37" s="97">
        <f>D37/7235.3*I10</f>
        <v>5.9483983248794323E-2</v>
      </c>
      <c r="J37" s="134">
        <f t="shared" si="2"/>
        <v>0.47658398324879431</v>
      </c>
      <c r="K37" s="30"/>
      <c r="L37" s="37"/>
      <c r="M37" s="160"/>
      <c r="N37" s="30"/>
      <c r="O37" s="30"/>
      <c r="P37" s="30"/>
      <c r="Q37" s="30"/>
      <c r="R37" s="30"/>
      <c r="T37" s="30"/>
      <c r="U37" s="30"/>
      <c r="V37" s="30"/>
      <c r="W37" s="30"/>
      <c r="X37" s="30"/>
      <c r="Y37" s="30"/>
      <c r="Z37" s="30"/>
      <c r="AA37" s="30"/>
    </row>
    <row r="38" spans="1:28" x14ac:dyDescent="0.25">
      <c r="A38" s="129">
        <v>25</v>
      </c>
      <c r="B38" s="130" t="s">
        <v>42</v>
      </c>
      <c r="C38" s="135">
        <v>15705746</v>
      </c>
      <c r="D38" s="132">
        <v>45.8</v>
      </c>
      <c r="E38" s="14">
        <v>7889</v>
      </c>
      <c r="F38" s="14">
        <v>8656</v>
      </c>
      <c r="G38" s="13">
        <f t="shared" si="0"/>
        <v>767</v>
      </c>
      <c r="H38" s="133">
        <f t="shared" si="3"/>
        <v>0.65961999999999998</v>
      </c>
      <c r="I38" s="97">
        <f>D38/7235.3*I10</f>
        <v>6.5805952482965696E-2</v>
      </c>
      <c r="J38" s="134">
        <f t="shared" si="2"/>
        <v>0.72542595248296571</v>
      </c>
      <c r="K38" s="30"/>
      <c r="L38" s="37"/>
      <c r="M38" s="160"/>
      <c r="N38" s="30"/>
      <c r="O38" s="30"/>
      <c r="P38" s="30"/>
      <c r="Q38" s="30"/>
      <c r="R38" s="30"/>
      <c r="T38" s="30"/>
      <c r="U38" s="30"/>
      <c r="V38" s="30"/>
      <c r="W38" s="30"/>
      <c r="X38" s="30"/>
      <c r="Y38" s="30"/>
      <c r="Z38" s="30"/>
      <c r="AA38" s="30"/>
    </row>
    <row r="39" spans="1:28" x14ac:dyDescent="0.25">
      <c r="A39" s="129">
        <v>26</v>
      </c>
      <c r="B39" s="130" t="s">
        <v>43</v>
      </c>
      <c r="C39" s="135">
        <v>15705829</v>
      </c>
      <c r="D39" s="132">
        <v>60.4</v>
      </c>
      <c r="E39" s="14">
        <v>15677</v>
      </c>
      <c r="F39" s="14">
        <v>16874</v>
      </c>
      <c r="G39" s="13">
        <f t="shared" si="0"/>
        <v>1197</v>
      </c>
      <c r="H39" s="133">
        <f t="shared" si="3"/>
        <v>1.02942</v>
      </c>
      <c r="I39" s="97">
        <f>D39/7235.3*I10</f>
        <v>8.678339585089799E-2</v>
      </c>
      <c r="J39" s="134">
        <f t="shared" si="2"/>
        <v>1.1162033958508979</v>
      </c>
      <c r="K39" s="30"/>
      <c r="L39" s="37"/>
      <c r="M39" s="160"/>
      <c r="N39" s="30"/>
      <c r="O39" s="30"/>
      <c r="P39" s="30"/>
      <c r="Q39" s="30"/>
      <c r="R39" s="30"/>
      <c r="T39" s="30"/>
      <c r="U39" s="30"/>
      <c r="V39" s="30"/>
      <c r="W39" s="30"/>
      <c r="X39" s="30"/>
      <c r="Y39" s="30"/>
      <c r="Z39" s="30"/>
      <c r="AA39" s="30"/>
    </row>
    <row r="40" spans="1:28" x14ac:dyDescent="0.25">
      <c r="A40" s="136">
        <v>27</v>
      </c>
      <c r="B40" s="137" t="s">
        <v>44</v>
      </c>
      <c r="C40" s="135">
        <v>15705815</v>
      </c>
      <c r="D40" s="132">
        <v>72.099999999999994</v>
      </c>
      <c r="E40" s="14">
        <v>13365</v>
      </c>
      <c r="F40" s="14">
        <v>14324</v>
      </c>
      <c r="G40" s="13">
        <f t="shared" si="0"/>
        <v>959</v>
      </c>
      <c r="H40" s="133">
        <f t="shared" si="3"/>
        <v>0.82474000000000003</v>
      </c>
      <c r="I40" s="98">
        <f>D40/7235.3*I10</f>
        <v>0.1035940867690355</v>
      </c>
      <c r="J40" s="138">
        <f t="shared" si="2"/>
        <v>0.9283340867690355</v>
      </c>
      <c r="K40" s="30"/>
      <c r="L40" s="37"/>
      <c r="M40" s="160"/>
      <c r="N40" s="30"/>
      <c r="O40" s="30"/>
      <c r="P40" s="30"/>
      <c r="Q40" s="30"/>
      <c r="R40" s="30"/>
      <c r="T40" s="30"/>
      <c r="U40" s="30"/>
      <c r="V40" s="30"/>
      <c r="W40" s="30"/>
      <c r="X40" s="30"/>
      <c r="Y40" s="30"/>
      <c r="Z40" s="30"/>
      <c r="AA40" s="30"/>
    </row>
    <row r="41" spans="1:28" x14ac:dyDescent="0.25">
      <c r="A41" s="129">
        <v>28</v>
      </c>
      <c r="B41" s="130" t="s">
        <v>45</v>
      </c>
      <c r="C41" s="135">
        <v>15705586</v>
      </c>
      <c r="D41" s="132">
        <v>46.9</v>
      </c>
      <c r="E41" s="14">
        <v>10726</v>
      </c>
      <c r="F41" s="14">
        <v>11582</v>
      </c>
      <c r="G41" s="13">
        <f t="shared" si="0"/>
        <v>856</v>
      </c>
      <c r="H41" s="133">
        <f t="shared" si="3"/>
        <v>0.73616000000000004</v>
      </c>
      <c r="I41" s="97">
        <f>D41/7235.3*I10</f>
        <v>6.7386444791508543E-2</v>
      </c>
      <c r="J41" s="134">
        <f t="shared" si="2"/>
        <v>0.80354644479150861</v>
      </c>
      <c r="K41" s="30"/>
      <c r="L41" s="37"/>
      <c r="M41" s="160"/>
      <c r="N41" s="30"/>
      <c r="O41" s="30"/>
      <c r="P41" s="30"/>
      <c r="Q41" s="30"/>
      <c r="R41" s="30"/>
      <c r="T41" s="30"/>
      <c r="U41" s="30"/>
      <c r="V41" s="30"/>
      <c r="W41" s="30"/>
      <c r="X41" s="30"/>
      <c r="Y41" s="30"/>
      <c r="Z41" s="30"/>
      <c r="AA41" s="30"/>
    </row>
    <row r="42" spans="1:28" x14ac:dyDescent="0.25">
      <c r="A42" s="129">
        <v>29</v>
      </c>
      <c r="B42" s="130" t="s">
        <v>171</v>
      </c>
      <c r="C42" s="135">
        <v>16721754</v>
      </c>
      <c r="D42" s="132">
        <v>70</v>
      </c>
      <c r="E42" s="14">
        <v>2742</v>
      </c>
      <c r="F42" s="14">
        <v>3446</v>
      </c>
      <c r="G42" s="13">
        <f t="shared" si="0"/>
        <v>704</v>
      </c>
      <c r="H42" s="161">
        <f t="shared" si="3"/>
        <v>0.60543999999999998</v>
      </c>
      <c r="I42" s="97">
        <f>D42/7235.3*I10</f>
        <v>0.10057678327090828</v>
      </c>
      <c r="J42" s="138">
        <f t="shared" si="2"/>
        <v>0.70601678327090822</v>
      </c>
      <c r="K42" s="30"/>
      <c r="L42" s="37"/>
      <c r="M42" s="160"/>
      <c r="N42" s="30"/>
      <c r="O42" s="30"/>
      <c r="P42" s="30"/>
      <c r="Q42" s="30"/>
      <c r="R42" s="30"/>
      <c r="T42" s="30"/>
      <c r="U42" s="30"/>
      <c r="V42" s="30"/>
      <c r="W42" s="30"/>
      <c r="X42" s="30"/>
      <c r="Y42" s="30"/>
      <c r="Z42" s="30"/>
      <c r="AA42" s="30"/>
    </row>
    <row r="43" spans="1:28" hidden="1" x14ac:dyDescent="0.25">
      <c r="A43" s="136"/>
      <c r="B43" s="130"/>
      <c r="C43" s="135"/>
      <c r="D43" s="132"/>
      <c r="E43" s="14"/>
      <c r="F43" s="14"/>
      <c r="G43" s="13"/>
      <c r="H43" s="161"/>
      <c r="I43" s="97">
        <f t="shared" ref="I43" si="4">D43/7235.3*I12</f>
        <v>0</v>
      </c>
      <c r="J43" s="138"/>
      <c r="K43" s="30"/>
      <c r="L43" s="37"/>
      <c r="M43" s="160"/>
      <c r="N43" s="38"/>
      <c r="O43" s="30"/>
      <c r="P43" s="30"/>
      <c r="Q43" s="30"/>
      <c r="R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x14ac:dyDescent="0.25">
      <c r="A44" s="129">
        <v>30</v>
      </c>
      <c r="B44" s="130" t="s">
        <v>47</v>
      </c>
      <c r="C44" s="135">
        <v>15705525</v>
      </c>
      <c r="D44" s="132">
        <v>47.4</v>
      </c>
      <c r="E44" s="14">
        <v>9578</v>
      </c>
      <c r="F44" s="14">
        <v>10173</v>
      </c>
      <c r="G44" s="13">
        <f t="shared" si="0"/>
        <v>595</v>
      </c>
      <c r="H44" s="161">
        <f t="shared" ref="H44:H107" si="5">G44*0.00086</f>
        <v>0.51169999999999993</v>
      </c>
      <c r="I44" s="98">
        <f>D44/7235.3*I10</f>
        <v>6.810485038630075E-2</v>
      </c>
      <c r="J44" s="138">
        <f t="shared" si="2"/>
        <v>0.5798048503863007</v>
      </c>
      <c r="K44" s="30"/>
      <c r="L44" s="37"/>
      <c r="M44" s="160"/>
      <c r="N44" s="30"/>
      <c r="O44" s="30"/>
      <c r="P44" s="30"/>
      <c r="Q44" s="30"/>
      <c r="R44" s="30"/>
      <c r="T44" s="30"/>
      <c r="U44" s="30"/>
      <c r="V44" s="30"/>
      <c r="W44" s="30"/>
      <c r="X44" s="30"/>
      <c r="Y44" s="30"/>
      <c r="Z44" s="30"/>
      <c r="AA44" s="30"/>
    </row>
    <row r="45" spans="1:28" x14ac:dyDescent="0.25">
      <c r="A45" s="129">
        <v>31</v>
      </c>
      <c r="B45" s="130" t="s">
        <v>48</v>
      </c>
      <c r="C45" s="135">
        <v>15705724</v>
      </c>
      <c r="D45" s="132">
        <v>43.2</v>
      </c>
      <c r="E45" s="15">
        <v>7303</v>
      </c>
      <c r="F45" s="14">
        <v>7655</v>
      </c>
      <c r="G45" s="13">
        <f t="shared" si="0"/>
        <v>352</v>
      </c>
      <c r="H45" s="133">
        <f t="shared" si="5"/>
        <v>0.30271999999999999</v>
      </c>
      <c r="I45" s="97">
        <f>D45/7235.3*I10</f>
        <v>6.2070243390046256E-2</v>
      </c>
      <c r="J45" s="134">
        <f t="shared" si="2"/>
        <v>0.36479024339004623</v>
      </c>
      <c r="K45" s="30"/>
      <c r="L45" s="37"/>
      <c r="M45" s="160"/>
      <c r="N45" s="30"/>
      <c r="O45" s="30"/>
      <c r="P45" s="30"/>
      <c r="Q45" s="30"/>
      <c r="R45" s="30"/>
      <c r="T45" s="30"/>
      <c r="U45" s="30"/>
      <c r="V45" s="30"/>
      <c r="W45" s="30"/>
      <c r="X45" s="30"/>
      <c r="Y45" s="30"/>
      <c r="Z45" s="30"/>
      <c r="AA45" s="30"/>
    </row>
    <row r="46" spans="1:28" x14ac:dyDescent="0.25">
      <c r="A46" s="129">
        <v>32</v>
      </c>
      <c r="B46" s="130" t="s">
        <v>49</v>
      </c>
      <c r="C46" s="135">
        <v>15705733</v>
      </c>
      <c r="D46" s="132">
        <v>41.7</v>
      </c>
      <c r="E46" s="15">
        <v>6954</v>
      </c>
      <c r="F46" s="14">
        <v>7204</v>
      </c>
      <c r="G46" s="13">
        <f t="shared" si="0"/>
        <v>250</v>
      </c>
      <c r="H46" s="133">
        <f t="shared" si="5"/>
        <v>0.215</v>
      </c>
      <c r="I46" s="97">
        <f>D46/7235.3*I10</f>
        <v>5.991502660566965E-2</v>
      </c>
      <c r="J46" s="134">
        <f t="shared" si="2"/>
        <v>0.27491502660566963</v>
      </c>
      <c r="K46" s="30"/>
      <c r="L46" s="37"/>
      <c r="M46" s="160"/>
      <c r="N46" s="30"/>
      <c r="O46" s="30"/>
      <c r="P46" s="30"/>
      <c r="Q46" s="30"/>
      <c r="R46" s="30"/>
      <c r="T46" s="30"/>
      <c r="U46" s="30"/>
      <c r="V46" s="30"/>
      <c r="W46" s="30"/>
      <c r="X46" s="30"/>
      <c r="Y46" s="30"/>
      <c r="Z46" s="30"/>
      <c r="AA46" s="30"/>
    </row>
    <row r="47" spans="1:28" x14ac:dyDescent="0.25">
      <c r="A47" s="129">
        <v>33</v>
      </c>
      <c r="B47" s="130" t="s">
        <v>50</v>
      </c>
      <c r="C47" s="135">
        <v>15705600</v>
      </c>
      <c r="D47" s="132">
        <v>46</v>
      </c>
      <c r="E47" s="14">
        <v>10553</v>
      </c>
      <c r="F47" s="14">
        <v>11440</v>
      </c>
      <c r="G47" s="13">
        <f t="shared" si="0"/>
        <v>887</v>
      </c>
      <c r="H47" s="133">
        <f t="shared" si="5"/>
        <v>0.76281999999999994</v>
      </c>
      <c r="I47" s="97">
        <f>D47/7235.3*I10</f>
        <v>6.609331472088259E-2</v>
      </c>
      <c r="J47" s="134">
        <f t="shared" si="2"/>
        <v>0.82891331472088248</v>
      </c>
      <c r="K47" s="30"/>
      <c r="L47" s="37"/>
      <c r="M47" s="160"/>
      <c r="N47" s="30"/>
      <c r="O47" s="30"/>
      <c r="P47" s="30"/>
      <c r="Q47" s="30"/>
      <c r="R47" s="30"/>
      <c r="T47" s="30"/>
      <c r="U47" s="30"/>
      <c r="V47" s="30"/>
      <c r="W47" s="30"/>
      <c r="X47" s="30"/>
      <c r="Y47" s="30"/>
      <c r="Z47" s="30"/>
      <c r="AA47" s="30"/>
    </row>
    <row r="48" spans="1:28" x14ac:dyDescent="0.25">
      <c r="A48" s="129">
        <v>34</v>
      </c>
      <c r="B48" s="130" t="s">
        <v>51</v>
      </c>
      <c r="C48" s="135">
        <v>15705534</v>
      </c>
      <c r="D48" s="132">
        <v>60.6</v>
      </c>
      <c r="E48" s="15">
        <v>14897</v>
      </c>
      <c r="F48" s="15">
        <v>16038</v>
      </c>
      <c r="G48" s="13">
        <f t="shared" si="0"/>
        <v>1141</v>
      </c>
      <c r="H48" s="133">
        <f t="shared" si="5"/>
        <v>0.98126000000000002</v>
      </c>
      <c r="I48" s="97">
        <f>D48/7235.3*I10</f>
        <v>8.7070758088814884E-2</v>
      </c>
      <c r="J48" s="134">
        <f t="shared" si="2"/>
        <v>1.0683307580888148</v>
      </c>
      <c r="K48" s="30"/>
      <c r="L48" s="37"/>
      <c r="M48" s="160"/>
      <c r="N48" s="30"/>
      <c r="O48" s="30"/>
      <c r="P48" s="30"/>
      <c r="Q48" s="30"/>
      <c r="R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5">
      <c r="A49" s="129">
        <v>35</v>
      </c>
      <c r="B49" s="130" t="s">
        <v>52</v>
      </c>
      <c r="C49" s="139">
        <v>15705677</v>
      </c>
      <c r="D49" s="132">
        <v>72.2</v>
      </c>
      <c r="E49" s="15">
        <v>6427</v>
      </c>
      <c r="F49" s="15">
        <v>7125</v>
      </c>
      <c r="G49" s="13">
        <f t="shared" si="0"/>
        <v>698</v>
      </c>
      <c r="H49" s="133">
        <f t="shared" si="5"/>
        <v>0.60028000000000004</v>
      </c>
      <c r="I49" s="97">
        <f>D49/7235.3*I10</f>
        <v>0.10373776788799396</v>
      </c>
      <c r="J49" s="134">
        <f t="shared" si="2"/>
        <v>0.70401776788799397</v>
      </c>
      <c r="K49" s="30"/>
      <c r="L49" s="37"/>
      <c r="M49" s="160"/>
      <c r="N49" s="30"/>
      <c r="O49" s="30"/>
      <c r="P49" s="30"/>
      <c r="Q49" s="30"/>
      <c r="R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5">
      <c r="A50" s="129">
        <v>36</v>
      </c>
      <c r="B50" s="130" t="s">
        <v>53</v>
      </c>
      <c r="C50" s="135">
        <v>15705691</v>
      </c>
      <c r="D50" s="132">
        <v>46.5</v>
      </c>
      <c r="E50" s="15">
        <v>6236</v>
      </c>
      <c r="F50" s="15">
        <v>6297</v>
      </c>
      <c r="G50" s="13">
        <f t="shared" si="0"/>
        <v>61</v>
      </c>
      <c r="H50" s="133">
        <f t="shared" si="5"/>
        <v>5.246E-2</v>
      </c>
      <c r="I50" s="97">
        <f>D50/7235.3*I10</f>
        <v>6.6811720315674783E-2</v>
      </c>
      <c r="J50" s="134">
        <f>H50+I50</f>
        <v>0.11927172031567479</v>
      </c>
      <c r="K50" s="30"/>
      <c r="L50" s="37"/>
      <c r="M50" s="160"/>
      <c r="N50" s="30"/>
      <c r="O50" s="30"/>
      <c r="P50" s="30"/>
      <c r="Q50" s="30"/>
      <c r="R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5">
      <c r="A51" s="140">
        <v>37</v>
      </c>
      <c r="B51" s="141" t="s">
        <v>54</v>
      </c>
      <c r="C51" s="135">
        <v>15730459</v>
      </c>
      <c r="D51" s="142">
        <v>69.5</v>
      </c>
      <c r="E51" s="14">
        <v>14500</v>
      </c>
      <c r="F51" s="14">
        <v>16356</v>
      </c>
      <c r="G51" s="13">
        <f t="shared" si="0"/>
        <v>1856</v>
      </c>
      <c r="H51" s="133">
        <f t="shared" si="5"/>
        <v>1.59616</v>
      </c>
      <c r="I51" s="97">
        <f>D51/7235.3*I10</f>
        <v>9.9858377676116078E-2</v>
      </c>
      <c r="J51" s="143">
        <f>H51+I51</f>
        <v>1.6960183776761162</v>
      </c>
      <c r="K51" s="30"/>
      <c r="L51" s="37"/>
      <c r="M51" s="160"/>
      <c r="N51" s="30"/>
      <c r="O51" s="30"/>
      <c r="P51" s="30"/>
      <c r="Q51" s="30"/>
      <c r="R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5">
      <c r="A52" s="129">
        <v>38</v>
      </c>
      <c r="B52" s="130" t="s">
        <v>55</v>
      </c>
      <c r="C52" s="144">
        <v>15705514</v>
      </c>
      <c r="D52" s="132">
        <v>47</v>
      </c>
      <c r="E52" s="15">
        <v>2716</v>
      </c>
      <c r="F52" s="15">
        <v>2746</v>
      </c>
      <c r="G52" s="13">
        <f t="shared" si="0"/>
        <v>30</v>
      </c>
      <c r="H52" s="133">
        <f t="shared" si="5"/>
        <v>2.58E-2</v>
      </c>
      <c r="I52" s="97">
        <f>D52/7235.3*I10</f>
        <v>6.753012591046699E-2</v>
      </c>
      <c r="J52" s="143">
        <f>H52+I52</f>
        <v>9.3330125910466993E-2</v>
      </c>
      <c r="K52" s="30"/>
      <c r="L52" s="37"/>
      <c r="M52" s="160"/>
      <c r="N52" s="30"/>
      <c r="O52" s="30"/>
      <c r="P52" s="30"/>
      <c r="Q52" s="30"/>
      <c r="R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5">
      <c r="A53" s="129">
        <v>39</v>
      </c>
      <c r="B53" s="145" t="s">
        <v>56</v>
      </c>
      <c r="C53" s="135">
        <v>15705660</v>
      </c>
      <c r="D53" s="132">
        <v>43.1</v>
      </c>
      <c r="E53" s="14">
        <v>3869</v>
      </c>
      <c r="F53" s="14">
        <v>4016</v>
      </c>
      <c r="G53" s="13">
        <f t="shared" si="0"/>
        <v>147</v>
      </c>
      <c r="H53" s="133">
        <f t="shared" si="5"/>
        <v>0.12642</v>
      </c>
      <c r="I53" s="97">
        <f>D53/7235.3*I10</f>
        <v>6.1926562271087809E-2</v>
      </c>
      <c r="J53" s="134">
        <f t="shared" si="2"/>
        <v>0.18834656227108781</v>
      </c>
      <c r="K53" s="30"/>
      <c r="L53" s="37"/>
      <c r="M53" s="160"/>
      <c r="N53" s="30"/>
      <c r="O53" s="30"/>
      <c r="P53" s="30"/>
      <c r="Q53" s="30"/>
      <c r="R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5">
      <c r="A54" s="79">
        <v>40</v>
      </c>
      <c r="B54" s="9" t="s">
        <v>57</v>
      </c>
      <c r="C54" s="7">
        <v>15705539</v>
      </c>
      <c r="D54" s="39">
        <v>41.4</v>
      </c>
      <c r="E54" s="14">
        <v>6398</v>
      </c>
      <c r="F54" s="14">
        <v>7854</v>
      </c>
      <c r="G54" s="13">
        <f t="shared" si="0"/>
        <v>1456</v>
      </c>
      <c r="H54" s="87">
        <f t="shared" si="5"/>
        <v>1.2521599999999999</v>
      </c>
      <c r="I54" s="97">
        <f>D54/7235.3*I10</f>
        <v>5.9483983248794323E-2</v>
      </c>
      <c r="J54" s="85">
        <f t="shared" si="2"/>
        <v>1.3116439832487943</v>
      </c>
      <c r="K54" s="30"/>
      <c r="L54" s="37"/>
      <c r="M54" s="160"/>
      <c r="N54" s="30"/>
      <c r="O54" s="30"/>
      <c r="P54" s="30"/>
      <c r="Q54" s="30"/>
      <c r="R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5">
      <c r="A55" s="79">
        <v>41</v>
      </c>
      <c r="B55" s="9" t="s">
        <v>58</v>
      </c>
      <c r="C55" s="7">
        <v>15705823</v>
      </c>
      <c r="D55" s="39">
        <v>45.9</v>
      </c>
      <c r="E55" s="54">
        <v>7463</v>
      </c>
      <c r="F55" s="54">
        <v>7463</v>
      </c>
      <c r="G55" s="13">
        <f t="shared" si="0"/>
        <v>0</v>
      </c>
      <c r="H55" s="87">
        <f t="shared" si="5"/>
        <v>0</v>
      </c>
      <c r="I55" s="97">
        <f>D55/7235.3*I10</f>
        <v>6.5949633601924143E-2</v>
      </c>
      <c r="J55" s="85">
        <f t="shared" si="2"/>
        <v>6.5949633601924143E-2</v>
      </c>
      <c r="K55" s="30"/>
      <c r="L55" s="37"/>
      <c r="M55" s="160"/>
      <c r="N55" s="30"/>
      <c r="O55" s="30"/>
      <c r="P55" s="30"/>
      <c r="Q55" s="30"/>
      <c r="R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5">
      <c r="A56" s="79">
        <v>42</v>
      </c>
      <c r="B56" s="9" t="s">
        <v>59</v>
      </c>
      <c r="C56" s="7">
        <v>15705552</v>
      </c>
      <c r="D56" s="39">
        <v>60.8</v>
      </c>
      <c r="E56" s="54">
        <v>14947</v>
      </c>
      <c r="F56" s="54">
        <v>15833</v>
      </c>
      <c r="G56" s="13">
        <f t="shared" si="0"/>
        <v>886</v>
      </c>
      <c r="H56" s="87">
        <f t="shared" si="5"/>
        <v>0.76195999999999997</v>
      </c>
      <c r="I56" s="97">
        <f>D56/7235.3*I10</f>
        <v>8.7358120326731764E-2</v>
      </c>
      <c r="J56" s="85">
        <f t="shared" si="2"/>
        <v>0.84931812032673171</v>
      </c>
      <c r="K56" s="30"/>
      <c r="L56" s="37"/>
      <c r="M56" s="160"/>
      <c r="N56" s="30"/>
      <c r="O56" s="30"/>
      <c r="P56" s="30"/>
      <c r="Q56" s="30"/>
      <c r="R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5">
      <c r="A57" s="80">
        <v>43</v>
      </c>
      <c r="B57" s="53" t="s">
        <v>60</v>
      </c>
      <c r="C57" s="7">
        <v>15705663</v>
      </c>
      <c r="D57" s="39">
        <v>72.2</v>
      </c>
      <c r="E57" s="54">
        <v>1445</v>
      </c>
      <c r="F57" s="54">
        <v>1577</v>
      </c>
      <c r="G57" s="13">
        <f t="shared" si="0"/>
        <v>132</v>
      </c>
      <c r="H57" s="87">
        <f t="shared" si="5"/>
        <v>0.11352</v>
      </c>
      <c r="I57" s="98">
        <f>D57/7235.3*I10</f>
        <v>0.10373776788799396</v>
      </c>
      <c r="J57" s="84">
        <f t="shared" si="2"/>
        <v>0.21725776788799395</v>
      </c>
      <c r="K57" s="30"/>
      <c r="L57" s="37"/>
      <c r="M57" s="160"/>
      <c r="N57" s="106"/>
      <c r="O57" s="106"/>
      <c r="P57" s="106"/>
      <c r="Q57" s="106"/>
      <c r="R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5">
      <c r="A58" s="79">
        <v>44</v>
      </c>
      <c r="B58" s="9" t="s">
        <v>61</v>
      </c>
      <c r="C58" s="7">
        <v>15705515</v>
      </c>
      <c r="D58" s="39">
        <v>46.3</v>
      </c>
      <c r="E58" s="54">
        <v>11587</v>
      </c>
      <c r="F58" s="54">
        <v>12422</v>
      </c>
      <c r="G58" s="13">
        <f t="shared" si="0"/>
        <v>835</v>
      </c>
      <c r="H58" s="87">
        <f t="shared" si="5"/>
        <v>0.71809999999999996</v>
      </c>
      <c r="I58" s="97">
        <f>D58/7235.3*I10</f>
        <v>6.6524358077757903E-2</v>
      </c>
      <c r="J58" s="85">
        <f t="shared" si="2"/>
        <v>0.78462435807775788</v>
      </c>
      <c r="K58" s="30"/>
      <c r="L58" s="37"/>
      <c r="M58" s="160"/>
      <c r="N58" s="30"/>
      <c r="O58" s="30"/>
      <c r="P58" s="30"/>
      <c r="Q58" s="30"/>
      <c r="R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5">
      <c r="A59" s="79">
        <v>45</v>
      </c>
      <c r="B59" s="9" t="s">
        <v>62</v>
      </c>
      <c r="C59" s="7">
        <v>15705549</v>
      </c>
      <c r="D59" s="39">
        <v>69.7</v>
      </c>
      <c r="E59" s="54">
        <v>9962</v>
      </c>
      <c r="F59" s="54">
        <v>11161</v>
      </c>
      <c r="G59" s="13">
        <f t="shared" si="0"/>
        <v>1199</v>
      </c>
      <c r="H59" s="87">
        <f t="shared" si="5"/>
        <v>1.0311399999999999</v>
      </c>
      <c r="I59" s="97">
        <f>D59/7235.3*I10</f>
        <v>0.10014573991403296</v>
      </c>
      <c r="J59" s="85">
        <f t="shared" si="2"/>
        <v>1.1312857399140328</v>
      </c>
      <c r="K59" s="30"/>
      <c r="L59" s="37"/>
      <c r="M59" s="160"/>
      <c r="N59" s="30"/>
      <c r="O59" s="30"/>
      <c r="P59" s="30"/>
      <c r="Q59" s="30"/>
      <c r="R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79">
        <v>46</v>
      </c>
      <c r="B60" s="9" t="s">
        <v>63</v>
      </c>
      <c r="C60" s="7">
        <v>15705742</v>
      </c>
      <c r="D60" s="39">
        <v>47.9</v>
      </c>
      <c r="E60" s="54">
        <v>10247</v>
      </c>
      <c r="F60" s="54">
        <v>10925</v>
      </c>
      <c r="G60" s="13">
        <f t="shared" si="0"/>
        <v>678</v>
      </c>
      <c r="H60" s="87">
        <f t="shared" si="5"/>
        <v>0.58307999999999993</v>
      </c>
      <c r="I60" s="97">
        <f>D60/7235.3*I10</f>
        <v>6.8823255981092943E-2</v>
      </c>
      <c r="J60" s="85">
        <f t="shared" si="2"/>
        <v>0.65190325598109289</v>
      </c>
      <c r="K60" s="30"/>
      <c r="L60" s="37"/>
      <c r="M60" s="160"/>
      <c r="N60" s="30"/>
      <c r="O60" s="30"/>
      <c r="P60" s="30"/>
      <c r="Q60" s="30"/>
      <c r="R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5">
      <c r="A61" s="79">
        <v>47</v>
      </c>
      <c r="B61" s="9" t="s">
        <v>64</v>
      </c>
      <c r="C61" s="7">
        <v>15705719</v>
      </c>
      <c r="D61" s="39">
        <v>42.4</v>
      </c>
      <c r="E61" s="54">
        <v>8026</v>
      </c>
      <c r="F61" s="54">
        <v>8880</v>
      </c>
      <c r="G61" s="13">
        <f t="shared" si="0"/>
        <v>854</v>
      </c>
      <c r="H61" s="87">
        <f t="shared" si="5"/>
        <v>0.73443999999999998</v>
      </c>
      <c r="I61" s="97">
        <f>D61/7235.3*I10</f>
        <v>6.0920794438378723E-2</v>
      </c>
      <c r="J61" s="85">
        <f t="shared" si="2"/>
        <v>0.7953607944383787</v>
      </c>
      <c r="K61" s="30"/>
      <c r="L61" s="37"/>
      <c r="M61" s="160"/>
      <c r="N61" s="30"/>
      <c r="O61" s="30"/>
      <c r="P61" s="30"/>
      <c r="Q61" s="30"/>
      <c r="R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5">
      <c r="A62" s="79">
        <v>48</v>
      </c>
      <c r="B62" s="9" t="s">
        <v>57</v>
      </c>
      <c r="C62" s="7">
        <v>15702590</v>
      </c>
      <c r="D62" s="39">
        <v>41.7</v>
      </c>
      <c r="E62" s="54">
        <v>12223</v>
      </c>
      <c r="F62" s="54">
        <v>12431</v>
      </c>
      <c r="G62" s="13">
        <f t="shared" si="0"/>
        <v>208</v>
      </c>
      <c r="H62" s="87">
        <f t="shared" si="5"/>
        <v>0.17887999999999998</v>
      </c>
      <c r="I62" s="97">
        <f>D62/7235.3*I10</f>
        <v>5.991502660566965E-2</v>
      </c>
      <c r="J62" s="85">
        <f t="shared" si="2"/>
        <v>0.23879502660566965</v>
      </c>
      <c r="K62" s="30"/>
      <c r="L62" s="37"/>
      <c r="M62" s="160"/>
      <c r="N62" s="30"/>
      <c r="O62" s="30"/>
      <c r="P62" s="30"/>
      <c r="Q62" s="30"/>
      <c r="R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5">
      <c r="A63" s="79">
        <v>49</v>
      </c>
      <c r="B63" s="9" t="s">
        <v>65</v>
      </c>
      <c r="C63" s="7">
        <v>15705689</v>
      </c>
      <c r="D63" s="39">
        <v>45.7</v>
      </c>
      <c r="E63" s="13">
        <v>9166</v>
      </c>
      <c r="F63" s="13">
        <v>9504</v>
      </c>
      <c r="G63" s="13">
        <f t="shared" si="0"/>
        <v>338</v>
      </c>
      <c r="H63" s="87">
        <f t="shared" si="5"/>
        <v>0.29067999999999999</v>
      </c>
      <c r="I63" s="97">
        <f>D63/7235.3*I10</f>
        <v>6.5662271364007263E-2</v>
      </c>
      <c r="J63" s="85">
        <f t="shared" si="2"/>
        <v>0.35634227136400726</v>
      </c>
      <c r="K63" s="30"/>
      <c r="L63" s="37"/>
      <c r="M63" s="160"/>
      <c r="N63" s="30"/>
      <c r="O63" s="30"/>
      <c r="P63" s="30"/>
      <c r="Q63" s="30"/>
      <c r="R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5">
      <c r="A64" s="79">
        <v>50</v>
      </c>
      <c r="B64" s="9" t="s">
        <v>66</v>
      </c>
      <c r="C64" s="7">
        <v>15705596</v>
      </c>
      <c r="D64" s="39">
        <v>60.9</v>
      </c>
      <c r="E64" s="13">
        <v>6250</v>
      </c>
      <c r="F64" s="13">
        <v>7483</v>
      </c>
      <c r="G64" s="13">
        <f t="shared" si="0"/>
        <v>1233</v>
      </c>
      <c r="H64" s="87">
        <f t="shared" si="5"/>
        <v>1.0603799999999999</v>
      </c>
      <c r="I64" s="97">
        <f>D64/7235.3*I10</f>
        <v>8.7501801445690197E-2</v>
      </c>
      <c r="J64" s="85">
        <f t="shared" si="2"/>
        <v>1.1478818014456902</v>
      </c>
      <c r="K64" s="30"/>
      <c r="L64" s="37"/>
      <c r="M64" s="160"/>
      <c r="N64" s="30"/>
      <c r="O64" s="30"/>
      <c r="P64" s="30"/>
      <c r="Q64" s="30"/>
      <c r="R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5">
      <c r="A65" s="79">
        <v>51</v>
      </c>
      <c r="B65" s="9" t="s">
        <v>67</v>
      </c>
      <c r="C65" s="7">
        <v>15705599</v>
      </c>
      <c r="D65" s="39">
        <v>71.7</v>
      </c>
      <c r="E65" s="13">
        <v>5412</v>
      </c>
      <c r="F65" s="13">
        <v>5943</v>
      </c>
      <c r="G65" s="13">
        <f t="shared" si="0"/>
        <v>531</v>
      </c>
      <c r="H65" s="87">
        <f t="shared" si="5"/>
        <v>0.45666000000000001</v>
      </c>
      <c r="I65" s="97">
        <f>D65/7235.3*I10</f>
        <v>0.10301936229320176</v>
      </c>
      <c r="J65" s="85">
        <f t="shared" si="2"/>
        <v>0.55967936229320181</v>
      </c>
      <c r="K65" s="30"/>
      <c r="L65" s="37"/>
      <c r="M65" s="160"/>
      <c r="N65" s="30"/>
      <c r="O65" s="30"/>
      <c r="P65" s="30"/>
      <c r="Q65" s="30"/>
      <c r="R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5">
      <c r="A66" s="79">
        <v>52</v>
      </c>
      <c r="B66" s="9" t="s">
        <v>68</v>
      </c>
      <c r="C66" s="7">
        <v>15705736</v>
      </c>
      <c r="D66" s="39">
        <v>46.2</v>
      </c>
      <c r="E66" s="13">
        <v>12189</v>
      </c>
      <c r="F66" s="13">
        <v>13116</v>
      </c>
      <c r="G66" s="13">
        <f t="shared" si="0"/>
        <v>927</v>
      </c>
      <c r="H66" s="87">
        <f t="shared" si="5"/>
        <v>0.79721999999999993</v>
      </c>
      <c r="I66" s="97">
        <f>D66/7235.3*I10</f>
        <v>6.638067695879947E-2</v>
      </c>
      <c r="J66" s="85">
        <f t="shared" si="2"/>
        <v>0.86360067695879938</v>
      </c>
      <c r="K66" s="30"/>
      <c r="L66" s="37"/>
      <c r="M66" s="160"/>
      <c r="N66" s="30"/>
      <c r="O66" s="30"/>
      <c r="P66" s="30"/>
      <c r="Q66" s="30"/>
      <c r="R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5">
      <c r="A67" s="79">
        <v>53</v>
      </c>
      <c r="B67" s="55" t="s">
        <v>150</v>
      </c>
      <c r="C67" s="7">
        <v>15708051</v>
      </c>
      <c r="D67" s="39">
        <v>69.8</v>
      </c>
      <c r="E67" s="13">
        <v>21454</v>
      </c>
      <c r="F67" s="13">
        <v>22760</v>
      </c>
      <c r="G67" s="13">
        <f t="shared" si="0"/>
        <v>1306</v>
      </c>
      <c r="H67" s="87">
        <f t="shared" si="5"/>
        <v>1.1231599999999999</v>
      </c>
      <c r="I67" s="97">
        <f>D67/7235.3*I10</f>
        <v>0.1002894210329914</v>
      </c>
      <c r="J67" s="85">
        <f t="shared" si="2"/>
        <v>1.2234494210329914</v>
      </c>
      <c r="K67" s="30"/>
      <c r="L67" s="37"/>
      <c r="M67" s="160"/>
      <c r="N67" s="30"/>
      <c r="O67" s="30"/>
      <c r="P67" s="30"/>
      <c r="Q67" s="30"/>
      <c r="R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5">
      <c r="A68" s="79">
        <v>54</v>
      </c>
      <c r="B68" s="56" t="s">
        <v>59</v>
      </c>
      <c r="C68" s="7">
        <v>15705572</v>
      </c>
      <c r="D68" s="39">
        <v>47.4</v>
      </c>
      <c r="E68" s="13">
        <v>12228</v>
      </c>
      <c r="F68" s="13">
        <v>12945</v>
      </c>
      <c r="G68" s="13">
        <f t="shared" si="0"/>
        <v>717</v>
      </c>
      <c r="H68" s="87">
        <f t="shared" si="5"/>
        <v>0.61661999999999995</v>
      </c>
      <c r="I68" s="97">
        <f>D68/7235.3*I10</f>
        <v>6.810485038630075E-2</v>
      </c>
      <c r="J68" s="85">
        <f t="shared" si="2"/>
        <v>0.68472485038630071</v>
      </c>
      <c r="K68" s="30"/>
      <c r="L68" s="37"/>
      <c r="M68" s="160"/>
      <c r="N68" s="30"/>
      <c r="O68" s="30"/>
      <c r="P68" s="30"/>
      <c r="Q68" s="30"/>
      <c r="R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5">
      <c r="A69" s="79">
        <v>55</v>
      </c>
      <c r="B69" s="55" t="s">
        <v>69</v>
      </c>
      <c r="C69" s="7">
        <v>15708071</v>
      </c>
      <c r="D69" s="39">
        <v>42.1</v>
      </c>
      <c r="E69" s="13">
        <v>11033</v>
      </c>
      <c r="F69" s="13">
        <v>11901</v>
      </c>
      <c r="G69" s="13">
        <f t="shared" si="0"/>
        <v>868</v>
      </c>
      <c r="H69" s="87">
        <f t="shared" si="5"/>
        <v>0.74648000000000003</v>
      </c>
      <c r="I69" s="97">
        <f>D69/7235.3*I10</f>
        <v>6.048975108150341E-2</v>
      </c>
      <c r="J69" s="85">
        <f t="shared" si="2"/>
        <v>0.80696975108150348</v>
      </c>
      <c r="K69" s="30"/>
      <c r="L69" s="37"/>
      <c r="M69" s="160"/>
      <c r="N69" s="30"/>
      <c r="O69" s="30"/>
      <c r="P69" s="30"/>
      <c r="Q69" s="30"/>
      <c r="R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5">
      <c r="A70" s="79">
        <v>56</v>
      </c>
      <c r="B70" s="55" t="s">
        <v>57</v>
      </c>
      <c r="C70" s="7">
        <v>15705570</v>
      </c>
      <c r="D70" s="39">
        <v>41.6</v>
      </c>
      <c r="E70" s="13">
        <v>11871</v>
      </c>
      <c r="F70" s="13">
        <v>11871</v>
      </c>
      <c r="G70" s="13">
        <f t="shared" si="0"/>
        <v>0</v>
      </c>
      <c r="H70" s="87">
        <f t="shared" si="5"/>
        <v>0</v>
      </c>
      <c r="I70" s="97">
        <f>D70/7235.3*I10</f>
        <v>5.9771345486711203E-2</v>
      </c>
      <c r="J70" s="85">
        <f t="shared" si="2"/>
        <v>5.9771345486711203E-2</v>
      </c>
      <c r="K70" s="30"/>
      <c r="L70" s="37"/>
      <c r="M70" s="160"/>
      <c r="N70" s="30"/>
      <c r="O70" s="30"/>
      <c r="P70" s="30"/>
      <c r="Q70" s="30"/>
      <c r="R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5">
      <c r="A71" s="82">
        <v>57</v>
      </c>
      <c r="B71" s="56" t="s">
        <v>70</v>
      </c>
      <c r="C71" s="8">
        <v>15730776</v>
      </c>
      <c r="D71" s="39">
        <v>45.9</v>
      </c>
      <c r="E71" s="13">
        <v>7610</v>
      </c>
      <c r="F71" s="13">
        <v>8381</v>
      </c>
      <c r="G71" s="13">
        <f t="shared" si="0"/>
        <v>771</v>
      </c>
      <c r="H71" s="87">
        <f t="shared" si="5"/>
        <v>0.66305999999999998</v>
      </c>
      <c r="I71" s="97">
        <f>D71/7235.3*I10</f>
        <v>6.5949633601924143E-2</v>
      </c>
      <c r="J71" s="85">
        <f>H71+I71</f>
        <v>0.72900963360192417</v>
      </c>
      <c r="K71" s="30"/>
      <c r="L71" s="37"/>
      <c r="M71" s="160"/>
      <c r="N71" s="30"/>
      <c r="O71" s="30"/>
      <c r="P71" s="30"/>
      <c r="Q71" s="30"/>
      <c r="R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5">
      <c r="A72" s="79">
        <v>58</v>
      </c>
      <c r="B72" s="55" t="s">
        <v>71</v>
      </c>
      <c r="C72" s="7">
        <v>15705638</v>
      </c>
      <c r="D72" s="39">
        <v>60.3</v>
      </c>
      <c r="E72" s="13">
        <v>5139</v>
      </c>
      <c r="F72" s="13">
        <v>6350</v>
      </c>
      <c r="G72" s="13">
        <f t="shared" si="0"/>
        <v>1211</v>
      </c>
      <c r="H72" s="87">
        <f t="shared" si="5"/>
        <v>1.0414600000000001</v>
      </c>
      <c r="I72" s="97">
        <f>D72/7235.3*I10</f>
        <v>8.6639714731939557E-2</v>
      </c>
      <c r="J72" s="84">
        <f t="shared" si="2"/>
        <v>1.1280997147319396</v>
      </c>
      <c r="K72" s="30"/>
      <c r="L72" s="37"/>
      <c r="M72" s="160"/>
      <c r="N72" s="30"/>
      <c r="O72" s="30"/>
      <c r="P72" s="30"/>
      <c r="Q72" s="30"/>
      <c r="R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5">
      <c r="A73" s="79">
        <v>59</v>
      </c>
      <c r="B73" s="55" t="s">
        <v>72</v>
      </c>
      <c r="C73" s="7">
        <v>15705679</v>
      </c>
      <c r="D73" s="39">
        <v>71.7</v>
      </c>
      <c r="E73" s="13">
        <v>14493</v>
      </c>
      <c r="F73" s="13">
        <v>15328</v>
      </c>
      <c r="G73" s="13">
        <f t="shared" si="0"/>
        <v>835</v>
      </c>
      <c r="H73" s="87">
        <f t="shared" si="5"/>
        <v>0.71809999999999996</v>
      </c>
      <c r="I73" s="97">
        <f>D73/7235.3*I10</f>
        <v>0.10301936229320176</v>
      </c>
      <c r="J73" s="85">
        <f t="shared" si="2"/>
        <v>0.8211193622932017</v>
      </c>
      <c r="K73" s="30"/>
      <c r="L73" s="37"/>
      <c r="M73" s="160"/>
      <c r="N73" s="30"/>
      <c r="O73" s="30"/>
      <c r="P73" s="30"/>
      <c r="Q73" s="30"/>
      <c r="R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5">
      <c r="A74" s="79">
        <v>60</v>
      </c>
      <c r="B74" s="9" t="s">
        <v>73</v>
      </c>
      <c r="C74" s="7">
        <v>15705645</v>
      </c>
      <c r="D74" s="39">
        <v>46</v>
      </c>
      <c r="E74" s="13">
        <v>3957</v>
      </c>
      <c r="F74" s="13">
        <v>4334</v>
      </c>
      <c r="G74" s="13">
        <f t="shared" si="0"/>
        <v>377</v>
      </c>
      <c r="H74" s="87">
        <f t="shared" si="5"/>
        <v>0.32422000000000001</v>
      </c>
      <c r="I74" s="97">
        <f>D74/7235.3*I10</f>
        <v>6.609331472088259E-2</v>
      </c>
      <c r="J74" s="85">
        <f t="shared" si="2"/>
        <v>0.3903133147208826</v>
      </c>
      <c r="K74" s="30"/>
      <c r="L74" s="37"/>
      <c r="M74" s="160"/>
      <c r="N74" s="30"/>
      <c r="O74" s="30"/>
      <c r="P74" s="30"/>
      <c r="Q74" s="30"/>
      <c r="R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5">
      <c r="A75" s="79">
        <v>61</v>
      </c>
      <c r="B75" s="9" t="s">
        <v>74</v>
      </c>
      <c r="C75" s="7">
        <v>15705714</v>
      </c>
      <c r="D75" s="39">
        <v>71.5</v>
      </c>
      <c r="E75" s="13">
        <v>14605</v>
      </c>
      <c r="F75" s="13">
        <v>15340</v>
      </c>
      <c r="G75" s="13">
        <f t="shared" si="0"/>
        <v>735</v>
      </c>
      <c r="H75" s="87">
        <f t="shared" si="5"/>
        <v>0.6321</v>
      </c>
      <c r="I75" s="97">
        <f>D75/7235.3*I10</f>
        <v>0.10273200005528488</v>
      </c>
      <c r="J75" s="85">
        <f t="shared" si="2"/>
        <v>0.73483200005528482</v>
      </c>
      <c r="K75" s="30"/>
      <c r="L75" s="37"/>
      <c r="M75" s="160"/>
      <c r="N75" s="30"/>
      <c r="O75" s="30"/>
      <c r="P75" s="30"/>
      <c r="Q75" s="30"/>
      <c r="R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5">
      <c r="A76" s="79">
        <v>62</v>
      </c>
      <c r="B76" s="9" t="s">
        <v>75</v>
      </c>
      <c r="C76" s="7">
        <v>15705794</v>
      </c>
      <c r="D76" s="39">
        <v>47.9</v>
      </c>
      <c r="E76" s="13">
        <v>8439</v>
      </c>
      <c r="F76" s="13">
        <v>9548</v>
      </c>
      <c r="G76" s="13">
        <f t="shared" si="0"/>
        <v>1109</v>
      </c>
      <c r="H76" s="87">
        <f t="shared" si="5"/>
        <v>0.95373999999999992</v>
      </c>
      <c r="I76" s="97">
        <f>D76/7235.3*I10</f>
        <v>6.8823255981092943E-2</v>
      </c>
      <c r="J76" s="85">
        <f t="shared" si="2"/>
        <v>1.0225632559810929</v>
      </c>
      <c r="K76" s="30"/>
      <c r="L76" s="37"/>
      <c r="M76" s="160"/>
      <c r="N76" s="30"/>
      <c r="O76" s="30"/>
      <c r="P76" s="30"/>
      <c r="Q76" s="30"/>
      <c r="R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5">
      <c r="A77" s="79">
        <v>63</v>
      </c>
      <c r="B77" s="9" t="s">
        <v>76</v>
      </c>
      <c r="C77" s="7">
        <v>15703003</v>
      </c>
      <c r="D77" s="39">
        <v>41.4</v>
      </c>
      <c r="E77" s="13">
        <v>3599</v>
      </c>
      <c r="F77" s="13">
        <v>3672</v>
      </c>
      <c r="G77" s="13">
        <f t="shared" si="0"/>
        <v>73</v>
      </c>
      <c r="H77" s="87">
        <f t="shared" si="5"/>
        <v>6.2780000000000002E-2</v>
      </c>
      <c r="I77" s="97">
        <f>D77/7235.3*I10</f>
        <v>5.9483983248794323E-2</v>
      </c>
      <c r="J77" s="85">
        <f t="shared" si="2"/>
        <v>0.12226398324879433</v>
      </c>
      <c r="K77" s="30"/>
      <c r="L77" s="37"/>
      <c r="M77" s="160"/>
      <c r="N77" s="30"/>
      <c r="O77" s="30"/>
      <c r="P77" s="30"/>
      <c r="Q77" s="30"/>
      <c r="R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5">
      <c r="A78" s="80">
        <v>64</v>
      </c>
      <c r="B78" s="49" t="s">
        <v>77</v>
      </c>
      <c r="C78" s="7">
        <v>15705656</v>
      </c>
      <c r="D78" s="39">
        <v>42.2</v>
      </c>
      <c r="E78" s="13">
        <v>8772</v>
      </c>
      <c r="F78" s="13">
        <v>9439</v>
      </c>
      <c r="G78" s="13">
        <f t="shared" ref="G78:G141" si="6">F78-E78</f>
        <v>667</v>
      </c>
      <c r="H78" s="87">
        <f t="shared" si="5"/>
        <v>0.57362000000000002</v>
      </c>
      <c r="I78" s="97">
        <f>D78/7235.3*I10</f>
        <v>6.063343220046185E-2</v>
      </c>
      <c r="J78" s="84">
        <f t="shared" si="2"/>
        <v>0.63425343220046182</v>
      </c>
      <c r="K78" s="30"/>
      <c r="L78" s="37"/>
      <c r="M78" s="160"/>
      <c r="N78" s="30"/>
      <c r="O78" s="30"/>
      <c r="P78" s="30"/>
      <c r="Q78" s="30"/>
      <c r="R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5">
      <c r="A79" s="79">
        <v>65</v>
      </c>
      <c r="B79" s="9" t="s">
        <v>78</v>
      </c>
      <c r="C79" s="7">
        <v>15708142</v>
      </c>
      <c r="D79" s="39">
        <v>45.4</v>
      </c>
      <c r="E79" s="13">
        <v>8402</v>
      </c>
      <c r="F79" s="13">
        <v>8875</v>
      </c>
      <c r="G79" s="13">
        <f t="shared" si="6"/>
        <v>473</v>
      </c>
      <c r="H79" s="87">
        <f t="shared" si="5"/>
        <v>0.40677999999999997</v>
      </c>
      <c r="I79" s="97">
        <f>D79/7235.3*I10</f>
        <v>6.5231228007131936E-2</v>
      </c>
      <c r="J79" s="85">
        <f t="shared" si="2"/>
        <v>0.47201122800713191</v>
      </c>
      <c r="K79" s="30"/>
      <c r="L79" s="37"/>
      <c r="M79" s="160"/>
      <c r="N79" s="30"/>
      <c r="O79" s="30"/>
      <c r="P79" s="30"/>
      <c r="Q79" s="30"/>
      <c r="R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5">
      <c r="A80" s="80">
        <v>66</v>
      </c>
      <c r="B80" s="49" t="s">
        <v>79</v>
      </c>
      <c r="C80" s="7">
        <v>15708645</v>
      </c>
      <c r="D80" s="39">
        <v>60.2</v>
      </c>
      <c r="E80" s="13">
        <v>16161</v>
      </c>
      <c r="F80" s="13">
        <v>16934</v>
      </c>
      <c r="G80" s="13">
        <f t="shared" si="6"/>
        <v>773</v>
      </c>
      <c r="H80" s="87">
        <f t="shared" si="5"/>
        <v>0.66478000000000004</v>
      </c>
      <c r="I80" s="97">
        <f>D80/7235.3*I10</f>
        <v>8.649603361298111E-2</v>
      </c>
      <c r="J80" s="84">
        <f t="shared" ref="J80:J143" si="7">H80+I80</f>
        <v>0.75127603361298112</v>
      </c>
      <c r="K80" s="30"/>
      <c r="L80" s="37"/>
      <c r="M80" s="160"/>
      <c r="N80" s="30"/>
      <c r="O80" s="30"/>
      <c r="P80" s="30"/>
      <c r="Q80" s="30"/>
      <c r="R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5">
      <c r="A81" s="79">
        <v>67</v>
      </c>
      <c r="B81" s="9" t="s">
        <v>148</v>
      </c>
      <c r="C81" s="7">
        <v>15708109</v>
      </c>
      <c r="D81" s="39">
        <v>71.5</v>
      </c>
      <c r="E81" s="13">
        <v>12043</v>
      </c>
      <c r="F81" s="13">
        <v>13058</v>
      </c>
      <c r="G81" s="13">
        <f t="shared" si="6"/>
        <v>1015</v>
      </c>
      <c r="H81" s="87">
        <f t="shared" si="5"/>
        <v>0.87290000000000001</v>
      </c>
      <c r="I81" s="97">
        <f>D81/7235.3*I10</f>
        <v>0.10273200005528488</v>
      </c>
      <c r="J81" s="85">
        <f t="shared" si="7"/>
        <v>0.97563200005528494</v>
      </c>
      <c r="K81" s="30"/>
      <c r="L81" s="37"/>
      <c r="M81" s="160"/>
      <c r="N81" s="30"/>
      <c r="O81" s="30"/>
      <c r="P81" s="30"/>
      <c r="Q81" s="30"/>
      <c r="R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5">
      <c r="A82" s="79">
        <v>68</v>
      </c>
      <c r="B82" s="9" t="s">
        <v>80</v>
      </c>
      <c r="C82" s="7">
        <v>15705797</v>
      </c>
      <c r="D82" s="39">
        <v>45.7</v>
      </c>
      <c r="E82" s="13">
        <v>13935</v>
      </c>
      <c r="F82" s="13">
        <v>13935</v>
      </c>
      <c r="G82" s="13">
        <f t="shared" si="6"/>
        <v>0</v>
      </c>
      <c r="H82" s="87">
        <f t="shared" si="5"/>
        <v>0</v>
      </c>
      <c r="I82" s="97">
        <f>D82/7235.3*I10</f>
        <v>6.5662271364007263E-2</v>
      </c>
      <c r="J82" s="85">
        <f t="shared" si="7"/>
        <v>6.5662271364007263E-2</v>
      </c>
      <c r="K82" s="30"/>
      <c r="L82" s="37"/>
      <c r="M82" s="160"/>
      <c r="N82" s="30"/>
      <c r="O82" s="30"/>
      <c r="P82" s="30"/>
      <c r="Q82" s="30"/>
      <c r="R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5">
      <c r="A83" s="79">
        <v>69</v>
      </c>
      <c r="B83" s="9" t="s">
        <v>81</v>
      </c>
      <c r="C83" s="7">
        <v>17715788</v>
      </c>
      <c r="D83" s="39">
        <v>70.599999999999994</v>
      </c>
      <c r="E83" s="13">
        <v>1047</v>
      </c>
      <c r="F83" s="13">
        <v>2433</v>
      </c>
      <c r="G83" s="13">
        <f t="shared" si="6"/>
        <v>1386</v>
      </c>
      <c r="H83" s="87">
        <f t="shared" si="5"/>
        <v>1.1919599999999999</v>
      </c>
      <c r="I83" s="97">
        <f>D83/7235.3*I10</f>
        <v>0.10143886998465891</v>
      </c>
      <c r="J83" s="85">
        <f t="shared" si="7"/>
        <v>1.2933988699846588</v>
      </c>
      <c r="K83" s="30"/>
      <c r="L83" s="37"/>
      <c r="M83" s="160" t="s">
        <v>176</v>
      </c>
      <c r="N83" s="167" t="s">
        <v>177</v>
      </c>
      <c r="O83" s="168"/>
      <c r="P83" s="168"/>
      <c r="Q83" s="168"/>
      <c r="R83" s="168"/>
      <c r="S83" s="168"/>
      <c r="T83" s="30"/>
      <c r="U83" s="30"/>
      <c r="V83" s="30"/>
      <c r="W83" s="30"/>
      <c r="X83" s="30"/>
      <c r="Y83" s="30"/>
      <c r="Z83" s="30"/>
      <c r="AA83" s="30"/>
    </row>
    <row r="84" spans="1:27" x14ac:dyDescent="0.25">
      <c r="A84" s="79">
        <v>70</v>
      </c>
      <c r="B84" s="9" t="s">
        <v>137</v>
      </c>
      <c r="C84" s="7">
        <v>15705643</v>
      </c>
      <c r="D84" s="39">
        <v>46.6</v>
      </c>
      <c r="E84" s="13">
        <v>10088</v>
      </c>
      <c r="F84" s="13">
        <v>10757</v>
      </c>
      <c r="G84" s="13">
        <f t="shared" si="6"/>
        <v>669</v>
      </c>
      <c r="H84" s="87">
        <f t="shared" si="5"/>
        <v>0.57533999999999996</v>
      </c>
      <c r="I84" s="97">
        <f>D84/7235.3*I10</f>
        <v>6.695540143463323E-2</v>
      </c>
      <c r="J84" s="85">
        <f t="shared" si="7"/>
        <v>0.64229540143463315</v>
      </c>
      <c r="K84" s="30"/>
      <c r="L84" s="37"/>
      <c r="M84" s="160"/>
      <c r="N84" s="30"/>
      <c r="O84" s="30"/>
      <c r="P84" s="30"/>
      <c r="Q84" s="30"/>
      <c r="R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5">
      <c r="A85" s="79">
        <v>71</v>
      </c>
      <c r="B85" s="9" t="s">
        <v>82</v>
      </c>
      <c r="C85" s="7">
        <v>15705776</v>
      </c>
      <c r="D85" s="39">
        <v>42.2</v>
      </c>
      <c r="E85" s="13">
        <v>6</v>
      </c>
      <c r="F85" s="13">
        <v>59</v>
      </c>
      <c r="G85" s="13">
        <f t="shared" si="6"/>
        <v>53</v>
      </c>
      <c r="H85" s="87">
        <f t="shared" si="5"/>
        <v>4.5579999999999996E-2</v>
      </c>
      <c r="I85" s="97">
        <f>D85/7235.3*I10</f>
        <v>6.063343220046185E-2</v>
      </c>
      <c r="J85" s="85">
        <f t="shared" si="7"/>
        <v>0.10621343220046184</v>
      </c>
      <c r="K85" s="30"/>
      <c r="L85" s="37"/>
      <c r="M85" s="160"/>
      <c r="N85" s="30"/>
      <c r="O85" s="30"/>
      <c r="P85" s="30"/>
      <c r="Q85" s="30"/>
      <c r="R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5">
      <c r="A86" s="79">
        <v>72</v>
      </c>
      <c r="B86" s="9" t="s">
        <v>83</v>
      </c>
      <c r="C86" s="7">
        <v>15705545</v>
      </c>
      <c r="D86" s="39">
        <v>41.9</v>
      </c>
      <c r="E86" s="13">
        <v>5072</v>
      </c>
      <c r="F86" s="13">
        <v>5393</v>
      </c>
      <c r="G86" s="13">
        <f t="shared" si="6"/>
        <v>321</v>
      </c>
      <c r="H86" s="87">
        <f t="shared" si="5"/>
        <v>0.27605999999999997</v>
      </c>
      <c r="I86" s="97">
        <f>D86/7235.3*I10</f>
        <v>6.0202388843586523E-2</v>
      </c>
      <c r="J86" s="85">
        <f t="shared" si="7"/>
        <v>0.3362623888435865</v>
      </c>
      <c r="K86" s="30"/>
      <c r="L86" s="37"/>
      <c r="M86" s="160"/>
      <c r="N86" s="30"/>
      <c r="O86" s="30"/>
      <c r="P86" s="30"/>
      <c r="Q86" s="30"/>
      <c r="R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5">
      <c r="A87" s="79">
        <v>73</v>
      </c>
      <c r="B87" s="9" t="s">
        <v>84</v>
      </c>
      <c r="C87" s="7">
        <v>15708739</v>
      </c>
      <c r="D87" s="39">
        <v>45.8</v>
      </c>
      <c r="E87" s="13">
        <v>8995</v>
      </c>
      <c r="F87" s="13">
        <v>9966</v>
      </c>
      <c r="G87" s="13">
        <f t="shared" si="6"/>
        <v>971</v>
      </c>
      <c r="H87" s="87">
        <f t="shared" si="5"/>
        <v>0.83506000000000002</v>
      </c>
      <c r="I87" s="97">
        <f>D87/7235.3*I10</f>
        <v>6.5805952482965696E-2</v>
      </c>
      <c r="J87" s="85">
        <f t="shared" si="7"/>
        <v>0.90086595248296575</v>
      </c>
      <c r="K87" s="30"/>
      <c r="L87" s="37"/>
      <c r="M87" s="160"/>
      <c r="N87" s="30"/>
      <c r="O87" s="30"/>
      <c r="P87" s="30"/>
      <c r="Q87" s="30"/>
      <c r="R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5">
      <c r="A88" s="80">
        <v>74</v>
      </c>
      <c r="B88" s="49" t="s">
        <v>85</v>
      </c>
      <c r="C88" s="7">
        <v>15708197</v>
      </c>
      <c r="D88" s="39">
        <v>60.7</v>
      </c>
      <c r="E88" s="13">
        <v>10986</v>
      </c>
      <c r="F88" s="13">
        <v>11015</v>
      </c>
      <c r="G88" s="13">
        <f t="shared" si="6"/>
        <v>29</v>
      </c>
      <c r="H88" s="87">
        <f t="shared" si="5"/>
        <v>2.494E-2</v>
      </c>
      <c r="I88" s="97">
        <f>D88/7235.3*I10</f>
        <v>8.7214439207773317E-2</v>
      </c>
      <c r="J88" s="84">
        <f t="shared" si="7"/>
        <v>0.11215443920777332</v>
      </c>
      <c r="K88" s="30"/>
      <c r="L88" s="37"/>
      <c r="M88" s="160"/>
      <c r="N88" s="30"/>
      <c r="O88" s="30"/>
      <c r="P88" s="30"/>
      <c r="Q88" s="30"/>
      <c r="R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5">
      <c r="A89" s="79">
        <v>75</v>
      </c>
      <c r="B89" s="9" t="s">
        <v>86</v>
      </c>
      <c r="C89" s="7">
        <v>15708099</v>
      </c>
      <c r="D89" s="39">
        <v>72.099999999999994</v>
      </c>
      <c r="E89" s="13">
        <v>13801</v>
      </c>
      <c r="F89" s="13">
        <v>14384</v>
      </c>
      <c r="G89" s="13">
        <f t="shared" si="6"/>
        <v>583</v>
      </c>
      <c r="H89" s="87">
        <f t="shared" si="5"/>
        <v>0.50137999999999994</v>
      </c>
      <c r="I89" s="97">
        <f>D89/7235.3*I10</f>
        <v>0.1035940867690355</v>
      </c>
      <c r="J89" s="85">
        <f t="shared" si="7"/>
        <v>0.60497408676903541</v>
      </c>
      <c r="K89" s="30"/>
      <c r="L89" s="37"/>
      <c r="M89" s="160"/>
      <c r="N89" s="30"/>
      <c r="O89" s="30"/>
      <c r="P89" s="30"/>
      <c r="Q89" s="30"/>
      <c r="R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5">
      <c r="A90" s="79">
        <v>76</v>
      </c>
      <c r="B90" s="9" t="s">
        <v>87</v>
      </c>
      <c r="C90" s="7">
        <v>15708563</v>
      </c>
      <c r="D90" s="39">
        <v>45.9</v>
      </c>
      <c r="E90" s="13">
        <v>11652</v>
      </c>
      <c r="F90" s="13">
        <v>12522</v>
      </c>
      <c r="G90" s="13">
        <f t="shared" si="6"/>
        <v>870</v>
      </c>
      <c r="H90" s="87">
        <f t="shared" si="5"/>
        <v>0.74819999999999998</v>
      </c>
      <c r="I90" s="97">
        <f>D90/7235.3*I10</f>
        <v>6.5949633601924143E-2</v>
      </c>
      <c r="J90" s="85">
        <f t="shared" si="7"/>
        <v>0.81414963360192416</v>
      </c>
      <c r="K90" s="30"/>
      <c r="L90" s="37"/>
      <c r="M90" s="160"/>
      <c r="N90" s="30"/>
      <c r="O90" s="30"/>
      <c r="P90" s="30"/>
      <c r="Q90" s="30"/>
      <c r="R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5">
      <c r="A91" s="80">
        <v>77</v>
      </c>
      <c r="B91" s="49" t="s">
        <v>88</v>
      </c>
      <c r="C91" s="7">
        <v>15708346</v>
      </c>
      <c r="D91" s="39">
        <v>71</v>
      </c>
      <c r="E91" s="13">
        <v>15349</v>
      </c>
      <c r="F91" s="13">
        <v>16156</v>
      </c>
      <c r="G91" s="13">
        <f t="shared" si="6"/>
        <v>807</v>
      </c>
      <c r="H91" s="87">
        <f t="shared" si="5"/>
        <v>0.69401999999999997</v>
      </c>
      <c r="I91" s="97">
        <f>D91/7235.3*I10</f>
        <v>0.10201359446049267</v>
      </c>
      <c r="J91" s="84">
        <f t="shared" si="7"/>
        <v>0.7960335944604926</v>
      </c>
      <c r="K91" s="30"/>
      <c r="L91" s="37"/>
      <c r="M91" s="160"/>
      <c r="N91" s="30"/>
      <c r="O91" s="30"/>
      <c r="P91" s="30"/>
      <c r="Q91" s="30"/>
      <c r="R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5">
      <c r="A92" s="80">
        <v>78</v>
      </c>
      <c r="B92" s="49" t="s">
        <v>89</v>
      </c>
      <c r="C92" s="7">
        <v>15708441</v>
      </c>
      <c r="D92" s="39">
        <v>47.6</v>
      </c>
      <c r="E92" s="13">
        <v>12182</v>
      </c>
      <c r="F92" s="13">
        <v>12182</v>
      </c>
      <c r="G92" s="13">
        <f t="shared" si="6"/>
        <v>0</v>
      </c>
      <c r="H92" s="87">
        <f t="shared" si="5"/>
        <v>0</v>
      </c>
      <c r="I92" s="97">
        <f>D92/7235.3*I10</f>
        <v>6.839221262421763E-2</v>
      </c>
      <c r="J92" s="84">
        <f t="shared" si="7"/>
        <v>6.839221262421763E-2</v>
      </c>
      <c r="K92" s="30"/>
      <c r="L92" s="37"/>
      <c r="M92" s="160"/>
      <c r="N92" s="30"/>
      <c r="O92" s="30"/>
      <c r="P92" s="30"/>
      <c r="Q92" s="30"/>
      <c r="R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5">
      <c r="A93" s="79">
        <v>79</v>
      </c>
      <c r="B93" s="9" t="s">
        <v>138</v>
      </c>
      <c r="C93" s="7">
        <v>15708575</v>
      </c>
      <c r="D93" s="39">
        <v>42.3</v>
      </c>
      <c r="E93" s="13">
        <v>2982</v>
      </c>
      <c r="F93" s="13">
        <v>3307</v>
      </c>
      <c r="G93" s="13">
        <f t="shared" si="6"/>
        <v>325</v>
      </c>
      <c r="H93" s="87">
        <f t="shared" si="5"/>
        <v>0.27949999999999997</v>
      </c>
      <c r="I93" s="97">
        <f>D93/7235.3*I10</f>
        <v>6.0777113319420283E-2</v>
      </c>
      <c r="J93" s="85">
        <f t="shared" si="7"/>
        <v>0.34027711331942023</v>
      </c>
      <c r="K93" s="30"/>
      <c r="L93" s="37"/>
      <c r="M93" s="160"/>
      <c r="N93" s="30"/>
      <c r="O93" s="30"/>
      <c r="P93" s="30"/>
      <c r="Q93" s="30"/>
      <c r="R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5">
      <c r="A94" s="79">
        <v>80</v>
      </c>
      <c r="B94" s="9" t="s">
        <v>90</v>
      </c>
      <c r="C94" s="7">
        <v>15708455</v>
      </c>
      <c r="D94" s="39">
        <v>41.9</v>
      </c>
      <c r="E94" s="13">
        <v>5589</v>
      </c>
      <c r="F94" s="13">
        <v>8961</v>
      </c>
      <c r="G94" s="13">
        <f t="shared" si="6"/>
        <v>3372</v>
      </c>
      <c r="H94" s="87">
        <f t="shared" si="5"/>
        <v>2.8999199999999998</v>
      </c>
      <c r="I94" s="97">
        <f>D94/7235.3*I10</f>
        <v>6.0202388843586523E-2</v>
      </c>
      <c r="J94" s="85">
        <f t="shared" si="7"/>
        <v>2.9601223888435864</v>
      </c>
      <c r="K94" s="30"/>
      <c r="L94" s="37"/>
      <c r="M94" s="160"/>
      <c r="N94" s="30"/>
      <c r="O94" s="30"/>
      <c r="P94" s="30"/>
      <c r="Q94" s="30"/>
      <c r="R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5">
      <c r="A95" s="79">
        <v>81</v>
      </c>
      <c r="B95" s="9" t="s">
        <v>91</v>
      </c>
      <c r="C95" s="7">
        <v>15708660</v>
      </c>
      <c r="D95" s="39">
        <v>45.7</v>
      </c>
      <c r="E95" s="13">
        <v>12350</v>
      </c>
      <c r="F95" s="13">
        <v>13184</v>
      </c>
      <c r="G95" s="13">
        <f t="shared" si="6"/>
        <v>834</v>
      </c>
      <c r="H95" s="87">
        <f t="shared" si="5"/>
        <v>0.71723999999999999</v>
      </c>
      <c r="I95" s="97">
        <f>D95/7235.3*I10</f>
        <v>6.5662271364007263E-2</v>
      </c>
      <c r="J95" s="85">
        <f t="shared" si="7"/>
        <v>0.78290227136400725</v>
      </c>
      <c r="K95" s="30"/>
      <c r="L95" s="37"/>
      <c r="M95" s="160"/>
      <c r="N95" s="30"/>
      <c r="O95" s="30"/>
      <c r="P95" s="30"/>
      <c r="Q95" s="30"/>
      <c r="R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5">
      <c r="A96" s="79">
        <v>82</v>
      </c>
      <c r="B96" s="9" t="s">
        <v>92</v>
      </c>
      <c r="C96" s="7">
        <v>15708727</v>
      </c>
      <c r="D96" s="39">
        <v>60.7</v>
      </c>
      <c r="E96" s="13">
        <v>15298</v>
      </c>
      <c r="F96" s="13">
        <v>16377</v>
      </c>
      <c r="G96" s="13">
        <f t="shared" si="6"/>
        <v>1079</v>
      </c>
      <c r="H96" s="87">
        <f t="shared" si="5"/>
        <v>0.92793999999999999</v>
      </c>
      <c r="I96" s="97">
        <f>D96/7235.3*I10</f>
        <v>8.7214439207773317E-2</v>
      </c>
      <c r="J96" s="85">
        <f t="shared" si="7"/>
        <v>1.0151544392077734</v>
      </c>
      <c r="K96" s="30"/>
      <c r="L96" s="37"/>
      <c r="M96" s="160"/>
      <c r="N96" s="30"/>
      <c r="O96" s="30"/>
      <c r="P96" s="30"/>
      <c r="Q96" s="30"/>
      <c r="R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79">
        <v>83</v>
      </c>
      <c r="B97" s="9" t="s">
        <v>139</v>
      </c>
      <c r="C97" s="7">
        <v>15705611</v>
      </c>
      <c r="D97" s="39">
        <v>71.900000000000006</v>
      </c>
      <c r="E97" s="13">
        <v>9172</v>
      </c>
      <c r="F97" s="13">
        <v>9818</v>
      </c>
      <c r="G97" s="13">
        <f t="shared" si="6"/>
        <v>646</v>
      </c>
      <c r="H97" s="87">
        <f t="shared" si="5"/>
        <v>0.55555999999999994</v>
      </c>
      <c r="I97" s="97">
        <f>D97/7235.3*I10</f>
        <v>0.10330672453111865</v>
      </c>
      <c r="J97" s="85">
        <f t="shared" si="7"/>
        <v>0.65886672453111861</v>
      </c>
      <c r="K97" s="30"/>
      <c r="L97" s="37"/>
      <c r="M97" s="160"/>
      <c r="N97" s="11"/>
      <c r="O97" s="30"/>
      <c r="P97" s="30"/>
      <c r="Q97" s="30"/>
      <c r="R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79">
        <v>84</v>
      </c>
      <c r="B98" s="9" t="s">
        <v>93</v>
      </c>
      <c r="C98" s="7">
        <v>15708134</v>
      </c>
      <c r="D98" s="39">
        <v>45.6</v>
      </c>
      <c r="E98" s="13">
        <v>11246</v>
      </c>
      <c r="F98" s="13">
        <v>11993</v>
      </c>
      <c r="G98" s="13">
        <f t="shared" si="6"/>
        <v>747</v>
      </c>
      <c r="H98" s="87">
        <f t="shared" si="5"/>
        <v>0.64241999999999999</v>
      </c>
      <c r="I98" s="97">
        <f>D98/7235.3*I10</f>
        <v>6.5518590245048816E-2</v>
      </c>
      <c r="J98" s="85">
        <f t="shared" si="7"/>
        <v>0.70793859024504879</v>
      </c>
      <c r="K98" s="30"/>
      <c r="L98" s="37"/>
      <c r="M98" s="160"/>
      <c r="N98" s="11"/>
      <c r="O98" s="30"/>
      <c r="P98" s="30"/>
      <c r="Q98" s="30"/>
      <c r="R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80">
        <v>85</v>
      </c>
      <c r="B99" s="49" t="s">
        <v>94</v>
      </c>
      <c r="C99" s="7">
        <v>15705763</v>
      </c>
      <c r="D99" s="39">
        <v>70.7</v>
      </c>
      <c r="E99" s="13">
        <v>15733</v>
      </c>
      <c r="F99" s="13">
        <v>16871</v>
      </c>
      <c r="G99" s="13">
        <f t="shared" si="6"/>
        <v>1138</v>
      </c>
      <c r="H99" s="87">
        <f t="shared" si="5"/>
        <v>0.97867999999999999</v>
      </c>
      <c r="I99" s="97">
        <f>D99/7235.3*I10</f>
        <v>0.10158255110361737</v>
      </c>
      <c r="J99" s="84">
        <f t="shared" si="7"/>
        <v>1.0802625511036175</v>
      </c>
      <c r="K99" s="30"/>
      <c r="L99" s="37"/>
      <c r="M99" s="160"/>
      <c r="N99" s="11"/>
      <c r="O99" s="30"/>
      <c r="P99" s="30"/>
      <c r="Q99" s="30"/>
      <c r="R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79">
        <v>86</v>
      </c>
      <c r="B100" s="90" t="s">
        <v>95</v>
      </c>
      <c r="C100" s="91">
        <v>15708293</v>
      </c>
      <c r="D100" s="92">
        <v>47.5</v>
      </c>
      <c r="E100" s="13">
        <v>11501</v>
      </c>
      <c r="F100" s="13">
        <v>12372</v>
      </c>
      <c r="G100" s="13">
        <f t="shared" si="6"/>
        <v>871</v>
      </c>
      <c r="H100" s="87">
        <f t="shared" si="5"/>
        <v>0.74905999999999995</v>
      </c>
      <c r="I100" s="97">
        <f>D100/7235.3*I10</f>
        <v>6.8248531505259197E-2</v>
      </c>
      <c r="J100" s="85">
        <f t="shared" si="7"/>
        <v>0.81730853150525917</v>
      </c>
      <c r="K100" s="30"/>
      <c r="L100" s="37"/>
      <c r="M100" s="160"/>
      <c r="N100" s="11"/>
      <c r="O100" s="44"/>
      <c r="P100" s="30"/>
      <c r="Q100" s="30"/>
      <c r="R100" s="30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79">
        <v>87</v>
      </c>
      <c r="B101" s="90" t="s">
        <v>96</v>
      </c>
      <c r="C101" s="91">
        <v>15708499</v>
      </c>
      <c r="D101" s="92">
        <v>42</v>
      </c>
      <c r="E101" s="13">
        <v>9124</v>
      </c>
      <c r="F101" s="13">
        <v>9124</v>
      </c>
      <c r="G101" s="13">
        <f t="shared" si="6"/>
        <v>0</v>
      </c>
      <c r="H101" s="87">
        <f t="shared" si="5"/>
        <v>0</v>
      </c>
      <c r="I101" s="97">
        <f>D101/7235.3*I10</f>
        <v>6.034606996254497E-2</v>
      </c>
      <c r="J101" s="85">
        <f t="shared" si="7"/>
        <v>6.034606996254497E-2</v>
      </c>
      <c r="K101" s="30"/>
      <c r="L101" s="37"/>
      <c r="M101" s="160"/>
      <c r="N101" s="11"/>
      <c r="O101" s="30"/>
      <c r="P101" s="30"/>
      <c r="Q101" s="30"/>
      <c r="R101" s="30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79">
        <v>88</v>
      </c>
      <c r="B102" s="89" t="s">
        <v>149</v>
      </c>
      <c r="C102" s="91">
        <v>15708190</v>
      </c>
      <c r="D102" s="92">
        <v>41.1</v>
      </c>
      <c r="E102" s="13">
        <v>11932</v>
      </c>
      <c r="F102" s="13">
        <v>11949</v>
      </c>
      <c r="G102" s="13">
        <f t="shared" si="6"/>
        <v>17</v>
      </c>
      <c r="H102" s="87">
        <f t="shared" si="5"/>
        <v>1.4619999999999999E-2</v>
      </c>
      <c r="I102" s="97">
        <f>D102/7235.3*I10</f>
        <v>5.905293989191901E-2</v>
      </c>
      <c r="J102" s="85">
        <f t="shared" si="7"/>
        <v>7.3672939891919004E-2</v>
      </c>
      <c r="K102" s="30"/>
      <c r="L102" s="37"/>
      <c r="M102" s="160"/>
      <c r="N102" s="11"/>
      <c r="O102" s="30"/>
      <c r="P102" s="30"/>
      <c r="Q102" s="30"/>
      <c r="R102" s="30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79">
        <v>89</v>
      </c>
      <c r="B103" s="90" t="s">
        <v>97</v>
      </c>
      <c r="C103" s="93">
        <v>15708008</v>
      </c>
      <c r="D103" s="92">
        <v>45.5</v>
      </c>
      <c r="E103" s="13">
        <v>15942</v>
      </c>
      <c r="F103" s="13">
        <v>17084</v>
      </c>
      <c r="G103" s="13">
        <f t="shared" si="6"/>
        <v>1142</v>
      </c>
      <c r="H103" s="87">
        <f t="shared" si="5"/>
        <v>0.98211999999999999</v>
      </c>
      <c r="I103" s="97">
        <f>D103/7235.3*I10</f>
        <v>6.5374909126090383E-2</v>
      </c>
      <c r="J103" s="85">
        <f t="shared" si="7"/>
        <v>1.0474949091260903</v>
      </c>
      <c r="K103" s="30"/>
      <c r="L103" s="37"/>
      <c r="M103" s="160"/>
      <c r="N103" s="11"/>
      <c r="O103" s="30"/>
      <c r="P103" s="30"/>
      <c r="Q103" s="30"/>
      <c r="R103" s="30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79">
        <v>90</v>
      </c>
      <c r="B104" s="90" t="s">
        <v>98</v>
      </c>
      <c r="C104" s="93">
        <v>15708095</v>
      </c>
      <c r="D104" s="92">
        <v>61</v>
      </c>
      <c r="E104" s="13">
        <v>15924</v>
      </c>
      <c r="F104" s="13">
        <v>16935</v>
      </c>
      <c r="G104" s="13">
        <f t="shared" si="6"/>
        <v>1011</v>
      </c>
      <c r="H104" s="87">
        <f t="shared" si="5"/>
        <v>0.86946000000000001</v>
      </c>
      <c r="I104" s="97">
        <f>D104/7235.3*I10</f>
        <v>8.7645482564648644E-2</v>
      </c>
      <c r="J104" s="85">
        <f t="shared" si="7"/>
        <v>0.95710548256464867</v>
      </c>
      <c r="K104" s="30"/>
      <c r="L104" s="37"/>
      <c r="M104" s="160"/>
      <c r="N104" s="11"/>
      <c r="O104" s="30"/>
      <c r="P104" s="30"/>
      <c r="Q104" s="30"/>
      <c r="R104" s="30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80">
        <v>91</v>
      </c>
      <c r="B105" s="94" t="s">
        <v>99</v>
      </c>
      <c r="C105" s="93">
        <v>15708016</v>
      </c>
      <c r="D105" s="92">
        <v>71.8</v>
      </c>
      <c r="E105" s="13">
        <v>12513</v>
      </c>
      <c r="F105" s="13">
        <v>13607</v>
      </c>
      <c r="G105" s="13">
        <f t="shared" si="6"/>
        <v>1094</v>
      </c>
      <c r="H105" s="87">
        <f t="shared" si="5"/>
        <v>0.94084000000000001</v>
      </c>
      <c r="I105" s="97">
        <f>D105/7235.3*I10</f>
        <v>0.1031630434121602</v>
      </c>
      <c r="J105" s="84">
        <f t="shared" si="7"/>
        <v>1.0440030434121601</v>
      </c>
      <c r="K105" s="30"/>
      <c r="L105" s="37"/>
      <c r="M105" s="160"/>
      <c r="N105" s="11"/>
      <c r="O105" s="30"/>
      <c r="P105" s="30"/>
      <c r="Q105" s="30"/>
      <c r="R105" s="30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79">
        <v>92</v>
      </c>
      <c r="B106" s="90" t="s">
        <v>100</v>
      </c>
      <c r="C106" s="93">
        <v>15708063</v>
      </c>
      <c r="D106" s="92">
        <v>45.4</v>
      </c>
      <c r="E106" s="13">
        <v>12612</v>
      </c>
      <c r="F106" s="13">
        <v>13564</v>
      </c>
      <c r="G106" s="13">
        <f t="shared" si="6"/>
        <v>952</v>
      </c>
      <c r="H106" s="87">
        <f t="shared" si="5"/>
        <v>0.81872</v>
      </c>
      <c r="I106" s="97">
        <f>D106/7235.3*I10</f>
        <v>6.5231228007131936E-2</v>
      </c>
      <c r="J106" s="85">
        <f t="shared" si="7"/>
        <v>0.88395122800713199</v>
      </c>
      <c r="K106" s="30"/>
      <c r="L106" s="37"/>
      <c r="M106" s="160"/>
      <c r="N106" s="11"/>
      <c r="O106" s="44"/>
      <c r="P106" s="30"/>
      <c r="Q106" s="30"/>
      <c r="R106" s="30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80">
        <v>93</v>
      </c>
      <c r="B107" s="94" t="s">
        <v>101</v>
      </c>
      <c r="C107" s="93">
        <v>15708115</v>
      </c>
      <c r="D107" s="92">
        <v>70.599999999999994</v>
      </c>
      <c r="E107" s="13">
        <v>3445</v>
      </c>
      <c r="F107" s="13">
        <v>3445</v>
      </c>
      <c r="G107" s="13">
        <f t="shared" si="6"/>
        <v>0</v>
      </c>
      <c r="H107" s="87">
        <f t="shared" si="5"/>
        <v>0</v>
      </c>
      <c r="I107" s="97">
        <f>D107/7235.3*I10</f>
        <v>0.10143886998465891</v>
      </c>
      <c r="J107" s="84">
        <f t="shared" si="7"/>
        <v>0.10143886998465891</v>
      </c>
      <c r="K107" s="30"/>
      <c r="L107" s="37"/>
      <c r="M107" s="160"/>
      <c r="N107" s="11"/>
      <c r="O107" s="30"/>
      <c r="P107" s="30"/>
      <c r="Q107" s="30"/>
      <c r="R107" s="30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79">
        <v>94</v>
      </c>
      <c r="B108" s="90" t="s">
        <v>102</v>
      </c>
      <c r="C108" s="93">
        <v>15705706</v>
      </c>
      <c r="D108" s="92">
        <v>47.4</v>
      </c>
      <c r="E108" s="13">
        <v>7586</v>
      </c>
      <c r="F108" s="13">
        <v>8457</v>
      </c>
      <c r="G108" s="13">
        <f t="shared" si="6"/>
        <v>871</v>
      </c>
      <c r="H108" s="87">
        <f t="shared" ref="H108:H150" si="8">G108*0.00086</f>
        <v>0.74905999999999995</v>
      </c>
      <c r="I108" s="97">
        <f>D108/7235.3*I10</f>
        <v>6.810485038630075E-2</v>
      </c>
      <c r="J108" s="85">
        <f t="shared" si="7"/>
        <v>0.81716485038630071</v>
      </c>
      <c r="K108" s="30"/>
      <c r="L108" s="37"/>
      <c r="M108" s="160"/>
      <c r="N108" s="11"/>
      <c r="O108" s="30"/>
      <c r="P108" s="30"/>
      <c r="Q108" s="30"/>
      <c r="R108" s="30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79">
        <v>95</v>
      </c>
      <c r="B109" s="90" t="s">
        <v>103</v>
      </c>
      <c r="C109" s="93">
        <v>15708352</v>
      </c>
      <c r="D109" s="92">
        <v>42</v>
      </c>
      <c r="E109" s="13">
        <v>1575</v>
      </c>
      <c r="F109" s="13">
        <v>1575</v>
      </c>
      <c r="G109" s="13">
        <f t="shared" si="6"/>
        <v>0</v>
      </c>
      <c r="H109" s="87">
        <f t="shared" si="8"/>
        <v>0</v>
      </c>
      <c r="I109" s="97">
        <f>D109/7235.3*I10</f>
        <v>6.034606996254497E-2</v>
      </c>
      <c r="J109" s="85">
        <f t="shared" si="7"/>
        <v>6.034606996254497E-2</v>
      </c>
      <c r="K109" s="30"/>
      <c r="L109" s="37"/>
      <c r="M109" s="160"/>
      <c r="N109" s="11"/>
      <c r="O109" s="30"/>
      <c r="P109" s="30"/>
      <c r="Q109" s="30"/>
      <c r="R109" s="30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79">
        <v>96</v>
      </c>
      <c r="B110" s="90" t="s">
        <v>140</v>
      </c>
      <c r="C110" s="93">
        <v>15708616</v>
      </c>
      <c r="D110" s="92">
        <v>41.6</v>
      </c>
      <c r="E110" s="13">
        <v>11347</v>
      </c>
      <c r="F110" s="13">
        <v>12220</v>
      </c>
      <c r="G110" s="13">
        <f t="shared" si="6"/>
        <v>873</v>
      </c>
      <c r="H110" s="87">
        <f t="shared" si="8"/>
        <v>0.75078</v>
      </c>
      <c r="I110" s="97">
        <f>D110/7235.3*I10</f>
        <v>5.9771345486711203E-2</v>
      </c>
      <c r="J110" s="85">
        <f t="shared" si="7"/>
        <v>0.81055134548671126</v>
      </c>
      <c r="K110" s="30"/>
      <c r="L110" s="37"/>
      <c r="M110" s="160"/>
      <c r="N110" s="11"/>
      <c r="O110" s="30"/>
      <c r="P110" s="30"/>
      <c r="Q110" s="30"/>
      <c r="R110" s="30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80">
        <v>97</v>
      </c>
      <c r="B111" s="94" t="s">
        <v>104</v>
      </c>
      <c r="C111" s="91">
        <v>15705517</v>
      </c>
      <c r="D111" s="92">
        <v>45.3</v>
      </c>
      <c r="E111" s="13">
        <v>6932</v>
      </c>
      <c r="F111" s="13">
        <v>7437</v>
      </c>
      <c r="G111" s="13">
        <f t="shared" si="6"/>
        <v>505</v>
      </c>
      <c r="H111" s="87">
        <f t="shared" si="8"/>
        <v>0.43429999999999996</v>
      </c>
      <c r="I111" s="97">
        <f>D111/7235.3*I10</f>
        <v>6.5087546888173503E-2</v>
      </c>
      <c r="J111" s="84">
        <f t="shared" si="7"/>
        <v>0.49938754688817344</v>
      </c>
      <c r="K111" s="30"/>
      <c r="L111" s="37"/>
      <c r="M111" s="160"/>
      <c r="N111" s="11"/>
      <c r="O111" s="30"/>
      <c r="P111" s="30"/>
      <c r="Q111" s="30"/>
      <c r="R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79">
        <v>98</v>
      </c>
      <c r="B112" s="90" t="s">
        <v>105</v>
      </c>
      <c r="C112" s="91">
        <v>15708462</v>
      </c>
      <c r="D112" s="92">
        <v>60.1</v>
      </c>
      <c r="E112" s="13">
        <v>9664</v>
      </c>
      <c r="F112" s="13">
        <v>9854</v>
      </c>
      <c r="G112" s="13">
        <f t="shared" si="6"/>
        <v>190</v>
      </c>
      <c r="H112" s="87">
        <f t="shared" si="8"/>
        <v>0.16339999999999999</v>
      </c>
      <c r="I112" s="97">
        <f>D112/7235.3*I10</f>
        <v>8.6352352494022677E-2</v>
      </c>
      <c r="J112" s="85">
        <f t="shared" si="7"/>
        <v>0.24975235249402267</v>
      </c>
      <c r="K112" s="30"/>
      <c r="L112" s="37"/>
      <c r="M112" s="160"/>
      <c r="N112" s="11"/>
      <c r="O112" s="30"/>
      <c r="P112" s="30"/>
      <c r="Q112" s="30"/>
      <c r="R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80">
        <v>99</v>
      </c>
      <c r="B113" s="94" t="s">
        <v>106</v>
      </c>
      <c r="C113" s="91">
        <v>15705826</v>
      </c>
      <c r="D113" s="92">
        <v>71.2</v>
      </c>
      <c r="E113" s="13">
        <v>7726</v>
      </c>
      <c r="F113" s="13">
        <v>8040</v>
      </c>
      <c r="G113" s="13">
        <f t="shared" si="6"/>
        <v>314</v>
      </c>
      <c r="H113" s="87">
        <f t="shared" si="8"/>
        <v>0.27004</v>
      </c>
      <c r="I113" s="97">
        <f>D113/7235.3*I10</f>
        <v>0.10230095669840956</v>
      </c>
      <c r="J113" s="84">
        <f t="shared" si="7"/>
        <v>0.37234095669840955</v>
      </c>
      <c r="K113" s="30"/>
      <c r="L113" s="37"/>
      <c r="M113" s="160"/>
      <c r="N113" s="11"/>
      <c r="O113" s="30"/>
      <c r="P113" s="30"/>
      <c r="Q113" s="30"/>
      <c r="R113" s="30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79">
        <v>100</v>
      </c>
      <c r="B114" s="90" t="s">
        <v>107</v>
      </c>
      <c r="C114" s="91">
        <v>15705803</v>
      </c>
      <c r="D114" s="92">
        <v>45.7</v>
      </c>
      <c r="E114" s="54">
        <v>3000</v>
      </c>
      <c r="F114" s="54">
        <v>3000</v>
      </c>
      <c r="G114" s="13">
        <f t="shared" si="6"/>
        <v>0</v>
      </c>
      <c r="H114" s="87">
        <f t="shared" si="8"/>
        <v>0</v>
      </c>
      <c r="I114" s="97">
        <f>D114/7235.3*I10</f>
        <v>6.5662271364007263E-2</v>
      </c>
      <c r="J114" s="85">
        <f t="shared" si="7"/>
        <v>6.5662271364007263E-2</v>
      </c>
      <c r="K114" s="30"/>
      <c r="L114" s="37"/>
      <c r="M114" s="160"/>
      <c r="N114" s="11"/>
      <c r="O114" s="30"/>
      <c r="P114" s="30"/>
      <c r="Q114" s="30"/>
      <c r="R114" s="30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80">
        <v>101</v>
      </c>
      <c r="B115" s="90" t="s">
        <v>108</v>
      </c>
      <c r="C115" s="91">
        <v>15708066</v>
      </c>
      <c r="D115" s="92">
        <v>70.5</v>
      </c>
      <c r="E115" s="54">
        <v>14696</v>
      </c>
      <c r="F115" s="54">
        <v>15760</v>
      </c>
      <c r="G115" s="13">
        <f t="shared" si="6"/>
        <v>1064</v>
      </c>
      <c r="H115" s="87">
        <f t="shared" si="8"/>
        <v>0.91503999999999996</v>
      </c>
      <c r="I115" s="97">
        <f>D115/7235.3*I10</f>
        <v>0.10129518886570049</v>
      </c>
      <c r="J115" s="84">
        <f t="shared" si="7"/>
        <v>1.0163351888657004</v>
      </c>
      <c r="K115" s="30"/>
      <c r="L115" s="37"/>
      <c r="M115" s="160"/>
      <c r="N115" s="11"/>
      <c r="O115" s="30"/>
      <c r="P115" s="30"/>
      <c r="Q115" s="30"/>
      <c r="R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79">
        <v>102</v>
      </c>
      <c r="B116" s="90" t="s">
        <v>109</v>
      </c>
      <c r="C116" s="93">
        <v>15708622</v>
      </c>
      <c r="D116" s="92">
        <v>47.6</v>
      </c>
      <c r="E116" s="13">
        <v>7814</v>
      </c>
      <c r="F116" s="13">
        <v>8401</v>
      </c>
      <c r="G116" s="13">
        <f t="shared" si="6"/>
        <v>587</v>
      </c>
      <c r="H116" s="87">
        <f t="shared" si="8"/>
        <v>0.50481999999999994</v>
      </c>
      <c r="I116" s="97">
        <f>D116/7235.3*I10</f>
        <v>6.839221262421763E-2</v>
      </c>
      <c r="J116" s="85">
        <f t="shared" si="7"/>
        <v>0.57321221262421762</v>
      </c>
      <c r="K116" s="30"/>
      <c r="L116" s="37"/>
      <c r="M116" s="160"/>
      <c r="N116" s="11"/>
      <c r="O116" s="30"/>
      <c r="P116" s="30"/>
      <c r="Q116" s="30"/>
      <c r="R116" s="30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79">
        <v>103</v>
      </c>
      <c r="B117" s="90" t="s">
        <v>110</v>
      </c>
      <c r="C117" s="93">
        <v>16721764</v>
      </c>
      <c r="D117" s="92">
        <v>41.8</v>
      </c>
      <c r="E117" s="13">
        <v>721</v>
      </c>
      <c r="F117" s="13">
        <v>951</v>
      </c>
      <c r="G117" s="13">
        <f t="shared" si="6"/>
        <v>230</v>
      </c>
      <c r="H117" s="87">
        <f t="shared" si="8"/>
        <v>0.1978</v>
      </c>
      <c r="I117" s="97">
        <f>D117/7235.3*I10</f>
        <v>6.0058707724628076E-2</v>
      </c>
      <c r="J117" s="85">
        <f t="shared" si="7"/>
        <v>0.2578587077246281</v>
      </c>
      <c r="K117" s="30"/>
      <c r="L117" s="37"/>
      <c r="M117" s="160"/>
      <c r="N117" s="11"/>
      <c r="O117" s="30"/>
      <c r="P117" s="30"/>
      <c r="Q117" s="30"/>
      <c r="R117" s="30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79">
        <v>104</v>
      </c>
      <c r="B118" s="9" t="s">
        <v>111</v>
      </c>
      <c r="C118" s="48">
        <v>15708388</v>
      </c>
      <c r="D118" s="39">
        <v>41.4</v>
      </c>
      <c r="E118" s="13">
        <v>8162</v>
      </c>
      <c r="F118" s="13">
        <v>8836</v>
      </c>
      <c r="G118" s="13">
        <f t="shared" si="6"/>
        <v>674</v>
      </c>
      <c r="H118" s="87">
        <f t="shared" si="8"/>
        <v>0.57963999999999993</v>
      </c>
      <c r="I118" s="97">
        <f>D118/7235.3*I10</f>
        <v>5.9483983248794323E-2</v>
      </c>
      <c r="J118" s="85">
        <f t="shared" si="7"/>
        <v>0.63912398324879427</v>
      </c>
      <c r="K118" s="30"/>
      <c r="L118" s="37"/>
      <c r="M118" s="160"/>
      <c r="N118" s="11"/>
      <c r="O118" s="30"/>
      <c r="P118" s="30"/>
      <c r="Q118" s="30"/>
      <c r="R118" s="30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79">
        <v>105</v>
      </c>
      <c r="B119" s="9" t="s">
        <v>112</v>
      </c>
      <c r="C119" s="48">
        <v>15708121</v>
      </c>
      <c r="D119" s="39">
        <v>45.4</v>
      </c>
      <c r="E119" s="13">
        <v>10334</v>
      </c>
      <c r="F119" s="13">
        <v>10850</v>
      </c>
      <c r="G119" s="13">
        <f t="shared" si="6"/>
        <v>516</v>
      </c>
      <c r="H119" s="87">
        <f t="shared" si="8"/>
        <v>0.44375999999999999</v>
      </c>
      <c r="I119" s="97">
        <f>D119/7235.3*I10</f>
        <v>6.5231228007131936E-2</v>
      </c>
      <c r="J119" s="85">
        <f t="shared" si="7"/>
        <v>0.50899122800713192</v>
      </c>
      <c r="K119" s="30"/>
      <c r="L119" s="37"/>
      <c r="M119" s="160"/>
      <c r="N119" s="11"/>
      <c r="O119" s="30"/>
      <c r="P119" s="30"/>
      <c r="Q119" s="30"/>
      <c r="R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79">
        <v>106</v>
      </c>
      <c r="B120" s="9" t="s">
        <v>113</v>
      </c>
      <c r="C120" s="57">
        <v>15708043</v>
      </c>
      <c r="D120" s="39">
        <v>60.2</v>
      </c>
      <c r="E120" s="13">
        <v>16212</v>
      </c>
      <c r="F120" s="13">
        <v>17375</v>
      </c>
      <c r="G120" s="13">
        <f t="shared" si="6"/>
        <v>1163</v>
      </c>
      <c r="H120" s="87">
        <f t="shared" si="8"/>
        <v>1.0001800000000001</v>
      </c>
      <c r="I120" s="97">
        <f>D120/7235.3*I10</f>
        <v>8.649603361298111E-2</v>
      </c>
      <c r="J120" s="85">
        <f t="shared" si="7"/>
        <v>1.0866760336129813</v>
      </c>
      <c r="K120" s="30"/>
      <c r="L120" s="37"/>
      <c r="M120" s="160"/>
      <c r="N120" s="11"/>
      <c r="O120" s="30"/>
      <c r="P120" s="30"/>
      <c r="Q120" s="30"/>
      <c r="R120" s="30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80">
        <v>107</v>
      </c>
      <c r="B121" s="53" t="s">
        <v>114</v>
      </c>
      <c r="C121" s="48">
        <v>15708227</v>
      </c>
      <c r="D121" s="39">
        <v>71.3</v>
      </c>
      <c r="E121" s="13">
        <v>11143</v>
      </c>
      <c r="F121" s="13">
        <v>11907</v>
      </c>
      <c r="G121" s="13">
        <f t="shared" si="6"/>
        <v>764</v>
      </c>
      <c r="H121" s="87">
        <f t="shared" si="8"/>
        <v>0.65703999999999996</v>
      </c>
      <c r="I121" s="97">
        <f>D121/7235.3*I10</f>
        <v>0.102444637817368</v>
      </c>
      <c r="J121" s="84">
        <f t="shared" si="7"/>
        <v>0.75948463781736797</v>
      </c>
      <c r="K121" s="30"/>
      <c r="L121" s="37"/>
      <c r="M121" s="160"/>
      <c r="N121" s="11"/>
      <c r="O121" s="30"/>
      <c r="P121" s="30"/>
      <c r="Q121" s="30"/>
      <c r="R121" s="30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79">
        <v>108</v>
      </c>
      <c r="B122" s="9" t="s">
        <v>115</v>
      </c>
      <c r="C122" s="48">
        <v>15708438</v>
      </c>
      <c r="D122" s="39">
        <v>46</v>
      </c>
      <c r="E122" s="13">
        <v>10827</v>
      </c>
      <c r="F122" s="13">
        <v>11763</v>
      </c>
      <c r="G122" s="13">
        <f t="shared" si="6"/>
        <v>936</v>
      </c>
      <c r="H122" s="87">
        <f t="shared" si="8"/>
        <v>0.80496000000000001</v>
      </c>
      <c r="I122" s="97">
        <f>D122/7235.3*I10</f>
        <v>6.609331472088259E-2</v>
      </c>
      <c r="J122" s="85">
        <f t="shared" si="7"/>
        <v>0.87105331472088254</v>
      </c>
      <c r="K122" s="30"/>
      <c r="L122" s="37"/>
      <c r="M122" s="160"/>
      <c r="N122" s="11"/>
      <c r="O122" s="30"/>
      <c r="P122" s="30"/>
      <c r="Q122" s="30"/>
      <c r="R122" s="30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80">
        <v>109</v>
      </c>
      <c r="B123" s="53" t="s">
        <v>116</v>
      </c>
      <c r="C123" s="48">
        <v>15708285</v>
      </c>
      <c r="D123" s="39">
        <v>70.400000000000006</v>
      </c>
      <c r="E123" s="13">
        <v>2791</v>
      </c>
      <c r="F123" s="13">
        <v>2791</v>
      </c>
      <c r="G123" s="13">
        <f t="shared" si="6"/>
        <v>0</v>
      </c>
      <c r="H123" s="87">
        <f t="shared" si="8"/>
        <v>0</v>
      </c>
      <c r="I123" s="97">
        <f>D123/7235.3*I10</f>
        <v>0.10115150774674204</v>
      </c>
      <c r="J123" s="84">
        <f t="shared" si="7"/>
        <v>0.10115150774674204</v>
      </c>
      <c r="K123" s="30"/>
      <c r="L123" s="37"/>
      <c r="M123" s="160"/>
      <c r="N123" s="11"/>
      <c r="O123" s="30"/>
      <c r="P123" s="30"/>
      <c r="Q123" s="30"/>
      <c r="R123" s="30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80">
        <v>110</v>
      </c>
      <c r="B124" s="49" t="s">
        <v>117</v>
      </c>
      <c r="C124" s="48">
        <v>15708248</v>
      </c>
      <c r="D124" s="39">
        <v>47.7</v>
      </c>
      <c r="E124" s="13">
        <v>5948</v>
      </c>
      <c r="F124" s="13">
        <v>6626</v>
      </c>
      <c r="G124" s="13">
        <f t="shared" si="6"/>
        <v>678</v>
      </c>
      <c r="H124" s="87">
        <f t="shared" si="8"/>
        <v>0.58307999999999993</v>
      </c>
      <c r="I124" s="97">
        <f>D124/7235.3*I10</f>
        <v>6.8535893743176077E-2</v>
      </c>
      <c r="J124" s="84">
        <f t="shared" si="7"/>
        <v>0.65161589374317597</v>
      </c>
      <c r="K124" s="30"/>
      <c r="L124" s="37"/>
      <c r="M124" s="160"/>
      <c r="N124" s="11"/>
      <c r="O124" s="30"/>
      <c r="P124" s="30"/>
      <c r="Q124" s="30"/>
      <c r="R124" s="30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79">
        <v>111</v>
      </c>
      <c r="B125" s="9" t="s">
        <v>118</v>
      </c>
      <c r="C125" s="48">
        <v>15708011</v>
      </c>
      <c r="D125" s="39">
        <v>41.6</v>
      </c>
      <c r="E125" s="13">
        <v>11104</v>
      </c>
      <c r="F125" s="13">
        <v>12095</v>
      </c>
      <c r="G125" s="13">
        <f t="shared" si="6"/>
        <v>991</v>
      </c>
      <c r="H125" s="87">
        <f t="shared" si="8"/>
        <v>0.85226000000000002</v>
      </c>
      <c r="I125" s="97">
        <f>D125/7235.3*I10</f>
        <v>5.9771345486711203E-2</v>
      </c>
      <c r="J125" s="85">
        <f t="shared" si="7"/>
        <v>0.91203134548671128</v>
      </c>
      <c r="K125" s="30"/>
      <c r="L125" s="37"/>
      <c r="M125" s="160"/>
      <c r="N125" s="11"/>
      <c r="O125" s="30"/>
      <c r="P125" s="30"/>
      <c r="Q125" s="30"/>
      <c r="R125" s="30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79">
        <v>112</v>
      </c>
      <c r="B126" s="9" t="s">
        <v>119</v>
      </c>
      <c r="C126" s="48">
        <v>15708208</v>
      </c>
      <c r="D126" s="39">
        <v>41.7</v>
      </c>
      <c r="E126" s="13">
        <v>10556</v>
      </c>
      <c r="F126" s="13">
        <v>11371</v>
      </c>
      <c r="G126" s="13">
        <f t="shared" si="6"/>
        <v>815</v>
      </c>
      <c r="H126" s="87">
        <f t="shared" si="8"/>
        <v>0.70089999999999997</v>
      </c>
      <c r="I126" s="97">
        <f>D126/7235.3*I10</f>
        <v>5.991502660566965E-2</v>
      </c>
      <c r="J126" s="85">
        <f t="shared" si="7"/>
        <v>0.76081502660566958</v>
      </c>
      <c r="K126" s="30"/>
      <c r="L126" s="37"/>
      <c r="M126" s="160"/>
      <c r="N126" s="11"/>
      <c r="O126" s="30"/>
      <c r="P126" s="30"/>
      <c r="Q126" s="30"/>
      <c r="R126" s="30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79">
        <v>113</v>
      </c>
      <c r="B127" s="9" t="s">
        <v>120</v>
      </c>
      <c r="C127" s="48">
        <v>15708187</v>
      </c>
      <c r="D127" s="39">
        <v>45.7</v>
      </c>
      <c r="E127" s="13">
        <v>11650</v>
      </c>
      <c r="F127" s="13">
        <v>12448</v>
      </c>
      <c r="G127" s="13">
        <f t="shared" si="6"/>
        <v>798</v>
      </c>
      <c r="H127" s="87">
        <f t="shared" si="8"/>
        <v>0.68628</v>
      </c>
      <c r="I127" s="97">
        <f>D127/7235.3*I10</f>
        <v>6.5662271364007263E-2</v>
      </c>
      <c r="J127" s="85">
        <f t="shared" si="7"/>
        <v>0.75194227136400726</v>
      </c>
      <c r="K127" s="30"/>
      <c r="L127" s="37"/>
      <c r="M127" s="160"/>
      <c r="N127" s="11"/>
      <c r="O127" s="30"/>
      <c r="P127" s="30"/>
      <c r="Q127" s="30"/>
      <c r="R127" s="30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80">
        <v>114</v>
      </c>
      <c r="B128" s="49" t="s">
        <v>121</v>
      </c>
      <c r="C128" s="48">
        <v>15705591</v>
      </c>
      <c r="D128" s="39">
        <v>59.9</v>
      </c>
      <c r="E128" s="13">
        <v>15382</v>
      </c>
      <c r="F128" s="13">
        <v>16755</v>
      </c>
      <c r="G128" s="13">
        <f t="shared" si="6"/>
        <v>1373</v>
      </c>
      <c r="H128" s="87">
        <f t="shared" si="8"/>
        <v>1.1807799999999999</v>
      </c>
      <c r="I128" s="97">
        <f>D128/7235.3*I10</f>
        <v>8.6064990256105797E-2</v>
      </c>
      <c r="J128" s="84">
        <f t="shared" si="7"/>
        <v>1.2668449902561056</v>
      </c>
      <c r="K128" s="30"/>
      <c r="L128" s="37"/>
      <c r="M128" s="160"/>
      <c r="N128" s="11"/>
      <c r="O128" s="30"/>
      <c r="P128" s="30"/>
      <c r="Q128" s="30"/>
      <c r="R128" s="30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80">
        <v>115</v>
      </c>
      <c r="B129" s="49" t="s">
        <v>122</v>
      </c>
      <c r="C129" s="48">
        <v>15705766</v>
      </c>
      <c r="D129" s="39">
        <v>70.5</v>
      </c>
      <c r="E129" s="13">
        <v>14826</v>
      </c>
      <c r="F129" s="13">
        <v>15839</v>
      </c>
      <c r="G129" s="13">
        <f t="shared" si="6"/>
        <v>1013</v>
      </c>
      <c r="H129" s="87">
        <f t="shared" si="8"/>
        <v>0.87117999999999995</v>
      </c>
      <c r="I129" s="97">
        <f>D129/7235.3*I10</f>
        <v>0.10129518886570049</v>
      </c>
      <c r="J129" s="84">
        <f t="shared" si="7"/>
        <v>0.97247518886570039</v>
      </c>
      <c r="K129" s="30"/>
      <c r="L129" s="37"/>
      <c r="M129" s="160"/>
      <c r="N129" s="11"/>
      <c r="O129" s="30"/>
      <c r="P129" s="30"/>
      <c r="Q129" s="30"/>
      <c r="R129" s="30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79">
        <v>116</v>
      </c>
      <c r="B130" s="9" t="s">
        <v>123</v>
      </c>
      <c r="C130" s="48">
        <v>15708601</v>
      </c>
      <c r="D130" s="39">
        <v>45.6</v>
      </c>
      <c r="E130" s="13">
        <v>13771</v>
      </c>
      <c r="F130" s="13">
        <v>14745</v>
      </c>
      <c r="G130" s="13">
        <f t="shared" si="6"/>
        <v>974</v>
      </c>
      <c r="H130" s="87">
        <f t="shared" si="8"/>
        <v>0.83763999999999994</v>
      </c>
      <c r="I130" s="97">
        <f>D130/7235.3*I10</f>
        <v>6.5518590245048816E-2</v>
      </c>
      <c r="J130" s="85">
        <f t="shared" si="7"/>
        <v>0.90315859024504874</v>
      </c>
      <c r="K130" s="30"/>
      <c r="L130" s="37"/>
      <c r="M130" s="160"/>
      <c r="N130" s="11"/>
      <c r="O130" s="30"/>
      <c r="P130" s="30"/>
      <c r="Q130" s="30"/>
      <c r="R130" s="30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79">
        <v>117</v>
      </c>
      <c r="B131" s="9" t="s">
        <v>124</v>
      </c>
      <c r="C131" s="48">
        <v>15705738</v>
      </c>
      <c r="D131" s="39">
        <v>70.599999999999994</v>
      </c>
      <c r="E131" s="13">
        <v>19824</v>
      </c>
      <c r="F131" s="13">
        <v>21376</v>
      </c>
      <c r="G131" s="13">
        <f t="shared" si="6"/>
        <v>1552</v>
      </c>
      <c r="H131" s="87">
        <f t="shared" si="8"/>
        <v>1.3347199999999999</v>
      </c>
      <c r="I131" s="97">
        <f>D131/7235.3*I10</f>
        <v>0.10143886998465891</v>
      </c>
      <c r="J131" s="85">
        <f t="shared" si="7"/>
        <v>1.4361588699846588</v>
      </c>
      <c r="K131" s="30"/>
      <c r="L131" s="37"/>
      <c r="M131" s="160"/>
      <c r="N131" s="11"/>
      <c r="O131" s="30"/>
      <c r="P131" s="30"/>
      <c r="Q131" s="30"/>
      <c r="R131" s="30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79">
        <v>118</v>
      </c>
      <c r="B132" s="9" t="s">
        <v>147</v>
      </c>
      <c r="C132" s="48">
        <v>15705647</v>
      </c>
      <c r="D132" s="39">
        <v>47</v>
      </c>
      <c r="E132" s="13">
        <v>7218</v>
      </c>
      <c r="F132" s="13">
        <v>7420</v>
      </c>
      <c r="G132" s="13">
        <f t="shared" si="6"/>
        <v>202</v>
      </c>
      <c r="H132" s="87">
        <f t="shared" si="8"/>
        <v>0.17371999999999999</v>
      </c>
      <c r="I132" s="97">
        <f>D132/7235.3*I10</f>
        <v>6.753012591046699E-2</v>
      </c>
      <c r="J132" s="85">
        <f t="shared" si="7"/>
        <v>0.24125012591046696</v>
      </c>
      <c r="K132" s="30"/>
      <c r="L132" s="37"/>
      <c r="M132" s="160"/>
      <c r="N132" s="11"/>
      <c r="O132" s="30"/>
      <c r="P132" s="30"/>
      <c r="Q132" s="30"/>
      <c r="R132" s="30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79">
        <v>119</v>
      </c>
      <c r="B133" s="9" t="s">
        <v>125</v>
      </c>
      <c r="C133" s="48">
        <v>15702596</v>
      </c>
      <c r="D133" s="39">
        <v>41.3</v>
      </c>
      <c r="E133" s="13">
        <v>1594</v>
      </c>
      <c r="F133" s="13">
        <v>1594</v>
      </c>
      <c r="G133" s="13">
        <f t="shared" si="6"/>
        <v>0</v>
      </c>
      <c r="H133" s="87">
        <f t="shared" si="8"/>
        <v>0</v>
      </c>
      <c r="I133" s="97">
        <f>D133/7235.3*I10</f>
        <v>5.9340302129835883E-2</v>
      </c>
      <c r="J133" s="85">
        <f t="shared" si="7"/>
        <v>5.9340302129835883E-2</v>
      </c>
      <c r="K133" s="30"/>
      <c r="L133" s="37"/>
      <c r="M133" s="160"/>
      <c r="N133" s="11"/>
      <c r="O133" s="30"/>
      <c r="P133" s="30"/>
      <c r="Q133" s="30"/>
      <c r="R133" s="30"/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80">
        <v>120</v>
      </c>
      <c r="B134" s="49" t="s">
        <v>126</v>
      </c>
      <c r="C134" s="48">
        <v>15705820</v>
      </c>
      <c r="D134" s="39">
        <v>41.7</v>
      </c>
      <c r="E134" s="13">
        <v>10195</v>
      </c>
      <c r="F134" s="13">
        <v>10984</v>
      </c>
      <c r="G134" s="13">
        <f t="shared" si="6"/>
        <v>789</v>
      </c>
      <c r="H134" s="87">
        <f t="shared" si="8"/>
        <v>0.67854000000000003</v>
      </c>
      <c r="I134" s="97">
        <f>D134/7235.3*I10</f>
        <v>5.991502660566965E-2</v>
      </c>
      <c r="J134" s="84">
        <f t="shared" si="7"/>
        <v>0.73845502660566964</v>
      </c>
      <c r="K134" s="30"/>
      <c r="L134" s="37"/>
      <c r="M134" s="160"/>
      <c r="N134" s="11"/>
      <c r="O134" s="30"/>
      <c r="P134" s="30"/>
      <c r="Q134" s="30"/>
      <c r="R134" s="30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79">
        <v>121</v>
      </c>
      <c r="B135" s="9" t="s">
        <v>115</v>
      </c>
      <c r="C135" s="48">
        <v>15705777</v>
      </c>
      <c r="D135" s="39">
        <v>45.4</v>
      </c>
      <c r="E135" s="13">
        <v>6135</v>
      </c>
      <c r="F135" s="13">
        <v>6982</v>
      </c>
      <c r="G135" s="13">
        <f t="shared" si="6"/>
        <v>847</v>
      </c>
      <c r="H135" s="87">
        <f t="shared" si="8"/>
        <v>0.72841999999999996</v>
      </c>
      <c r="I135" s="97">
        <f>D135/7235.3*I10</f>
        <v>6.5231228007131936E-2</v>
      </c>
      <c r="J135" s="85">
        <f t="shared" si="7"/>
        <v>0.79365122800713195</v>
      </c>
      <c r="K135" s="30"/>
      <c r="L135" s="37"/>
      <c r="M135" s="160"/>
      <c r="N135" s="11"/>
      <c r="O135" s="30"/>
      <c r="P135" s="30"/>
      <c r="Q135" s="30"/>
      <c r="R135" s="30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79">
        <v>122</v>
      </c>
      <c r="B136" s="9" t="s">
        <v>127</v>
      </c>
      <c r="C136" s="48">
        <v>15708339</v>
      </c>
      <c r="D136" s="39">
        <v>60.2</v>
      </c>
      <c r="E136" s="13">
        <v>12080</v>
      </c>
      <c r="F136" s="13">
        <v>12933</v>
      </c>
      <c r="G136" s="13">
        <f t="shared" si="6"/>
        <v>853</v>
      </c>
      <c r="H136" s="87">
        <f t="shared" si="8"/>
        <v>0.73358000000000001</v>
      </c>
      <c r="I136" s="97">
        <f>D136/7235.3*I10</f>
        <v>8.649603361298111E-2</v>
      </c>
      <c r="J136" s="85">
        <f t="shared" si="7"/>
        <v>0.82007603361298109</v>
      </c>
      <c r="K136" s="30"/>
      <c r="L136" s="37"/>
      <c r="M136" s="160"/>
      <c r="N136" s="11"/>
      <c r="O136" s="30"/>
      <c r="P136" s="30"/>
      <c r="Q136" s="30"/>
      <c r="R136" s="30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80">
        <v>123</v>
      </c>
      <c r="B137" s="49" t="s">
        <v>128</v>
      </c>
      <c r="C137" s="48">
        <v>15705781</v>
      </c>
      <c r="D137" s="39">
        <v>71</v>
      </c>
      <c r="E137" s="13">
        <v>4461</v>
      </c>
      <c r="F137" s="13">
        <v>4461</v>
      </c>
      <c r="G137" s="13">
        <f t="shared" si="6"/>
        <v>0</v>
      </c>
      <c r="H137" s="87">
        <f t="shared" si="8"/>
        <v>0</v>
      </c>
      <c r="I137" s="97">
        <f>D137/7235.3*I10</f>
        <v>0.10201359446049267</v>
      </c>
      <c r="J137" s="84">
        <f t="shared" si="7"/>
        <v>0.10201359446049267</v>
      </c>
      <c r="K137" s="30"/>
      <c r="L137" s="37"/>
      <c r="M137" s="160"/>
      <c r="N137" s="11"/>
      <c r="O137" s="30"/>
      <c r="P137" s="30"/>
      <c r="Q137" s="30"/>
      <c r="R137" s="30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79">
        <v>124</v>
      </c>
      <c r="B138" s="9" t="s">
        <v>129</v>
      </c>
      <c r="C138" s="58">
        <v>15705805</v>
      </c>
      <c r="D138" s="39">
        <v>46</v>
      </c>
      <c r="E138" s="13">
        <v>14358</v>
      </c>
      <c r="F138" s="13">
        <v>15367</v>
      </c>
      <c r="G138" s="13">
        <f t="shared" si="6"/>
        <v>1009</v>
      </c>
      <c r="H138" s="87">
        <f t="shared" si="8"/>
        <v>0.86773999999999996</v>
      </c>
      <c r="I138" s="97">
        <f>D138/7235.3*I10</f>
        <v>6.609331472088259E-2</v>
      </c>
      <c r="J138" s="85">
        <f t="shared" si="7"/>
        <v>0.9338333147208826</v>
      </c>
      <c r="K138" s="30"/>
      <c r="L138" s="37"/>
      <c r="M138" s="160"/>
      <c r="N138" s="11"/>
      <c r="O138" s="30"/>
      <c r="P138" s="30"/>
      <c r="Q138" s="30"/>
      <c r="R138" s="30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79">
        <v>125</v>
      </c>
      <c r="B139" s="9" t="s">
        <v>130</v>
      </c>
      <c r="C139" s="59">
        <v>15705540</v>
      </c>
      <c r="D139" s="39">
        <v>70.599999999999994</v>
      </c>
      <c r="E139" s="13">
        <v>10496</v>
      </c>
      <c r="F139" s="13">
        <v>11511</v>
      </c>
      <c r="G139" s="13">
        <f t="shared" si="6"/>
        <v>1015</v>
      </c>
      <c r="H139" s="87">
        <f t="shared" si="8"/>
        <v>0.87290000000000001</v>
      </c>
      <c r="I139" s="97">
        <f>D139/7235.3*I10</f>
        <v>0.10143886998465891</v>
      </c>
      <c r="J139" s="85">
        <f t="shared" si="7"/>
        <v>0.97433886998465891</v>
      </c>
      <c r="K139" s="30"/>
      <c r="L139" s="37"/>
      <c r="M139" s="160"/>
      <c r="N139" s="11"/>
      <c r="O139" s="30"/>
      <c r="P139" s="30"/>
      <c r="Q139" s="30"/>
      <c r="R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79">
        <v>126</v>
      </c>
      <c r="B140" s="9" t="s">
        <v>131</v>
      </c>
      <c r="C140" s="7">
        <v>15705560</v>
      </c>
      <c r="D140" s="39">
        <v>47.3</v>
      </c>
      <c r="E140" s="13">
        <v>7072</v>
      </c>
      <c r="F140" s="13">
        <v>7344</v>
      </c>
      <c r="G140" s="13">
        <f t="shared" si="6"/>
        <v>272</v>
      </c>
      <c r="H140" s="87">
        <f t="shared" si="8"/>
        <v>0.23391999999999999</v>
      </c>
      <c r="I140" s="97">
        <f>D140/7235.3*I10</f>
        <v>6.7961169267342303E-2</v>
      </c>
      <c r="J140" s="85">
        <f t="shared" si="7"/>
        <v>0.30188116926734232</v>
      </c>
      <c r="K140" s="30"/>
      <c r="L140" s="37"/>
      <c r="M140" s="160"/>
      <c r="N140" s="11"/>
      <c r="O140" s="30"/>
      <c r="P140" s="30"/>
      <c r="Q140" s="30"/>
      <c r="R140" s="30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80">
        <v>127</v>
      </c>
      <c r="B141" s="9" t="s">
        <v>141</v>
      </c>
      <c r="C141" s="7">
        <v>15705687</v>
      </c>
      <c r="D141" s="39">
        <v>42.1</v>
      </c>
      <c r="E141" s="13">
        <v>12998</v>
      </c>
      <c r="F141" s="13">
        <v>13939</v>
      </c>
      <c r="G141" s="13">
        <f t="shared" si="6"/>
        <v>941</v>
      </c>
      <c r="H141" s="87">
        <f t="shared" si="8"/>
        <v>0.80925999999999998</v>
      </c>
      <c r="I141" s="97">
        <f>D141/7235.3*I10</f>
        <v>6.048975108150341E-2</v>
      </c>
      <c r="J141" s="84">
        <f t="shared" si="7"/>
        <v>0.86974975108150343</v>
      </c>
      <c r="K141" s="30"/>
      <c r="L141" s="37"/>
      <c r="M141" s="160"/>
      <c r="N141" s="11"/>
      <c r="O141" s="30"/>
      <c r="P141" s="30"/>
      <c r="Q141" s="30"/>
      <c r="R141" s="30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80">
        <v>128</v>
      </c>
      <c r="B142" s="9" t="s">
        <v>132</v>
      </c>
      <c r="C142" s="7">
        <v>15705516</v>
      </c>
      <c r="D142" s="39">
        <v>41.7</v>
      </c>
      <c r="E142" s="13">
        <v>9514</v>
      </c>
      <c r="F142" s="13">
        <v>10250</v>
      </c>
      <c r="G142" s="13">
        <f t="shared" ref="G142:G150" si="9">F142-E142</f>
        <v>736</v>
      </c>
      <c r="H142" s="87">
        <f t="shared" si="8"/>
        <v>0.63295999999999997</v>
      </c>
      <c r="I142" s="97">
        <f>D142/7235.3*I10</f>
        <v>5.991502660566965E-2</v>
      </c>
      <c r="J142" s="84">
        <f t="shared" si="7"/>
        <v>0.69287502660566958</v>
      </c>
      <c r="K142" s="30"/>
      <c r="L142" s="37"/>
      <c r="M142" s="160"/>
      <c r="N142" s="11"/>
      <c r="O142" s="30"/>
      <c r="P142" s="30"/>
      <c r="Q142" s="30"/>
      <c r="R142" s="30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80">
        <v>129</v>
      </c>
      <c r="B143" s="9" t="s">
        <v>133</v>
      </c>
      <c r="C143" s="7">
        <v>15705523</v>
      </c>
      <c r="D143" s="39">
        <v>45.4</v>
      </c>
      <c r="E143" s="13">
        <v>10952</v>
      </c>
      <c r="F143" s="13">
        <v>11728</v>
      </c>
      <c r="G143" s="13">
        <f t="shared" si="9"/>
        <v>776</v>
      </c>
      <c r="H143" s="87">
        <f t="shared" si="8"/>
        <v>0.66735999999999995</v>
      </c>
      <c r="I143" s="97">
        <f>D143/7235.3*I10</f>
        <v>6.5231228007131936E-2</v>
      </c>
      <c r="J143" s="85">
        <f t="shared" si="7"/>
        <v>0.73259122800713183</v>
      </c>
      <c r="K143" s="30"/>
      <c r="L143" s="37"/>
      <c r="M143" s="160"/>
      <c r="N143" s="11"/>
      <c r="O143" s="30"/>
      <c r="P143" s="30"/>
      <c r="Q143" s="30"/>
      <c r="R143" s="30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83">
        <v>130</v>
      </c>
      <c r="B144" s="9" t="s">
        <v>142</v>
      </c>
      <c r="C144" s="7">
        <v>15705627</v>
      </c>
      <c r="D144" s="39">
        <v>59.9</v>
      </c>
      <c r="E144" s="13">
        <v>15921</v>
      </c>
      <c r="F144" s="13">
        <v>16956</v>
      </c>
      <c r="G144" s="13">
        <f t="shared" si="9"/>
        <v>1035</v>
      </c>
      <c r="H144" s="87">
        <f t="shared" si="8"/>
        <v>0.8901</v>
      </c>
      <c r="I144" s="97">
        <f>D144/7235.3*I10</f>
        <v>8.6064990256105797E-2</v>
      </c>
      <c r="J144" s="85">
        <f t="shared" ref="J144:J150" si="10">H144+I144</f>
        <v>0.97616499025610581</v>
      </c>
      <c r="K144" s="30"/>
      <c r="L144" s="37"/>
      <c r="M144" s="160"/>
      <c r="N144" s="11"/>
      <c r="O144" s="30"/>
      <c r="P144" s="30"/>
      <c r="Q144" s="30"/>
      <c r="R144" s="30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79">
        <v>131</v>
      </c>
      <c r="B145" s="9" t="s">
        <v>134</v>
      </c>
      <c r="C145" s="7">
        <v>15705803</v>
      </c>
      <c r="D145" s="39">
        <v>70.5</v>
      </c>
      <c r="E145" s="13">
        <v>14228</v>
      </c>
      <c r="F145" s="13">
        <v>15248</v>
      </c>
      <c r="G145" s="13">
        <f t="shared" si="9"/>
        <v>1020</v>
      </c>
      <c r="H145" s="87">
        <f t="shared" si="8"/>
        <v>0.87719999999999998</v>
      </c>
      <c r="I145" s="97">
        <f>D145/7235.3*I10</f>
        <v>0.10129518886570049</v>
      </c>
      <c r="J145" s="85">
        <f t="shared" si="10"/>
        <v>0.97849518886570053</v>
      </c>
      <c r="K145" s="30"/>
      <c r="L145" s="37"/>
      <c r="M145" s="160"/>
      <c r="N145" s="11"/>
      <c r="O145" s="30"/>
      <c r="P145" s="30"/>
      <c r="Q145" s="30"/>
      <c r="R145" s="30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80">
        <v>132</v>
      </c>
      <c r="B146" s="9" t="s">
        <v>135</v>
      </c>
      <c r="C146" s="7">
        <v>15705824</v>
      </c>
      <c r="D146" s="39">
        <v>45.1</v>
      </c>
      <c r="E146" s="13">
        <v>15039</v>
      </c>
      <c r="F146" s="13">
        <v>16059</v>
      </c>
      <c r="G146" s="13">
        <f t="shared" si="9"/>
        <v>1020</v>
      </c>
      <c r="H146" s="87">
        <f t="shared" si="8"/>
        <v>0.87719999999999998</v>
      </c>
      <c r="I146" s="97">
        <f>D146/7235.3*I10</f>
        <v>6.4800184650256623E-2</v>
      </c>
      <c r="J146" s="84">
        <f t="shared" si="10"/>
        <v>0.94200018465025659</v>
      </c>
      <c r="K146" s="30"/>
      <c r="L146" s="37"/>
      <c r="M146" s="160"/>
      <c r="N146" s="11"/>
      <c r="O146" s="30"/>
      <c r="P146" s="30"/>
      <c r="Q146" s="30"/>
      <c r="R146" s="30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81">
        <v>133</v>
      </c>
      <c r="B147" s="60" t="s">
        <v>143</v>
      </c>
      <c r="C147" s="7">
        <v>15705693</v>
      </c>
      <c r="D147" s="45">
        <v>70.5</v>
      </c>
      <c r="E147" s="13">
        <v>8461</v>
      </c>
      <c r="F147" s="13">
        <v>9407</v>
      </c>
      <c r="G147" s="13">
        <f t="shared" si="9"/>
        <v>946</v>
      </c>
      <c r="H147" s="87">
        <f t="shared" si="8"/>
        <v>0.81355999999999995</v>
      </c>
      <c r="I147" s="97">
        <f>D147/7235.3*I10</f>
        <v>0.10129518886570049</v>
      </c>
      <c r="J147" s="84">
        <f t="shared" si="10"/>
        <v>0.91485518886570039</v>
      </c>
      <c r="K147" s="30"/>
      <c r="L147" s="37"/>
      <c r="M147" s="160"/>
      <c r="N147" s="11"/>
      <c r="O147" s="30"/>
      <c r="P147" s="30"/>
      <c r="Q147" s="30"/>
      <c r="R147" s="30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80">
        <v>134</v>
      </c>
      <c r="B148" s="9" t="s">
        <v>131</v>
      </c>
      <c r="C148" s="7">
        <v>15705786</v>
      </c>
      <c r="D148" s="39">
        <v>46.9</v>
      </c>
      <c r="E148" s="13">
        <v>11311</v>
      </c>
      <c r="F148" s="13">
        <v>12674</v>
      </c>
      <c r="G148" s="13">
        <f t="shared" si="9"/>
        <v>1363</v>
      </c>
      <c r="H148" s="87">
        <f t="shared" si="8"/>
        <v>1.17218</v>
      </c>
      <c r="I148" s="97">
        <f>D148/7235.3*I10</f>
        <v>6.7386444791508543E-2</v>
      </c>
      <c r="J148" s="84">
        <f t="shared" si="10"/>
        <v>1.2395664447915085</v>
      </c>
      <c r="K148" s="30"/>
      <c r="L148" s="37"/>
      <c r="M148" s="160"/>
      <c r="N148" s="11"/>
      <c r="O148" s="30"/>
      <c r="P148" s="30"/>
      <c r="Q148" s="30"/>
      <c r="R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80">
        <v>135</v>
      </c>
      <c r="B149" s="9" t="s">
        <v>136</v>
      </c>
      <c r="C149" s="7">
        <v>15705757</v>
      </c>
      <c r="D149" s="39">
        <v>42.3</v>
      </c>
      <c r="E149" s="13">
        <v>11840</v>
      </c>
      <c r="F149" s="13">
        <v>12745</v>
      </c>
      <c r="G149" s="13">
        <f t="shared" si="9"/>
        <v>905</v>
      </c>
      <c r="H149" s="87">
        <f t="shared" si="8"/>
        <v>0.77829999999999999</v>
      </c>
      <c r="I149" s="97">
        <f>D149/7235.3*I10</f>
        <v>6.0777113319420283E-2</v>
      </c>
      <c r="J149" s="84">
        <f t="shared" si="10"/>
        <v>0.83907711331942025</v>
      </c>
      <c r="K149" s="30"/>
      <c r="L149" s="37"/>
      <c r="M149" s="160"/>
      <c r="N149" s="11"/>
      <c r="O149" s="30"/>
      <c r="P149" s="30"/>
      <c r="Q149" s="30"/>
      <c r="R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80">
        <v>136</v>
      </c>
      <c r="B150" s="9" t="s">
        <v>144</v>
      </c>
      <c r="C150" s="7">
        <v>15705635</v>
      </c>
      <c r="D150" s="39">
        <v>41.2</v>
      </c>
      <c r="E150" s="13">
        <v>10851</v>
      </c>
      <c r="F150" s="13">
        <v>11664</v>
      </c>
      <c r="G150" s="13">
        <f t="shared" si="9"/>
        <v>813</v>
      </c>
      <c r="H150" s="87">
        <f t="shared" si="8"/>
        <v>0.69918000000000002</v>
      </c>
      <c r="I150" s="97">
        <f>D150/7235.3*I10</f>
        <v>5.919662101087745E-2</v>
      </c>
      <c r="J150" s="84">
        <f t="shared" si="10"/>
        <v>0.75837662101087744</v>
      </c>
      <c r="K150" s="30"/>
      <c r="L150" s="37"/>
      <c r="N150" s="11"/>
      <c r="O150" s="30"/>
      <c r="P150" s="30"/>
      <c r="Q150" s="30"/>
      <c r="R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A151" s="169" t="s">
        <v>3</v>
      </c>
      <c r="B151" s="169"/>
      <c r="C151" s="169"/>
      <c r="D151" s="76">
        <f>SUM(D14:D150)</f>
        <v>7235.2999999999984</v>
      </c>
      <c r="E151" s="76">
        <v>712637.48837209307</v>
      </c>
      <c r="F151" s="76">
        <f>SUM(F14:F150)</f>
        <v>1462933</v>
      </c>
      <c r="G151" s="76">
        <f>SUM(G14:G150)</f>
        <v>99534</v>
      </c>
      <c r="H151" s="77">
        <f>SUM(H14:H150)</f>
        <v>86.229239999999962</v>
      </c>
      <c r="I151" s="78">
        <f>SUM(I14:I150)</f>
        <v>10.395760000000037</v>
      </c>
      <c r="J151" s="78">
        <f>SUM(J14:J150)</f>
        <v>96.624999999999972</v>
      </c>
      <c r="K151" s="61"/>
      <c r="L151" s="61"/>
      <c r="M151" s="62"/>
      <c r="N151" s="63"/>
      <c r="O151" s="61"/>
      <c r="P151" s="61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H152" s="65"/>
      <c r="K152" s="75"/>
      <c r="L152" s="75"/>
      <c r="M152" s="30"/>
      <c r="N152" s="11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A153" s="4"/>
      <c r="B153" s="4"/>
      <c r="C153" s="4"/>
      <c r="D153" s="4"/>
      <c r="E153" s="6"/>
      <c r="F153" s="5"/>
      <c r="G153" s="5"/>
      <c r="H153" s="6"/>
      <c r="I153" s="2"/>
      <c r="J153" s="2"/>
      <c r="K153" s="30"/>
      <c r="L153" s="30"/>
      <c r="M153" s="30"/>
      <c r="N153" s="11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B154" s="68"/>
      <c r="C154" s="64" t="s">
        <v>151</v>
      </c>
      <c r="E154" s="68"/>
      <c r="F154" s="68"/>
      <c r="G154" s="68"/>
      <c r="H154" s="69"/>
      <c r="K154" s="30"/>
      <c r="L154" s="30"/>
      <c r="M154" s="30"/>
      <c r="N154" s="11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K155" s="30"/>
      <c r="L155" s="30"/>
      <c r="M155" s="30"/>
      <c r="N155" s="11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K156" s="30"/>
      <c r="L156" s="30"/>
      <c r="M156" s="30"/>
      <c r="N156" s="11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K157" s="30"/>
      <c r="L157" s="30"/>
      <c r="M157" s="30"/>
      <c r="N157" s="11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K158" s="30"/>
      <c r="L158" s="30"/>
      <c r="M158" s="30"/>
      <c r="N158" s="11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K159" s="30"/>
      <c r="L159" s="30"/>
      <c r="M159" s="30"/>
      <c r="N159" s="11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K160" s="30"/>
      <c r="L160" s="30"/>
      <c r="M160" s="30"/>
      <c r="N160" s="11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1:27" x14ac:dyDescent="0.25">
      <c r="K161" s="30"/>
      <c r="L161" s="30"/>
      <c r="M161" s="30"/>
      <c r="N161" s="11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1:27" x14ac:dyDescent="0.25">
      <c r="K162" s="30"/>
      <c r="L162" s="30"/>
      <c r="M162" s="30"/>
      <c r="N162" s="11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1:27" x14ac:dyDescent="0.25">
      <c r="K163" s="30"/>
      <c r="L163" s="30"/>
      <c r="M163" s="30"/>
      <c r="N163" s="11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1:27" x14ac:dyDescent="0.25">
      <c r="K164" s="30"/>
      <c r="L164" s="30"/>
      <c r="M164" s="30"/>
      <c r="N164" s="11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1:27" x14ac:dyDescent="0.25">
      <c r="K165" s="30"/>
      <c r="L165" s="30"/>
      <c r="M165" s="30"/>
      <c r="N165" s="11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1:27" x14ac:dyDescent="0.25">
      <c r="K166" s="30"/>
      <c r="L166" s="30"/>
      <c r="M166" s="30"/>
      <c r="N166" s="11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1:27" x14ac:dyDescent="0.25">
      <c r="K167" s="30"/>
      <c r="L167" s="30"/>
      <c r="M167" s="30"/>
      <c r="N167" s="11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1:27" x14ac:dyDescent="0.25">
      <c r="K168" s="30"/>
      <c r="L168" s="30"/>
      <c r="M168" s="30"/>
      <c r="N168" s="11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1:27" x14ac:dyDescent="0.25">
      <c r="K169" s="30"/>
      <c r="L169" s="30"/>
      <c r="M169" s="30"/>
      <c r="N169" s="11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1:27" x14ac:dyDescent="0.25">
      <c r="K170" s="30"/>
      <c r="L170" s="30"/>
      <c r="M170" s="30"/>
      <c r="N170" s="11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1:27" x14ac:dyDescent="0.25">
      <c r="K171" s="30"/>
      <c r="L171" s="30"/>
      <c r="M171" s="30"/>
      <c r="N171" s="11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1:27" x14ac:dyDescent="0.25">
      <c r="K172" s="30"/>
      <c r="L172" s="30"/>
      <c r="M172" s="30"/>
      <c r="N172" s="11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1:27" x14ac:dyDescent="0.25">
      <c r="K173" s="30"/>
      <c r="L173" s="30"/>
      <c r="M173" s="30"/>
      <c r="N173" s="11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1:27" x14ac:dyDescent="0.25">
      <c r="K174" s="30"/>
      <c r="L174" s="30"/>
      <c r="M174" s="30"/>
      <c r="N174" s="11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1:27" x14ac:dyDescent="0.25">
      <c r="K175" s="30"/>
      <c r="L175" s="30"/>
      <c r="M175" s="30"/>
      <c r="N175" s="11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1:27" x14ac:dyDescent="0.25">
      <c r="K176" s="30"/>
      <c r="L176" s="30"/>
      <c r="M176" s="30"/>
      <c r="N176" s="11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1:27" x14ac:dyDescent="0.25">
      <c r="K177" s="30"/>
      <c r="L177" s="30"/>
      <c r="M177" s="30"/>
      <c r="N177" s="11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1:27" x14ac:dyDescent="0.25">
      <c r="K178" s="30"/>
      <c r="L178" s="30"/>
      <c r="M178" s="30"/>
      <c r="N178" s="11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1:27" x14ac:dyDescent="0.25">
      <c r="K179" s="30"/>
      <c r="L179" s="30"/>
      <c r="M179" s="30"/>
      <c r="N179" s="11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1:27" x14ac:dyDescent="0.25">
      <c r="K180" s="30"/>
      <c r="L180" s="30"/>
      <c r="M180" s="30"/>
      <c r="N180" s="11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1:27" x14ac:dyDescent="0.25">
      <c r="K181" s="30"/>
      <c r="L181" s="30"/>
      <c r="M181" s="30"/>
      <c r="N181" s="1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1:27" x14ac:dyDescent="0.25">
      <c r="K182" s="30"/>
      <c r="L182" s="30"/>
      <c r="M182" s="30"/>
      <c r="N182" s="1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1:27" x14ac:dyDescent="0.25">
      <c r="K183" s="30"/>
      <c r="L183" s="30"/>
      <c r="M183" s="30"/>
      <c r="N183" s="1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1:27" x14ac:dyDescent="0.25">
      <c r="K184" s="30"/>
      <c r="L184" s="30"/>
      <c r="M184" s="30"/>
      <c r="N184" s="1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1:27" x14ac:dyDescent="0.25">
      <c r="K185" s="30"/>
      <c r="L185" s="30"/>
      <c r="M185" s="30"/>
      <c r="N185" s="1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1:27" x14ac:dyDescent="0.25">
      <c r="K186" s="30"/>
      <c r="L186" s="30"/>
      <c r="M186" s="30"/>
      <c r="N186" s="1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1:27" x14ac:dyDescent="0.25">
      <c r="K187" s="30"/>
      <c r="L187" s="30"/>
      <c r="M187" s="30"/>
      <c r="N187" s="1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1:27" x14ac:dyDescent="0.25">
      <c r="K188" s="30"/>
      <c r="L188" s="30"/>
      <c r="M188" s="30"/>
      <c r="N188" s="1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1:27" x14ac:dyDescent="0.25">
      <c r="K189" s="30"/>
      <c r="L189" s="30"/>
      <c r="M189" s="30"/>
      <c r="N189" s="1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1:27" x14ac:dyDescent="0.25">
      <c r="K190" s="30"/>
      <c r="L190" s="30"/>
      <c r="M190" s="30"/>
      <c r="N190" s="11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1:27" x14ac:dyDescent="0.25">
      <c r="K191" s="71"/>
      <c r="L191" s="71"/>
      <c r="M191" s="71"/>
      <c r="N191" s="72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11:27" x14ac:dyDescent="0.25">
      <c r="K192" s="71"/>
      <c r="L192" s="71"/>
      <c r="M192" s="71"/>
      <c r="N192" s="72"/>
      <c r="O192" s="71"/>
      <c r="P192" s="71"/>
      <c r="Q192" s="71"/>
      <c r="R192" s="71"/>
      <c r="S192" s="71"/>
      <c r="T192" s="71"/>
      <c r="U192" s="71"/>
      <c r="V192" s="71"/>
      <c r="W192" s="71"/>
    </row>
  </sheetData>
  <mergeCells count="15">
    <mergeCell ref="L12:M12"/>
    <mergeCell ref="N83:S83"/>
    <mergeCell ref="A151:C151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  <mergeCell ref="F9:H9"/>
    <mergeCell ref="F10:H10"/>
  </mergeCells>
  <pageMargins left="0.70866141732283472" right="0.31496062992125984" top="0.74803149606299213" bottom="0" header="0.31496062992125984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2"/>
  <sheetViews>
    <sheetView workbookViewId="0">
      <selection activeCell="F17" sqref="F17"/>
    </sheetView>
  </sheetViews>
  <sheetFormatPr defaultRowHeight="15" x14ac:dyDescent="0.25"/>
  <cols>
    <col min="1" max="1" width="4.85546875" style="64" customWidth="1"/>
    <col min="2" max="2" width="16.140625" style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70" customWidth="1"/>
    <col min="9" max="9" width="10.42578125" style="66" customWidth="1"/>
    <col min="10" max="10" width="9.42578125" style="67" customWidth="1"/>
    <col min="11" max="11" width="2.140625" style="16" customWidth="1"/>
    <col min="12" max="12" width="16.85546875" style="16" customWidth="1"/>
    <col min="13" max="13" width="16.140625" style="16" customWidth="1"/>
    <col min="14" max="14" width="13.5703125" style="10" customWidth="1"/>
    <col min="15" max="18" width="9.140625" style="16"/>
    <col min="19" max="19" width="10.7109375" style="16" customWidth="1"/>
    <col min="20" max="25" width="9.140625" style="16"/>
    <col min="26" max="27" width="9.140625" style="1"/>
  </cols>
  <sheetData>
    <row r="1" spans="1:27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7" ht="20.25" x14ac:dyDescent="0.3">
      <c r="A2" s="17"/>
      <c r="B2" s="162"/>
      <c r="C2" s="162"/>
      <c r="D2" s="17"/>
      <c r="E2" s="162"/>
      <c r="F2" s="162"/>
      <c r="G2" s="162"/>
      <c r="H2" s="162"/>
      <c r="I2" s="18"/>
      <c r="J2" s="19"/>
      <c r="K2" s="20"/>
      <c r="L2" s="20"/>
      <c r="M2" s="20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7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8.75" x14ac:dyDescent="0.25">
      <c r="A4" s="172" t="s">
        <v>182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7" ht="18.75" x14ac:dyDescent="0.25">
      <c r="A5" s="163"/>
      <c r="B5" s="163"/>
      <c r="C5" s="163"/>
      <c r="D5" s="163"/>
      <c r="E5" s="163"/>
      <c r="F5" s="163"/>
      <c r="G5" s="163"/>
      <c r="H5" s="163"/>
      <c r="I5" s="163"/>
      <c r="J5" s="21"/>
      <c r="K5" s="21"/>
      <c r="L5" s="21"/>
      <c r="M5" s="2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7" ht="48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03" t="s">
        <v>183</v>
      </c>
      <c r="J7" s="24"/>
      <c r="K7" s="23"/>
      <c r="L7" s="176"/>
      <c r="M7" s="17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7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73">
        <v>86.703000000000003</v>
      </c>
      <c r="J8" s="25"/>
      <c r="K8" s="23"/>
      <c r="L8" s="176"/>
      <c r="M8" s="17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7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H151</f>
        <v>80.200210000000013</v>
      </c>
      <c r="J9" s="25"/>
      <c r="K9" s="23"/>
      <c r="L9" s="176"/>
      <c r="M9" s="17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7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6.5027899999999903</v>
      </c>
      <c r="J10" s="25"/>
      <c r="K10" s="23"/>
      <c r="L10" s="176"/>
      <c r="M10" s="17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7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7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1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0"/>
      <c r="Z12" s="30"/>
      <c r="AA12" s="30"/>
    </row>
    <row r="13" spans="1:27" ht="42.75" customHeight="1" x14ac:dyDescent="0.25">
      <c r="A13" s="31" t="s">
        <v>0</v>
      </c>
      <c r="B13" s="31"/>
      <c r="C13" s="32" t="s">
        <v>1</v>
      </c>
      <c r="D13" s="31" t="s">
        <v>2</v>
      </c>
      <c r="E13" s="104" t="s">
        <v>175</v>
      </c>
      <c r="F13" s="104" t="s">
        <v>178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5"/>
      <c r="O13" s="126"/>
      <c r="P13" s="126"/>
      <c r="Q13" s="106"/>
      <c r="R13" s="106"/>
      <c r="S13" s="106"/>
      <c r="T13" s="106"/>
      <c r="U13" s="106"/>
      <c r="V13" s="106"/>
      <c r="W13" s="106"/>
      <c r="X13" s="106"/>
      <c r="Y13" s="30"/>
      <c r="Z13" s="30"/>
      <c r="AA13" s="30"/>
    </row>
    <row r="14" spans="1:27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13041</v>
      </c>
      <c r="F14" s="13">
        <v>13891</v>
      </c>
      <c r="G14" s="13">
        <f t="shared" ref="G14:G77" si="0">F14-E14</f>
        <v>850</v>
      </c>
      <c r="H14" s="87">
        <f t="shared" ref="H14:H35" si="1">G14*0.00086</f>
        <v>0.73099999999999998</v>
      </c>
      <c r="I14" s="97">
        <f>D14/7235.3*I10</f>
        <v>4.0623900598454742E-2</v>
      </c>
      <c r="J14" s="84">
        <f>H14+I14</f>
        <v>0.77162390059845476</v>
      </c>
      <c r="K14" s="30"/>
      <c r="L14" s="37"/>
      <c r="M14" s="160"/>
      <c r="N14" s="30"/>
      <c r="O14" s="106"/>
      <c r="P14" s="106"/>
      <c r="Q14" s="106"/>
      <c r="R14" s="106"/>
      <c r="T14" s="106"/>
      <c r="U14" s="106"/>
      <c r="V14" s="106"/>
      <c r="W14" s="106"/>
      <c r="X14" s="106"/>
      <c r="Y14" s="30"/>
      <c r="Z14" s="30"/>
      <c r="AA14" s="30"/>
    </row>
    <row r="15" spans="1:27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11416</v>
      </c>
      <c r="F15" s="13">
        <v>11514</v>
      </c>
      <c r="G15" s="13">
        <f t="shared" si="0"/>
        <v>98</v>
      </c>
      <c r="H15" s="87">
        <f t="shared" si="1"/>
        <v>8.4279999999999994E-2</v>
      </c>
      <c r="I15" s="98">
        <f>D15/7235.3*I10</f>
        <v>5.5723049493455613E-2</v>
      </c>
      <c r="J15" s="84">
        <f t="shared" ref="J15:J79" si="2">H15+I15</f>
        <v>0.1400030494934556</v>
      </c>
      <c r="K15" s="30"/>
      <c r="L15" s="37"/>
      <c r="M15" s="160"/>
      <c r="N15" s="30"/>
      <c r="O15" s="106"/>
      <c r="P15" s="106"/>
      <c r="Q15" s="106"/>
      <c r="R15" s="106"/>
      <c r="T15" s="106"/>
      <c r="U15" s="106"/>
      <c r="V15" s="106"/>
      <c r="W15" s="106"/>
      <c r="X15" s="106"/>
      <c r="Y15" s="30"/>
      <c r="Z15" s="30"/>
      <c r="AA15" s="30"/>
    </row>
    <row r="16" spans="1:27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15275</v>
      </c>
      <c r="F16" s="13">
        <v>16494</v>
      </c>
      <c r="G16" s="13">
        <f t="shared" si="0"/>
        <v>1219</v>
      </c>
      <c r="H16" s="87">
        <f t="shared" si="1"/>
        <v>1.04834</v>
      </c>
      <c r="I16" s="97">
        <f>D16/7235.3*I10</f>
        <v>6.5339769325390692E-2</v>
      </c>
      <c r="J16" s="85">
        <f t="shared" si="2"/>
        <v>1.1136797693253908</v>
      </c>
      <c r="K16" s="30"/>
      <c r="L16" s="37"/>
      <c r="M16" s="160"/>
      <c r="N16" s="30"/>
      <c r="O16" s="106"/>
      <c r="P16" s="106"/>
      <c r="Q16" s="106"/>
      <c r="R16" s="106"/>
      <c r="T16" s="106"/>
      <c r="U16" s="106"/>
      <c r="V16" s="106"/>
      <c r="W16" s="106"/>
      <c r="X16" s="106"/>
      <c r="Y16" s="30"/>
      <c r="Z16" s="30"/>
      <c r="AA16" s="30"/>
    </row>
    <row r="17" spans="1:27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3048</v>
      </c>
      <c r="F17" s="13">
        <v>3724</v>
      </c>
      <c r="G17" s="13">
        <f t="shared" si="0"/>
        <v>676</v>
      </c>
      <c r="H17" s="87">
        <f t="shared" si="1"/>
        <v>0.58135999999999999</v>
      </c>
      <c r="I17" s="97">
        <f>D17/7235.3*I10</f>
        <v>4.2151790665210777E-2</v>
      </c>
      <c r="J17" s="85">
        <f t="shared" si="2"/>
        <v>0.62351179066521079</v>
      </c>
      <c r="K17" s="30"/>
      <c r="L17" s="44"/>
      <c r="M17" s="160"/>
      <c r="N17" s="30"/>
      <c r="O17" s="106"/>
      <c r="P17" s="106"/>
      <c r="Q17" s="106"/>
      <c r="R17" s="106"/>
      <c r="T17" s="106"/>
      <c r="U17" s="106"/>
      <c r="V17" s="106"/>
      <c r="W17" s="106"/>
      <c r="X17" s="106"/>
      <c r="Y17" s="30"/>
      <c r="Z17" s="30"/>
      <c r="AA17" s="30"/>
    </row>
    <row r="18" spans="1:27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17022</v>
      </c>
      <c r="F18" s="13">
        <v>18372</v>
      </c>
      <c r="G18" s="13">
        <f t="shared" si="0"/>
        <v>1350</v>
      </c>
      <c r="H18" s="87">
        <f t="shared" si="1"/>
        <v>1.161</v>
      </c>
      <c r="I18" s="98">
        <f>D18/7235.3*I10</f>
        <v>6.3452375713515585E-2</v>
      </c>
      <c r="J18" s="84">
        <f t="shared" si="2"/>
        <v>1.2244523757135157</v>
      </c>
      <c r="K18" s="30"/>
      <c r="L18" s="44"/>
      <c r="M18" s="160"/>
      <c r="N18" s="30"/>
      <c r="O18" s="106"/>
      <c r="P18" s="106"/>
      <c r="Q18" s="106"/>
      <c r="R18" s="106"/>
      <c r="T18" s="106"/>
      <c r="U18" s="106"/>
      <c r="V18" s="106"/>
      <c r="W18" s="106"/>
      <c r="X18" s="106"/>
      <c r="Y18" s="30"/>
      <c r="Z18" s="30"/>
      <c r="AA18" s="30"/>
    </row>
    <row r="19" spans="1:27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1347</v>
      </c>
      <c r="F19" s="13">
        <v>1419</v>
      </c>
      <c r="G19" s="13">
        <f t="shared" si="0"/>
        <v>72</v>
      </c>
      <c r="H19" s="87">
        <f t="shared" si="1"/>
        <v>6.1919999999999996E-2</v>
      </c>
      <c r="I19" s="97">
        <f>D19/7235.3*I10</f>
        <v>4.2601170096609617E-2</v>
      </c>
      <c r="J19" s="85">
        <f t="shared" si="2"/>
        <v>0.10452117009660961</v>
      </c>
      <c r="K19" s="30"/>
      <c r="L19" s="37"/>
      <c r="M19" s="160"/>
      <c r="N19" s="30"/>
      <c r="O19" s="106"/>
      <c r="P19" s="106"/>
      <c r="Q19" s="106"/>
      <c r="R19" s="106"/>
      <c r="T19" s="106"/>
      <c r="U19" s="106"/>
      <c r="V19" s="106"/>
      <c r="W19" s="106"/>
      <c r="X19" s="106"/>
      <c r="Y19" s="30"/>
      <c r="Z19" s="30"/>
      <c r="AA19" s="30"/>
    </row>
    <row r="20" spans="1:27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11579</v>
      </c>
      <c r="F20" s="13">
        <v>12475</v>
      </c>
      <c r="G20" s="13">
        <f t="shared" si="0"/>
        <v>896</v>
      </c>
      <c r="H20" s="87">
        <f t="shared" si="1"/>
        <v>0.77056000000000002</v>
      </c>
      <c r="I20" s="97">
        <f>D20/7235.3*I10</f>
        <v>3.7927624010061722E-2</v>
      </c>
      <c r="J20" s="85">
        <f t="shared" si="2"/>
        <v>0.8084876240100618</v>
      </c>
      <c r="K20" s="30"/>
      <c r="L20" s="46"/>
      <c r="M20" s="160"/>
      <c r="N20" s="30"/>
      <c r="O20" s="106"/>
      <c r="P20" s="106"/>
      <c r="Q20" s="106"/>
      <c r="R20" s="106"/>
      <c r="T20" s="106"/>
      <c r="U20" s="106"/>
      <c r="V20" s="106"/>
      <c r="W20" s="106"/>
      <c r="X20" s="106"/>
      <c r="Y20" s="30"/>
      <c r="Z20" s="30"/>
      <c r="AA20" s="30"/>
    </row>
    <row r="21" spans="1:27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12106</v>
      </c>
      <c r="F21" s="13">
        <v>13111</v>
      </c>
      <c r="G21" s="13">
        <f t="shared" si="0"/>
        <v>1005</v>
      </c>
      <c r="H21" s="87">
        <f t="shared" si="1"/>
        <v>0.86429999999999996</v>
      </c>
      <c r="I21" s="98">
        <f>D21/7235.3*I10</f>
        <v>3.7657996351222418E-2</v>
      </c>
      <c r="J21" s="84">
        <f t="shared" si="2"/>
        <v>0.90195799635122242</v>
      </c>
      <c r="K21" s="30"/>
      <c r="L21" s="46"/>
      <c r="M21" s="160"/>
      <c r="N21" s="30"/>
      <c r="O21" s="30"/>
      <c r="P21" s="30"/>
      <c r="Q21" s="30"/>
      <c r="R21" s="30"/>
      <c r="T21" s="30"/>
      <c r="U21" s="30"/>
      <c r="V21" s="30"/>
      <c r="W21" s="30"/>
      <c r="X21" s="30"/>
      <c r="Y21" s="30"/>
      <c r="Z21" s="30"/>
      <c r="AA21" s="30"/>
    </row>
    <row r="22" spans="1:27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12309</v>
      </c>
      <c r="F22" s="13">
        <v>13488</v>
      </c>
      <c r="G22" s="13">
        <f t="shared" si="0"/>
        <v>1179</v>
      </c>
      <c r="H22" s="87">
        <f t="shared" si="1"/>
        <v>1.0139400000000001</v>
      </c>
      <c r="I22" s="97">
        <f>D22/7235.3*I10</f>
        <v>4.0264397053335663E-2</v>
      </c>
      <c r="J22" s="85">
        <f t="shared" si="2"/>
        <v>1.0542043970533357</v>
      </c>
      <c r="K22" s="30"/>
      <c r="L22" s="46"/>
      <c r="M22" s="160"/>
      <c r="N22" s="30"/>
      <c r="O22" s="30"/>
      <c r="P22" s="30"/>
      <c r="Q22" s="30"/>
      <c r="R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9058</v>
      </c>
      <c r="F23" s="13">
        <v>9058</v>
      </c>
      <c r="G23" s="13">
        <f t="shared" si="0"/>
        <v>0</v>
      </c>
      <c r="H23" s="87">
        <f t="shared" si="1"/>
        <v>0</v>
      </c>
      <c r="I23" s="97">
        <f>D23/7235.3*I10</f>
        <v>5.5812925379735381E-2</v>
      </c>
      <c r="J23" s="85">
        <f t="shared" si="2"/>
        <v>5.5812925379735381E-2</v>
      </c>
      <c r="K23" s="30"/>
      <c r="L23" s="46"/>
      <c r="M23" s="160"/>
      <c r="N23" s="30"/>
      <c r="O23" s="30"/>
      <c r="P23" s="30"/>
      <c r="Q23" s="30"/>
      <c r="R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11615</v>
      </c>
      <c r="F24" s="13">
        <v>12480</v>
      </c>
      <c r="G24" s="13">
        <f t="shared" si="0"/>
        <v>865</v>
      </c>
      <c r="H24" s="87">
        <f t="shared" si="1"/>
        <v>0.74390000000000001</v>
      </c>
      <c r="I24" s="97">
        <f>D24/7235.3*I10</f>
        <v>6.5429645211670454E-2</v>
      </c>
      <c r="J24" s="85">
        <f t="shared" si="2"/>
        <v>0.8093296452116705</v>
      </c>
      <c r="K24" s="30"/>
      <c r="L24" s="37"/>
      <c r="M24" s="160"/>
      <c r="N24" s="30"/>
      <c r="O24" s="30"/>
      <c r="P24" s="30"/>
      <c r="Q24" s="30"/>
      <c r="R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14659</v>
      </c>
      <c r="F25" s="13">
        <v>15764</v>
      </c>
      <c r="G25" s="13">
        <f t="shared" si="0"/>
        <v>1105</v>
      </c>
      <c r="H25" s="87">
        <f t="shared" si="1"/>
        <v>0.95029999999999992</v>
      </c>
      <c r="I25" s="97">
        <f>D25/7235.3*I10</f>
        <v>4.2241666551490545E-2</v>
      </c>
      <c r="J25" s="85">
        <f t="shared" si="2"/>
        <v>0.99254166655149045</v>
      </c>
      <c r="K25" s="30"/>
      <c r="L25" s="37"/>
      <c r="M25" s="160"/>
      <c r="N25" s="30"/>
      <c r="O25" s="30"/>
      <c r="P25" s="30"/>
      <c r="Q25" s="30"/>
      <c r="R25" s="30"/>
      <c r="T25" s="30"/>
      <c r="U25" s="30"/>
      <c r="V25" s="30"/>
      <c r="W25" s="30"/>
      <c r="X25" s="30"/>
      <c r="Y25" s="30"/>
      <c r="Z25" s="30"/>
      <c r="AA25" s="30"/>
    </row>
    <row r="26" spans="1:27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15956</v>
      </c>
      <c r="F26" s="13">
        <v>17336</v>
      </c>
      <c r="G26" s="13">
        <f t="shared" si="0"/>
        <v>1380</v>
      </c>
      <c r="H26" s="87">
        <f t="shared" si="1"/>
        <v>1.1868000000000001</v>
      </c>
      <c r="I26" s="98">
        <f>D26/7235.3*I10</f>
        <v>6.3452375713515585E-2</v>
      </c>
      <c r="J26" s="84">
        <f t="shared" si="2"/>
        <v>1.2502523757135156</v>
      </c>
      <c r="K26" s="30"/>
      <c r="L26" s="44"/>
      <c r="M26" s="160"/>
      <c r="N26" s="30"/>
      <c r="O26" s="30"/>
      <c r="P26" s="30"/>
      <c r="Q26" s="30"/>
      <c r="R26" s="30"/>
      <c r="T26" s="30"/>
      <c r="U26" s="30"/>
      <c r="V26" s="30"/>
      <c r="W26" s="30"/>
      <c r="X26" s="30"/>
      <c r="Y26" s="30"/>
      <c r="Z26" s="30"/>
      <c r="AA26" s="30"/>
    </row>
    <row r="27" spans="1:27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11650</v>
      </c>
      <c r="F27" s="13">
        <v>12720</v>
      </c>
      <c r="G27" s="13">
        <f t="shared" si="0"/>
        <v>1070</v>
      </c>
      <c r="H27" s="87">
        <f t="shared" si="1"/>
        <v>0.92020000000000002</v>
      </c>
      <c r="I27" s="97">
        <f>D27/7235.3*I10</f>
        <v>4.2241666551490545E-2</v>
      </c>
      <c r="J27" s="85">
        <f t="shared" si="2"/>
        <v>0.96244166655149055</v>
      </c>
      <c r="K27" s="30"/>
      <c r="L27" s="44"/>
      <c r="M27" s="160"/>
      <c r="N27" s="30"/>
      <c r="O27" s="30"/>
      <c r="P27" s="30"/>
      <c r="Q27" s="30"/>
      <c r="R27" s="30"/>
      <c r="T27" s="30"/>
      <c r="U27" s="30"/>
      <c r="V27" s="30"/>
      <c r="W27" s="30"/>
      <c r="X27" s="30"/>
      <c r="Y27" s="30"/>
      <c r="Z27" s="30"/>
      <c r="AA27" s="30"/>
    </row>
    <row r="28" spans="1:27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3760</v>
      </c>
      <c r="F28" s="13">
        <v>3776</v>
      </c>
      <c r="G28" s="13">
        <f t="shared" si="0"/>
        <v>16</v>
      </c>
      <c r="H28" s="87">
        <f t="shared" si="1"/>
        <v>1.376E-2</v>
      </c>
      <c r="I28" s="97">
        <f>D28/7235.3*I10</f>
        <v>3.7927624010061722E-2</v>
      </c>
      <c r="J28" s="85">
        <f t="shared" si="2"/>
        <v>5.1687624010061724E-2</v>
      </c>
      <c r="K28" s="30"/>
      <c r="L28" s="37"/>
      <c r="M28" s="160"/>
      <c r="N28" s="30"/>
      <c r="O28" s="30"/>
      <c r="P28" s="30"/>
      <c r="Q28" s="30"/>
      <c r="R28" s="30"/>
      <c r="T28" s="30"/>
      <c r="U28" s="30"/>
      <c r="V28" s="30"/>
      <c r="W28" s="30"/>
      <c r="X28" s="30"/>
      <c r="Y28" s="30"/>
      <c r="Z28" s="30"/>
      <c r="AA28" s="30"/>
    </row>
    <row r="29" spans="1:27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8539</v>
      </c>
      <c r="F29" s="13">
        <v>9262</v>
      </c>
      <c r="G29" s="13">
        <f t="shared" si="0"/>
        <v>723</v>
      </c>
      <c r="H29" s="87">
        <f t="shared" si="1"/>
        <v>0.62178</v>
      </c>
      <c r="I29" s="98">
        <f>D29/7235.3*I10</f>
        <v>3.8466879327740323E-2</v>
      </c>
      <c r="J29" s="84">
        <f t="shared" si="2"/>
        <v>0.66024687932774029</v>
      </c>
      <c r="K29" s="30"/>
      <c r="L29" s="44"/>
      <c r="M29" s="160"/>
      <c r="N29" s="30"/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4257</v>
      </c>
      <c r="F30" s="13">
        <v>4257</v>
      </c>
      <c r="G30" s="13">
        <f t="shared" si="0"/>
        <v>0</v>
      </c>
      <c r="H30" s="87">
        <f t="shared" si="1"/>
        <v>0</v>
      </c>
      <c r="I30" s="97">
        <f>D30/7235.3*I10</f>
        <v>4.1163155916133336E-2</v>
      </c>
      <c r="J30" s="85">
        <f t="shared" si="2"/>
        <v>4.1163155916133336E-2</v>
      </c>
      <c r="K30" s="30"/>
      <c r="L30" s="37"/>
      <c r="M30" s="160"/>
      <c r="N30" s="30"/>
      <c r="O30" s="30"/>
      <c r="P30" s="30"/>
      <c r="Q30" s="30"/>
      <c r="R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15018</v>
      </c>
      <c r="F31" s="13">
        <v>16288</v>
      </c>
      <c r="G31" s="13">
        <f t="shared" si="0"/>
        <v>1270</v>
      </c>
      <c r="H31" s="87">
        <f t="shared" si="1"/>
        <v>1.0922000000000001</v>
      </c>
      <c r="I31" s="98">
        <f>D31/7235.3*I10</f>
        <v>5.4464787085538868E-2</v>
      </c>
      <c r="J31" s="84">
        <f t="shared" si="2"/>
        <v>1.1466647870855389</v>
      </c>
      <c r="K31" s="30"/>
      <c r="L31" s="44"/>
      <c r="M31" s="160"/>
      <c r="N31" s="30"/>
      <c r="O31" s="30"/>
      <c r="P31" s="30"/>
      <c r="Q31" s="30"/>
      <c r="R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13637</v>
      </c>
      <c r="F32" s="13">
        <v>14659</v>
      </c>
      <c r="G32" s="13">
        <f t="shared" si="0"/>
        <v>1022</v>
      </c>
      <c r="H32" s="87">
        <f t="shared" si="1"/>
        <v>0.87891999999999992</v>
      </c>
      <c r="I32" s="98">
        <f>D32/7235.3*I10</f>
        <v>6.4351134576313251E-2</v>
      </c>
      <c r="J32" s="84">
        <f t="shared" si="2"/>
        <v>0.94327113457631317</v>
      </c>
      <c r="K32" s="30"/>
      <c r="L32" s="44"/>
      <c r="M32" s="160"/>
      <c r="N32" s="30"/>
      <c r="O32" s="30"/>
      <c r="P32" s="30"/>
      <c r="Q32" s="30"/>
      <c r="R32" s="30"/>
      <c r="T32" s="30"/>
      <c r="U32" s="30"/>
      <c r="V32" s="30"/>
      <c r="W32" s="30"/>
      <c r="X32" s="30"/>
      <c r="Y32" s="30"/>
      <c r="Z32" s="30"/>
      <c r="AA32" s="30"/>
    </row>
    <row r="33" spans="1:28" x14ac:dyDescent="0.25">
      <c r="A33" s="79">
        <v>20</v>
      </c>
      <c r="B33" s="9" t="s">
        <v>37</v>
      </c>
      <c r="C33" s="48">
        <v>15705665</v>
      </c>
      <c r="D33" s="39">
        <v>46.3</v>
      </c>
      <c r="E33" s="14">
        <v>7287</v>
      </c>
      <c r="F33" s="14">
        <v>7447</v>
      </c>
      <c r="G33" s="13">
        <f t="shared" si="0"/>
        <v>160</v>
      </c>
      <c r="H33" s="87">
        <f t="shared" si="1"/>
        <v>0.1376</v>
      </c>
      <c r="I33" s="97">
        <f>D33/7235.3*I10</f>
        <v>4.1612535347532169E-2</v>
      </c>
      <c r="J33" s="85">
        <f t="shared" si="2"/>
        <v>0.17921253534753218</v>
      </c>
      <c r="K33" s="30"/>
      <c r="L33" s="37"/>
      <c r="M33" s="160"/>
      <c r="N33" s="30"/>
      <c r="O33" s="30"/>
      <c r="P33" s="30"/>
      <c r="Q33" s="30"/>
      <c r="R33" s="30"/>
      <c r="T33" s="30"/>
      <c r="U33" s="30"/>
      <c r="V33" s="30"/>
      <c r="W33" s="30"/>
      <c r="X33" s="30"/>
      <c r="Y33" s="30"/>
      <c r="Z33" s="30"/>
      <c r="AA33" s="30"/>
    </row>
    <row r="34" spans="1:28" x14ac:dyDescent="0.25">
      <c r="A34" s="129">
        <v>21</v>
      </c>
      <c r="B34" s="130" t="s">
        <v>38</v>
      </c>
      <c r="C34" s="131">
        <v>15708400</v>
      </c>
      <c r="D34" s="132">
        <v>70.099999999999994</v>
      </c>
      <c r="E34" s="14">
        <v>8988</v>
      </c>
      <c r="F34" s="14">
        <v>10054</v>
      </c>
      <c r="G34" s="13">
        <f t="shared" si="0"/>
        <v>1066</v>
      </c>
      <c r="H34" s="133">
        <f t="shared" si="1"/>
        <v>0.91676000000000002</v>
      </c>
      <c r="I34" s="97">
        <f>D34/7235.3*I10</f>
        <v>6.3002996282116738E-2</v>
      </c>
      <c r="J34" s="134">
        <f t="shared" si="2"/>
        <v>0.97976299628211672</v>
      </c>
      <c r="K34" s="30"/>
      <c r="L34" s="37"/>
      <c r="M34" s="160"/>
      <c r="N34" s="30"/>
      <c r="O34" s="30"/>
      <c r="P34" s="30"/>
      <c r="Q34" s="30"/>
      <c r="R34" s="30"/>
      <c r="T34" s="30"/>
      <c r="U34" s="30"/>
      <c r="V34" s="30"/>
      <c r="W34" s="30"/>
      <c r="X34" s="30"/>
      <c r="Y34" s="30"/>
      <c r="Z34" s="30"/>
      <c r="AA34" s="30"/>
    </row>
    <row r="35" spans="1:28" x14ac:dyDescent="0.25">
      <c r="A35" s="129">
        <v>22</v>
      </c>
      <c r="B35" s="130" t="s">
        <v>39</v>
      </c>
      <c r="C35" s="131">
        <v>15705816</v>
      </c>
      <c r="D35" s="132">
        <v>48.1</v>
      </c>
      <c r="E35" s="14">
        <v>6005</v>
      </c>
      <c r="F35" s="14">
        <v>6369</v>
      </c>
      <c r="G35" s="13">
        <f t="shared" si="0"/>
        <v>364</v>
      </c>
      <c r="H35" s="133">
        <f t="shared" si="1"/>
        <v>0.31303999999999998</v>
      </c>
      <c r="I35" s="97">
        <f>D35/7235.3*I10</f>
        <v>4.3230301300567979E-2</v>
      </c>
      <c r="J35" s="134">
        <f t="shared" si="2"/>
        <v>0.35627030130056797</v>
      </c>
      <c r="K35" s="30"/>
      <c r="L35" s="37"/>
      <c r="M35" s="160"/>
      <c r="N35" s="30"/>
      <c r="O35" s="30"/>
      <c r="P35" s="30"/>
      <c r="Q35" s="30"/>
      <c r="R35" s="30"/>
      <c r="T35" s="30"/>
      <c r="U35" s="30"/>
      <c r="V35" s="30"/>
      <c r="W35" s="30"/>
      <c r="X35" s="30"/>
      <c r="Y35" s="30"/>
      <c r="Z35" s="30"/>
      <c r="AA35" s="30"/>
    </row>
    <row r="36" spans="1:28" x14ac:dyDescent="0.25">
      <c r="A36" s="129">
        <v>23</v>
      </c>
      <c r="B36" s="130" t="s">
        <v>40</v>
      </c>
      <c r="C36" s="131">
        <v>15705524</v>
      </c>
      <c r="D36" s="132">
        <v>42</v>
      </c>
      <c r="E36" s="14">
        <v>6255</v>
      </c>
      <c r="F36" s="14">
        <v>6255</v>
      </c>
      <c r="G36" s="13">
        <f t="shared" si="0"/>
        <v>0</v>
      </c>
      <c r="H36" s="133">
        <f>42*0.015</f>
        <v>0.63</v>
      </c>
      <c r="I36" s="97">
        <f>D36/7235.3*I10</f>
        <v>3.7747872237502193E-2</v>
      </c>
      <c r="J36" s="134">
        <f t="shared" si="2"/>
        <v>0.6677478722375022</v>
      </c>
      <c r="K36" s="30"/>
      <c r="L36" s="37"/>
      <c r="M36" s="160"/>
      <c r="N36" s="30"/>
      <c r="O36" s="30"/>
      <c r="P36" s="30"/>
      <c r="Q36" s="30"/>
      <c r="R36" s="30"/>
      <c r="T36" s="30"/>
      <c r="U36" s="30"/>
      <c r="V36" s="30"/>
      <c r="W36" s="30"/>
      <c r="X36" s="30"/>
      <c r="Y36" s="30"/>
      <c r="Z36" s="30"/>
      <c r="AA36" s="30"/>
    </row>
    <row r="37" spans="1:28" x14ac:dyDescent="0.25">
      <c r="A37" s="129">
        <v>24</v>
      </c>
      <c r="B37" s="130" t="s">
        <v>41</v>
      </c>
      <c r="C37" s="131">
        <v>15705585</v>
      </c>
      <c r="D37" s="132">
        <v>41.4</v>
      </c>
      <c r="E37" s="14">
        <v>7286</v>
      </c>
      <c r="F37" s="14">
        <v>7842</v>
      </c>
      <c r="G37" s="13">
        <f t="shared" si="0"/>
        <v>556</v>
      </c>
      <c r="H37" s="133">
        <f t="shared" ref="H37:H42" si="3">G37*0.00086</f>
        <v>0.47815999999999997</v>
      </c>
      <c r="I37" s="97">
        <f>D37/7235.3*I10</f>
        <v>3.7208616919823585E-2</v>
      </c>
      <c r="J37" s="134">
        <f t="shared" si="2"/>
        <v>0.51536861691982361</v>
      </c>
      <c r="K37" s="30"/>
      <c r="L37" s="37"/>
      <c r="M37" s="160"/>
      <c r="N37" s="30"/>
      <c r="O37" s="30"/>
      <c r="P37" s="30"/>
      <c r="Q37" s="30"/>
      <c r="R37" s="30"/>
      <c r="T37" s="30"/>
      <c r="U37" s="30"/>
      <c r="V37" s="30"/>
      <c r="W37" s="30"/>
      <c r="X37" s="30"/>
      <c r="Y37" s="30"/>
      <c r="Z37" s="30"/>
      <c r="AA37" s="30"/>
    </row>
    <row r="38" spans="1:28" x14ac:dyDescent="0.25">
      <c r="A38" s="129">
        <v>25</v>
      </c>
      <c r="B38" s="130" t="s">
        <v>42</v>
      </c>
      <c r="C38" s="135">
        <v>15705746</v>
      </c>
      <c r="D38" s="132">
        <v>45.8</v>
      </c>
      <c r="E38" s="14">
        <v>7499</v>
      </c>
      <c r="F38" s="14">
        <v>7889</v>
      </c>
      <c r="G38" s="13">
        <f t="shared" si="0"/>
        <v>390</v>
      </c>
      <c r="H38" s="133">
        <f t="shared" si="3"/>
        <v>0.33539999999999998</v>
      </c>
      <c r="I38" s="97">
        <f>D38/7235.3*I10</f>
        <v>4.1163155916133336E-2</v>
      </c>
      <c r="J38" s="134">
        <f t="shared" si="2"/>
        <v>0.37656315591613332</v>
      </c>
      <c r="K38" s="30"/>
      <c r="L38" s="37"/>
      <c r="M38" s="160"/>
      <c r="N38" s="30"/>
      <c r="O38" s="30"/>
      <c r="P38" s="30"/>
      <c r="Q38" s="30"/>
      <c r="R38" s="30"/>
      <c r="T38" s="30"/>
      <c r="U38" s="30"/>
      <c r="V38" s="30"/>
      <c r="W38" s="30"/>
      <c r="X38" s="30"/>
      <c r="Y38" s="30"/>
      <c r="Z38" s="30"/>
      <c r="AA38" s="30"/>
    </row>
    <row r="39" spans="1:28" x14ac:dyDescent="0.25">
      <c r="A39" s="129">
        <v>26</v>
      </c>
      <c r="B39" s="130" t="s">
        <v>43</v>
      </c>
      <c r="C39" s="135">
        <v>15705829</v>
      </c>
      <c r="D39" s="132">
        <v>60.4</v>
      </c>
      <c r="E39" s="14">
        <v>14432</v>
      </c>
      <c r="F39" s="14">
        <v>15677</v>
      </c>
      <c r="G39" s="13">
        <f t="shared" si="0"/>
        <v>1245</v>
      </c>
      <c r="H39" s="133">
        <f t="shared" si="3"/>
        <v>1.0707</v>
      </c>
      <c r="I39" s="97">
        <f>D39/7235.3*I10</f>
        <v>5.4285035312979339E-2</v>
      </c>
      <c r="J39" s="134">
        <f t="shared" si="2"/>
        <v>1.1249850353129793</v>
      </c>
      <c r="K39" s="30"/>
      <c r="L39" s="37"/>
      <c r="M39" s="160"/>
      <c r="N39" s="30"/>
      <c r="O39" s="30"/>
      <c r="P39" s="30"/>
      <c r="Q39" s="30"/>
      <c r="R39" s="30"/>
      <c r="T39" s="30"/>
      <c r="U39" s="30"/>
      <c r="V39" s="30"/>
      <c r="W39" s="30"/>
      <c r="X39" s="30"/>
      <c r="Y39" s="30"/>
      <c r="Z39" s="30"/>
      <c r="AA39" s="30"/>
    </row>
    <row r="40" spans="1:28" x14ac:dyDescent="0.25">
      <c r="A40" s="136">
        <v>27</v>
      </c>
      <c r="B40" s="137" t="s">
        <v>44</v>
      </c>
      <c r="C40" s="135">
        <v>15705815</v>
      </c>
      <c r="D40" s="132">
        <v>72.099999999999994</v>
      </c>
      <c r="E40" s="14">
        <v>12337</v>
      </c>
      <c r="F40" s="14">
        <v>13365</v>
      </c>
      <c r="G40" s="13">
        <f t="shared" si="0"/>
        <v>1028</v>
      </c>
      <c r="H40" s="133">
        <f t="shared" si="3"/>
        <v>0.88407999999999998</v>
      </c>
      <c r="I40" s="98">
        <f>D40/7235.3*I10</f>
        <v>6.4800514007712084E-2</v>
      </c>
      <c r="J40" s="138">
        <f t="shared" si="2"/>
        <v>0.94888051400771212</v>
      </c>
      <c r="K40" s="30"/>
      <c r="L40" s="44"/>
      <c r="M40" s="160"/>
      <c r="N40" s="30"/>
      <c r="O40" s="30"/>
      <c r="P40" s="30"/>
      <c r="Q40" s="30"/>
      <c r="R40" s="30"/>
      <c r="T40" s="30"/>
      <c r="U40" s="30"/>
      <c r="V40" s="30"/>
      <c r="W40" s="30"/>
      <c r="X40" s="30"/>
      <c r="Y40" s="30"/>
      <c r="Z40" s="30"/>
      <c r="AA40" s="30"/>
    </row>
    <row r="41" spans="1:28" x14ac:dyDescent="0.25">
      <c r="A41" s="129">
        <v>28</v>
      </c>
      <c r="B41" s="130" t="s">
        <v>45</v>
      </c>
      <c r="C41" s="135">
        <v>15705586</v>
      </c>
      <c r="D41" s="132">
        <v>46.9</v>
      </c>
      <c r="E41" s="14">
        <v>9854</v>
      </c>
      <c r="F41" s="14">
        <v>10726</v>
      </c>
      <c r="G41" s="13">
        <f t="shared" si="0"/>
        <v>872</v>
      </c>
      <c r="H41" s="133">
        <f t="shared" si="3"/>
        <v>0.74992000000000003</v>
      </c>
      <c r="I41" s="97">
        <f>D41/7235.3*I10</f>
        <v>4.2151790665210777E-2</v>
      </c>
      <c r="J41" s="134">
        <f t="shared" si="2"/>
        <v>0.79207179066521083</v>
      </c>
      <c r="K41" s="30"/>
      <c r="L41" s="46"/>
      <c r="M41" s="160"/>
      <c r="N41" s="30"/>
      <c r="O41" s="30"/>
      <c r="P41" s="30"/>
      <c r="Q41" s="30"/>
      <c r="R41" s="30"/>
      <c r="T41" s="30"/>
      <c r="U41" s="30"/>
      <c r="V41" s="30"/>
      <c r="W41" s="30"/>
      <c r="X41" s="30"/>
      <c r="Y41" s="30"/>
      <c r="Z41" s="30"/>
      <c r="AA41" s="30"/>
    </row>
    <row r="42" spans="1:28" x14ac:dyDescent="0.25">
      <c r="A42" s="129">
        <v>29</v>
      </c>
      <c r="B42" s="130" t="s">
        <v>171</v>
      </c>
      <c r="C42" s="135">
        <v>16721754</v>
      </c>
      <c r="D42" s="132">
        <v>70</v>
      </c>
      <c r="E42" s="14">
        <v>1301</v>
      </c>
      <c r="F42" s="14">
        <v>2742</v>
      </c>
      <c r="G42" s="13">
        <f t="shared" si="0"/>
        <v>1441</v>
      </c>
      <c r="H42" s="161">
        <f t="shared" si="3"/>
        <v>1.23926</v>
      </c>
      <c r="I42" s="97">
        <f>D42/7235.3*I10</f>
        <v>6.2913120395836991E-2</v>
      </c>
      <c r="J42" s="138">
        <f t="shared" si="2"/>
        <v>1.3021731203958371</v>
      </c>
      <c r="K42" s="30"/>
      <c r="L42" s="46"/>
      <c r="M42" s="160"/>
      <c r="N42" s="30"/>
      <c r="O42" s="30"/>
      <c r="P42" s="30"/>
      <c r="Q42" s="30"/>
      <c r="R42" s="30"/>
      <c r="T42" s="30"/>
      <c r="U42" s="30"/>
      <c r="V42" s="30"/>
      <c r="W42" s="30"/>
      <c r="X42" s="30"/>
      <c r="Y42" s="30"/>
      <c r="Z42" s="30"/>
      <c r="AA42" s="30"/>
    </row>
    <row r="43" spans="1:28" hidden="1" x14ac:dyDescent="0.25">
      <c r="A43" s="136"/>
      <c r="B43" s="130"/>
      <c r="C43" s="135"/>
      <c r="D43" s="132"/>
      <c r="E43" s="14"/>
      <c r="F43" s="14"/>
      <c r="G43" s="13"/>
      <c r="H43" s="161"/>
      <c r="I43" s="97">
        <f t="shared" ref="I43" si="4">D43/7235.3*I12</f>
        <v>0</v>
      </c>
      <c r="J43" s="138"/>
      <c r="K43" s="30"/>
      <c r="L43" s="37">
        <f>0.875/0.00086</f>
        <v>1017.4418604651163</v>
      </c>
      <c r="M43" s="160"/>
      <c r="N43" s="38"/>
      <c r="O43" s="30"/>
      <c r="P43" s="30"/>
      <c r="Q43" s="30"/>
      <c r="R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x14ac:dyDescent="0.25">
      <c r="A44" s="129">
        <v>30</v>
      </c>
      <c r="B44" s="130" t="s">
        <v>47</v>
      </c>
      <c r="C44" s="135">
        <v>15705525</v>
      </c>
      <c r="D44" s="132">
        <v>47.4</v>
      </c>
      <c r="E44" s="14">
        <v>8749</v>
      </c>
      <c r="F44" s="14">
        <v>9578</v>
      </c>
      <c r="G44" s="13">
        <f t="shared" si="0"/>
        <v>829</v>
      </c>
      <c r="H44" s="161">
        <f t="shared" ref="H44:H107" si="5">G44*0.00086</f>
        <v>0.71294000000000002</v>
      </c>
      <c r="I44" s="98">
        <f>D44/7235.3*I10</f>
        <v>4.2601170096609617E-2</v>
      </c>
      <c r="J44" s="138">
        <f t="shared" si="2"/>
        <v>0.75554117009660959</v>
      </c>
      <c r="K44" s="30"/>
      <c r="L44" s="37"/>
      <c r="M44" s="160"/>
      <c r="N44" s="30"/>
      <c r="O44" s="30"/>
      <c r="P44" s="30"/>
      <c r="Q44" s="30"/>
      <c r="R44" s="30"/>
      <c r="T44" s="30"/>
      <c r="U44" s="30"/>
      <c r="V44" s="30"/>
      <c r="W44" s="30"/>
      <c r="X44" s="30"/>
      <c r="Y44" s="30"/>
      <c r="Z44" s="30"/>
      <c r="AA44" s="30"/>
    </row>
    <row r="45" spans="1:28" x14ac:dyDescent="0.25">
      <c r="A45" s="129">
        <v>31</v>
      </c>
      <c r="B45" s="130" t="s">
        <v>48</v>
      </c>
      <c r="C45" s="135">
        <v>15705724</v>
      </c>
      <c r="D45" s="132">
        <v>43.2</v>
      </c>
      <c r="E45" s="15">
        <v>6679</v>
      </c>
      <c r="F45" s="15">
        <v>7303</v>
      </c>
      <c r="G45" s="13">
        <f t="shared" si="0"/>
        <v>624</v>
      </c>
      <c r="H45" s="133">
        <f t="shared" si="5"/>
        <v>0.53664000000000001</v>
      </c>
      <c r="I45" s="97">
        <f>D45/7235.3*I10</f>
        <v>3.8826382872859395E-2</v>
      </c>
      <c r="J45" s="134">
        <f t="shared" si="2"/>
        <v>0.57546638287285945</v>
      </c>
      <c r="K45" s="30"/>
      <c r="L45" s="37"/>
      <c r="M45" s="160"/>
      <c r="N45" s="30"/>
      <c r="O45" s="30"/>
      <c r="P45" s="30"/>
      <c r="Q45" s="30"/>
      <c r="R45" s="30"/>
      <c r="T45" s="30"/>
      <c r="U45" s="30"/>
      <c r="V45" s="30"/>
      <c r="W45" s="30"/>
      <c r="X45" s="30"/>
      <c r="Y45" s="30"/>
      <c r="Z45" s="30"/>
      <c r="AA45" s="30"/>
    </row>
    <row r="46" spans="1:28" x14ac:dyDescent="0.25">
      <c r="A46" s="129">
        <v>32</v>
      </c>
      <c r="B46" s="130" t="s">
        <v>49</v>
      </c>
      <c r="C46" s="135">
        <v>15705733</v>
      </c>
      <c r="D46" s="132">
        <v>41.7</v>
      </c>
      <c r="E46" s="15">
        <v>6422</v>
      </c>
      <c r="F46" s="15">
        <v>6954</v>
      </c>
      <c r="G46" s="13">
        <f t="shared" si="0"/>
        <v>532</v>
      </c>
      <c r="H46" s="133">
        <f t="shared" si="5"/>
        <v>0.45751999999999998</v>
      </c>
      <c r="I46" s="97">
        <f>D46/7235.3*I10</f>
        <v>3.7478244578662889E-2</v>
      </c>
      <c r="J46" s="134">
        <f t="shared" si="2"/>
        <v>0.49499824457866287</v>
      </c>
      <c r="K46" s="30"/>
      <c r="L46" s="37"/>
      <c r="M46" s="160"/>
      <c r="N46" s="30"/>
      <c r="O46" s="30"/>
      <c r="P46" s="30"/>
      <c r="Q46" s="30"/>
      <c r="R46" s="30"/>
      <c r="T46" s="30"/>
      <c r="U46" s="30"/>
      <c r="V46" s="30"/>
      <c r="W46" s="30"/>
      <c r="X46" s="30"/>
      <c r="Y46" s="30"/>
      <c r="Z46" s="30"/>
      <c r="AA46" s="30"/>
    </row>
    <row r="47" spans="1:28" x14ac:dyDescent="0.25">
      <c r="A47" s="129">
        <v>33</v>
      </c>
      <c r="B47" s="130" t="s">
        <v>50</v>
      </c>
      <c r="C47" s="135">
        <v>15705600</v>
      </c>
      <c r="D47" s="132">
        <v>46</v>
      </c>
      <c r="E47" s="14">
        <v>9617</v>
      </c>
      <c r="F47" s="14">
        <v>10553</v>
      </c>
      <c r="G47" s="13">
        <f t="shared" si="0"/>
        <v>936</v>
      </c>
      <c r="H47" s="133">
        <f t="shared" si="5"/>
        <v>0.80496000000000001</v>
      </c>
      <c r="I47" s="97">
        <f>D47/7235.3*I10</f>
        <v>4.1342907688692872E-2</v>
      </c>
      <c r="J47" s="134">
        <f t="shared" si="2"/>
        <v>0.84630290768869287</v>
      </c>
      <c r="K47" s="30"/>
      <c r="L47" s="46"/>
      <c r="M47" s="160"/>
      <c r="N47" s="30"/>
      <c r="O47" s="30"/>
      <c r="P47" s="30"/>
      <c r="Q47" s="30"/>
      <c r="R47" s="30"/>
      <c r="T47" s="30"/>
      <c r="U47" s="30"/>
      <c r="V47" s="30"/>
      <c r="W47" s="30"/>
      <c r="X47" s="30"/>
      <c r="Y47" s="30"/>
      <c r="Z47" s="30"/>
      <c r="AA47" s="30"/>
    </row>
    <row r="48" spans="1:28" x14ac:dyDescent="0.25">
      <c r="A48" s="129">
        <v>34</v>
      </c>
      <c r="B48" s="130" t="s">
        <v>51</v>
      </c>
      <c r="C48" s="135">
        <v>15705534</v>
      </c>
      <c r="D48" s="132">
        <v>60.6</v>
      </c>
      <c r="E48" s="15">
        <v>13851</v>
      </c>
      <c r="F48" s="15">
        <v>14897</v>
      </c>
      <c r="G48" s="13">
        <f t="shared" si="0"/>
        <v>1046</v>
      </c>
      <c r="H48" s="133">
        <f t="shared" si="5"/>
        <v>0.89956000000000003</v>
      </c>
      <c r="I48" s="97">
        <f>D48/7235.3*I10</f>
        <v>5.4464787085538868E-2</v>
      </c>
      <c r="J48" s="134">
        <f t="shared" si="2"/>
        <v>0.95402478708553895</v>
      </c>
      <c r="K48" s="30"/>
      <c r="L48" s="37"/>
      <c r="M48" s="160"/>
      <c r="N48" s="30"/>
      <c r="O48" s="30"/>
      <c r="P48" s="30"/>
      <c r="Q48" s="30"/>
      <c r="R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5">
      <c r="A49" s="129">
        <v>35</v>
      </c>
      <c r="B49" s="130" t="s">
        <v>52</v>
      </c>
      <c r="C49" s="139">
        <v>15705677</v>
      </c>
      <c r="D49" s="132">
        <v>72.2</v>
      </c>
      <c r="E49" s="15">
        <v>6427</v>
      </c>
      <c r="F49" s="15">
        <v>6427</v>
      </c>
      <c r="G49" s="13">
        <f t="shared" si="0"/>
        <v>0</v>
      </c>
      <c r="H49" s="133">
        <f t="shared" si="5"/>
        <v>0</v>
      </c>
      <c r="I49" s="97">
        <f>D49/7235.3*I10</f>
        <v>6.4890389893991859E-2</v>
      </c>
      <c r="J49" s="134">
        <f t="shared" si="2"/>
        <v>6.4890389893991859E-2</v>
      </c>
      <c r="K49" s="30"/>
      <c r="L49" s="37"/>
      <c r="M49" s="160"/>
      <c r="N49" s="30"/>
      <c r="O49" s="30"/>
      <c r="P49" s="30"/>
      <c r="Q49" s="30"/>
      <c r="R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5">
      <c r="A50" s="129">
        <v>36</v>
      </c>
      <c r="B50" s="130" t="s">
        <v>53</v>
      </c>
      <c r="C50" s="135">
        <v>15705691</v>
      </c>
      <c r="D50" s="132">
        <v>46.5</v>
      </c>
      <c r="E50" s="15">
        <v>6178</v>
      </c>
      <c r="F50" s="15">
        <v>6236</v>
      </c>
      <c r="G50" s="13">
        <f t="shared" si="0"/>
        <v>58</v>
      </c>
      <c r="H50" s="133">
        <f t="shared" si="5"/>
        <v>4.9880000000000001E-2</v>
      </c>
      <c r="I50" s="97">
        <f>D50/7235.3*I10</f>
        <v>4.1792287120091705E-2</v>
      </c>
      <c r="J50" s="134">
        <f>H50+I50</f>
        <v>9.1672287120091706E-2</v>
      </c>
      <c r="K50" s="30"/>
      <c r="L50" s="37"/>
      <c r="M50" s="160"/>
      <c r="N50" s="30"/>
      <c r="O50" s="30"/>
      <c r="P50" s="30"/>
      <c r="Q50" s="30"/>
      <c r="R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5">
      <c r="A51" s="140">
        <v>37</v>
      </c>
      <c r="B51" s="141" t="s">
        <v>54</v>
      </c>
      <c r="C51" s="135">
        <v>15730459</v>
      </c>
      <c r="D51" s="142">
        <v>69.5</v>
      </c>
      <c r="E51" s="14">
        <v>14500</v>
      </c>
      <c r="F51" s="14">
        <v>14500</v>
      </c>
      <c r="G51" s="13">
        <f t="shared" si="0"/>
        <v>0</v>
      </c>
      <c r="H51" s="133">
        <f t="shared" si="5"/>
        <v>0</v>
      </c>
      <c r="I51" s="97">
        <f>D51/7235.3*I10</f>
        <v>6.2463740964438144E-2</v>
      </c>
      <c r="J51" s="143">
        <f>H51+I51</f>
        <v>6.2463740964438144E-2</v>
      </c>
      <c r="K51" s="30"/>
      <c r="L51" s="37"/>
      <c r="M51" s="160"/>
      <c r="N51" s="30"/>
      <c r="O51" s="30"/>
      <c r="P51" s="30"/>
      <c r="Q51" s="30"/>
      <c r="R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5">
      <c r="A52" s="129">
        <v>38</v>
      </c>
      <c r="B52" s="130" t="s">
        <v>55</v>
      </c>
      <c r="C52" s="144">
        <v>15705514</v>
      </c>
      <c r="D52" s="132">
        <v>47</v>
      </c>
      <c r="E52" s="15">
        <v>2650</v>
      </c>
      <c r="F52" s="15">
        <v>2716</v>
      </c>
      <c r="G52" s="13">
        <f t="shared" si="0"/>
        <v>66</v>
      </c>
      <c r="H52" s="133">
        <f t="shared" si="5"/>
        <v>5.6759999999999998E-2</v>
      </c>
      <c r="I52" s="97">
        <f>D52/7235.3*I10</f>
        <v>4.2241666551490545E-2</v>
      </c>
      <c r="J52" s="143">
        <f>H52+I52</f>
        <v>9.9001666551490536E-2</v>
      </c>
      <c r="K52" s="30"/>
      <c r="L52" s="37"/>
      <c r="M52" s="160"/>
      <c r="N52" s="30"/>
      <c r="O52" s="30"/>
      <c r="P52" s="30"/>
      <c r="Q52" s="30"/>
      <c r="R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5">
      <c r="A53" s="129">
        <v>39</v>
      </c>
      <c r="B53" s="145" t="s">
        <v>56</v>
      </c>
      <c r="C53" s="135">
        <v>15705660</v>
      </c>
      <c r="D53" s="132">
        <v>43.1</v>
      </c>
      <c r="E53" s="14">
        <v>3408</v>
      </c>
      <c r="F53" s="14">
        <v>3869</v>
      </c>
      <c r="G53" s="13">
        <f t="shared" si="0"/>
        <v>461</v>
      </c>
      <c r="H53" s="133">
        <f t="shared" si="5"/>
        <v>0.39645999999999998</v>
      </c>
      <c r="I53" s="97">
        <f>D53/7235.3*I10</f>
        <v>3.8736506986579627E-2</v>
      </c>
      <c r="J53" s="134">
        <f t="shared" si="2"/>
        <v>0.43519650698657963</v>
      </c>
      <c r="K53" s="30"/>
      <c r="L53" s="37"/>
      <c r="M53" s="160"/>
      <c r="N53" s="30"/>
      <c r="O53" s="30"/>
      <c r="P53" s="30"/>
      <c r="Q53" s="30"/>
      <c r="R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5">
      <c r="A54" s="79">
        <v>40</v>
      </c>
      <c r="B54" s="9" t="s">
        <v>57</v>
      </c>
      <c r="C54" s="7">
        <v>15705539</v>
      </c>
      <c r="D54" s="39">
        <v>41.4</v>
      </c>
      <c r="E54" s="14">
        <v>6398</v>
      </c>
      <c r="F54" s="14">
        <v>6398</v>
      </c>
      <c r="G54" s="13">
        <f t="shared" si="0"/>
        <v>0</v>
      </c>
      <c r="H54" s="87">
        <f t="shared" si="5"/>
        <v>0</v>
      </c>
      <c r="I54" s="97">
        <f>D54/7235.3*I10</f>
        <v>3.7208616919823585E-2</v>
      </c>
      <c r="J54" s="85">
        <f t="shared" si="2"/>
        <v>3.7208616919823585E-2</v>
      </c>
      <c r="K54" s="30"/>
      <c r="L54" s="37"/>
      <c r="M54" s="160"/>
      <c r="N54" s="30"/>
      <c r="O54" s="30"/>
      <c r="P54" s="30"/>
      <c r="Q54" s="30"/>
      <c r="R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5">
      <c r="A55" s="79">
        <v>41</v>
      </c>
      <c r="B55" s="9" t="s">
        <v>58</v>
      </c>
      <c r="C55" s="7">
        <v>15705823</v>
      </c>
      <c r="D55" s="39">
        <v>45.9</v>
      </c>
      <c r="E55" s="54">
        <v>7463</v>
      </c>
      <c r="F55" s="54">
        <v>7463</v>
      </c>
      <c r="G55" s="13">
        <f t="shared" si="0"/>
        <v>0</v>
      </c>
      <c r="H55" s="87">
        <f t="shared" si="5"/>
        <v>0</v>
      </c>
      <c r="I55" s="97">
        <f>D55/7235.3*I10</f>
        <v>4.1253031802413111E-2</v>
      </c>
      <c r="J55" s="85">
        <f t="shared" si="2"/>
        <v>4.1253031802413111E-2</v>
      </c>
      <c r="K55" s="30"/>
      <c r="L55" s="37"/>
      <c r="M55" s="160"/>
      <c r="N55" s="30"/>
      <c r="O55" s="30"/>
      <c r="P55" s="30"/>
      <c r="Q55" s="30"/>
      <c r="R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5">
      <c r="A56" s="79">
        <v>42</v>
      </c>
      <c r="B56" s="9" t="s">
        <v>59</v>
      </c>
      <c r="C56" s="7">
        <v>15705552</v>
      </c>
      <c r="D56" s="39">
        <v>60.8</v>
      </c>
      <c r="E56" s="54">
        <v>14033</v>
      </c>
      <c r="F56" s="54">
        <v>14947</v>
      </c>
      <c r="G56" s="13">
        <f t="shared" si="0"/>
        <v>914</v>
      </c>
      <c r="H56" s="87">
        <f t="shared" si="5"/>
        <v>0.78603999999999996</v>
      </c>
      <c r="I56" s="97">
        <f>D56/7235.3*I10</f>
        <v>5.4644538858098404E-2</v>
      </c>
      <c r="J56" s="85">
        <f t="shared" si="2"/>
        <v>0.84068453885809835</v>
      </c>
      <c r="K56" s="30"/>
      <c r="L56" s="37"/>
      <c r="M56" s="160"/>
      <c r="N56" s="30"/>
      <c r="O56" s="30"/>
      <c r="P56" s="30"/>
      <c r="Q56" s="30"/>
      <c r="R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5">
      <c r="A57" s="80">
        <v>43</v>
      </c>
      <c r="B57" s="53" t="s">
        <v>60</v>
      </c>
      <c r="C57" s="7">
        <v>15705663</v>
      </c>
      <c r="D57" s="39">
        <v>72.2</v>
      </c>
      <c r="E57" s="54">
        <v>1365.5</v>
      </c>
      <c r="F57" s="54">
        <v>1445</v>
      </c>
      <c r="G57" s="13">
        <f t="shared" si="0"/>
        <v>79.5</v>
      </c>
      <c r="H57" s="87">
        <f t="shared" si="5"/>
        <v>6.837E-2</v>
      </c>
      <c r="I57" s="98">
        <f>D57/7235.3*I10</f>
        <v>6.4890389893991859E-2</v>
      </c>
      <c r="J57" s="84">
        <f t="shared" si="2"/>
        <v>0.13326038989399186</v>
      </c>
      <c r="K57" s="30"/>
      <c r="L57" s="102"/>
      <c r="M57" s="160"/>
      <c r="N57" s="106"/>
      <c r="O57" s="106"/>
      <c r="P57" s="106"/>
      <c r="Q57" s="106"/>
      <c r="R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5">
      <c r="A58" s="79">
        <v>44</v>
      </c>
      <c r="B58" s="9" t="s">
        <v>61</v>
      </c>
      <c r="C58" s="7">
        <v>15705515</v>
      </c>
      <c r="D58" s="39">
        <v>46.3</v>
      </c>
      <c r="E58" s="54">
        <v>10841</v>
      </c>
      <c r="F58" s="54">
        <v>11587</v>
      </c>
      <c r="G58" s="13">
        <f t="shared" si="0"/>
        <v>746</v>
      </c>
      <c r="H58" s="87">
        <f t="shared" si="5"/>
        <v>0.64156000000000002</v>
      </c>
      <c r="I58" s="97">
        <f>D58/7235.3*I10</f>
        <v>4.1612535347532169E-2</v>
      </c>
      <c r="J58" s="85">
        <f t="shared" si="2"/>
        <v>0.68317253534753219</v>
      </c>
      <c r="K58" s="30"/>
      <c r="L58" s="37"/>
      <c r="M58" s="160"/>
      <c r="N58" s="30"/>
      <c r="O58" s="30"/>
      <c r="P58" s="30"/>
      <c r="Q58" s="30"/>
      <c r="R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5">
      <c r="A59" s="79">
        <v>45</v>
      </c>
      <c r="B59" s="9" t="s">
        <v>62</v>
      </c>
      <c r="C59" s="7">
        <v>15705549</v>
      </c>
      <c r="D59" s="39">
        <v>69.7</v>
      </c>
      <c r="E59" s="54">
        <v>9094</v>
      </c>
      <c r="F59" s="54">
        <v>9962</v>
      </c>
      <c r="G59" s="13">
        <f t="shared" si="0"/>
        <v>868</v>
      </c>
      <c r="H59" s="87">
        <f t="shared" si="5"/>
        <v>0.74648000000000003</v>
      </c>
      <c r="I59" s="97">
        <f>D59/7235.3*I10</f>
        <v>6.264349273699768E-2</v>
      </c>
      <c r="J59" s="85">
        <f t="shared" si="2"/>
        <v>0.80912349273699768</v>
      </c>
      <c r="K59" s="30"/>
      <c r="L59" s="37"/>
      <c r="M59" s="160"/>
      <c r="N59" s="30"/>
      <c r="O59" s="30"/>
      <c r="P59" s="30"/>
      <c r="Q59" s="30"/>
      <c r="R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79">
        <v>46</v>
      </c>
      <c r="B60" s="9" t="s">
        <v>63</v>
      </c>
      <c r="C60" s="7">
        <v>15705742</v>
      </c>
      <c r="D60" s="39">
        <v>47.9</v>
      </c>
      <c r="E60" s="54">
        <v>9520</v>
      </c>
      <c r="F60" s="54">
        <v>10247</v>
      </c>
      <c r="G60" s="13">
        <f t="shared" si="0"/>
        <v>727</v>
      </c>
      <c r="H60" s="87">
        <f t="shared" si="5"/>
        <v>0.62522</v>
      </c>
      <c r="I60" s="97">
        <f>D60/7235.3*I10</f>
        <v>4.3050549528008443E-2</v>
      </c>
      <c r="J60" s="85">
        <f t="shared" si="2"/>
        <v>0.66827054952800846</v>
      </c>
      <c r="K60" s="30"/>
      <c r="L60" s="44"/>
      <c r="M60" s="160"/>
      <c r="N60" s="30"/>
      <c r="O60" s="30"/>
      <c r="P60" s="30"/>
      <c r="Q60" s="30"/>
      <c r="R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5">
      <c r="A61" s="79">
        <v>47</v>
      </c>
      <c r="B61" s="9" t="s">
        <v>64</v>
      </c>
      <c r="C61" s="7">
        <v>15705719</v>
      </c>
      <c r="D61" s="39">
        <v>42.4</v>
      </c>
      <c r="E61" s="54">
        <v>7247</v>
      </c>
      <c r="F61" s="54">
        <v>8026</v>
      </c>
      <c r="G61" s="13">
        <f t="shared" si="0"/>
        <v>779</v>
      </c>
      <c r="H61" s="87">
        <f t="shared" si="5"/>
        <v>0.66993999999999998</v>
      </c>
      <c r="I61" s="97">
        <f>D61/7235.3*I10</f>
        <v>3.8107375782621258E-2</v>
      </c>
      <c r="J61" s="85">
        <f t="shared" si="2"/>
        <v>0.70804737578262122</v>
      </c>
      <c r="K61" s="30"/>
      <c r="L61" s="37"/>
      <c r="M61" s="160"/>
      <c r="N61" s="30"/>
      <c r="O61" s="30"/>
      <c r="P61" s="30"/>
      <c r="Q61" s="30"/>
      <c r="R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5">
      <c r="A62" s="79">
        <v>48</v>
      </c>
      <c r="B62" s="9" t="s">
        <v>57</v>
      </c>
      <c r="C62" s="7">
        <v>15702590</v>
      </c>
      <c r="D62" s="39">
        <v>41.7</v>
      </c>
      <c r="E62" s="54">
        <v>11507</v>
      </c>
      <c r="F62" s="54">
        <v>12223</v>
      </c>
      <c r="G62" s="13">
        <f t="shared" si="0"/>
        <v>716</v>
      </c>
      <c r="H62" s="87">
        <f t="shared" si="5"/>
        <v>0.61575999999999997</v>
      </c>
      <c r="I62" s="97">
        <f>D62/7235.3*I10</f>
        <v>3.7478244578662889E-2</v>
      </c>
      <c r="J62" s="85">
        <f t="shared" si="2"/>
        <v>0.65323824457866286</v>
      </c>
      <c r="K62" s="30"/>
      <c r="L62" s="37"/>
      <c r="M62" s="160"/>
      <c r="N62" s="30"/>
      <c r="O62" s="30"/>
      <c r="P62" s="30"/>
      <c r="Q62" s="30"/>
      <c r="R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5">
      <c r="A63" s="79">
        <v>49</v>
      </c>
      <c r="B63" s="9" t="s">
        <v>65</v>
      </c>
      <c r="C63" s="7">
        <v>15705689</v>
      </c>
      <c r="D63" s="39">
        <v>45.7</v>
      </c>
      <c r="E63" s="13">
        <v>8689</v>
      </c>
      <c r="F63" s="13">
        <v>9166</v>
      </c>
      <c r="G63" s="13">
        <f t="shared" si="0"/>
        <v>477</v>
      </c>
      <c r="H63" s="87">
        <f t="shared" si="5"/>
        <v>0.41021999999999997</v>
      </c>
      <c r="I63" s="97">
        <f>D63/7235.3*I10</f>
        <v>4.1073280029853575E-2</v>
      </c>
      <c r="J63" s="85">
        <f t="shared" si="2"/>
        <v>0.45129328002985353</v>
      </c>
      <c r="K63" s="30"/>
      <c r="L63" s="37"/>
      <c r="M63" s="160"/>
      <c r="N63" s="30"/>
      <c r="O63" s="30"/>
      <c r="P63" s="30"/>
      <c r="Q63" s="30"/>
      <c r="R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5">
      <c r="A64" s="79">
        <v>50</v>
      </c>
      <c r="B64" s="9" t="s">
        <v>66</v>
      </c>
      <c r="C64" s="7">
        <v>15705596</v>
      </c>
      <c r="D64" s="39">
        <v>60.9</v>
      </c>
      <c r="E64" s="13">
        <v>4996</v>
      </c>
      <c r="F64" s="13">
        <v>6250</v>
      </c>
      <c r="G64" s="13">
        <f t="shared" si="0"/>
        <v>1254</v>
      </c>
      <c r="H64" s="87">
        <f t="shared" si="5"/>
        <v>1.0784400000000001</v>
      </c>
      <c r="I64" s="97">
        <f>D64/7235.3*I10</f>
        <v>5.4734414744378172E-2</v>
      </c>
      <c r="J64" s="85">
        <f t="shared" si="2"/>
        <v>1.1331744147443783</v>
      </c>
      <c r="K64" s="30"/>
      <c r="L64" s="37"/>
      <c r="M64" s="160"/>
      <c r="N64" s="30"/>
      <c r="O64" s="30"/>
      <c r="P64" s="30"/>
      <c r="Q64" s="30"/>
      <c r="R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5">
      <c r="A65" s="79">
        <v>51</v>
      </c>
      <c r="B65" s="9" t="s">
        <v>67</v>
      </c>
      <c r="C65" s="7">
        <v>15705599</v>
      </c>
      <c r="D65" s="39">
        <v>71.7</v>
      </c>
      <c r="E65" s="13">
        <v>5412</v>
      </c>
      <c r="F65" s="13">
        <v>5412</v>
      </c>
      <c r="G65" s="13">
        <f t="shared" si="0"/>
        <v>0</v>
      </c>
      <c r="H65" s="87">
        <f t="shared" si="5"/>
        <v>0</v>
      </c>
      <c r="I65" s="97">
        <f>D65/7235.3*I10</f>
        <v>6.4441010462593026E-2</v>
      </c>
      <c r="J65" s="85">
        <f t="shared" si="2"/>
        <v>6.4441010462593026E-2</v>
      </c>
      <c r="K65" s="30"/>
      <c r="L65" s="37"/>
      <c r="M65" s="160"/>
      <c r="N65" s="30"/>
      <c r="O65" s="30"/>
      <c r="P65" s="30"/>
      <c r="Q65" s="30"/>
      <c r="R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5">
      <c r="A66" s="79">
        <v>52</v>
      </c>
      <c r="B66" s="9" t="s">
        <v>68</v>
      </c>
      <c r="C66" s="7">
        <v>15705736</v>
      </c>
      <c r="D66" s="39">
        <v>46.2</v>
      </c>
      <c r="E66" s="13">
        <v>11236</v>
      </c>
      <c r="F66" s="13">
        <v>12189</v>
      </c>
      <c r="G66" s="13">
        <f t="shared" si="0"/>
        <v>953</v>
      </c>
      <c r="H66" s="87">
        <f t="shared" si="5"/>
        <v>0.81957999999999998</v>
      </c>
      <c r="I66" s="97">
        <f>D66/7235.3*I10</f>
        <v>4.1522659461252408E-2</v>
      </c>
      <c r="J66" s="85">
        <f t="shared" si="2"/>
        <v>0.86110265946125242</v>
      </c>
      <c r="K66" s="30"/>
      <c r="L66" s="37"/>
      <c r="M66" s="160"/>
      <c r="N66" s="30"/>
      <c r="O66" s="30"/>
      <c r="P66" s="30"/>
      <c r="Q66" s="30"/>
      <c r="R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5">
      <c r="A67" s="79">
        <v>53</v>
      </c>
      <c r="B67" s="55" t="s">
        <v>150</v>
      </c>
      <c r="C67" s="7">
        <v>15708051</v>
      </c>
      <c r="D67" s="39">
        <v>69.8</v>
      </c>
      <c r="E67" s="13">
        <v>20100</v>
      </c>
      <c r="F67" s="13">
        <v>21454</v>
      </c>
      <c r="G67" s="13">
        <f t="shared" si="0"/>
        <v>1354</v>
      </c>
      <c r="H67" s="87">
        <f t="shared" si="5"/>
        <v>1.1644399999999999</v>
      </c>
      <c r="I67" s="97">
        <f>D67/7235.3*I10</f>
        <v>6.2733368623277455E-2</v>
      </c>
      <c r="J67" s="85">
        <f t="shared" si="2"/>
        <v>1.2271733686232773</v>
      </c>
      <c r="K67" s="30"/>
      <c r="L67" s="44"/>
      <c r="M67" s="160"/>
      <c r="N67" s="30"/>
      <c r="O67" s="30"/>
      <c r="P67" s="30"/>
      <c r="Q67" s="30"/>
      <c r="R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5">
      <c r="A68" s="79">
        <v>54</v>
      </c>
      <c r="B68" s="56" t="s">
        <v>59</v>
      </c>
      <c r="C68" s="7">
        <v>15705572</v>
      </c>
      <c r="D68" s="39">
        <v>47.4</v>
      </c>
      <c r="E68" s="13">
        <v>11467</v>
      </c>
      <c r="F68" s="13">
        <v>12228</v>
      </c>
      <c r="G68" s="13">
        <f t="shared" si="0"/>
        <v>761</v>
      </c>
      <c r="H68" s="87">
        <f t="shared" si="5"/>
        <v>0.65445999999999993</v>
      </c>
      <c r="I68" s="97">
        <f>D68/7235.3*I10</f>
        <v>4.2601170096609617E-2</v>
      </c>
      <c r="J68" s="85">
        <f t="shared" si="2"/>
        <v>0.69706117009660951</v>
      </c>
      <c r="K68" s="30"/>
      <c r="L68" s="37"/>
      <c r="M68" s="160"/>
      <c r="N68" s="30"/>
      <c r="O68" s="30"/>
      <c r="P68" s="30"/>
      <c r="Q68" s="30"/>
      <c r="R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5">
      <c r="A69" s="79">
        <v>55</v>
      </c>
      <c r="B69" s="55" t="s">
        <v>69</v>
      </c>
      <c r="C69" s="7">
        <v>15708071</v>
      </c>
      <c r="D69" s="39">
        <v>42.1</v>
      </c>
      <c r="E69" s="13">
        <v>10162</v>
      </c>
      <c r="F69" s="13">
        <v>11033</v>
      </c>
      <c r="G69" s="13">
        <f t="shared" si="0"/>
        <v>871</v>
      </c>
      <c r="H69" s="87">
        <f t="shared" si="5"/>
        <v>0.74905999999999995</v>
      </c>
      <c r="I69" s="97">
        <f>D69/7235.3*I10</f>
        <v>3.7837748123781961E-2</v>
      </c>
      <c r="J69" s="85">
        <f t="shared" si="2"/>
        <v>0.78689774812378188</v>
      </c>
      <c r="K69" s="30"/>
      <c r="L69" s="37"/>
      <c r="M69" s="160"/>
      <c r="N69" s="30"/>
      <c r="O69" s="30"/>
      <c r="P69" s="30"/>
      <c r="Q69" s="30"/>
      <c r="R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5">
      <c r="A70" s="79">
        <v>56</v>
      </c>
      <c r="B70" s="55" t="s">
        <v>57</v>
      </c>
      <c r="C70" s="7">
        <v>15705570</v>
      </c>
      <c r="D70" s="39">
        <v>41.6</v>
      </c>
      <c r="E70" s="13">
        <v>11871</v>
      </c>
      <c r="F70" s="13">
        <v>11871</v>
      </c>
      <c r="G70" s="13">
        <f t="shared" si="0"/>
        <v>0</v>
      </c>
      <c r="H70" s="87">
        <f t="shared" si="5"/>
        <v>0</v>
      </c>
      <c r="I70" s="97">
        <f>D70/7235.3*I10</f>
        <v>3.7388368692383121E-2</v>
      </c>
      <c r="J70" s="85">
        <f t="shared" si="2"/>
        <v>3.7388368692383121E-2</v>
      </c>
      <c r="K70" s="30"/>
      <c r="L70" s="37"/>
      <c r="M70" s="160"/>
      <c r="N70" s="30"/>
      <c r="O70" s="30"/>
      <c r="P70" s="30"/>
      <c r="Q70" s="30"/>
      <c r="R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5">
      <c r="A71" s="82">
        <v>57</v>
      </c>
      <c r="B71" s="56" t="s">
        <v>70</v>
      </c>
      <c r="C71" s="8">
        <v>15730776</v>
      </c>
      <c r="D71" s="39">
        <v>45.9</v>
      </c>
      <c r="E71" s="13">
        <v>6783</v>
      </c>
      <c r="F71" s="13">
        <v>7610</v>
      </c>
      <c r="G71" s="13">
        <f t="shared" si="0"/>
        <v>827</v>
      </c>
      <c r="H71" s="87">
        <f t="shared" si="5"/>
        <v>0.71121999999999996</v>
      </c>
      <c r="I71" s="97">
        <f>D71/7235.3*I10</f>
        <v>4.1253031802413111E-2</v>
      </c>
      <c r="J71" s="85">
        <f>H71+I71</f>
        <v>0.75247303180241309</v>
      </c>
      <c r="K71" s="30"/>
      <c r="L71" s="37"/>
      <c r="M71" s="160"/>
      <c r="N71" s="30"/>
      <c r="O71" s="30"/>
      <c r="P71" s="30"/>
      <c r="Q71" s="30"/>
      <c r="R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5">
      <c r="A72" s="79">
        <v>58</v>
      </c>
      <c r="B72" s="55" t="s">
        <v>71</v>
      </c>
      <c r="C72" s="7">
        <v>15705638</v>
      </c>
      <c r="D72" s="39">
        <v>60.3</v>
      </c>
      <c r="E72" s="13">
        <v>3891</v>
      </c>
      <c r="F72" s="13">
        <v>5139</v>
      </c>
      <c r="G72" s="13">
        <f t="shared" si="0"/>
        <v>1248</v>
      </c>
      <c r="H72" s="87">
        <f t="shared" si="5"/>
        <v>1.07328</v>
      </c>
      <c r="I72" s="97">
        <f>D72/7235.3*I10</f>
        <v>5.4195159426699571E-2</v>
      </c>
      <c r="J72" s="84">
        <f t="shared" si="2"/>
        <v>1.1274751594266996</v>
      </c>
      <c r="K72" s="30"/>
      <c r="L72" s="37"/>
      <c r="M72" s="160"/>
      <c r="N72" s="30"/>
      <c r="O72" s="30"/>
      <c r="P72" s="30"/>
      <c r="Q72" s="30"/>
      <c r="R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5">
      <c r="A73" s="79">
        <v>59</v>
      </c>
      <c r="B73" s="55" t="s">
        <v>72</v>
      </c>
      <c r="C73" s="7">
        <v>15705679</v>
      </c>
      <c r="D73" s="39">
        <v>71.7</v>
      </c>
      <c r="E73" s="13">
        <v>13545</v>
      </c>
      <c r="F73" s="13">
        <v>14493</v>
      </c>
      <c r="G73" s="13">
        <f t="shared" si="0"/>
        <v>948</v>
      </c>
      <c r="H73" s="87">
        <f t="shared" si="5"/>
        <v>0.81528</v>
      </c>
      <c r="I73" s="97">
        <f>D73/7235.3*I10</f>
        <v>6.4441010462593026E-2</v>
      </c>
      <c r="J73" s="85">
        <f t="shared" si="2"/>
        <v>0.87972101046259299</v>
      </c>
      <c r="K73" s="30"/>
      <c r="L73" s="37"/>
      <c r="M73" s="160"/>
      <c r="N73" s="30"/>
      <c r="O73" s="30"/>
      <c r="P73" s="30"/>
      <c r="Q73" s="30"/>
      <c r="R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5">
      <c r="A74" s="79">
        <v>60</v>
      </c>
      <c r="B74" s="9" t="s">
        <v>73</v>
      </c>
      <c r="C74" s="7">
        <v>15705645</v>
      </c>
      <c r="D74" s="39">
        <v>46</v>
      </c>
      <c r="E74" s="13">
        <v>3718</v>
      </c>
      <c r="F74" s="13">
        <v>3957</v>
      </c>
      <c r="G74" s="13">
        <f t="shared" si="0"/>
        <v>239</v>
      </c>
      <c r="H74" s="87">
        <f t="shared" si="5"/>
        <v>0.20554</v>
      </c>
      <c r="I74" s="97">
        <f>D74/7235.3*I10</f>
        <v>4.1342907688692872E-2</v>
      </c>
      <c r="J74" s="85">
        <f t="shared" si="2"/>
        <v>0.24688290768869287</v>
      </c>
      <c r="K74" s="30"/>
      <c r="L74" s="37"/>
      <c r="M74" s="160"/>
      <c r="N74" s="30"/>
      <c r="O74" s="30"/>
      <c r="P74" s="30"/>
      <c r="Q74" s="30"/>
      <c r="R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5">
      <c r="A75" s="79">
        <v>61</v>
      </c>
      <c r="B75" s="9" t="s">
        <v>74</v>
      </c>
      <c r="C75" s="7">
        <v>15705714</v>
      </c>
      <c r="D75" s="39">
        <v>71.5</v>
      </c>
      <c r="E75" s="13">
        <v>14140</v>
      </c>
      <c r="F75" s="13">
        <v>14605</v>
      </c>
      <c r="G75" s="13">
        <f t="shared" si="0"/>
        <v>465</v>
      </c>
      <c r="H75" s="87">
        <f t="shared" si="5"/>
        <v>0.39989999999999998</v>
      </c>
      <c r="I75" s="97">
        <f>D75/7235.3*I10</f>
        <v>6.426125869003349E-2</v>
      </c>
      <c r="J75" s="85">
        <f t="shared" si="2"/>
        <v>0.46416125869003344</v>
      </c>
      <c r="K75" s="30"/>
      <c r="L75" s="37"/>
      <c r="M75" s="160"/>
      <c r="N75" s="30"/>
      <c r="O75" s="30"/>
      <c r="P75" s="30"/>
      <c r="Q75" s="30"/>
      <c r="R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5">
      <c r="A76" s="79">
        <v>62</v>
      </c>
      <c r="B76" s="9" t="s">
        <v>75</v>
      </c>
      <c r="C76" s="7">
        <v>15705794</v>
      </c>
      <c r="D76" s="39">
        <v>47.9</v>
      </c>
      <c r="E76" s="13">
        <v>7447</v>
      </c>
      <c r="F76" s="13">
        <v>8439</v>
      </c>
      <c r="G76" s="13">
        <f t="shared" si="0"/>
        <v>992</v>
      </c>
      <c r="H76" s="87">
        <f t="shared" si="5"/>
        <v>0.85311999999999999</v>
      </c>
      <c r="I76" s="97">
        <f>D76/7235.3*I10</f>
        <v>4.3050549528008443E-2</v>
      </c>
      <c r="J76" s="85">
        <f t="shared" si="2"/>
        <v>0.89617054952800845</v>
      </c>
      <c r="K76" s="30"/>
      <c r="L76" s="37"/>
      <c r="M76" s="160"/>
      <c r="N76" s="30"/>
      <c r="O76" s="30"/>
      <c r="P76" s="30"/>
      <c r="Q76" s="30"/>
      <c r="R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5">
      <c r="A77" s="79">
        <v>63</v>
      </c>
      <c r="B77" s="9" t="s">
        <v>76</v>
      </c>
      <c r="C77" s="7">
        <v>15703003</v>
      </c>
      <c r="D77" s="39">
        <v>41.4</v>
      </c>
      <c r="E77" s="13">
        <v>3541</v>
      </c>
      <c r="F77" s="13">
        <v>3599</v>
      </c>
      <c r="G77" s="13">
        <f t="shared" si="0"/>
        <v>58</v>
      </c>
      <c r="H77" s="87">
        <f t="shared" si="5"/>
        <v>4.9880000000000001E-2</v>
      </c>
      <c r="I77" s="97">
        <f>D77/7235.3*I10</f>
        <v>3.7208616919823585E-2</v>
      </c>
      <c r="J77" s="85">
        <f t="shared" si="2"/>
        <v>8.7088616919823586E-2</v>
      </c>
      <c r="K77" s="30"/>
      <c r="L77" s="37"/>
      <c r="M77" s="160"/>
      <c r="N77" s="30"/>
      <c r="O77" s="30"/>
      <c r="P77" s="30"/>
      <c r="Q77" s="30"/>
      <c r="R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5">
      <c r="A78" s="80">
        <v>64</v>
      </c>
      <c r="B78" s="49" t="s">
        <v>77</v>
      </c>
      <c r="C78" s="7">
        <v>15705656</v>
      </c>
      <c r="D78" s="39">
        <v>42.2</v>
      </c>
      <c r="E78" s="13">
        <v>8137</v>
      </c>
      <c r="F78" s="13">
        <v>8772</v>
      </c>
      <c r="G78" s="13">
        <f t="shared" ref="G78:G141" si="6">F78-E78</f>
        <v>635</v>
      </c>
      <c r="H78" s="87">
        <f t="shared" si="5"/>
        <v>0.54610000000000003</v>
      </c>
      <c r="I78" s="97">
        <f>D78/7235.3*I10</f>
        <v>3.7927624010061722E-2</v>
      </c>
      <c r="J78" s="84">
        <f t="shared" si="2"/>
        <v>0.5840276240100617</v>
      </c>
      <c r="K78" s="30"/>
      <c r="L78" s="44"/>
      <c r="M78" s="160"/>
      <c r="N78" s="30"/>
      <c r="O78" s="30"/>
      <c r="P78" s="30"/>
      <c r="Q78" s="30"/>
      <c r="R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5">
      <c r="A79" s="79">
        <v>65</v>
      </c>
      <c r="B79" s="9" t="s">
        <v>78</v>
      </c>
      <c r="C79" s="7">
        <v>15708142</v>
      </c>
      <c r="D79" s="39">
        <v>45.4</v>
      </c>
      <c r="E79" s="13">
        <v>7971</v>
      </c>
      <c r="F79" s="13">
        <v>8402</v>
      </c>
      <c r="G79" s="13">
        <f t="shared" si="6"/>
        <v>431</v>
      </c>
      <c r="H79" s="87">
        <f t="shared" si="5"/>
        <v>0.37065999999999999</v>
      </c>
      <c r="I79" s="97">
        <f>D79/7235.3*I10</f>
        <v>4.0803652371014271E-2</v>
      </c>
      <c r="J79" s="85">
        <f t="shared" si="2"/>
        <v>0.41146365237101423</v>
      </c>
      <c r="K79" s="30"/>
      <c r="L79" s="37"/>
      <c r="M79" s="160"/>
      <c r="N79" s="30"/>
      <c r="O79" s="30"/>
      <c r="P79" s="30"/>
      <c r="Q79" s="30"/>
      <c r="R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5">
      <c r="A80" s="80">
        <v>66</v>
      </c>
      <c r="B80" s="49" t="s">
        <v>79</v>
      </c>
      <c r="C80" s="7">
        <v>15708645</v>
      </c>
      <c r="D80" s="39">
        <v>60.2</v>
      </c>
      <c r="E80" s="13">
        <v>15314</v>
      </c>
      <c r="F80" s="13">
        <v>16161</v>
      </c>
      <c r="G80" s="13">
        <f t="shared" si="6"/>
        <v>847</v>
      </c>
      <c r="H80" s="87">
        <f t="shared" si="5"/>
        <v>0.72841999999999996</v>
      </c>
      <c r="I80" s="97">
        <f>D80/7235.3*I10</f>
        <v>5.4105283540419803E-2</v>
      </c>
      <c r="J80" s="84">
        <f t="shared" ref="J80:J143" si="7">H80+I80</f>
        <v>0.78252528354041972</v>
      </c>
      <c r="K80" s="30"/>
      <c r="L80" s="44"/>
      <c r="M80" s="160"/>
      <c r="N80" s="30"/>
      <c r="O80" s="30"/>
      <c r="P80" s="30"/>
      <c r="Q80" s="30"/>
      <c r="R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5">
      <c r="A81" s="79">
        <v>67</v>
      </c>
      <c r="B81" s="9" t="s">
        <v>148</v>
      </c>
      <c r="C81" s="7">
        <v>15708109</v>
      </c>
      <c r="D81" s="39">
        <v>71.5</v>
      </c>
      <c r="E81" s="13">
        <v>11066</v>
      </c>
      <c r="F81" s="13">
        <v>12043</v>
      </c>
      <c r="G81" s="13">
        <f t="shared" si="6"/>
        <v>977</v>
      </c>
      <c r="H81" s="87">
        <f t="shared" si="5"/>
        <v>0.84021999999999997</v>
      </c>
      <c r="I81" s="97">
        <f>D81/7235.3*I10</f>
        <v>6.426125869003349E-2</v>
      </c>
      <c r="J81" s="85">
        <f t="shared" si="7"/>
        <v>0.90448125869003348</v>
      </c>
      <c r="K81" s="30"/>
      <c r="L81" s="37"/>
      <c r="M81" s="160"/>
      <c r="N81" s="30"/>
      <c r="O81" s="30"/>
      <c r="P81" s="30"/>
      <c r="Q81" s="30"/>
      <c r="R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5">
      <c r="A82" s="79">
        <v>68</v>
      </c>
      <c r="B82" s="9" t="s">
        <v>80</v>
      </c>
      <c r="C82" s="7">
        <v>15705797</v>
      </c>
      <c r="D82" s="39">
        <v>45.7</v>
      </c>
      <c r="E82" s="13">
        <v>13935</v>
      </c>
      <c r="F82" s="13">
        <v>13935</v>
      </c>
      <c r="G82" s="13">
        <f t="shared" si="6"/>
        <v>0</v>
      </c>
      <c r="H82" s="87">
        <f t="shared" si="5"/>
        <v>0</v>
      </c>
      <c r="I82" s="97">
        <f>D82/7235.3*I10</f>
        <v>4.1073280029853575E-2</v>
      </c>
      <c r="J82" s="85">
        <f t="shared" si="7"/>
        <v>4.1073280029853575E-2</v>
      </c>
      <c r="K82" s="30"/>
      <c r="L82" s="37"/>
      <c r="M82" s="160"/>
      <c r="N82" s="30"/>
      <c r="O82" s="30"/>
      <c r="P82" s="30"/>
      <c r="Q82" s="30"/>
      <c r="R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5">
      <c r="A83" s="79">
        <v>69</v>
      </c>
      <c r="B83" s="9" t="s">
        <v>81</v>
      </c>
      <c r="C83" s="7">
        <v>17715788</v>
      </c>
      <c r="D83" s="39">
        <v>70.599999999999994</v>
      </c>
      <c r="E83" s="13">
        <v>7</v>
      </c>
      <c r="F83" s="13">
        <v>1047</v>
      </c>
      <c r="G83" s="13">
        <f t="shared" ref="G83" si="8">F83-E83</f>
        <v>1040</v>
      </c>
      <c r="H83" s="87">
        <f t="shared" ref="H83" si="9">G83*0.00086</f>
        <v>0.89439999999999997</v>
      </c>
      <c r="I83" s="97">
        <f>D83/7235.3*I10</f>
        <v>6.3452375713515585E-2</v>
      </c>
      <c r="J83" s="85">
        <f t="shared" si="7"/>
        <v>0.95785237571351556</v>
      </c>
      <c r="K83" s="30"/>
      <c r="L83" s="46">
        <v>15708362</v>
      </c>
      <c r="M83" s="160" t="s">
        <v>176</v>
      </c>
      <c r="N83" s="167" t="s">
        <v>177</v>
      </c>
      <c r="O83" s="168"/>
      <c r="P83" s="168"/>
      <c r="Q83" s="168"/>
      <c r="R83" s="168"/>
      <c r="S83" s="168"/>
      <c r="T83" s="30"/>
      <c r="U83" s="30"/>
      <c r="V83" s="30"/>
      <c r="W83" s="30"/>
      <c r="X83" s="30"/>
      <c r="Y83" s="30"/>
      <c r="Z83" s="30"/>
      <c r="AA83" s="30"/>
    </row>
    <row r="84" spans="1:27" x14ac:dyDescent="0.25">
      <c r="A84" s="79">
        <v>70</v>
      </c>
      <c r="B84" s="9" t="s">
        <v>137</v>
      </c>
      <c r="C84" s="7">
        <v>15705643</v>
      </c>
      <c r="D84" s="39">
        <v>46.6</v>
      </c>
      <c r="E84" s="13">
        <v>9407</v>
      </c>
      <c r="F84" s="13">
        <v>10088</v>
      </c>
      <c r="G84" s="13">
        <f t="shared" si="6"/>
        <v>681</v>
      </c>
      <c r="H84" s="87">
        <f t="shared" si="5"/>
        <v>0.58565999999999996</v>
      </c>
      <c r="I84" s="97">
        <f>D84/7235.3*I10</f>
        <v>4.188216300637148E-2</v>
      </c>
      <c r="J84" s="85">
        <f t="shared" si="7"/>
        <v>0.62754216300637145</v>
      </c>
      <c r="K84" s="30"/>
      <c r="L84" s="37"/>
      <c r="M84" s="160"/>
      <c r="N84" s="30"/>
      <c r="O84" s="30"/>
      <c r="P84" s="30"/>
      <c r="Q84" s="30"/>
      <c r="R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5">
      <c r="A85" s="79">
        <v>71</v>
      </c>
      <c r="B85" s="9" t="s">
        <v>82</v>
      </c>
      <c r="C85" s="7">
        <v>15705776</v>
      </c>
      <c r="D85" s="39">
        <v>42.2</v>
      </c>
      <c r="E85" s="13">
        <v>6</v>
      </c>
      <c r="F85" s="13">
        <v>6</v>
      </c>
      <c r="G85" s="13">
        <f t="shared" si="6"/>
        <v>0</v>
      </c>
      <c r="H85" s="87">
        <f t="shared" si="5"/>
        <v>0</v>
      </c>
      <c r="I85" s="97">
        <f>D85/7235.3*I10</f>
        <v>3.7927624010061722E-2</v>
      </c>
      <c r="J85" s="85">
        <f t="shared" si="7"/>
        <v>3.7927624010061722E-2</v>
      </c>
      <c r="K85" s="30"/>
      <c r="L85" s="37"/>
      <c r="M85" s="160"/>
      <c r="N85" s="30"/>
      <c r="O85" s="30"/>
      <c r="P85" s="30"/>
      <c r="Q85" s="30"/>
      <c r="R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5">
      <c r="A86" s="79">
        <v>72</v>
      </c>
      <c r="B86" s="9" t="s">
        <v>83</v>
      </c>
      <c r="C86" s="7">
        <v>15705545</v>
      </c>
      <c r="D86" s="39">
        <v>41.9</v>
      </c>
      <c r="E86" s="13">
        <v>4788</v>
      </c>
      <c r="F86" s="13">
        <v>5072</v>
      </c>
      <c r="G86" s="13">
        <f t="shared" si="6"/>
        <v>284</v>
      </c>
      <c r="H86" s="87">
        <f t="shared" si="5"/>
        <v>0.24423999999999998</v>
      </c>
      <c r="I86" s="97">
        <f>D86/7235.3*I10</f>
        <v>3.7657996351222418E-2</v>
      </c>
      <c r="J86" s="85">
        <f t="shared" si="7"/>
        <v>0.28189799635122242</v>
      </c>
      <c r="K86" s="30"/>
      <c r="L86" s="37"/>
      <c r="M86" s="160"/>
      <c r="N86" s="30"/>
      <c r="O86" s="30"/>
      <c r="P86" s="30"/>
      <c r="Q86" s="30"/>
      <c r="R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5">
      <c r="A87" s="79">
        <v>73</v>
      </c>
      <c r="B87" s="9" t="s">
        <v>84</v>
      </c>
      <c r="C87" s="7">
        <v>15708739</v>
      </c>
      <c r="D87" s="39">
        <v>45.8</v>
      </c>
      <c r="E87" s="13">
        <v>8071</v>
      </c>
      <c r="F87" s="13">
        <v>8995</v>
      </c>
      <c r="G87" s="13">
        <f t="shared" si="6"/>
        <v>924</v>
      </c>
      <c r="H87" s="87">
        <f t="shared" si="5"/>
        <v>0.79464000000000001</v>
      </c>
      <c r="I87" s="97">
        <f>D87/7235.3*I10</f>
        <v>4.1163155916133336E-2</v>
      </c>
      <c r="J87" s="85">
        <f t="shared" si="7"/>
        <v>0.8358031559161333</v>
      </c>
      <c r="K87" s="30"/>
      <c r="L87" s="37"/>
      <c r="M87" s="160"/>
      <c r="N87" s="30"/>
      <c r="O87" s="30"/>
      <c r="P87" s="30"/>
      <c r="Q87" s="30"/>
      <c r="R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5">
      <c r="A88" s="80">
        <v>74</v>
      </c>
      <c r="B88" s="49" t="s">
        <v>85</v>
      </c>
      <c r="C88" s="7">
        <v>15708197</v>
      </c>
      <c r="D88" s="39">
        <v>60.7</v>
      </c>
      <c r="E88" s="13">
        <v>10741</v>
      </c>
      <c r="F88" s="13">
        <v>10986</v>
      </c>
      <c r="G88" s="13">
        <f t="shared" si="6"/>
        <v>245</v>
      </c>
      <c r="H88" s="87">
        <f t="shared" si="5"/>
        <v>0.2107</v>
      </c>
      <c r="I88" s="97">
        <f>D88/7235.3*I10</f>
        <v>5.4554662971818636E-2</v>
      </c>
      <c r="J88" s="84">
        <f t="shared" si="7"/>
        <v>0.26525466297181866</v>
      </c>
      <c r="K88" s="30"/>
      <c r="L88" s="44"/>
      <c r="M88" s="160"/>
      <c r="N88" s="30"/>
      <c r="O88" s="30"/>
      <c r="P88" s="30"/>
      <c r="Q88" s="30"/>
      <c r="R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5">
      <c r="A89" s="79">
        <v>75</v>
      </c>
      <c r="B89" s="9" t="s">
        <v>86</v>
      </c>
      <c r="C89" s="7">
        <v>15708099</v>
      </c>
      <c r="D89" s="39">
        <v>72.099999999999994</v>
      </c>
      <c r="E89" s="13">
        <v>13209</v>
      </c>
      <c r="F89" s="13">
        <v>13801</v>
      </c>
      <c r="G89" s="13">
        <f t="shared" si="6"/>
        <v>592</v>
      </c>
      <c r="H89" s="87">
        <f t="shared" si="5"/>
        <v>0.50912000000000002</v>
      </c>
      <c r="I89" s="97">
        <f>D89/7235.3*I10</f>
        <v>6.4800514007712084E-2</v>
      </c>
      <c r="J89" s="85">
        <f t="shared" si="7"/>
        <v>0.57392051400771216</v>
      </c>
      <c r="K89" s="30"/>
      <c r="L89" s="37"/>
      <c r="M89" s="160"/>
      <c r="N89" s="30"/>
      <c r="O89" s="30"/>
      <c r="P89" s="30"/>
      <c r="Q89" s="30"/>
      <c r="R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5">
      <c r="A90" s="79">
        <v>76</v>
      </c>
      <c r="B90" s="9" t="s">
        <v>87</v>
      </c>
      <c r="C90" s="7">
        <v>15708563</v>
      </c>
      <c r="D90" s="39">
        <v>45.9</v>
      </c>
      <c r="E90" s="13">
        <v>10788</v>
      </c>
      <c r="F90" s="13">
        <v>11652</v>
      </c>
      <c r="G90" s="13">
        <f t="shared" si="6"/>
        <v>864</v>
      </c>
      <c r="H90" s="87">
        <f t="shared" si="5"/>
        <v>0.74304000000000003</v>
      </c>
      <c r="I90" s="97">
        <f>D90/7235.3*I10</f>
        <v>4.1253031802413111E-2</v>
      </c>
      <c r="J90" s="85">
        <f t="shared" si="7"/>
        <v>0.78429303180241317</v>
      </c>
      <c r="K90" s="30"/>
      <c r="L90" s="37"/>
      <c r="M90" s="160"/>
      <c r="N90" s="30"/>
      <c r="O90" s="30"/>
      <c r="P90" s="30"/>
      <c r="Q90" s="30"/>
      <c r="R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5">
      <c r="A91" s="80">
        <v>77</v>
      </c>
      <c r="B91" s="49" t="s">
        <v>88</v>
      </c>
      <c r="C91" s="7">
        <v>15708346</v>
      </c>
      <c r="D91" s="39">
        <v>71</v>
      </c>
      <c r="E91" s="13">
        <v>14300</v>
      </c>
      <c r="F91" s="13">
        <v>15349</v>
      </c>
      <c r="G91" s="13">
        <f t="shared" si="6"/>
        <v>1049</v>
      </c>
      <c r="H91" s="87">
        <f t="shared" si="5"/>
        <v>0.90213999999999994</v>
      </c>
      <c r="I91" s="97">
        <f>D91/7235.3*I10</f>
        <v>6.3811879258634643E-2</v>
      </c>
      <c r="J91" s="84">
        <f t="shared" si="7"/>
        <v>0.96595187925863457</v>
      </c>
      <c r="K91" s="30"/>
      <c r="L91" s="44"/>
      <c r="M91" s="160"/>
      <c r="N91" s="30"/>
      <c r="O91" s="30"/>
      <c r="P91" s="30"/>
      <c r="Q91" s="30"/>
      <c r="R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5">
      <c r="A92" s="80">
        <v>78</v>
      </c>
      <c r="B92" s="49" t="s">
        <v>89</v>
      </c>
      <c r="C92" s="7">
        <v>15708441</v>
      </c>
      <c r="D92" s="39">
        <v>47.6</v>
      </c>
      <c r="E92" s="13">
        <v>12182</v>
      </c>
      <c r="F92" s="13">
        <v>12182</v>
      </c>
      <c r="G92" s="13">
        <f t="shared" si="6"/>
        <v>0</v>
      </c>
      <c r="H92" s="87">
        <f t="shared" si="5"/>
        <v>0</v>
      </c>
      <c r="I92" s="97">
        <f>D92/7235.3*I10</f>
        <v>4.2780921869169153E-2</v>
      </c>
      <c r="J92" s="84">
        <f t="shared" si="7"/>
        <v>4.2780921869169153E-2</v>
      </c>
      <c r="K92" s="30"/>
      <c r="L92" s="44"/>
      <c r="M92" s="160"/>
      <c r="N92" s="30"/>
      <c r="O92" s="30"/>
      <c r="P92" s="30"/>
      <c r="Q92" s="30"/>
      <c r="R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5">
      <c r="A93" s="79">
        <v>79</v>
      </c>
      <c r="B93" s="9" t="s">
        <v>138</v>
      </c>
      <c r="C93" s="7">
        <v>15708575</v>
      </c>
      <c r="D93" s="39">
        <v>42.3</v>
      </c>
      <c r="E93" s="13">
        <v>2431</v>
      </c>
      <c r="F93" s="13">
        <v>2982</v>
      </c>
      <c r="G93" s="13">
        <f t="shared" si="6"/>
        <v>551</v>
      </c>
      <c r="H93" s="87">
        <f t="shared" si="5"/>
        <v>0.47386</v>
      </c>
      <c r="I93" s="97">
        <f>D93/7235.3*I10</f>
        <v>3.801749989634149E-2</v>
      </c>
      <c r="J93" s="85">
        <f t="shared" si="7"/>
        <v>0.51187749989634146</v>
      </c>
      <c r="K93" s="30"/>
      <c r="L93" s="37"/>
      <c r="M93" s="160"/>
      <c r="N93" s="30"/>
      <c r="O93" s="30"/>
      <c r="P93" s="30"/>
      <c r="Q93" s="30"/>
      <c r="R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5">
      <c r="A94" s="79">
        <v>80</v>
      </c>
      <c r="B94" s="9" t="s">
        <v>90</v>
      </c>
      <c r="C94" s="7">
        <v>15708455</v>
      </c>
      <c r="D94" s="39">
        <v>41.9</v>
      </c>
      <c r="E94" s="13">
        <v>5178</v>
      </c>
      <c r="F94" s="13">
        <v>5589</v>
      </c>
      <c r="G94" s="13">
        <f t="shared" si="6"/>
        <v>411</v>
      </c>
      <c r="H94" s="87">
        <f t="shared" si="5"/>
        <v>0.35346</v>
      </c>
      <c r="I94" s="97">
        <f>D94/7235.3*I10</f>
        <v>3.7657996351222418E-2</v>
      </c>
      <c r="J94" s="85">
        <f t="shared" si="7"/>
        <v>0.39111799635122241</v>
      </c>
      <c r="K94" s="30"/>
      <c r="L94" s="37"/>
      <c r="M94" s="160"/>
      <c r="N94" s="30"/>
      <c r="O94" s="30"/>
      <c r="P94" s="30"/>
      <c r="Q94" s="30"/>
      <c r="R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5">
      <c r="A95" s="79">
        <v>81</v>
      </c>
      <c r="B95" s="9" t="s">
        <v>91</v>
      </c>
      <c r="C95" s="7">
        <v>15708660</v>
      </c>
      <c r="D95" s="39">
        <v>45.7</v>
      </c>
      <c r="E95" s="13">
        <v>11534</v>
      </c>
      <c r="F95" s="13">
        <v>12350</v>
      </c>
      <c r="G95" s="13">
        <f t="shared" si="6"/>
        <v>816</v>
      </c>
      <c r="H95" s="87">
        <f t="shared" si="5"/>
        <v>0.70175999999999994</v>
      </c>
      <c r="I95" s="97">
        <f>D95/7235.3*I10</f>
        <v>4.1073280029853575E-2</v>
      </c>
      <c r="J95" s="85">
        <f t="shared" si="7"/>
        <v>0.74283328002985349</v>
      </c>
      <c r="K95" s="30"/>
      <c r="L95" s="37"/>
      <c r="M95" s="160"/>
      <c r="N95" s="30"/>
      <c r="O95" s="30"/>
      <c r="P95" s="30"/>
      <c r="Q95" s="30"/>
      <c r="R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5">
      <c r="A96" s="79">
        <v>82</v>
      </c>
      <c r="B96" s="9" t="s">
        <v>92</v>
      </c>
      <c r="C96" s="7">
        <v>15708727</v>
      </c>
      <c r="D96" s="39">
        <v>60.7</v>
      </c>
      <c r="E96" s="13">
        <v>14212</v>
      </c>
      <c r="F96" s="13">
        <v>15298</v>
      </c>
      <c r="G96" s="13">
        <f t="shared" si="6"/>
        <v>1086</v>
      </c>
      <c r="H96" s="87">
        <f t="shared" si="5"/>
        <v>0.93396000000000001</v>
      </c>
      <c r="I96" s="97">
        <f>D96/7235.3*I10</f>
        <v>5.4554662971818636E-2</v>
      </c>
      <c r="J96" s="85">
        <f t="shared" si="7"/>
        <v>0.98851466297181867</v>
      </c>
      <c r="K96" s="30"/>
      <c r="L96" s="44"/>
      <c r="M96" s="160"/>
      <c r="N96" s="30"/>
      <c r="O96" s="30"/>
      <c r="P96" s="30"/>
      <c r="Q96" s="30"/>
      <c r="R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79">
        <v>83</v>
      </c>
      <c r="B97" s="9" t="s">
        <v>139</v>
      </c>
      <c r="C97" s="7">
        <v>15705611</v>
      </c>
      <c r="D97" s="39">
        <v>71.900000000000006</v>
      </c>
      <c r="E97" s="13">
        <v>8482</v>
      </c>
      <c r="F97" s="13">
        <v>9172</v>
      </c>
      <c r="G97" s="13">
        <f t="shared" si="6"/>
        <v>690</v>
      </c>
      <c r="H97" s="87">
        <f t="shared" si="5"/>
        <v>0.59340000000000004</v>
      </c>
      <c r="I97" s="97">
        <f>D97/7235.3*I10</f>
        <v>6.4620762235152562E-2</v>
      </c>
      <c r="J97" s="85">
        <f t="shared" si="7"/>
        <v>0.6580207622351526</v>
      </c>
      <c r="K97" s="30"/>
      <c r="L97" s="44"/>
      <c r="M97" s="160"/>
      <c r="N97" s="11"/>
      <c r="O97" s="30"/>
      <c r="P97" s="30"/>
      <c r="Q97" s="30"/>
      <c r="R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79">
        <v>84</v>
      </c>
      <c r="B98" s="9" t="s">
        <v>93</v>
      </c>
      <c r="C98" s="7">
        <v>15708134</v>
      </c>
      <c r="D98" s="39">
        <v>45.6</v>
      </c>
      <c r="E98" s="13">
        <v>10421</v>
      </c>
      <c r="F98" s="13">
        <v>11246</v>
      </c>
      <c r="G98" s="13">
        <f t="shared" si="6"/>
        <v>825</v>
      </c>
      <c r="H98" s="87">
        <f t="shared" si="5"/>
        <v>0.70950000000000002</v>
      </c>
      <c r="I98" s="97">
        <f>D98/7235.3*I10</f>
        <v>4.0983404143573807E-2</v>
      </c>
      <c r="J98" s="85">
        <f t="shared" si="7"/>
        <v>0.75048340414357384</v>
      </c>
      <c r="K98" s="30"/>
      <c r="L98" s="37"/>
      <c r="M98" s="160"/>
      <c r="N98" s="11"/>
      <c r="O98" s="30"/>
      <c r="P98" s="30"/>
      <c r="Q98" s="30"/>
      <c r="R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80">
        <v>85</v>
      </c>
      <c r="B99" s="49" t="s">
        <v>94</v>
      </c>
      <c r="C99" s="7">
        <v>15705763</v>
      </c>
      <c r="D99" s="39">
        <v>70.7</v>
      </c>
      <c r="E99" s="13">
        <v>14558</v>
      </c>
      <c r="F99" s="13">
        <v>15733</v>
      </c>
      <c r="G99" s="13">
        <f t="shared" si="6"/>
        <v>1175</v>
      </c>
      <c r="H99" s="87">
        <f t="shared" si="5"/>
        <v>1.0105</v>
      </c>
      <c r="I99" s="97">
        <f>D99/7235.3*I10</f>
        <v>6.354225159979536E-2</v>
      </c>
      <c r="J99" s="84">
        <f t="shared" si="7"/>
        <v>1.0740422515997954</v>
      </c>
      <c r="K99" s="30"/>
      <c r="L99" s="37"/>
      <c r="M99" s="160"/>
      <c r="N99" s="11"/>
      <c r="O99" s="30"/>
      <c r="P99" s="30"/>
      <c r="Q99" s="30"/>
      <c r="R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79">
        <v>86</v>
      </c>
      <c r="B100" s="90" t="s">
        <v>95</v>
      </c>
      <c r="C100" s="91">
        <v>15708293</v>
      </c>
      <c r="D100" s="92">
        <v>47.5</v>
      </c>
      <c r="E100" s="13">
        <v>10655</v>
      </c>
      <c r="F100" s="13">
        <v>11501</v>
      </c>
      <c r="G100" s="13">
        <f t="shared" si="6"/>
        <v>846</v>
      </c>
      <c r="H100" s="87">
        <f t="shared" si="5"/>
        <v>0.72755999999999998</v>
      </c>
      <c r="I100" s="97">
        <f>D100/7235.3*I10</f>
        <v>4.2691045982889385E-2</v>
      </c>
      <c r="J100" s="85">
        <f t="shared" si="7"/>
        <v>0.7702510459828894</v>
      </c>
      <c r="K100" s="30"/>
      <c r="L100" s="37"/>
      <c r="M100" s="160"/>
      <c r="N100" s="11"/>
      <c r="O100" s="44"/>
      <c r="P100" s="30"/>
      <c r="Q100" s="30"/>
      <c r="R100" s="30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79">
        <v>87</v>
      </c>
      <c r="B101" s="90" t="s">
        <v>96</v>
      </c>
      <c r="C101" s="91">
        <v>15708499</v>
      </c>
      <c r="D101" s="92">
        <v>42</v>
      </c>
      <c r="E101" s="13">
        <v>9108</v>
      </c>
      <c r="F101" s="13">
        <v>9124</v>
      </c>
      <c r="G101" s="13">
        <f t="shared" si="6"/>
        <v>16</v>
      </c>
      <c r="H101" s="87">
        <f t="shared" si="5"/>
        <v>1.376E-2</v>
      </c>
      <c r="I101" s="97">
        <f>D101/7235.3*I10</f>
        <v>3.7747872237502193E-2</v>
      </c>
      <c r="J101" s="85">
        <f t="shared" si="7"/>
        <v>5.1507872237502195E-2</v>
      </c>
      <c r="K101" s="30"/>
      <c r="L101" s="37"/>
      <c r="M101" s="160"/>
      <c r="N101" s="11"/>
      <c r="O101" s="30"/>
      <c r="P101" s="30"/>
      <c r="Q101" s="30"/>
      <c r="R101" s="30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79">
        <v>88</v>
      </c>
      <c r="B102" s="89" t="s">
        <v>149</v>
      </c>
      <c r="C102" s="91">
        <v>15708190</v>
      </c>
      <c r="D102" s="92">
        <v>41.1</v>
      </c>
      <c r="E102" s="13">
        <v>11921</v>
      </c>
      <c r="F102" s="13">
        <v>11932</v>
      </c>
      <c r="G102" s="13">
        <f t="shared" si="6"/>
        <v>11</v>
      </c>
      <c r="H102" s="87">
        <f t="shared" si="5"/>
        <v>9.4599999999999997E-3</v>
      </c>
      <c r="I102" s="97">
        <f>D102/7235.3*I10</f>
        <v>3.6938989260984288E-2</v>
      </c>
      <c r="J102" s="85">
        <f t="shared" si="7"/>
        <v>4.6398989260984291E-2</v>
      </c>
      <c r="K102" s="30"/>
      <c r="L102" s="44"/>
      <c r="M102" s="160"/>
      <c r="N102" s="11"/>
      <c r="O102" s="30"/>
      <c r="P102" s="30"/>
      <c r="Q102" s="30"/>
      <c r="R102" s="30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79">
        <v>89</v>
      </c>
      <c r="B103" s="90" t="s">
        <v>97</v>
      </c>
      <c r="C103" s="93">
        <v>15708008</v>
      </c>
      <c r="D103" s="92">
        <v>45.5</v>
      </c>
      <c r="E103" s="13">
        <v>14816</v>
      </c>
      <c r="F103" s="13">
        <v>15942</v>
      </c>
      <c r="G103" s="13">
        <f t="shared" si="6"/>
        <v>1126</v>
      </c>
      <c r="H103" s="87">
        <f t="shared" si="5"/>
        <v>0.96836</v>
      </c>
      <c r="I103" s="97">
        <f>D103/7235.3*I10</f>
        <v>4.0893528257294039E-2</v>
      </c>
      <c r="J103" s="85">
        <f t="shared" si="7"/>
        <v>1.0092535282572941</v>
      </c>
      <c r="K103" s="30"/>
      <c r="L103" s="37"/>
      <c r="M103" s="160"/>
      <c r="N103" s="11"/>
      <c r="O103" s="30"/>
      <c r="P103" s="30"/>
      <c r="Q103" s="30"/>
      <c r="R103" s="30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79">
        <v>90</v>
      </c>
      <c r="B104" s="90" t="s">
        <v>98</v>
      </c>
      <c r="C104" s="93">
        <v>15708095</v>
      </c>
      <c r="D104" s="92">
        <v>61</v>
      </c>
      <c r="E104" s="13">
        <v>14791</v>
      </c>
      <c r="F104" s="13">
        <v>15924</v>
      </c>
      <c r="G104" s="13">
        <f t="shared" si="6"/>
        <v>1133</v>
      </c>
      <c r="H104" s="87">
        <f t="shared" si="5"/>
        <v>0.97438000000000002</v>
      </c>
      <c r="I104" s="97">
        <f>D104/7235.3*I10</f>
        <v>5.482429063065794E-2</v>
      </c>
      <c r="J104" s="85">
        <f t="shared" si="7"/>
        <v>1.029204290630658</v>
      </c>
      <c r="K104" s="30"/>
      <c r="L104" s="44"/>
      <c r="M104" s="160"/>
      <c r="N104" s="11"/>
      <c r="O104" s="30"/>
      <c r="P104" s="30"/>
      <c r="Q104" s="30"/>
      <c r="R104" s="30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80">
        <v>91</v>
      </c>
      <c r="B105" s="94" t="s">
        <v>99</v>
      </c>
      <c r="C105" s="93">
        <v>15708016</v>
      </c>
      <c r="D105" s="92">
        <v>71.8</v>
      </c>
      <c r="E105" s="13">
        <v>11524</v>
      </c>
      <c r="F105" s="13">
        <v>12513</v>
      </c>
      <c r="G105" s="13">
        <f t="shared" si="6"/>
        <v>989</v>
      </c>
      <c r="H105" s="87">
        <f t="shared" si="5"/>
        <v>0.85053999999999996</v>
      </c>
      <c r="I105" s="97">
        <f>D105/7235.3*I10</f>
        <v>6.4530886348872787E-2</v>
      </c>
      <c r="J105" s="84">
        <f t="shared" si="7"/>
        <v>0.91507088634887279</v>
      </c>
      <c r="K105" s="30"/>
      <c r="L105" s="44"/>
      <c r="M105" s="160"/>
      <c r="N105" s="11"/>
      <c r="O105" s="30"/>
      <c r="P105" s="30"/>
      <c r="Q105" s="30"/>
      <c r="R105" s="30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79">
        <v>92</v>
      </c>
      <c r="B106" s="90" t="s">
        <v>100</v>
      </c>
      <c r="C106" s="93">
        <v>15708063</v>
      </c>
      <c r="D106" s="92">
        <v>45.4</v>
      </c>
      <c r="E106" s="13">
        <v>11633</v>
      </c>
      <c r="F106" s="13">
        <v>12612</v>
      </c>
      <c r="G106" s="13">
        <f t="shared" si="6"/>
        <v>979</v>
      </c>
      <c r="H106" s="87">
        <f t="shared" si="5"/>
        <v>0.84194000000000002</v>
      </c>
      <c r="I106" s="97">
        <f>D106/7235.3*I10</f>
        <v>4.0803652371014271E-2</v>
      </c>
      <c r="J106" s="85">
        <f t="shared" si="7"/>
        <v>0.88274365237101426</v>
      </c>
      <c r="K106" s="30"/>
      <c r="L106" s="37"/>
      <c r="M106" s="160"/>
      <c r="N106" s="11"/>
      <c r="O106" s="44"/>
      <c r="P106" s="30"/>
      <c r="Q106" s="30"/>
      <c r="R106" s="30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80">
        <v>93</v>
      </c>
      <c r="B107" s="94" t="s">
        <v>101</v>
      </c>
      <c r="C107" s="93">
        <v>15708115</v>
      </c>
      <c r="D107" s="92">
        <v>70.599999999999994</v>
      </c>
      <c r="E107" s="13">
        <v>3445</v>
      </c>
      <c r="F107" s="13">
        <v>3445</v>
      </c>
      <c r="G107" s="13">
        <f t="shared" si="6"/>
        <v>0</v>
      </c>
      <c r="H107" s="87">
        <f t="shared" si="5"/>
        <v>0</v>
      </c>
      <c r="I107" s="97">
        <f>D107/7235.3*I10</f>
        <v>6.3452375713515585E-2</v>
      </c>
      <c r="J107" s="84">
        <f t="shared" si="7"/>
        <v>6.3452375713515585E-2</v>
      </c>
      <c r="K107" s="30"/>
      <c r="L107" s="37"/>
      <c r="M107" s="160"/>
      <c r="N107" s="11"/>
      <c r="O107" s="30"/>
      <c r="P107" s="30"/>
      <c r="Q107" s="30"/>
      <c r="R107" s="30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79">
        <v>94</v>
      </c>
      <c r="B108" s="90" t="s">
        <v>102</v>
      </c>
      <c r="C108" s="93">
        <v>15705706</v>
      </c>
      <c r="D108" s="92">
        <v>47.4</v>
      </c>
      <c r="E108" s="13">
        <v>6700</v>
      </c>
      <c r="F108" s="13">
        <v>7586</v>
      </c>
      <c r="G108" s="13">
        <f t="shared" si="6"/>
        <v>886</v>
      </c>
      <c r="H108" s="87">
        <f t="shared" ref="H108:H150" si="10">G108*0.00086</f>
        <v>0.76195999999999997</v>
      </c>
      <c r="I108" s="97">
        <f>D108/7235.3*I10</f>
        <v>4.2601170096609617E-2</v>
      </c>
      <c r="J108" s="85">
        <f t="shared" si="7"/>
        <v>0.80456117009660955</v>
      </c>
      <c r="K108" s="30"/>
      <c r="L108" s="37"/>
      <c r="M108" s="160"/>
      <c r="N108" s="11"/>
      <c r="O108" s="30"/>
      <c r="P108" s="30"/>
      <c r="Q108" s="30"/>
      <c r="R108" s="30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79">
        <v>95</v>
      </c>
      <c r="B109" s="90" t="s">
        <v>103</v>
      </c>
      <c r="C109" s="93">
        <v>15708352</v>
      </c>
      <c r="D109" s="92">
        <v>42</v>
      </c>
      <c r="E109" s="13">
        <v>1575</v>
      </c>
      <c r="F109" s="13">
        <v>1575</v>
      </c>
      <c r="G109" s="13">
        <f t="shared" si="6"/>
        <v>0</v>
      </c>
      <c r="H109" s="87">
        <f t="shared" si="10"/>
        <v>0</v>
      </c>
      <c r="I109" s="97">
        <f>D109/7235.3*I10</f>
        <v>3.7747872237502193E-2</v>
      </c>
      <c r="J109" s="85">
        <f t="shared" si="7"/>
        <v>3.7747872237502193E-2</v>
      </c>
      <c r="K109" s="30"/>
      <c r="L109" s="37"/>
      <c r="M109" s="160"/>
      <c r="N109" s="11"/>
      <c r="O109" s="30"/>
      <c r="P109" s="30"/>
      <c r="Q109" s="30"/>
      <c r="R109" s="30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79">
        <v>96</v>
      </c>
      <c r="B110" s="90" t="s">
        <v>140</v>
      </c>
      <c r="C110" s="93">
        <v>15708616</v>
      </c>
      <c r="D110" s="92">
        <v>41.6</v>
      </c>
      <c r="E110" s="13">
        <v>10498</v>
      </c>
      <c r="F110" s="13">
        <v>11347</v>
      </c>
      <c r="G110" s="13">
        <f t="shared" si="6"/>
        <v>849</v>
      </c>
      <c r="H110" s="87">
        <f t="shared" si="10"/>
        <v>0.73014000000000001</v>
      </c>
      <c r="I110" s="97">
        <f>D110/7235.3*I10</f>
        <v>3.7388368692383121E-2</v>
      </c>
      <c r="J110" s="85">
        <f t="shared" si="7"/>
        <v>0.76752836869238317</v>
      </c>
      <c r="K110" s="30"/>
      <c r="L110" s="44"/>
      <c r="M110" s="160"/>
      <c r="N110" s="11"/>
      <c r="O110" s="30"/>
      <c r="P110" s="30"/>
      <c r="Q110" s="30"/>
      <c r="R110" s="30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80">
        <v>97</v>
      </c>
      <c r="B111" s="94" t="s">
        <v>104</v>
      </c>
      <c r="C111" s="91">
        <v>15705517</v>
      </c>
      <c r="D111" s="92">
        <v>45.3</v>
      </c>
      <c r="E111" s="13">
        <v>6247</v>
      </c>
      <c r="F111" s="13">
        <v>6932</v>
      </c>
      <c r="G111" s="13">
        <f t="shared" si="6"/>
        <v>685</v>
      </c>
      <c r="H111" s="87">
        <f t="shared" si="10"/>
        <v>0.58909999999999996</v>
      </c>
      <c r="I111" s="97">
        <f>D111/7235.3*I10</f>
        <v>4.0713776484734503E-2</v>
      </c>
      <c r="J111" s="84">
        <f t="shared" si="7"/>
        <v>0.62981377648473447</v>
      </c>
      <c r="K111" s="30"/>
      <c r="L111" s="44"/>
      <c r="M111" s="160"/>
      <c r="N111" s="11"/>
      <c r="O111" s="30"/>
      <c r="P111" s="30"/>
      <c r="Q111" s="30"/>
      <c r="R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79">
        <v>98</v>
      </c>
      <c r="B112" s="90" t="s">
        <v>105</v>
      </c>
      <c r="C112" s="91">
        <v>15708462</v>
      </c>
      <c r="D112" s="92">
        <v>60.1</v>
      </c>
      <c r="E112" s="13">
        <v>9155</v>
      </c>
      <c r="F112" s="13">
        <v>9664</v>
      </c>
      <c r="G112" s="13">
        <f t="shared" si="6"/>
        <v>509</v>
      </c>
      <c r="H112" s="87">
        <f t="shared" si="10"/>
        <v>0.43773999999999996</v>
      </c>
      <c r="I112" s="97">
        <f>D112/7235.3*I10</f>
        <v>5.4015407654140035E-2</v>
      </c>
      <c r="J112" s="85">
        <f t="shared" si="7"/>
        <v>0.49175540765414</v>
      </c>
      <c r="K112" s="30"/>
      <c r="L112" s="44"/>
      <c r="M112" s="160"/>
      <c r="N112" s="11"/>
      <c r="O112" s="30"/>
      <c r="P112" s="30"/>
      <c r="Q112" s="30"/>
      <c r="R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80">
        <v>99</v>
      </c>
      <c r="B113" s="94" t="s">
        <v>106</v>
      </c>
      <c r="C113" s="91">
        <v>15705826</v>
      </c>
      <c r="D113" s="92">
        <v>71.2</v>
      </c>
      <c r="E113" s="13">
        <v>7350</v>
      </c>
      <c r="F113" s="13">
        <v>7726</v>
      </c>
      <c r="G113" s="13">
        <f t="shared" si="6"/>
        <v>376</v>
      </c>
      <c r="H113" s="87">
        <f t="shared" si="10"/>
        <v>0.32335999999999998</v>
      </c>
      <c r="I113" s="97">
        <f>D113/7235.3*I10</f>
        <v>6.3991631031194179E-2</v>
      </c>
      <c r="J113" s="84">
        <f t="shared" si="7"/>
        <v>0.38735163103119419</v>
      </c>
      <c r="K113" s="30"/>
      <c r="L113" s="44"/>
      <c r="M113" s="160"/>
      <c r="N113" s="11"/>
      <c r="O113" s="30"/>
      <c r="P113" s="30"/>
      <c r="Q113" s="30"/>
      <c r="R113" s="30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79">
        <v>100</v>
      </c>
      <c r="B114" s="90" t="s">
        <v>107</v>
      </c>
      <c r="C114" s="91">
        <v>15705803</v>
      </c>
      <c r="D114" s="92">
        <v>45.7</v>
      </c>
      <c r="E114" s="54">
        <v>3000</v>
      </c>
      <c r="F114" s="54">
        <v>3000</v>
      </c>
      <c r="G114" s="13">
        <f t="shared" si="6"/>
        <v>0</v>
      </c>
      <c r="H114" s="87">
        <f t="shared" si="10"/>
        <v>0</v>
      </c>
      <c r="I114" s="97">
        <f>D114/7235.3*I10</f>
        <v>4.1073280029853575E-2</v>
      </c>
      <c r="J114" s="85">
        <f t="shared" si="7"/>
        <v>4.1073280029853575E-2</v>
      </c>
      <c r="K114" s="30"/>
      <c r="L114" s="37"/>
      <c r="M114" s="160"/>
      <c r="N114" s="11"/>
      <c r="O114" s="30"/>
      <c r="P114" s="30"/>
      <c r="Q114" s="30"/>
      <c r="R114" s="30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80">
        <v>101</v>
      </c>
      <c r="B115" s="90" t="s">
        <v>108</v>
      </c>
      <c r="C115" s="91">
        <v>15708066</v>
      </c>
      <c r="D115" s="92">
        <v>70.5</v>
      </c>
      <c r="E115" s="54">
        <v>13676</v>
      </c>
      <c r="F115" s="54">
        <v>14696</v>
      </c>
      <c r="G115" s="13">
        <f t="shared" si="6"/>
        <v>1020</v>
      </c>
      <c r="H115" s="87">
        <f t="shared" si="10"/>
        <v>0.87719999999999998</v>
      </c>
      <c r="I115" s="97">
        <f>D115/7235.3*I10</f>
        <v>6.3362499827235824E-2</v>
      </c>
      <c r="J115" s="84">
        <f t="shared" si="7"/>
        <v>0.94056249982723583</v>
      </c>
      <c r="K115" s="30"/>
      <c r="L115" s="44"/>
      <c r="M115" s="160"/>
      <c r="N115" s="11"/>
      <c r="O115" s="30"/>
      <c r="P115" s="30"/>
      <c r="Q115" s="30"/>
      <c r="R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79">
        <v>102</v>
      </c>
      <c r="B116" s="90" t="s">
        <v>109</v>
      </c>
      <c r="C116" s="93">
        <v>15708622</v>
      </c>
      <c r="D116" s="92">
        <v>47.6</v>
      </c>
      <c r="E116" s="13">
        <v>7223</v>
      </c>
      <c r="F116" s="13">
        <v>7814</v>
      </c>
      <c r="G116" s="13">
        <f t="shared" si="6"/>
        <v>591</v>
      </c>
      <c r="H116" s="87">
        <f t="shared" si="10"/>
        <v>0.50825999999999993</v>
      </c>
      <c r="I116" s="97">
        <f>D116/7235.3*I10</f>
        <v>4.2780921869169153E-2</v>
      </c>
      <c r="J116" s="85">
        <f t="shared" si="7"/>
        <v>0.55104092186916909</v>
      </c>
      <c r="K116" s="30"/>
      <c r="L116" s="37"/>
      <c r="M116" s="160"/>
      <c r="N116" s="11"/>
      <c r="O116" s="30"/>
      <c r="P116" s="30"/>
      <c r="Q116" s="30"/>
      <c r="R116" s="30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79">
        <v>103</v>
      </c>
      <c r="B117" s="90" t="s">
        <v>110</v>
      </c>
      <c r="C117" s="93">
        <v>16721764</v>
      </c>
      <c r="D117" s="92">
        <v>41.8</v>
      </c>
      <c r="E117" s="13">
        <v>449</v>
      </c>
      <c r="F117" s="13">
        <v>721</v>
      </c>
      <c r="G117" s="13">
        <f t="shared" si="6"/>
        <v>272</v>
      </c>
      <c r="H117" s="87">
        <f t="shared" si="10"/>
        <v>0.23391999999999999</v>
      </c>
      <c r="I117" s="97">
        <f>D117/7235.3*I10</f>
        <v>3.756812046494265E-2</v>
      </c>
      <c r="J117" s="85">
        <f t="shared" si="7"/>
        <v>0.27148812046494264</v>
      </c>
      <c r="K117" s="30"/>
      <c r="L117" s="37"/>
      <c r="M117" s="160"/>
      <c r="N117" s="11"/>
      <c r="O117" s="30"/>
      <c r="P117" s="30"/>
      <c r="Q117" s="30"/>
      <c r="R117" s="30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79">
        <v>104</v>
      </c>
      <c r="B118" s="9" t="s">
        <v>111</v>
      </c>
      <c r="C118" s="48">
        <v>15708388</v>
      </c>
      <c r="D118" s="39">
        <v>41.4</v>
      </c>
      <c r="E118" s="13">
        <v>7383</v>
      </c>
      <c r="F118" s="13">
        <v>8162</v>
      </c>
      <c r="G118" s="13">
        <f t="shared" si="6"/>
        <v>779</v>
      </c>
      <c r="H118" s="87">
        <f t="shared" si="10"/>
        <v>0.66993999999999998</v>
      </c>
      <c r="I118" s="97">
        <f>D118/7235.3*I10</f>
        <v>3.7208616919823585E-2</v>
      </c>
      <c r="J118" s="85">
        <f t="shared" si="7"/>
        <v>0.70714861691982356</v>
      </c>
      <c r="K118" s="30"/>
      <c r="L118" s="37"/>
      <c r="M118" s="160"/>
      <c r="N118" s="11"/>
      <c r="O118" s="30"/>
      <c r="P118" s="30"/>
      <c r="Q118" s="30"/>
      <c r="R118" s="30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79">
        <v>105</v>
      </c>
      <c r="B119" s="9" t="s">
        <v>112</v>
      </c>
      <c r="C119" s="48">
        <v>15708121</v>
      </c>
      <c r="D119" s="39">
        <v>45.4</v>
      </c>
      <c r="E119" s="13">
        <v>9846</v>
      </c>
      <c r="F119" s="13">
        <v>10334</v>
      </c>
      <c r="G119" s="13">
        <f t="shared" si="6"/>
        <v>488</v>
      </c>
      <c r="H119" s="87">
        <f t="shared" si="10"/>
        <v>0.41968</v>
      </c>
      <c r="I119" s="97">
        <f>D119/7235.3*I10</f>
        <v>4.0803652371014271E-2</v>
      </c>
      <c r="J119" s="85">
        <f t="shared" si="7"/>
        <v>0.4604836523710143</v>
      </c>
      <c r="K119" s="30"/>
      <c r="L119" s="37"/>
      <c r="M119" s="160"/>
      <c r="N119" s="11"/>
      <c r="O119" s="30"/>
      <c r="P119" s="30"/>
      <c r="Q119" s="30"/>
      <c r="R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79">
        <v>106</v>
      </c>
      <c r="B120" s="9" t="s">
        <v>113</v>
      </c>
      <c r="C120" s="57">
        <v>15708043</v>
      </c>
      <c r="D120" s="39">
        <v>60.2</v>
      </c>
      <c r="E120" s="13">
        <v>15013</v>
      </c>
      <c r="F120" s="13">
        <v>16212</v>
      </c>
      <c r="G120" s="13">
        <f t="shared" si="6"/>
        <v>1199</v>
      </c>
      <c r="H120" s="87">
        <f t="shared" si="10"/>
        <v>1.0311399999999999</v>
      </c>
      <c r="I120" s="97">
        <f>D120/7235.3*I10</f>
        <v>5.4105283540419803E-2</v>
      </c>
      <c r="J120" s="85">
        <f t="shared" si="7"/>
        <v>1.0852452835404198</v>
      </c>
      <c r="K120" s="30"/>
      <c r="L120" s="44"/>
      <c r="M120" s="160"/>
      <c r="N120" s="11"/>
      <c r="O120" s="30"/>
      <c r="P120" s="30"/>
      <c r="Q120" s="30"/>
      <c r="R120" s="30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80">
        <v>107</v>
      </c>
      <c r="B121" s="53" t="s">
        <v>114</v>
      </c>
      <c r="C121" s="48">
        <v>15708227</v>
      </c>
      <c r="D121" s="39">
        <v>71.3</v>
      </c>
      <c r="E121" s="13">
        <v>10222</v>
      </c>
      <c r="F121" s="13">
        <v>11143</v>
      </c>
      <c r="G121" s="13">
        <f t="shared" si="6"/>
        <v>921</v>
      </c>
      <c r="H121" s="87">
        <f t="shared" si="10"/>
        <v>0.79205999999999999</v>
      </c>
      <c r="I121" s="97">
        <f>D121/7235.3*I10</f>
        <v>6.4081506917473954E-2</v>
      </c>
      <c r="J121" s="84">
        <f t="shared" si="7"/>
        <v>0.85614150691747393</v>
      </c>
      <c r="K121" s="30"/>
      <c r="L121" s="44"/>
      <c r="M121" s="160"/>
      <c r="N121" s="11"/>
      <c r="O121" s="30"/>
      <c r="P121" s="30"/>
      <c r="Q121" s="30"/>
      <c r="R121" s="30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79">
        <v>108</v>
      </c>
      <c r="B122" s="9" t="s">
        <v>115</v>
      </c>
      <c r="C122" s="48">
        <v>15708438</v>
      </c>
      <c r="D122" s="39">
        <v>46</v>
      </c>
      <c r="E122" s="13">
        <v>9907</v>
      </c>
      <c r="F122" s="13">
        <v>10827</v>
      </c>
      <c r="G122" s="13">
        <f t="shared" si="6"/>
        <v>920</v>
      </c>
      <c r="H122" s="87">
        <f t="shared" si="10"/>
        <v>0.79120000000000001</v>
      </c>
      <c r="I122" s="97">
        <f>D122/7235.3*I10</f>
        <v>4.1342907688692872E-2</v>
      </c>
      <c r="J122" s="85">
        <f t="shared" si="7"/>
        <v>0.83254290768869288</v>
      </c>
      <c r="K122" s="30"/>
      <c r="L122" s="37"/>
      <c r="M122" s="160"/>
      <c r="N122" s="11"/>
      <c r="O122" s="30"/>
      <c r="P122" s="30"/>
      <c r="Q122" s="30"/>
      <c r="R122" s="30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80">
        <v>109</v>
      </c>
      <c r="B123" s="53" t="s">
        <v>116</v>
      </c>
      <c r="C123" s="48">
        <v>15708285</v>
      </c>
      <c r="D123" s="39">
        <v>70.400000000000006</v>
      </c>
      <c r="E123" s="13">
        <v>2791</v>
      </c>
      <c r="F123" s="13">
        <v>2791</v>
      </c>
      <c r="G123" s="13">
        <f t="shared" si="6"/>
        <v>0</v>
      </c>
      <c r="H123" s="87">
        <f t="shared" si="10"/>
        <v>0</v>
      </c>
      <c r="I123" s="97">
        <f>D123/7235.3*I10</f>
        <v>6.3272623940956049E-2</v>
      </c>
      <c r="J123" s="84">
        <f t="shared" si="7"/>
        <v>6.3272623940956049E-2</v>
      </c>
      <c r="K123" s="30"/>
      <c r="L123" s="44"/>
      <c r="M123" s="160"/>
      <c r="N123" s="11"/>
      <c r="O123" s="30"/>
      <c r="P123" s="30"/>
      <c r="Q123" s="30"/>
      <c r="R123" s="30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80">
        <v>110</v>
      </c>
      <c r="B124" s="49" t="s">
        <v>117</v>
      </c>
      <c r="C124" s="48">
        <v>15708248</v>
      </c>
      <c r="D124" s="39">
        <v>47.7</v>
      </c>
      <c r="E124" s="13">
        <v>5328</v>
      </c>
      <c r="F124" s="13">
        <v>5948</v>
      </c>
      <c r="G124" s="13">
        <f t="shared" si="6"/>
        <v>620</v>
      </c>
      <c r="H124" s="87">
        <f t="shared" si="10"/>
        <v>0.53320000000000001</v>
      </c>
      <c r="I124" s="97">
        <f>D124/7235.3*I10</f>
        <v>4.2870797755448914E-2</v>
      </c>
      <c r="J124" s="84">
        <f t="shared" si="7"/>
        <v>0.57607079775544889</v>
      </c>
      <c r="K124" s="30"/>
      <c r="L124" s="44"/>
      <c r="M124" s="160"/>
      <c r="N124" s="11"/>
      <c r="O124" s="30"/>
      <c r="P124" s="30"/>
      <c r="Q124" s="30"/>
      <c r="R124" s="30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79">
        <v>111</v>
      </c>
      <c r="B125" s="9" t="s">
        <v>118</v>
      </c>
      <c r="C125" s="48">
        <v>15708011</v>
      </c>
      <c r="D125" s="39">
        <v>41.6</v>
      </c>
      <c r="E125" s="13">
        <v>10134</v>
      </c>
      <c r="F125" s="13">
        <v>11104</v>
      </c>
      <c r="G125" s="13">
        <f t="shared" si="6"/>
        <v>970</v>
      </c>
      <c r="H125" s="87">
        <f t="shared" si="10"/>
        <v>0.83419999999999994</v>
      </c>
      <c r="I125" s="97">
        <f>D125/7235.3*I10</f>
        <v>3.7388368692383121E-2</v>
      </c>
      <c r="J125" s="85">
        <f t="shared" si="7"/>
        <v>0.8715883686923831</v>
      </c>
      <c r="K125" s="30"/>
      <c r="L125" s="44"/>
      <c r="M125" s="160"/>
      <c r="N125" s="11"/>
      <c r="O125" s="30"/>
      <c r="P125" s="30"/>
      <c r="Q125" s="30"/>
      <c r="R125" s="30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79">
        <v>112</v>
      </c>
      <c r="B126" s="9" t="s">
        <v>119</v>
      </c>
      <c r="C126" s="48">
        <v>15708208</v>
      </c>
      <c r="D126" s="39">
        <v>41.7</v>
      </c>
      <c r="E126" s="13">
        <v>9691</v>
      </c>
      <c r="F126" s="13">
        <v>10556</v>
      </c>
      <c r="G126" s="13">
        <f t="shared" si="6"/>
        <v>865</v>
      </c>
      <c r="H126" s="87">
        <f t="shared" si="10"/>
        <v>0.74390000000000001</v>
      </c>
      <c r="I126" s="97">
        <f>D126/7235.3*I10</f>
        <v>3.7478244578662889E-2</v>
      </c>
      <c r="J126" s="85">
        <f t="shared" si="7"/>
        <v>0.78137824457866289</v>
      </c>
      <c r="K126" s="30"/>
      <c r="L126" s="37"/>
      <c r="M126" s="160"/>
      <c r="N126" s="11"/>
      <c r="O126" s="30"/>
      <c r="P126" s="30"/>
      <c r="Q126" s="30"/>
      <c r="R126" s="30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79">
        <v>113</v>
      </c>
      <c r="B127" s="9" t="s">
        <v>120</v>
      </c>
      <c r="C127" s="48">
        <v>15708187</v>
      </c>
      <c r="D127" s="39">
        <v>45.7</v>
      </c>
      <c r="E127" s="13">
        <v>10846</v>
      </c>
      <c r="F127" s="13">
        <v>11650</v>
      </c>
      <c r="G127" s="13">
        <f t="shared" si="6"/>
        <v>804</v>
      </c>
      <c r="H127" s="87">
        <f t="shared" si="10"/>
        <v>0.69143999999999994</v>
      </c>
      <c r="I127" s="97">
        <f>D127/7235.3*I10</f>
        <v>4.1073280029853575E-2</v>
      </c>
      <c r="J127" s="85">
        <f t="shared" si="7"/>
        <v>0.7325132800298535</v>
      </c>
      <c r="K127" s="30"/>
      <c r="L127" s="37"/>
      <c r="M127" s="160"/>
      <c r="N127" s="11"/>
      <c r="O127" s="30"/>
      <c r="P127" s="30"/>
      <c r="Q127" s="30"/>
      <c r="R127" s="30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80">
        <v>114</v>
      </c>
      <c r="B128" s="49" t="s">
        <v>121</v>
      </c>
      <c r="C128" s="48">
        <v>15705591</v>
      </c>
      <c r="D128" s="39">
        <v>59.9</v>
      </c>
      <c r="E128" s="13">
        <v>14085</v>
      </c>
      <c r="F128" s="13">
        <v>15382</v>
      </c>
      <c r="G128" s="13">
        <f t="shared" si="6"/>
        <v>1297</v>
      </c>
      <c r="H128" s="87">
        <f t="shared" si="10"/>
        <v>1.1154200000000001</v>
      </c>
      <c r="I128" s="97">
        <f>D128/7235.3*I10</f>
        <v>5.3835655881580499E-2</v>
      </c>
      <c r="J128" s="84">
        <f t="shared" si="7"/>
        <v>1.1692556558815805</v>
      </c>
      <c r="K128" s="30"/>
      <c r="L128" s="44"/>
      <c r="M128" s="160"/>
      <c r="N128" s="11"/>
      <c r="O128" s="30"/>
      <c r="P128" s="30"/>
      <c r="Q128" s="30"/>
      <c r="R128" s="30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80">
        <v>115</v>
      </c>
      <c r="B129" s="49" t="s">
        <v>122</v>
      </c>
      <c r="C129" s="48">
        <v>15705766</v>
      </c>
      <c r="D129" s="39">
        <v>70.5</v>
      </c>
      <c r="E129" s="13">
        <v>13768</v>
      </c>
      <c r="F129" s="13">
        <v>14826</v>
      </c>
      <c r="G129" s="13">
        <f t="shared" si="6"/>
        <v>1058</v>
      </c>
      <c r="H129" s="87">
        <f t="shared" si="10"/>
        <v>0.90988000000000002</v>
      </c>
      <c r="I129" s="97">
        <f>D129/7235.3*I10</f>
        <v>6.3362499827235824E-2</v>
      </c>
      <c r="J129" s="84">
        <f t="shared" si="7"/>
        <v>0.97324249982723587</v>
      </c>
      <c r="K129" s="30"/>
      <c r="L129" s="44"/>
      <c r="M129" s="160"/>
      <c r="N129" s="11"/>
      <c r="O129" s="30"/>
      <c r="P129" s="30"/>
      <c r="Q129" s="30"/>
      <c r="R129" s="30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79">
        <v>116</v>
      </c>
      <c r="B130" s="9" t="s">
        <v>123</v>
      </c>
      <c r="C130" s="48">
        <v>15708601</v>
      </c>
      <c r="D130" s="39">
        <v>45.6</v>
      </c>
      <c r="E130" s="13">
        <v>12801</v>
      </c>
      <c r="F130" s="13">
        <v>13771</v>
      </c>
      <c r="G130" s="13">
        <f t="shared" si="6"/>
        <v>970</v>
      </c>
      <c r="H130" s="87">
        <f t="shared" si="10"/>
        <v>0.83419999999999994</v>
      </c>
      <c r="I130" s="97">
        <f>D130/7235.3*I10</f>
        <v>4.0983404143573807E-2</v>
      </c>
      <c r="J130" s="85">
        <f t="shared" si="7"/>
        <v>0.87518340414357376</v>
      </c>
      <c r="K130" s="30"/>
      <c r="L130" s="37"/>
      <c r="M130" s="160"/>
      <c r="N130" s="11"/>
      <c r="O130" s="30"/>
      <c r="P130" s="30"/>
      <c r="Q130" s="30"/>
      <c r="R130" s="30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79">
        <v>117</v>
      </c>
      <c r="B131" s="9" t="s">
        <v>124</v>
      </c>
      <c r="C131" s="48">
        <v>15705738</v>
      </c>
      <c r="D131" s="39">
        <v>70.599999999999994</v>
      </c>
      <c r="E131" s="13">
        <v>18257</v>
      </c>
      <c r="F131" s="13">
        <v>19824</v>
      </c>
      <c r="G131" s="13">
        <f t="shared" si="6"/>
        <v>1567</v>
      </c>
      <c r="H131" s="87">
        <f t="shared" si="10"/>
        <v>1.34762</v>
      </c>
      <c r="I131" s="97">
        <f>D131/7235.3*I10</f>
        <v>6.3452375713515585E-2</v>
      </c>
      <c r="J131" s="85">
        <f t="shared" si="7"/>
        <v>1.4110723757135157</v>
      </c>
      <c r="K131" s="30"/>
      <c r="L131" s="44"/>
      <c r="M131" s="160"/>
      <c r="N131" s="11"/>
      <c r="O131" s="30"/>
      <c r="P131" s="30"/>
      <c r="Q131" s="30"/>
      <c r="R131" s="30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79">
        <v>118</v>
      </c>
      <c r="B132" s="9" t="s">
        <v>147</v>
      </c>
      <c r="C132" s="48">
        <v>15705647</v>
      </c>
      <c r="D132" s="39">
        <v>47</v>
      </c>
      <c r="E132" s="13">
        <v>7218</v>
      </c>
      <c r="F132" s="13">
        <v>7218</v>
      </c>
      <c r="G132" s="13">
        <f t="shared" si="6"/>
        <v>0</v>
      </c>
      <c r="H132" s="87">
        <f t="shared" si="10"/>
        <v>0</v>
      </c>
      <c r="I132" s="97">
        <f>D132/7235.3*I10</f>
        <v>4.2241666551490545E-2</v>
      </c>
      <c r="J132" s="85">
        <f t="shared" si="7"/>
        <v>4.2241666551490545E-2</v>
      </c>
      <c r="K132" s="30"/>
      <c r="L132" s="37"/>
      <c r="M132" s="160"/>
      <c r="N132" s="11"/>
      <c r="O132" s="30"/>
      <c r="P132" s="30"/>
      <c r="Q132" s="30"/>
      <c r="R132" s="30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79">
        <v>119</v>
      </c>
      <c r="B133" s="9" t="s">
        <v>125</v>
      </c>
      <c r="C133" s="48">
        <v>15702596</v>
      </c>
      <c r="D133" s="39">
        <v>41.3</v>
      </c>
      <c r="E133" s="13">
        <v>1594</v>
      </c>
      <c r="F133" s="13">
        <v>1594</v>
      </c>
      <c r="G133" s="13">
        <f t="shared" si="6"/>
        <v>0</v>
      </c>
      <c r="H133" s="87">
        <f t="shared" si="10"/>
        <v>0</v>
      </c>
      <c r="I133" s="97">
        <f>D133/7235.3*I10</f>
        <v>3.7118741033543817E-2</v>
      </c>
      <c r="J133" s="85">
        <f t="shared" si="7"/>
        <v>3.7118741033543817E-2</v>
      </c>
      <c r="K133" s="30"/>
      <c r="L133" s="37"/>
      <c r="M133" s="160"/>
      <c r="N133" s="11"/>
      <c r="O133" s="30"/>
      <c r="P133" s="30"/>
      <c r="Q133" s="30"/>
      <c r="R133" s="30"/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80">
        <v>120</v>
      </c>
      <c r="B134" s="49" t="s">
        <v>126</v>
      </c>
      <c r="C134" s="48">
        <v>15705820</v>
      </c>
      <c r="D134" s="39">
        <v>41.7</v>
      </c>
      <c r="E134" s="13">
        <v>9408</v>
      </c>
      <c r="F134" s="13">
        <v>10195</v>
      </c>
      <c r="G134" s="13">
        <f t="shared" si="6"/>
        <v>787</v>
      </c>
      <c r="H134" s="87">
        <f t="shared" si="10"/>
        <v>0.67681999999999998</v>
      </c>
      <c r="I134" s="97">
        <f>D134/7235.3*I10</f>
        <v>3.7478244578662889E-2</v>
      </c>
      <c r="J134" s="84">
        <f t="shared" si="7"/>
        <v>0.71429824457866287</v>
      </c>
      <c r="K134" s="30"/>
      <c r="L134" s="44"/>
      <c r="M134" s="160"/>
      <c r="N134" s="11"/>
      <c r="O134" s="30"/>
      <c r="P134" s="30"/>
      <c r="Q134" s="30"/>
      <c r="R134" s="30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79">
        <v>121</v>
      </c>
      <c r="B135" s="9" t="s">
        <v>115</v>
      </c>
      <c r="C135" s="48">
        <v>15705777</v>
      </c>
      <c r="D135" s="39">
        <v>45.4</v>
      </c>
      <c r="E135" s="13">
        <v>5310</v>
      </c>
      <c r="F135" s="13">
        <v>6135</v>
      </c>
      <c r="G135" s="13">
        <f t="shared" si="6"/>
        <v>825</v>
      </c>
      <c r="H135" s="87">
        <f t="shared" si="10"/>
        <v>0.70950000000000002</v>
      </c>
      <c r="I135" s="97">
        <f>D135/7235.3*I10</f>
        <v>4.0803652371014271E-2</v>
      </c>
      <c r="J135" s="85">
        <f t="shared" si="7"/>
        <v>0.75030365237101426</v>
      </c>
      <c r="K135" s="30"/>
      <c r="L135" s="37"/>
      <c r="M135" s="160"/>
      <c r="N135" s="11"/>
      <c r="O135" s="30"/>
      <c r="P135" s="30"/>
      <c r="Q135" s="30"/>
      <c r="R135" s="30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79">
        <v>122</v>
      </c>
      <c r="B136" s="9" t="s">
        <v>127</v>
      </c>
      <c r="C136" s="48">
        <v>15708339</v>
      </c>
      <c r="D136" s="39">
        <v>60.2</v>
      </c>
      <c r="E136" s="13">
        <v>11042</v>
      </c>
      <c r="F136" s="13">
        <v>12080</v>
      </c>
      <c r="G136" s="13">
        <f t="shared" si="6"/>
        <v>1038</v>
      </c>
      <c r="H136" s="87">
        <f t="shared" si="10"/>
        <v>0.89268000000000003</v>
      </c>
      <c r="I136" s="97">
        <f>D136/7235.3*I10</f>
        <v>5.4105283540419803E-2</v>
      </c>
      <c r="J136" s="85">
        <f t="shared" si="7"/>
        <v>0.9467852835404198</v>
      </c>
      <c r="K136" s="30"/>
      <c r="L136" s="37"/>
      <c r="M136" s="160"/>
      <c r="N136" s="11"/>
      <c r="O136" s="30"/>
      <c r="P136" s="30"/>
      <c r="Q136" s="30"/>
      <c r="R136" s="30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80">
        <v>123</v>
      </c>
      <c r="B137" s="49" t="s">
        <v>128</v>
      </c>
      <c r="C137" s="48">
        <v>15705781</v>
      </c>
      <c r="D137" s="39">
        <v>71</v>
      </c>
      <c r="E137" s="13">
        <v>4461</v>
      </c>
      <c r="F137" s="13">
        <v>4461</v>
      </c>
      <c r="G137" s="13">
        <f t="shared" si="6"/>
        <v>0</v>
      </c>
      <c r="H137" s="87">
        <f t="shared" si="10"/>
        <v>0</v>
      </c>
      <c r="I137" s="97">
        <f>D137/7235.3*I10</f>
        <v>6.3811879258634643E-2</v>
      </c>
      <c r="J137" s="84">
        <f t="shared" si="7"/>
        <v>6.3811879258634643E-2</v>
      </c>
      <c r="K137" s="30"/>
      <c r="L137" s="102"/>
      <c r="M137" s="160"/>
      <c r="N137" s="11"/>
      <c r="O137" s="30"/>
      <c r="P137" s="30"/>
      <c r="Q137" s="30"/>
      <c r="R137" s="30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79">
        <v>124</v>
      </c>
      <c r="B138" s="9" t="s">
        <v>129</v>
      </c>
      <c r="C138" s="58">
        <v>15705805</v>
      </c>
      <c r="D138" s="39">
        <v>46</v>
      </c>
      <c r="E138" s="13">
        <v>13649</v>
      </c>
      <c r="F138" s="13">
        <v>14358</v>
      </c>
      <c r="G138" s="13">
        <f t="shared" si="6"/>
        <v>709</v>
      </c>
      <c r="H138" s="87">
        <f t="shared" si="10"/>
        <v>0.60973999999999995</v>
      </c>
      <c r="I138" s="97">
        <f>D138/7235.3*I10</f>
        <v>4.1342907688692872E-2</v>
      </c>
      <c r="J138" s="85">
        <f t="shared" si="7"/>
        <v>0.65108290768869281</v>
      </c>
      <c r="K138" s="30"/>
      <c r="L138" s="37"/>
      <c r="M138" s="160"/>
      <c r="N138" s="11"/>
      <c r="O138" s="30"/>
      <c r="P138" s="30"/>
      <c r="Q138" s="30"/>
      <c r="R138" s="30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79">
        <v>125</v>
      </c>
      <c r="B139" s="9" t="s">
        <v>130</v>
      </c>
      <c r="C139" s="59">
        <v>15705540</v>
      </c>
      <c r="D139" s="39">
        <v>70.599999999999994</v>
      </c>
      <c r="E139" s="13">
        <v>9524</v>
      </c>
      <c r="F139" s="13">
        <v>10496</v>
      </c>
      <c r="G139" s="13">
        <f t="shared" si="6"/>
        <v>972</v>
      </c>
      <c r="H139" s="87">
        <f t="shared" si="10"/>
        <v>0.83592</v>
      </c>
      <c r="I139" s="97">
        <f>D139/7235.3*I10</f>
        <v>6.3452375713515585E-2</v>
      </c>
      <c r="J139" s="85">
        <f t="shared" si="7"/>
        <v>0.89937237571351558</v>
      </c>
      <c r="K139" s="30"/>
      <c r="L139" s="44"/>
      <c r="M139" s="160"/>
      <c r="N139" s="11"/>
      <c r="O139" s="30"/>
      <c r="P139" s="30"/>
      <c r="Q139" s="30"/>
      <c r="R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79">
        <v>126</v>
      </c>
      <c r="B140" s="9" t="s">
        <v>131</v>
      </c>
      <c r="C140" s="7">
        <v>15705560</v>
      </c>
      <c r="D140" s="39">
        <v>47.3</v>
      </c>
      <c r="E140" s="13">
        <v>6790</v>
      </c>
      <c r="F140" s="13">
        <v>7072</v>
      </c>
      <c r="G140" s="13">
        <f t="shared" si="6"/>
        <v>282</v>
      </c>
      <c r="H140" s="87">
        <f t="shared" si="10"/>
        <v>0.24251999999999999</v>
      </c>
      <c r="I140" s="97">
        <f>D140/7235.3*I10</f>
        <v>4.2511294210329842E-2</v>
      </c>
      <c r="J140" s="85">
        <f t="shared" si="7"/>
        <v>0.2850312942103298</v>
      </c>
      <c r="K140" s="30"/>
      <c r="L140" s="37"/>
      <c r="M140" s="160"/>
      <c r="N140" s="11"/>
      <c r="O140" s="30"/>
      <c r="P140" s="30"/>
      <c r="Q140" s="30"/>
      <c r="R140" s="30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80">
        <v>127</v>
      </c>
      <c r="B141" s="9" t="s">
        <v>141</v>
      </c>
      <c r="C141" s="7">
        <v>15705687</v>
      </c>
      <c r="D141" s="39">
        <v>42.1</v>
      </c>
      <c r="E141" s="13">
        <v>12205</v>
      </c>
      <c r="F141" s="13">
        <v>12998</v>
      </c>
      <c r="G141" s="13">
        <f t="shared" si="6"/>
        <v>793</v>
      </c>
      <c r="H141" s="87">
        <f t="shared" si="10"/>
        <v>0.68198000000000003</v>
      </c>
      <c r="I141" s="97">
        <f>D141/7235.3*I10</f>
        <v>3.7837748123781961E-2</v>
      </c>
      <c r="J141" s="84">
        <f t="shared" si="7"/>
        <v>0.71981774812378196</v>
      </c>
      <c r="K141" s="30"/>
      <c r="L141" s="44"/>
      <c r="M141" s="160"/>
      <c r="N141" s="11"/>
      <c r="O141" s="30"/>
      <c r="P141" s="30"/>
      <c r="Q141" s="30"/>
      <c r="R141" s="30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80">
        <v>128</v>
      </c>
      <c r="B142" s="9" t="s">
        <v>132</v>
      </c>
      <c r="C142" s="7">
        <v>15705516</v>
      </c>
      <c r="D142" s="39">
        <v>41.7</v>
      </c>
      <c r="E142" s="13">
        <v>8860</v>
      </c>
      <c r="F142" s="13">
        <v>9514</v>
      </c>
      <c r="G142" s="13">
        <f t="shared" ref="G142:G150" si="11">F142-E142</f>
        <v>654</v>
      </c>
      <c r="H142" s="87">
        <f t="shared" si="10"/>
        <v>0.56243999999999994</v>
      </c>
      <c r="I142" s="97">
        <f>D142/7235.3*I10</f>
        <v>3.7478244578662889E-2</v>
      </c>
      <c r="J142" s="84">
        <f t="shared" si="7"/>
        <v>0.59991824457866283</v>
      </c>
      <c r="K142" s="30"/>
      <c r="L142" s="44"/>
      <c r="M142" s="160"/>
      <c r="N142" s="11"/>
      <c r="O142" s="30"/>
      <c r="P142" s="30"/>
      <c r="Q142" s="30"/>
      <c r="R142" s="30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80">
        <v>129</v>
      </c>
      <c r="B143" s="9" t="s">
        <v>133</v>
      </c>
      <c r="C143" s="7">
        <v>15705523</v>
      </c>
      <c r="D143" s="39">
        <v>45.4</v>
      </c>
      <c r="E143" s="13">
        <v>10077</v>
      </c>
      <c r="F143" s="13">
        <v>10952</v>
      </c>
      <c r="G143" s="13">
        <f t="shared" si="11"/>
        <v>875</v>
      </c>
      <c r="H143" s="87">
        <f t="shared" si="10"/>
        <v>0.75249999999999995</v>
      </c>
      <c r="I143" s="97">
        <f>D143/7235.3*I10</f>
        <v>4.0803652371014271E-2</v>
      </c>
      <c r="J143" s="85">
        <f t="shared" si="7"/>
        <v>0.79330365237101419</v>
      </c>
      <c r="K143" s="30"/>
      <c r="L143" s="44"/>
      <c r="M143" s="160"/>
      <c r="N143" s="11"/>
      <c r="O143" s="30"/>
      <c r="P143" s="30"/>
      <c r="Q143" s="30"/>
      <c r="R143" s="30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83">
        <v>130</v>
      </c>
      <c r="B144" s="9" t="s">
        <v>142</v>
      </c>
      <c r="C144" s="7">
        <v>15705627</v>
      </c>
      <c r="D144" s="39">
        <v>59.9</v>
      </c>
      <c r="E144" s="13">
        <v>14833</v>
      </c>
      <c r="F144" s="13">
        <v>15921</v>
      </c>
      <c r="G144" s="13">
        <f t="shared" si="11"/>
        <v>1088</v>
      </c>
      <c r="H144" s="87">
        <f t="shared" si="10"/>
        <v>0.93567999999999996</v>
      </c>
      <c r="I144" s="97">
        <f>D144/7235.3*I10</f>
        <v>5.3835655881580499E-2</v>
      </c>
      <c r="J144" s="85">
        <f t="shared" ref="J144:J150" si="12">H144+I144</f>
        <v>0.98951565588158041</v>
      </c>
      <c r="K144" s="30"/>
      <c r="L144" s="44"/>
      <c r="M144" s="160"/>
      <c r="N144" s="11"/>
      <c r="O144" s="30"/>
      <c r="P144" s="30"/>
      <c r="Q144" s="30"/>
      <c r="R144" s="30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79">
        <v>131</v>
      </c>
      <c r="B145" s="9" t="s">
        <v>134</v>
      </c>
      <c r="C145" s="7">
        <v>15705803</v>
      </c>
      <c r="D145" s="39">
        <v>70.5</v>
      </c>
      <c r="E145" s="13">
        <v>13259</v>
      </c>
      <c r="F145" s="13">
        <v>14228</v>
      </c>
      <c r="G145" s="13">
        <f t="shared" si="11"/>
        <v>969</v>
      </c>
      <c r="H145" s="87">
        <f t="shared" si="10"/>
        <v>0.83333999999999997</v>
      </c>
      <c r="I145" s="97">
        <f>D145/7235.3*I10</f>
        <v>6.3362499827235824E-2</v>
      </c>
      <c r="J145" s="85">
        <f t="shared" si="12"/>
        <v>0.89670249982723582</v>
      </c>
      <c r="K145" s="30"/>
      <c r="L145" s="44"/>
      <c r="M145" s="160"/>
      <c r="N145" s="11"/>
      <c r="O145" s="30"/>
      <c r="P145" s="30"/>
      <c r="Q145" s="30"/>
      <c r="R145" s="30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80">
        <v>132</v>
      </c>
      <c r="B146" s="9" t="s">
        <v>135</v>
      </c>
      <c r="C146" s="7">
        <v>15705824</v>
      </c>
      <c r="D146" s="39">
        <v>45.1</v>
      </c>
      <c r="E146" s="13">
        <v>14023</v>
      </c>
      <c r="F146" s="13">
        <v>15039</v>
      </c>
      <c r="G146" s="13">
        <f t="shared" si="11"/>
        <v>1016</v>
      </c>
      <c r="H146" s="87">
        <f t="shared" si="10"/>
        <v>0.87375999999999998</v>
      </c>
      <c r="I146" s="97">
        <f>D146/7235.3*I10</f>
        <v>4.0534024712174974E-2</v>
      </c>
      <c r="J146" s="84">
        <f t="shared" si="12"/>
        <v>0.91429402471217491</v>
      </c>
      <c r="K146" s="30"/>
      <c r="L146" s="37"/>
      <c r="M146" s="160"/>
      <c r="N146" s="11"/>
      <c r="O146" s="30"/>
      <c r="P146" s="30"/>
      <c r="Q146" s="30"/>
      <c r="R146" s="30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81">
        <v>133</v>
      </c>
      <c r="B147" s="60" t="s">
        <v>143</v>
      </c>
      <c r="C147" s="7">
        <v>15705693</v>
      </c>
      <c r="D147" s="45">
        <v>70.5</v>
      </c>
      <c r="E147" s="13">
        <v>7597</v>
      </c>
      <c r="F147" s="13">
        <v>8461</v>
      </c>
      <c r="G147" s="13">
        <f t="shared" si="11"/>
        <v>864</v>
      </c>
      <c r="H147" s="87">
        <f t="shared" si="10"/>
        <v>0.74304000000000003</v>
      </c>
      <c r="I147" s="97">
        <f>D147/7235.3*I10</f>
        <v>6.3362499827235824E-2</v>
      </c>
      <c r="J147" s="84">
        <f t="shared" si="12"/>
        <v>0.80640249982723589</v>
      </c>
      <c r="K147" s="30"/>
      <c r="L147" s="44"/>
      <c r="M147" s="160"/>
      <c r="N147" s="11"/>
      <c r="O147" s="30"/>
      <c r="P147" s="30"/>
      <c r="Q147" s="30"/>
      <c r="R147" s="30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80">
        <v>134</v>
      </c>
      <c r="B148" s="9" t="s">
        <v>131</v>
      </c>
      <c r="C148" s="7">
        <v>15705786</v>
      </c>
      <c r="D148" s="39">
        <v>46.9</v>
      </c>
      <c r="E148" s="13">
        <v>9994</v>
      </c>
      <c r="F148" s="13">
        <v>11311</v>
      </c>
      <c r="G148" s="13">
        <f t="shared" si="11"/>
        <v>1317</v>
      </c>
      <c r="H148" s="87">
        <f t="shared" si="10"/>
        <v>1.13262</v>
      </c>
      <c r="I148" s="97">
        <f>D148/7235.3*I10</f>
        <v>4.2151790665210777E-2</v>
      </c>
      <c r="J148" s="84">
        <f t="shared" si="12"/>
        <v>1.1747717906652106</v>
      </c>
      <c r="K148" s="30"/>
      <c r="L148" s="37"/>
      <c r="M148" s="160"/>
      <c r="N148" s="11"/>
      <c r="O148" s="30"/>
      <c r="P148" s="30"/>
      <c r="Q148" s="30"/>
      <c r="R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80">
        <v>135</v>
      </c>
      <c r="B149" s="9" t="s">
        <v>136</v>
      </c>
      <c r="C149" s="7">
        <v>15705757</v>
      </c>
      <c r="D149" s="39">
        <v>42.3</v>
      </c>
      <c r="E149" s="13">
        <v>10935</v>
      </c>
      <c r="F149" s="13">
        <v>11840</v>
      </c>
      <c r="G149" s="13">
        <f t="shared" si="11"/>
        <v>905</v>
      </c>
      <c r="H149" s="87">
        <f t="shared" si="10"/>
        <v>0.77829999999999999</v>
      </c>
      <c r="I149" s="97">
        <f>D149/7235.3*I10</f>
        <v>3.801749989634149E-2</v>
      </c>
      <c r="J149" s="84">
        <f t="shared" si="12"/>
        <v>0.8163174998963415</v>
      </c>
      <c r="K149" s="30"/>
      <c r="L149" s="44"/>
      <c r="M149" s="160"/>
      <c r="N149" s="11"/>
      <c r="O149" s="30"/>
      <c r="P149" s="30"/>
      <c r="Q149" s="30"/>
      <c r="R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80">
        <v>136</v>
      </c>
      <c r="B150" s="9" t="s">
        <v>144</v>
      </c>
      <c r="C150" s="7">
        <v>15705635</v>
      </c>
      <c r="D150" s="39">
        <v>41.2</v>
      </c>
      <c r="E150" s="13">
        <v>10037</v>
      </c>
      <c r="F150" s="13">
        <v>10851</v>
      </c>
      <c r="G150" s="13">
        <f t="shared" si="11"/>
        <v>814</v>
      </c>
      <c r="H150" s="87">
        <f t="shared" si="10"/>
        <v>0.70004</v>
      </c>
      <c r="I150" s="97">
        <f>D150/7235.3*I10</f>
        <v>3.7028865147264056E-2</v>
      </c>
      <c r="J150" s="84">
        <f t="shared" si="12"/>
        <v>0.73706886514726411</v>
      </c>
      <c r="K150" s="30"/>
      <c r="L150" s="44"/>
      <c r="N150" s="11"/>
      <c r="O150" s="30"/>
      <c r="P150" s="30"/>
      <c r="Q150" s="30"/>
      <c r="R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A151" s="169" t="s">
        <v>3</v>
      </c>
      <c r="B151" s="169"/>
      <c r="C151" s="169"/>
      <c r="D151" s="76">
        <f>SUM(D14:D150)</f>
        <v>7235.2999999999984</v>
      </c>
      <c r="E151" s="76">
        <v>712637.48837209307</v>
      </c>
      <c r="F151" s="76">
        <f>SUM(F14:F150)</f>
        <v>1363399</v>
      </c>
      <c r="G151" s="76">
        <f>SUM(G14:G150)</f>
        <v>92523.5</v>
      </c>
      <c r="H151" s="77">
        <f>SUM(H14:H150)</f>
        <v>80.200210000000013</v>
      </c>
      <c r="I151" s="78">
        <f>SUM(I14:I150)</f>
        <v>6.5027899999999921</v>
      </c>
      <c r="J151" s="78">
        <f>SUM(J14:J150)</f>
        <v>86.70299999999996</v>
      </c>
      <c r="K151" s="61"/>
      <c r="L151" s="61"/>
      <c r="M151" s="62"/>
      <c r="N151" s="63"/>
      <c r="O151" s="61"/>
      <c r="P151" s="61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H152" s="65"/>
      <c r="K152" s="75"/>
      <c r="L152" s="75"/>
      <c r="M152" s="30"/>
      <c r="N152" s="11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A153" s="4"/>
      <c r="B153" s="4"/>
      <c r="C153" s="4"/>
      <c r="D153" s="4"/>
      <c r="E153" s="6"/>
      <c r="F153" s="5"/>
      <c r="G153" s="5"/>
      <c r="H153" s="6"/>
      <c r="I153" s="2"/>
      <c r="J153" s="2"/>
      <c r="K153" s="30"/>
      <c r="L153" s="30"/>
      <c r="M153" s="30"/>
      <c r="N153" s="11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B154" s="68"/>
      <c r="C154" s="64" t="s">
        <v>151</v>
      </c>
      <c r="E154" s="68"/>
      <c r="F154" s="68"/>
      <c r="G154" s="68"/>
      <c r="H154" s="69"/>
      <c r="K154" s="30"/>
      <c r="L154" s="30"/>
      <c r="M154" s="30"/>
      <c r="N154" s="11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K155" s="30"/>
      <c r="L155" s="30"/>
      <c r="M155" s="30"/>
      <c r="N155" s="11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K156" s="30"/>
      <c r="L156" s="30"/>
      <c r="M156" s="30"/>
      <c r="N156" s="11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K157" s="30"/>
      <c r="L157" s="30"/>
      <c r="M157" s="30"/>
      <c r="N157" s="11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K158" s="30"/>
      <c r="L158" s="30"/>
      <c r="M158" s="30"/>
      <c r="N158" s="11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K159" s="30"/>
      <c r="L159" s="30"/>
      <c r="M159" s="30"/>
      <c r="N159" s="11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K160" s="30"/>
      <c r="L160" s="30"/>
      <c r="M160" s="30"/>
      <c r="N160" s="11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1:27" x14ac:dyDescent="0.25">
      <c r="K161" s="30"/>
      <c r="L161" s="30"/>
      <c r="M161" s="30"/>
      <c r="N161" s="11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1:27" x14ac:dyDescent="0.25">
      <c r="K162" s="30"/>
      <c r="L162" s="30"/>
      <c r="M162" s="30"/>
      <c r="N162" s="11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1:27" x14ac:dyDescent="0.25">
      <c r="K163" s="30"/>
      <c r="L163" s="30"/>
      <c r="M163" s="30"/>
      <c r="N163" s="11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1:27" x14ac:dyDescent="0.25">
      <c r="K164" s="30"/>
      <c r="L164" s="30"/>
      <c r="M164" s="30"/>
      <c r="N164" s="11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1:27" x14ac:dyDescent="0.25">
      <c r="K165" s="30"/>
      <c r="L165" s="30"/>
      <c r="M165" s="30"/>
      <c r="N165" s="11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1:27" x14ac:dyDescent="0.25">
      <c r="K166" s="30"/>
      <c r="L166" s="30"/>
      <c r="M166" s="30"/>
      <c r="N166" s="11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1:27" x14ac:dyDescent="0.25">
      <c r="K167" s="30"/>
      <c r="L167" s="30"/>
      <c r="M167" s="30"/>
      <c r="N167" s="11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1:27" x14ac:dyDescent="0.25">
      <c r="K168" s="30"/>
      <c r="L168" s="30"/>
      <c r="M168" s="30"/>
      <c r="N168" s="11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1:27" x14ac:dyDescent="0.25">
      <c r="K169" s="30"/>
      <c r="L169" s="30"/>
      <c r="M169" s="30"/>
      <c r="N169" s="11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1:27" x14ac:dyDescent="0.25">
      <c r="K170" s="30"/>
      <c r="L170" s="30"/>
      <c r="M170" s="30"/>
      <c r="N170" s="11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1:27" x14ac:dyDescent="0.25">
      <c r="K171" s="30"/>
      <c r="L171" s="30"/>
      <c r="M171" s="30"/>
      <c r="N171" s="11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1:27" x14ac:dyDescent="0.25">
      <c r="K172" s="30"/>
      <c r="L172" s="30"/>
      <c r="M172" s="30"/>
      <c r="N172" s="11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1:27" x14ac:dyDescent="0.25">
      <c r="K173" s="30"/>
      <c r="L173" s="30"/>
      <c r="M173" s="30"/>
      <c r="N173" s="11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1:27" x14ac:dyDescent="0.25">
      <c r="K174" s="30"/>
      <c r="L174" s="30"/>
      <c r="M174" s="30"/>
      <c r="N174" s="11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1:27" x14ac:dyDescent="0.25">
      <c r="K175" s="30"/>
      <c r="L175" s="30"/>
      <c r="M175" s="30"/>
      <c r="N175" s="11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1:27" x14ac:dyDescent="0.25">
      <c r="K176" s="30"/>
      <c r="L176" s="30"/>
      <c r="M176" s="30"/>
      <c r="N176" s="11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1:27" x14ac:dyDescent="0.25">
      <c r="K177" s="30"/>
      <c r="L177" s="30"/>
      <c r="M177" s="30"/>
      <c r="N177" s="11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1:27" x14ac:dyDescent="0.25">
      <c r="K178" s="30"/>
      <c r="L178" s="30"/>
      <c r="M178" s="30"/>
      <c r="N178" s="11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1:27" x14ac:dyDescent="0.25">
      <c r="K179" s="30"/>
      <c r="L179" s="30"/>
      <c r="M179" s="30"/>
      <c r="N179" s="11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1:27" x14ac:dyDescent="0.25">
      <c r="K180" s="30"/>
      <c r="L180" s="30"/>
      <c r="M180" s="30"/>
      <c r="N180" s="11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1:27" x14ac:dyDescent="0.25">
      <c r="K181" s="30"/>
      <c r="L181" s="30"/>
      <c r="M181" s="30"/>
      <c r="N181" s="1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1:27" x14ac:dyDescent="0.25">
      <c r="K182" s="30"/>
      <c r="L182" s="30"/>
      <c r="M182" s="30"/>
      <c r="N182" s="1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1:27" x14ac:dyDescent="0.25">
      <c r="K183" s="30"/>
      <c r="L183" s="30"/>
      <c r="M183" s="30"/>
      <c r="N183" s="1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1:27" x14ac:dyDescent="0.25">
      <c r="K184" s="30"/>
      <c r="L184" s="30"/>
      <c r="M184" s="30"/>
      <c r="N184" s="1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1:27" x14ac:dyDescent="0.25">
      <c r="K185" s="30"/>
      <c r="L185" s="30"/>
      <c r="M185" s="30"/>
      <c r="N185" s="1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1:27" x14ac:dyDescent="0.25">
      <c r="K186" s="30"/>
      <c r="L186" s="30"/>
      <c r="M186" s="30"/>
      <c r="N186" s="1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1:27" x14ac:dyDescent="0.25">
      <c r="K187" s="30"/>
      <c r="L187" s="30"/>
      <c r="M187" s="30"/>
      <c r="N187" s="1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1:27" x14ac:dyDescent="0.25">
      <c r="K188" s="30"/>
      <c r="L188" s="30"/>
      <c r="M188" s="30"/>
      <c r="N188" s="1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1:27" x14ac:dyDescent="0.25">
      <c r="K189" s="30"/>
      <c r="L189" s="30"/>
      <c r="M189" s="30"/>
      <c r="N189" s="1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1:27" x14ac:dyDescent="0.25">
      <c r="K190" s="30"/>
      <c r="L190" s="30"/>
      <c r="M190" s="30"/>
      <c r="N190" s="11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1:27" x14ac:dyDescent="0.25">
      <c r="K191" s="71"/>
      <c r="L191" s="71"/>
      <c r="M191" s="71"/>
      <c r="N191" s="72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11:27" x14ac:dyDescent="0.25">
      <c r="K192" s="71"/>
      <c r="L192" s="71"/>
      <c r="M192" s="71"/>
      <c r="N192" s="72"/>
      <c r="O192" s="71"/>
      <c r="P192" s="71"/>
      <c r="Q192" s="71"/>
      <c r="R192" s="71"/>
      <c r="S192" s="71"/>
      <c r="T192" s="71"/>
      <c r="U192" s="71"/>
      <c r="V192" s="71"/>
      <c r="W192" s="71"/>
    </row>
  </sheetData>
  <mergeCells count="15">
    <mergeCell ref="L12:M12"/>
    <mergeCell ref="A151:C151"/>
    <mergeCell ref="N83:S83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  <mergeCell ref="F9:H9"/>
    <mergeCell ref="F10:H10"/>
  </mergeCells>
  <pageMargins left="0.70866141732283472" right="0.31496062992125984" top="0.74803149606299213" bottom="0" header="0.31496062992125984" footer="0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opLeftCell="A10" workbookViewId="0">
      <selection activeCell="B44" sqref="B44"/>
    </sheetView>
  </sheetViews>
  <sheetFormatPr defaultRowHeight="15" x14ac:dyDescent="0.25"/>
  <cols>
    <col min="1" max="1" width="4.85546875" style="64" customWidth="1"/>
    <col min="2" max="2" width="16.140625" style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70" customWidth="1"/>
    <col min="9" max="9" width="10.42578125" style="66" customWidth="1"/>
    <col min="10" max="10" width="9.42578125" style="67" customWidth="1"/>
    <col min="11" max="11" width="2.140625" style="16" customWidth="1"/>
    <col min="12" max="12" width="14.5703125" style="16" customWidth="1"/>
    <col min="13" max="13" width="16.140625" style="16" customWidth="1"/>
    <col min="14" max="14" width="13.5703125" style="10" customWidth="1"/>
    <col min="15" max="25" width="9.140625" style="16"/>
    <col min="26" max="27" width="9.140625" style="1"/>
  </cols>
  <sheetData>
    <row r="1" spans="1:27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7" ht="20.25" x14ac:dyDescent="0.3">
      <c r="A2" s="17"/>
      <c r="B2" s="158"/>
      <c r="C2" s="158"/>
      <c r="D2" s="17"/>
      <c r="E2" s="158"/>
      <c r="F2" s="158"/>
      <c r="G2" s="158"/>
      <c r="H2" s="158"/>
      <c r="I2" s="18"/>
      <c r="J2" s="19"/>
      <c r="K2" s="20"/>
      <c r="L2" s="20"/>
      <c r="M2" s="20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7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8.75" x14ac:dyDescent="0.25">
      <c r="A4" s="172" t="s">
        <v>173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7" ht="18.75" x14ac:dyDescent="0.25">
      <c r="A5" s="159"/>
      <c r="B5" s="159"/>
      <c r="C5" s="159"/>
      <c r="D5" s="159"/>
      <c r="E5" s="159"/>
      <c r="F5" s="159"/>
      <c r="G5" s="159"/>
      <c r="H5" s="159"/>
      <c r="I5" s="159"/>
      <c r="J5" s="21"/>
      <c r="K5" s="21"/>
      <c r="L5" s="21"/>
      <c r="M5" s="2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7" ht="48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03" t="s">
        <v>174</v>
      </c>
      <c r="J7" s="24"/>
      <c r="K7" s="23"/>
      <c r="L7" s="176"/>
      <c r="M7" s="17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7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73">
        <v>42.921999999999997</v>
      </c>
      <c r="J8" s="25"/>
      <c r="K8" s="23"/>
      <c r="L8" s="176"/>
      <c r="M8" s="17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7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H151</f>
        <v>34.795477999999981</v>
      </c>
      <c r="J9" s="25"/>
      <c r="K9" s="23"/>
      <c r="L9" s="176"/>
      <c r="M9" s="17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7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8.1265220000000156</v>
      </c>
      <c r="J10" s="25"/>
      <c r="K10" s="23"/>
      <c r="L10" s="176"/>
      <c r="M10" s="17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7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7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1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0"/>
      <c r="Z12" s="30"/>
      <c r="AA12" s="30"/>
    </row>
    <row r="13" spans="1:27" ht="42.75" customHeight="1" x14ac:dyDescent="0.25">
      <c r="A13" s="31" t="s">
        <v>0</v>
      </c>
      <c r="B13" s="31"/>
      <c r="C13" s="32" t="s">
        <v>1</v>
      </c>
      <c r="D13" s="31" t="s">
        <v>2</v>
      </c>
      <c r="E13" s="104" t="s">
        <v>170</v>
      </c>
      <c r="F13" s="104" t="s">
        <v>175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5"/>
      <c r="O13" s="126"/>
      <c r="P13" s="126"/>
      <c r="Q13" s="106"/>
      <c r="R13" s="106"/>
      <c r="S13" s="106"/>
      <c r="T13" s="106"/>
      <c r="U13" s="106"/>
      <c r="V13" s="106"/>
      <c r="W13" s="106"/>
      <c r="X13" s="106"/>
      <c r="Y13" s="30"/>
      <c r="Z13" s="30"/>
      <c r="AA13" s="30"/>
    </row>
    <row r="14" spans="1:27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12545</v>
      </c>
      <c r="F14" s="13">
        <v>13041</v>
      </c>
      <c r="G14" s="13">
        <f t="shared" ref="G14:G36" si="0">F14-E14</f>
        <v>496</v>
      </c>
      <c r="H14" s="87">
        <f t="shared" ref="H14:H35" si="1">G14*0.00086</f>
        <v>0.42655999999999999</v>
      </c>
      <c r="I14" s="97">
        <f>D14/7235.3*I10</f>
        <v>5.0767596975937516E-2</v>
      </c>
      <c r="J14" s="84">
        <f>H14+I14</f>
        <v>0.47732759697593752</v>
      </c>
      <c r="K14" s="30"/>
      <c r="L14" s="37"/>
      <c r="M14" s="160"/>
      <c r="N14" s="30"/>
      <c r="O14" s="106"/>
      <c r="P14" s="106"/>
      <c r="Q14" s="106"/>
      <c r="R14" s="106"/>
      <c r="T14" s="106"/>
      <c r="U14" s="106"/>
      <c r="V14" s="106"/>
      <c r="W14" s="106"/>
      <c r="X14" s="106"/>
      <c r="Y14" s="30"/>
      <c r="Z14" s="30"/>
      <c r="AA14" s="30"/>
    </row>
    <row r="15" spans="1:27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11401</v>
      </c>
      <c r="F15" s="13">
        <v>11416</v>
      </c>
      <c r="G15" s="13">
        <f t="shared" si="0"/>
        <v>15</v>
      </c>
      <c r="H15" s="87">
        <f t="shared" si="1"/>
        <v>1.29E-2</v>
      </c>
      <c r="I15" s="98">
        <f>D15/7235.3*I10</f>
        <v>6.9636969303277133E-2</v>
      </c>
      <c r="J15" s="84">
        <f t="shared" ref="J15:J79" si="2">H15+I15</f>
        <v>8.2536969303277127E-2</v>
      </c>
      <c r="K15" s="30"/>
      <c r="L15" s="37"/>
      <c r="M15" s="160"/>
      <c r="N15" s="30"/>
      <c r="O15" s="106"/>
      <c r="P15" s="106"/>
      <c r="Q15" s="106"/>
      <c r="R15" s="106"/>
      <c r="T15" s="106"/>
      <c r="U15" s="106"/>
      <c r="V15" s="106"/>
      <c r="W15" s="106"/>
      <c r="X15" s="106"/>
      <c r="Y15" s="30"/>
      <c r="Z15" s="30"/>
      <c r="AA15" s="30"/>
    </row>
    <row r="16" spans="1:27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14700</v>
      </c>
      <c r="F16" s="13">
        <v>15275</v>
      </c>
      <c r="G16" s="13">
        <f t="shared" si="0"/>
        <v>575</v>
      </c>
      <c r="H16" s="87">
        <f t="shared" si="1"/>
        <v>0.4945</v>
      </c>
      <c r="I16" s="97">
        <f>D16/7235.3*I10</f>
        <v>8.1654962392713665E-2</v>
      </c>
      <c r="J16" s="85">
        <f t="shared" si="2"/>
        <v>0.57615496239271369</v>
      </c>
      <c r="K16" s="30"/>
      <c r="L16" s="37"/>
      <c r="M16" s="160"/>
      <c r="N16" s="30"/>
      <c r="O16" s="106"/>
      <c r="P16" s="106"/>
      <c r="Q16" s="106"/>
      <c r="R16" s="106"/>
      <c r="T16" s="106"/>
      <c r="U16" s="106"/>
      <c r="V16" s="106"/>
      <c r="W16" s="106"/>
      <c r="X16" s="106"/>
      <c r="Y16" s="30"/>
      <c r="Z16" s="30"/>
      <c r="AA16" s="30"/>
    </row>
    <row r="17" spans="1:27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2735</v>
      </c>
      <c r="F17" s="13">
        <v>3048</v>
      </c>
      <c r="G17" s="13">
        <f t="shared" si="0"/>
        <v>313</v>
      </c>
      <c r="H17" s="87">
        <f t="shared" si="1"/>
        <v>0.26917999999999997</v>
      </c>
      <c r="I17" s="97">
        <f>D17/7235.3*I10</f>
        <v>5.2676997747156402E-2</v>
      </c>
      <c r="J17" s="85">
        <f t="shared" si="2"/>
        <v>0.32185699774715637</v>
      </c>
      <c r="K17" s="30"/>
      <c r="L17" s="44"/>
      <c r="M17" s="160"/>
      <c r="N17" s="30"/>
      <c r="O17" s="106"/>
      <c r="P17" s="106"/>
      <c r="Q17" s="106"/>
      <c r="R17" s="106"/>
      <c r="T17" s="106"/>
      <c r="U17" s="106"/>
      <c r="V17" s="106"/>
      <c r="W17" s="106"/>
      <c r="X17" s="106"/>
      <c r="Y17" s="30"/>
      <c r="Z17" s="30"/>
      <c r="AA17" s="30"/>
    </row>
    <row r="18" spans="1:27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16916</v>
      </c>
      <c r="F18" s="13">
        <v>17022</v>
      </c>
      <c r="G18" s="13">
        <f t="shared" si="0"/>
        <v>106</v>
      </c>
      <c r="H18" s="87">
        <f t="shared" si="1"/>
        <v>9.1159999999999991E-2</v>
      </c>
      <c r="I18" s="98">
        <f>D18/7235.3*I10</f>
        <v>7.9296290851796195E-2</v>
      </c>
      <c r="J18" s="84">
        <f t="shared" si="2"/>
        <v>0.1704562908517962</v>
      </c>
      <c r="K18" s="30"/>
      <c r="L18" s="44"/>
      <c r="M18" s="160"/>
      <c r="N18" s="30"/>
      <c r="O18" s="106"/>
      <c r="P18" s="106"/>
      <c r="Q18" s="106"/>
      <c r="R18" s="106"/>
      <c r="T18" s="106"/>
      <c r="U18" s="106"/>
      <c r="V18" s="106"/>
      <c r="W18" s="106"/>
      <c r="X18" s="106"/>
      <c r="Y18" s="30"/>
      <c r="Z18" s="30"/>
      <c r="AA18" s="30"/>
    </row>
    <row r="19" spans="1:27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1308</v>
      </c>
      <c r="F19" s="13">
        <v>1347</v>
      </c>
      <c r="G19" s="13">
        <f t="shared" si="0"/>
        <v>39</v>
      </c>
      <c r="H19" s="87">
        <f t="shared" si="1"/>
        <v>3.354E-2</v>
      </c>
      <c r="I19" s="97">
        <f>D19/7235.3*I10</f>
        <v>5.3238586209279605E-2</v>
      </c>
      <c r="J19" s="85">
        <f t="shared" si="2"/>
        <v>8.6778586209279612E-2</v>
      </c>
      <c r="K19" s="30"/>
      <c r="L19" s="37"/>
      <c r="M19" s="160"/>
      <c r="N19" s="30"/>
      <c r="O19" s="106"/>
      <c r="P19" s="106"/>
      <c r="Q19" s="106"/>
      <c r="R19" s="106"/>
      <c r="T19" s="106"/>
      <c r="U19" s="106"/>
      <c r="V19" s="106"/>
      <c r="W19" s="106"/>
      <c r="X19" s="106"/>
      <c r="Y19" s="30"/>
      <c r="Z19" s="30"/>
      <c r="AA19" s="30"/>
    </row>
    <row r="20" spans="1:27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11076</v>
      </c>
      <c r="F20" s="13">
        <v>11579</v>
      </c>
      <c r="G20" s="13">
        <f t="shared" si="0"/>
        <v>503</v>
      </c>
      <c r="H20" s="87">
        <f t="shared" si="1"/>
        <v>0.43257999999999996</v>
      </c>
      <c r="I20" s="97">
        <f>D20/7235.3*I10</f>
        <v>4.7398066203198301E-2</v>
      </c>
      <c r="J20" s="85">
        <f t="shared" si="2"/>
        <v>0.47997806620319827</v>
      </c>
      <c r="K20" s="30"/>
      <c r="L20" s="46"/>
      <c r="M20" s="160"/>
      <c r="N20" s="30"/>
      <c r="O20" s="106"/>
      <c r="P20" s="106"/>
      <c r="Q20" s="106"/>
      <c r="R20" s="106"/>
      <c r="T20" s="106"/>
      <c r="U20" s="106"/>
      <c r="V20" s="106"/>
      <c r="W20" s="106"/>
      <c r="X20" s="106"/>
      <c r="Y20" s="30"/>
      <c r="Z20" s="30"/>
      <c r="AA20" s="30"/>
    </row>
    <row r="21" spans="1:27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11554</v>
      </c>
      <c r="F21" s="13">
        <v>12106</v>
      </c>
      <c r="G21" s="13">
        <f t="shared" si="0"/>
        <v>552</v>
      </c>
      <c r="H21" s="87">
        <f t="shared" si="1"/>
        <v>0.47471999999999998</v>
      </c>
      <c r="I21" s="98">
        <f>D21/7235.3*I10</f>
        <v>4.706111312592437E-2</v>
      </c>
      <c r="J21" s="84">
        <f t="shared" si="2"/>
        <v>0.52178111312592435</v>
      </c>
      <c r="K21" s="30"/>
      <c r="L21" s="46"/>
      <c r="M21" s="160"/>
      <c r="N21" s="30"/>
      <c r="O21" s="30"/>
      <c r="P21" s="30"/>
      <c r="Q21" s="30"/>
      <c r="R21" s="30"/>
      <c r="T21" s="30"/>
      <c r="U21" s="30"/>
      <c r="V21" s="30"/>
      <c r="W21" s="30"/>
      <c r="X21" s="30"/>
      <c r="Y21" s="30"/>
      <c r="Z21" s="30"/>
      <c r="AA21" s="30"/>
    </row>
    <row r="22" spans="1:27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11680</v>
      </c>
      <c r="F22" s="13">
        <v>12309</v>
      </c>
      <c r="G22" s="13">
        <f t="shared" si="0"/>
        <v>629</v>
      </c>
      <c r="H22" s="87">
        <f t="shared" si="1"/>
        <v>0.54093999999999998</v>
      </c>
      <c r="I22" s="97">
        <f>D22/7235.3*I10</f>
        <v>5.0318326206238946E-2</v>
      </c>
      <c r="J22" s="85">
        <f t="shared" si="2"/>
        <v>0.59125832620623897</v>
      </c>
      <c r="K22" s="30"/>
      <c r="L22" s="46"/>
      <c r="M22" s="160"/>
      <c r="N22" s="30"/>
      <c r="O22" s="30"/>
      <c r="P22" s="30"/>
      <c r="Q22" s="30"/>
      <c r="R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9058</v>
      </c>
      <c r="F23" s="13">
        <v>9058</v>
      </c>
      <c r="G23" s="13">
        <f t="shared" si="0"/>
        <v>0</v>
      </c>
      <c r="H23" s="87">
        <f t="shared" si="1"/>
        <v>0</v>
      </c>
      <c r="I23" s="97">
        <f>D23/7235.3*I10</f>
        <v>6.9749286995701765E-2</v>
      </c>
      <c r="J23" s="85">
        <f t="shared" si="2"/>
        <v>6.9749286995701765E-2</v>
      </c>
      <c r="K23" s="30"/>
      <c r="L23" s="46"/>
      <c r="M23" s="160"/>
      <c r="N23" s="30"/>
      <c r="O23" s="30"/>
      <c r="P23" s="30"/>
      <c r="Q23" s="30"/>
      <c r="R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11177</v>
      </c>
      <c r="F24" s="13">
        <v>11615</v>
      </c>
      <c r="G24" s="13">
        <f t="shared" si="0"/>
        <v>438</v>
      </c>
      <c r="H24" s="87">
        <f t="shared" si="1"/>
        <v>0.37668000000000001</v>
      </c>
      <c r="I24" s="97">
        <f>D24/7235.3*I10</f>
        <v>8.1767280085138283E-2</v>
      </c>
      <c r="J24" s="85">
        <f t="shared" si="2"/>
        <v>0.4584472800851383</v>
      </c>
      <c r="K24" s="30"/>
      <c r="L24" s="37"/>
      <c r="M24" s="160"/>
      <c r="N24" s="30"/>
      <c r="O24" s="30"/>
      <c r="P24" s="30"/>
      <c r="Q24" s="30"/>
      <c r="R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14242</v>
      </c>
      <c r="F25" s="13">
        <v>14659</v>
      </c>
      <c r="G25" s="13">
        <f t="shared" si="0"/>
        <v>417</v>
      </c>
      <c r="H25" s="87">
        <f t="shared" si="1"/>
        <v>0.35861999999999999</v>
      </c>
      <c r="I25" s="97">
        <f>D25/7235.3*I10</f>
        <v>5.2789315439581042E-2</v>
      </c>
      <c r="J25" s="85">
        <f t="shared" si="2"/>
        <v>0.41140931543958104</v>
      </c>
      <c r="K25" s="30"/>
      <c r="L25" s="37"/>
      <c r="M25" s="160"/>
      <c r="N25" s="30"/>
      <c r="O25" s="30"/>
      <c r="P25" s="30"/>
      <c r="Q25" s="30"/>
      <c r="R25" s="30"/>
      <c r="T25" s="30"/>
      <c r="U25" s="30"/>
      <c r="V25" s="30"/>
      <c r="W25" s="30"/>
      <c r="X25" s="30"/>
      <c r="Y25" s="30"/>
      <c r="Z25" s="30"/>
      <c r="AA25" s="30"/>
    </row>
    <row r="26" spans="1:27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15412</v>
      </c>
      <c r="F26" s="13">
        <v>15956</v>
      </c>
      <c r="G26" s="13">
        <f t="shared" si="0"/>
        <v>544</v>
      </c>
      <c r="H26" s="87">
        <f t="shared" si="1"/>
        <v>0.46783999999999998</v>
      </c>
      <c r="I26" s="98">
        <f>D26/7235.3*I10</f>
        <v>7.9296290851796195E-2</v>
      </c>
      <c r="J26" s="84">
        <f t="shared" si="2"/>
        <v>0.54713629085179616</v>
      </c>
      <c r="K26" s="30"/>
      <c r="L26" s="44"/>
      <c r="M26" s="160"/>
      <c r="N26" s="30"/>
      <c r="O26" s="30"/>
      <c r="P26" s="30"/>
      <c r="Q26" s="30"/>
      <c r="R26" s="30"/>
      <c r="T26" s="30"/>
      <c r="U26" s="30"/>
      <c r="V26" s="30"/>
      <c r="W26" s="30"/>
      <c r="X26" s="30"/>
      <c r="Y26" s="30"/>
      <c r="Z26" s="30"/>
      <c r="AA26" s="30"/>
    </row>
    <row r="27" spans="1:27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11113</v>
      </c>
      <c r="F27" s="13">
        <v>11650</v>
      </c>
      <c r="G27" s="13">
        <f t="shared" si="0"/>
        <v>537</v>
      </c>
      <c r="H27" s="87">
        <f t="shared" si="1"/>
        <v>0.46182000000000001</v>
      </c>
      <c r="I27" s="97">
        <f>D27/7235.3*I10</f>
        <v>5.2789315439581042E-2</v>
      </c>
      <c r="J27" s="85">
        <f t="shared" si="2"/>
        <v>0.51460931543958099</v>
      </c>
      <c r="K27" s="30"/>
      <c r="L27" s="44"/>
      <c r="M27" s="160"/>
      <c r="N27" s="30"/>
      <c r="O27" s="30"/>
      <c r="P27" s="30"/>
      <c r="Q27" s="30"/>
      <c r="R27" s="30"/>
      <c r="T27" s="30"/>
      <c r="U27" s="30"/>
      <c r="V27" s="30"/>
      <c r="W27" s="30"/>
      <c r="X27" s="30"/>
      <c r="Y27" s="30"/>
      <c r="Z27" s="30"/>
      <c r="AA27" s="30"/>
    </row>
    <row r="28" spans="1:27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3760</v>
      </c>
      <c r="F28" s="13">
        <v>3760</v>
      </c>
      <c r="G28" s="13">
        <f t="shared" si="0"/>
        <v>0</v>
      </c>
      <c r="H28" s="87">
        <f t="shared" si="1"/>
        <v>0</v>
      </c>
      <c r="I28" s="97">
        <f>D28/7235.3*I10</f>
        <v>4.7398066203198301E-2</v>
      </c>
      <c r="J28" s="85">
        <f t="shared" si="2"/>
        <v>4.7398066203198301E-2</v>
      </c>
      <c r="K28" s="30"/>
      <c r="L28" s="37"/>
      <c r="M28" s="160"/>
      <c r="N28" s="30"/>
      <c r="O28" s="30"/>
      <c r="P28" s="30"/>
      <c r="Q28" s="30"/>
      <c r="R28" s="30"/>
      <c r="T28" s="30"/>
      <c r="U28" s="30"/>
      <c r="V28" s="30"/>
      <c r="W28" s="30"/>
      <c r="X28" s="30"/>
      <c r="Y28" s="30"/>
      <c r="Z28" s="30"/>
      <c r="AA28" s="30"/>
    </row>
    <row r="29" spans="1:27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8191</v>
      </c>
      <c r="F29" s="13">
        <v>8539</v>
      </c>
      <c r="G29" s="13">
        <f t="shared" si="0"/>
        <v>348</v>
      </c>
      <c r="H29" s="87">
        <f t="shared" si="1"/>
        <v>0.29927999999999999</v>
      </c>
      <c r="I29" s="98">
        <f>D29/7235.3*I10</f>
        <v>4.8071972357746143E-2</v>
      </c>
      <c r="J29" s="84">
        <f t="shared" si="2"/>
        <v>0.34735197235774612</v>
      </c>
      <c r="K29" s="30"/>
      <c r="L29" s="44"/>
      <c r="M29" s="160"/>
      <c r="N29" s="30"/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4257</v>
      </c>
      <c r="F30" s="13">
        <v>4257</v>
      </c>
      <c r="G30" s="13">
        <f t="shared" si="0"/>
        <v>0</v>
      </c>
      <c r="H30" s="87">
        <f t="shared" si="1"/>
        <v>0</v>
      </c>
      <c r="I30" s="97">
        <f>D30/7235.3*I10</f>
        <v>5.1441503130485351E-2</v>
      </c>
      <c r="J30" s="85">
        <f t="shared" si="2"/>
        <v>5.1441503130485351E-2</v>
      </c>
      <c r="K30" s="30"/>
      <c r="L30" s="37"/>
      <c r="M30" s="160"/>
      <c r="N30" s="30"/>
      <c r="O30" s="30"/>
      <c r="P30" s="30"/>
      <c r="Q30" s="30"/>
      <c r="R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14336</v>
      </c>
      <c r="F31" s="13">
        <v>15018</v>
      </c>
      <c r="G31" s="13">
        <f t="shared" si="0"/>
        <v>682</v>
      </c>
      <c r="H31" s="87">
        <f t="shared" si="1"/>
        <v>0.58651999999999993</v>
      </c>
      <c r="I31" s="98">
        <f>D31/7235.3*I10</f>
        <v>6.8064521609332157E-2</v>
      </c>
      <c r="J31" s="84">
        <f t="shared" si="2"/>
        <v>0.65458452160933212</v>
      </c>
      <c r="K31" s="30"/>
      <c r="L31" s="44"/>
      <c r="M31" s="160"/>
      <c r="N31" s="30"/>
      <c r="O31" s="30"/>
      <c r="P31" s="30"/>
      <c r="Q31" s="30"/>
      <c r="R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13096</v>
      </c>
      <c r="F32" s="13">
        <v>13637</v>
      </c>
      <c r="G32" s="13">
        <f t="shared" si="0"/>
        <v>541</v>
      </c>
      <c r="H32" s="87">
        <f t="shared" si="1"/>
        <v>0.46526000000000001</v>
      </c>
      <c r="I32" s="98">
        <f>D32/7235.3*I10</f>
        <v>8.0419467776042614E-2</v>
      </c>
      <c r="J32" s="84">
        <f t="shared" si="2"/>
        <v>0.54567946777604259</v>
      </c>
      <c r="K32" s="30"/>
      <c r="L32" s="44"/>
      <c r="M32" s="160"/>
      <c r="N32" s="30"/>
      <c r="O32" s="30"/>
      <c r="P32" s="30"/>
      <c r="Q32" s="30"/>
      <c r="R32" s="30"/>
      <c r="T32" s="30"/>
      <c r="U32" s="30"/>
      <c r="V32" s="30"/>
      <c r="W32" s="30"/>
      <c r="X32" s="30"/>
      <c r="Y32" s="30"/>
      <c r="Z32" s="30"/>
      <c r="AA32" s="30"/>
    </row>
    <row r="33" spans="1:28" x14ac:dyDescent="0.25">
      <c r="A33" s="79">
        <v>20</v>
      </c>
      <c r="B33" s="9" t="s">
        <v>37</v>
      </c>
      <c r="C33" s="48">
        <v>15705665</v>
      </c>
      <c r="D33" s="39">
        <v>46.3</v>
      </c>
      <c r="E33" s="14">
        <v>7278</v>
      </c>
      <c r="F33" s="14">
        <v>7287</v>
      </c>
      <c r="G33" s="13">
        <f t="shared" si="0"/>
        <v>9</v>
      </c>
      <c r="H33" s="87">
        <f t="shared" si="1"/>
        <v>7.7399999999999995E-3</v>
      </c>
      <c r="I33" s="97">
        <f>D33/7235.3*I10</f>
        <v>5.2003091592608554E-2</v>
      </c>
      <c r="J33" s="85">
        <f t="shared" si="2"/>
        <v>5.9743091592608551E-2</v>
      </c>
      <c r="K33" s="30"/>
      <c r="L33" s="37"/>
      <c r="M33" s="160"/>
      <c r="N33" s="30"/>
      <c r="O33" s="30"/>
      <c r="P33" s="30"/>
      <c r="Q33" s="30"/>
      <c r="R33" s="30"/>
      <c r="T33" s="30"/>
      <c r="U33" s="30"/>
      <c r="V33" s="30"/>
      <c r="W33" s="30"/>
      <c r="X33" s="30"/>
      <c r="Y33" s="30"/>
      <c r="Z33" s="30"/>
      <c r="AA33" s="30"/>
    </row>
    <row r="34" spans="1:28" x14ac:dyDescent="0.25">
      <c r="A34" s="129">
        <v>21</v>
      </c>
      <c r="B34" s="130" t="s">
        <v>38</v>
      </c>
      <c r="C34" s="131">
        <v>15708400</v>
      </c>
      <c r="D34" s="132">
        <v>70.099999999999994</v>
      </c>
      <c r="E34" s="14">
        <v>8988</v>
      </c>
      <c r="F34" s="14">
        <v>8988</v>
      </c>
      <c r="G34" s="13">
        <f t="shared" si="0"/>
        <v>0</v>
      </c>
      <c r="H34" s="133">
        <f t="shared" si="1"/>
        <v>0</v>
      </c>
      <c r="I34" s="97">
        <f>D34/7235.3*I10</f>
        <v>7.8734702389672992E-2</v>
      </c>
      <c r="J34" s="134">
        <f t="shared" si="2"/>
        <v>7.8734702389672992E-2</v>
      </c>
      <c r="K34" s="30"/>
      <c r="L34" s="37"/>
      <c r="M34" s="160"/>
      <c r="N34" s="30"/>
      <c r="O34" s="30"/>
      <c r="P34" s="30"/>
      <c r="Q34" s="30"/>
      <c r="R34" s="30"/>
      <c r="T34" s="30"/>
      <c r="U34" s="30"/>
      <c r="V34" s="30"/>
      <c r="W34" s="30"/>
      <c r="X34" s="30"/>
      <c r="Y34" s="30"/>
      <c r="Z34" s="30"/>
      <c r="AA34" s="30"/>
    </row>
    <row r="35" spans="1:28" x14ac:dyDescent="0.25">
      <c r="A35" s="129">
        <v>22</v>
      </c>
      <c r="B35" s="130" t="s">
        <v>39</v>
      </c>
      <c r="C35" s="131">
        <v>15705816</v>
      </c>
      <c r="D35" s="132">
        <v>48.1</v>
      </c>
      <c r="E35" s="14">
        <v>5849</v>
      </c>
      <c r="F35" s="14">
        <v>6005</v>
      </c>
      <c r="G35" s="13">
        <f t="shared" si="0"/>
        <v>156</v>
      </c>
      <c r="H35" s="133">
        <f t="shared" si="1"/>
        <v>0.13416</v>
      </c>
      <c r="I35" s="97">
        <f>D35/7235.3*I10</f>
        <v>5.4024810056252086E-2</v>
      </c>
      <c r="J35" s="134">
        <f t="shared" si="2"/>
        <v>0.18818481005625209</v>
      </c>
      <c r="K35" s="30"/>
      <c r="L35" s="37"/>
      <c r="M35" s="160"/>
      <c r="N35" s="30"/>
      <c r="O35" s="30"/>
      <c r="P35" s="30"/>
      <c r="Q35" s="30"/>
      <c r="R35" s="30"/>
      <c r="T35" s="30"/>
      <c r="U35" s="30"/>
      <c r="V35" s="30"/>
      <c r="W35" s="30"/>
      <c r="X35" s="30"/>
      <c r="Y35" s="30"/>
      <c r="Z35" s="30"/>
      <c r="AA35" s="30"/>
    </row>
    <row r="36" spans="1:28" x14ac:dyDescent="0.25">
      <c r="A36" s="129">
        <v>23</v>
      </c>
      <c r="B36" s="130" t="s">
        <v>40</v>
      </c>
      <c r="C36" s="131">
        <v>15705524</v>
      </c>
      <c r="D36" s="132">
        <v>42</v>
      </c>
      <c r="E36" s="14">
        <v>6255</v>
      </c>
      <c r="F36" s="14">
        <v>6255</v>
      </c>
      <c r="G36" s="13">
        <f t="shared" si="0"/>
        <v>0</v>
      </c>
      <c r="H36" s="133">
        <f>42*0.015</f>
        <v>0.63</v>
      </c>
      <c r="I36" s="97">
        <f>D36/7235.3*I10</f>
        <v>4.7173430818349023E-2</v>
      </c>
      <c r="J36" s="134">
        <f t="shared" si="2"/>
        <v>0.67717343081834902</v>
      </c>
      <c r="K36" s="30"/>
      <c r="L36" s="37"/>
      <c r="M36" s="160"/>
      <c r="N36" s="30"/>
      <c r="O36" s="30"/>
      <c r="P36" s="30"/>
      <c r="Q36" s="30"/>
      <c r="R36" s="30"/>
      <c r="T36" s="30"/>
      <c r="U36" s="30"/>
      <c r="V36" s="30"/>
      <c r="W36" s="30"/>
      <c r="X36" s="30"/>
      <c r="Y36" s="30"/>
      <c r="Z36" s="30"/>
      <c r="AA36" s="30"/>
    </row>
    <row r="37" spans="1:28" x14ac:dyDescent="0.25">
      <c r="A37" s="129">
        <v>24</v>
      </c>
      <c r="B37" s="130" t="s">
        <v>41</v>
      </c>
      <c r="C37" s="131">
        <v>15705585</v>
      </c>
      <c r="D37" s="132">
        <v>41.4</v>
      </c>
      <c r="E37" s="14">
        <v>6949</v>
      </c>
      <c r="F37" s="14">
        <v>7286</v>
      </c>
      <c r="G37" s="13">
        <f t="shared" ref="G37:G100" si="3">F37-E37</f>
        <v>337</v>
      </c>
      <c r="H37" s="133">
        <f t="shared" ref="H37:H42" si="4">G37*0.00086</f>
        <v>0.28981999999999997</v>
      </c>
      <c r="I37" s="97">
        <f>D37/7235.3*I10</f>
        <v>4.6499524663801174E-2</v>
      </c>
      <c r="J37" s="134">
        <f t="shared" si="2"/>
        <v>0.33631952466380116</v>
      </c>
      <c r="K37" s="30"/>
      <c r="L37" s="37"/>
      <c r="M37" s="160"/>
      <c r="N37" s="30"/>
      <c r="O37" s="30"/>
      <c r="P37" s="30"/>
      <c r="Q37" s="30"/>
      <c r="R37" s="30"/>
      <c r="T37" s="30"/>
      <c r="U37" s="30"/>
      <c r="V37" s="30"/>
      <c r="W37" s="30"/>
      <c r="X37" s="30"/>
      <c r="Y37" s="30"/>
      <c r="Z37" s="30"/>
      <c r="AA37" s="30"/>
    </row>
    <row r="38" spans="1:28" x14ac:dyDescent="0.25">
      <c r="A38" s="129">
        <v>25</v>
      </c>
      <c r="B38" s="130" t="s">
        <v>42</v>
      </c>
      <c r="C38" s="135">
        <v>15705746</v>
      </c>
      <c r="D38" s="132">
        <v>45.8</v>
      </c>
      <c r="E38" s="14">
        <v>7499</v>
      </c>
      <c r="F38" s="14">
        <v>7499</v>
      </c>
      <c r="G38" s="13">
        <f t="shared" si="3"/>
        <v>0</v>
      </c>
      <c r="H38" s="133">
        <f t="shared" si="4"/>
        <v>0</v>
      </c>
      <c r="I38" s="97">
        <f>D38/7235.3*I10</f>
        <v>5.1441503130485351E-2</v>
      </c>
      <c r="J38" s="134">
        <f t="shared" si="2"/>
        <v>5.1441503130485351E-2</v>
      </c>
      <c r="K38" s="30"/>
      <c r="L38" s="37"/>
      <c r="M38" s="160"/>
      <c r="N38" s="30"/>
      <c r="O38" s="30"/>
      <c r="P38" s="30"/>
      <c r="Q38" s="30"/>
      <c r="R38" s="30"/>
      <c r="T38" s="30"/>
      <c r="U38" s="30"/>
      <c r="V38" s="30"/>
      <c r="W38" s="30"/>
      <c r="X38" s="30"/>
      <c r="Y38" s="30"/>
      <c r="Z38" s="30"/>
      <c r="AA38" s="30"/>
    </row>
    <row r="39" spans="1:28" x14ac:dyDescent="0.25">
      <c r="A39" s="129">
        <v>26</v>
      </c>
      <c r="B39" s="130" t="s">
        <v>43</v>
      </c>
      <c r="C39" s="135">
        <v>15705829</v>
      </c>
      <c r="D39" s="132">
        <v>60.4</v>
      </c>
      <c r="E39" s="14">
        <v>13613</v>
      </c>
      <c r="F39" s="14">
        <v>14432</v>
      </c>
      <c r="G39" s="13">
        <f t="shared" si="3"/>
        <v>819</v>
      </c>
      <c r="H39" s="133">
        <f t="shared" si="4"/>
        <v>0.70433999999999997</v>
      </c>
      <c r="I39" s="97">
        <f>D39/7235.3*I10</f>
        <v>6.7839886224482865E-2</v>
      </c>
      <c r="J39" s="134">
        <f t="shared" si="2"/>
        <v>0.77217988622448286</v>
      </c>
      <c r="K39" s="30"/>
      <c r="L39" s="37"/>
      <c r="M39" s="160"/>
      <c r="N39" s="30"/>
      <c r="O39" s="30"/>
      <c r="P39" s="30"/>
      <c r="Q39" s="30"/>
      <c r="R39" s="30"/>
      <c r="T39" s="30"/>
      <c r="U39" s="30"/>
      <c r="V39" s="30"/>
      <c r="W39" s="30"/>
      <c r="X39" s="30"/>
      <c r="Y39" s="30"/>
      <c r="Z39" s="30"/>
      <c r="AA39" s="30"/>
    </row>
    <row r="40" spans="1:28" x14ac:dyDescent="0.25">
      <c r="A40" s="136">
        <v>27</v>
      </c>
      <c r="B40" s="137" t="s">
        <v>44</v>
      </c>
      <c r="C40" s="135">
        <v>15705815</v>
      </c>
      <c r="D40" s="132">
        <v>72.099999999999994</v>
      </c>
      <c r="E40" s="14">
        <v>11760</v>
      </c>
      <c r="F40" s="14">
        <v>12337</v>
      </c>
      <c r="G40" s="13">
        <f t="shared" si="3"/>
        <v>577</v>
      </c>
      <c r="H40" s="133">
        <f t="shared" si="4"/>
        <v>0.49621999999999999</v>
      </c>
      <c r="I40" s="98">
        <f>D40/7235.3*I10</f>
        <v>8.0981056238165802E-2</v>
      </c>
      <c r="J40" s="138">
        <f t="shared" si="2"/>
        <v>0.57720105623816576</v>
      </c>
      <c r="K40" s="30"/>
      <c r="L40" s="44"/>
      <c r="M40" s="160"/>
      <c r="N40" s="30"/>
      <c r="O40" s="30"/>
      <c r="P40" s="30"/>
      <c r="Q40" s="30"/>
      <c r="R40" s="30"/>
      <c r="T40" s="30"/>
      <c r="U40" s="30"/>
      <c r="V40" s="30"/>
      <c r="W40" s="30"/>
      <c r="X40" s="30"/>
      <c r="Y40" s="30"/>
      <c r="Z40" s="30"/>
      <c r="AA40" s="30"/>
    </row>
    <row r="41" spans="1:28" x14ac:dyDescent="0.25">
      <c r="A41" s="129">
        <v>28</v>
      </c>
      <c r="B41" s="130" t="s">
        <v>45</v>
      </c>
      <c r="C41" s="135">
        <v>15705586</v>
      </c>
      <c r="D41" s="132">
        <v>46.9</v>
      </c>
      <c r="E41" s="14">
        <v>9375</v>
      </c>
      <c r="F41" s="14">
        <v>9854</v>
      </c>
      <c r="G41" s="13">
        <f t="shared" si="3"/>
        <v>479</v>
      </c>
      <c r="H41" s="133">
        <f t="shared" si="4"/>
        <v>0.41193999999999997</v>
      </c>
      <c r="I41" s="97">
        <f>D41/7235.3*I10</f>
        <v>5.2676997747156402E-2</v>
      </c>
      <c r="J41" s="134">
        <f t="shared" si="2"/>
        <v>0.46461699774715637</v>
      </c>
      <c r="K41" s="30"/>
      <c r="L41" s="46"/>
      <c r="M41" s="160"/>
      <c r="N41" s="30"/>
      <c r="O41" s="30"/>
      <c r="P41" s="30"/>
      <c r="Q41" s="30"/>
      <c r="R41" s="30"/>
      <c r="T41" s="30"/>
      <c r="U41" s="30"/>
      <c r="V41" s="30"/>
      <c r="W41" s="30"/>
      <c r="X41" s="30"/>
      <c r="Y41" s="30"/>
      <c r="Z41" s="30"/>
      <c r="AA41" s="30"/>
    </row>
    <row r="42" spans="1:28" x14ac:dyDescent="0.25">
      <c r="A42" s="129">
        <v>29</v>
      </c>
      <c r="B42" s="130" t="s">
        <v>171</v>
      </c>
      <c r="C42" s="135">
        <v>16721754</v>
      </c>
      <c r="D42" s="132">
        <v>70</v>
      </c>
      <c r="E42" s="14">
        <v>518.20000000000005</v>
      </c>
      <c r="F42" s="14">
        <v>1301</v>
      </c>
      <c r="G42" s="13">
        <f t="shared" si="3"/>
        <v>782.8</v>
      </c>
      <c r="H42" s="161">
        <f t="shared" si="4"/>
        <v>0.67320799999999992</v>
      </c>
      <c r="I42" s="97">
        <f>D42/7235.3*I10</f>
        <v>7.862238469724836E-2</v>
      </c>
      <c r="J42" s="138">
        <f t="shared" si="2"/>
        <v>0.75183038469724828</v>
      </c>
      <c r="K42" s="30"/>
      <c r="L42" s="46"/>
      <c r="M42" s="160"/>
      <c r="N42" s="30"/>
      <c r="O42" s="30"/>
      <c r="P42" s="30"/>
      <c r="Q42" s="30"/>
      <c r="R42" s="30"/>
      <c r="T42" s="30"/>
      <c r="U42" s="30"/>
      <c r="V42" s="30"/>
      <c r="W42" s="30"/>
      <c r="X42" s="30"/>
      <c r="Y42" s="30"/>
      <c r="Z42" s="30"/>
      <c r="AA42" s="30"/>
    </row>
    <row r="43" spans="1:28" hidden="1" x14ac:dyDescent="0.25">
      <c r="A43" s="136"/>
      <c r="B43" s="130"/>
      <c r="C43" s="135"/>
      <c r="D43" s="132"/>
      <c r="E43" s="14"/>
      <c r="F43" s="14"/>
      <c r="G43" s="13"/>
      <c r="H43" s="161"/>
      <c r="I43" s="97">
        <f t="shared" ref="I43" si="5">D43/7235.3*I12</f>
        <v>0</v>
      </c>
      <c r="J43" s="138"/>
      <c r="K43" s="30"/>
      <c r="L43" s="37">
        <f>0.875/0.00086</f>
        <v>1017.4418604651163</v>
      </c>
      <c r="M43" s="160"/>
      <c r="N43" s="38"/>
      <c r="O43" s="30"/>
      <c r="P43" s="30"/>
      <c r="Q43" s="30"/>
      <c r="R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x14ac:dyDescent="0.25">
      <c r="A44" s="129">
        <v>30</v>
      </c>
      <c r="B44" s="130" t="s">
        <v>47</v>
      </c>
      <c r="C44" s="135">
        <v>15705525</v>
      </c>
      <c r="D44" s="132">
        <v>47.4</v>
      </c>
      <c r="E44" s="14">
        <v>8690</v>
      </c>
      <c r="F44" s="14">
        <v>8749</v>
      </c>
      <c r="G44" s="13">
        <f t="shared" si="3"/>
        <v>59</v>
      </c>
      <c r="H44" s="161">
        <f t="shared" ref="H44:H107" si="6">G44*0.00086</f>
        <v>5.074E-2</v>
      </c>
      <c r="I44" s="98">
        <f>D44/7235.3*I10</f>
        <v>5.3238586209279605E-2</v>
      </c>
      <c r="J44" s="138">
        <f t="shared" si="2"/>
        <v>0.10397858620927961</v>
      </c>
      <c r="K44" s="30"/>
      <c r="L44" s="37"/>
      <c r="M44" s="160"/>
      <c r="N44" s="30"/>
      <c r="O44" s="30"/>
      <c r="P44" s="30"/>
      <c r="Q44" s="30"/>
      <c r="R44" s="30"/>
      <c r="T44" s="30"/>
      <c r="U44" s="30"/>
      <c r="V44" s="30"/>
      <c r="W44" s="30"/>
      <c r="X44" s="30"/>
      <c r="Y44" s="30"/>
      <c r="Z44" s="30"/>
      <c r="AA44" s="30"/>
    </row>
    <row r="45" spans="1:28" x14ac:dyDescent="0.25">
      <c r="A45" s="129">
        <v>31</v>
      </c>
      <c r="B45" s="130" t="s">
        <v>48</v>
      </c>
      <c r="C45" s="135">
        <v>15705724</v>
      </c>
      <c r="D45" s="132">
        <v>43.2</v>
      </c>
      <c r="E45" s="15">
        <v>6357</v>
      </c>
      <c r="F45" s="15">
        <v>6679</v>
      </c>
      <c r="G45" s="13">
        <f t="shared" si="3"/>
        <v>322</v>
      </c>
      <c r="H45" s="133">
        <f t="shared" si="6"/>
        <v>0.27692</v>
      </c>
      <c r="I45" s="97">
        <f>D45/7235.3*I10</f>
        <v>4.8521243127444706E-2</v>
      </c>
      <c r="J45" s="134">
        <f t="shared" si="2"/>
        <v>0.32544124312744471</v>
      </c>
      <c r="K45" s="30"/>
      <c r="L45" s="37"/>
      <c r="M45" s="160"/>
      <c r="N45" s="30"/>
      <c r="O45" s="30"/>
      <c r="P45" s="30"/>
      <c r="Q45" s="30"/>
      <c r="R45" s="30"/>
      <c r="T45" s="30"/>
      <c r="U45" s="30"/>
      <c r="V45" s="30"/>
      <c r="W45" s="30"/>
      <c r="X45" s="30"/>
      <c r="Y45" s="30"/>
      <c r="Z45" s="30"/>
      <c r="AA45" s="30"/>
    </row>
    <row r="46" spans="1:28" x14ac:dyDescent="0.25">
      <c r="A46" s="129">
        <v>32</v>
      </c>
      <c r="B46" s="130" t="s">
        <v>49</v>
      </c>
      <c r="C46" s="135">
        <v>15705733</v>
      </c>
      <c r="D46" s="132">
        <v>41.7</v>
      </c>
      <c r="E46" s="15">
        <v>6199</v>
      </c>
      <c r="F46" s="15">
        <v>6422</v>
      </c>
      <c r="G46" s="13">
        <f t="shared" si="3"/>
        <v>223</v>
      </c>
      <c r="H46" s="133">
        <f t="shared" si="6"/>
        <v>0.19178000000000001</v>
      </c>
      <c r="I46" s="97">
        <f>D46/7235.3*I10</f>
        <v>4.6836477741075098E-2</v>
      </c>
      <c r="J46" s="134">
        <f t="shared" si="2"/>
        <v>0.23861647774107511</v>
      </c>
      <c r="K46" s="30"/>
      <c r="L46" s="37"/>
      <c r="M46" s="160"/>
      <c r="N46" s="30"/>
      <c r="O46" s="30"/>
      <c r="P46" s="30"/>
      <c r="Q46" s="30"/>
      <c r="R46" s="30"/>
      <c r="T46" s="30"/>
      <c r="U46" s="30"/>
      <c r="V46" s="30"/>
      <c r="W46" s="30"/>
      <c r="X46" s="30"/>
      <c r="Y46" s="30"/>
      <c r="Z46" s="30"/>
      <c r="AA46" s="30"/>
    </row>
    <row r="47" spans="1:28" x14ac:dyDescent="0.25">
      <c r="A47" s="129">
        <v>33</v>
      </c>
      <c r="B47" s="130" t="s">
        <v>50</v>
      </c>
      <c r="C47" s="135">
        <v>15705600</v>
      </c>
      <c r="D47" s="132">
        <v>46</v>
      </c>
      <c r="E47" s="14">
        <v>9200</v>
      </c>
      <c r="F47" s="14">
        <v>9617</v>
      </c>
      <c r="G47" s="13">
        <f t="shared" si="3"/>
        <v>417</v>
      </c>
      <c r="H47" s="133">
        <f t="shared" si="6"/>
        <v>0.35861999999999999</v>
      </c>
      <c r="I47" s="97">
        <f>D47/7235.3*I10</f>
        <v>5.1666138515334636E-2</v>
      </c>
      <c r="J47" s="134">
        <f t="shared" si="2"/>
        <v>0.41028613851533463</v>
      </c>
      <c r="K47" s="30"/>
      <c r="L47" s="46"/>
      <c r="M47" s="160"/>
      <c r="N47" s="30"/>
      <c r="O47" s="30"/>
      <c r="P47" s="30"/>
      <c r="Q47" s="30"/>
      <c r="R47" s="30"/>
      <c r="T47" s="30"/>
      <c r="U47" s="30"/>
      <c r="V47" s="30"/>
      <c r="W47" s="30"/>
      <c r="X47" s="30"/>
      <c r="Y47" s="30"/>
      <c r="Z47" s="30"/>
      <c r="AA47" s="30"/>
    </row>
    <row r="48" spans="1:28" x14ac:dyDescent="0.25">
      <c r="A48" s="129">
        <v>34</v>
      </c>
      <c r="B48" s="130" t="s">
        <v>51</v>
      </c>
      <c r="C48" s="135">
        <v>15705534</v>
      </c>
      <c r="D48" s="132">
        <v>60.6</v>
      </c>
      <c r="E48" s="15">
        <v>13851</v>
      </c>
      <c r="F48" s="15">
        <v>13851</v>
      </c>
      <c r="G48" s="13">
        <f t="shared" si="3"/>
        <v>0</v>
      </c>
      <c r="H48" s="133">
        <f t="shared" si="6"/>
        <v>0</v>
      </c>
      <c r="I48" s="97">
        <f>D48/7235.3*I10</f>
        <v>6.8064521609332157E-2</v>
      </c>
      <c r="J48" s="134">
        <f t="shared" si="2"/>
        <v>6.8064521609332157E-2</v>
      </c>
      <c r="K48" s="30"/>
      <c r="L48" s="37"/>
      <c r="M48" s="160"/>
      <c r="N48" s="30"/>
      <c r="O48" s="30"/>
      <c r="P48" s="30"/>
      <c r="Q48" s="30"/>
      <c r="R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5">
      <c r="A49" s="129">
        <v>35</v>
      </c>
      <c r="B49" s="130" t="s">
        <v>52</v>
      </c>
      <c r="C49" s="139">
        <v>15705677</v>
      </c>
      <c r="D49" s="132">
        <v>72.2</v>
      </c>
      <c r="E49" s="15">
        <v>6427</v>
      </c>
      <c r="F49" s="15">
        <v>6427</v>
      </c>
      <c r="G49" s="13">
        <f t="shared" si="3"/>
        <v>0</v>
      </c>
      <c r="H49" s="133">
        <f t="shared" si="6"/>
        <v>0</v>
      </c>
      <c r="I49" s="97">
        <f>D49/7235.3*I10</f>
        <v>8.1093373930590448E-2</v>
      </c>
      <c r="J49" s="134">
        <f t="shared" si="2"/>
        <v>8.1093373930590448E-2</v>
      </c>
      <c r="K49" s="30"/>
      <c r="L49" s="37"/>
      <c r="M49" s="160"/>
      <c r="N49" s="30"/>
      <c r="O49" s="30"/>
      <c r="P49" s="30"/>
      <c r="Q49" s="30"/>
      <c r="R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5">
      <c r="A50" s="129">
        <v>36</v>
      </c>
      <c r="B50" s="130" t="s">
        <v>53</v>
      </c>
      <c r="C50" s="135">
        <v>15705691</v>
      </c>
      <c r="D50" s="132">
        <v>46.5</v>
      </c>
      <c r="E50" s="15">
        <v>6156</v>
      </c>
      <c r="F50" s="15">
        <v>6178</v>
      </c>
      <c r="G50" s="13">
        <f t="shared" si="3"/>
        <v>22</v>
      </c>
      <c r="H50" s="133">
        <f t="shared" si="6"/>
        <v>1.8919999999999999E-2</v>
      </c>
      <c r="I50" s="97">
        <f>D50/7235.3*I10</f>
        <v>5.2227726977457839E-2</v>
      </c>
      <c r="J50" s="134">
        <f>H50+I50</f>
        <v>7.1147726977457831E-2</v>
      </c>
      <c r="K50" s="30"/>
      <c r="L50" s="37"/>
      <c r="M50" s="160"/>
      <c r="N50" s="30"/>
      <c r="O50" s="30"/>
      <c r="P50" s="30"/>
      <c r="Q50" s="30"/>
      <c r="R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5">
      <c r="A51" s="140">
        <v>37</v>
      </c>
      <c r="B51" s="141" t="s">
        <v>54</v>
      </c>
      <c r="C51" s="135">
        <v>15730459</v>
      </c>
      <c r="D51" s="142">
        <v>69.5</v>
      </c>
      <c r="E51" s="14">
        <v>14394</v>
      </c>
      <c r="F51" s="14">
        <v>14500</v>
      </c>
      <c r="G51" s="13">
        <f t="shared" si="3"/>
        <v>106</v>
      </c>
      <c r="H51" s="133">
        <f t="shared" si="6"/>
        <v>9.1159999999999991E-2</v>
      </c>
      <c r="I51" s="97">
        <f>D51/7235.3*I10</f>
        <v>7.8060796235125157E-2</v>
      </c>
      <c r="J51" s="143">
        <f>H51+I51</f>
        <v>0.16922079623512515</v>
      </c>
      <c r="K51" s="30"/>
      <c r="L51" s="37"/>
      <c r="M51" s="160"/>
      <c r="N51" s="30"/>
      <c r="O51" s="30"/>
      <c r="P51" s="30"/>
      <c r="Q51" s="30"/>
      <c r="R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5">
      <c r="A52" s="129">
        <v>38</v>
      </c>
      <c r="B52" s="130" t="s">
        <v>55</v>
      </c>
      <c r="C52" s="144">
        <v>15705514</v>
      </c>
      <c r="D52" s="132">
        <v>47</v>
      </c>
      <c r="E52" s="15">
        <v>2604</v>
      </c>
      <c r="F52" s="15">
        <v>2650</v>
      </c>
      <c r="G52" s="13">
        <f t="shared" si="3"/>
        <v>46</v>
      </c>
      <c r="H52" s="133">
        <f t="shared" si="6"/>
        <v>3.9559999999999998E-2</v>
      </c>
      <c r="I52" s="97">
        <f>D52/7235.3*I10</f>
        <v>5.2789315439581042E-2</v>
      </c>
      <c r="J52" s="143">
        <f>H52+I52</f>
        <v>9.2349315439581039E-2</v>
      </c>
      <c r="K52" s="30"/>
      <c r="L52" s="37"/>
      <c r="M52" s="160"/>
      <c r="N52" s="30"/>
      <c r="O52" s="30"/>
      <c r="P52" s="30"/>
      <c r="Q52" s="30"/>
      <c r="R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5">
      <c r="A53" s="129">
        <v>39</v>
      </c>
      <c r="B53" s="145" t="s">
        <v>56</v>
      </c>
      <c r="C53" s="135">
        <v>15705660</v>
      </c>
      <c r="D53" s="132">
        <v>43.1</v>
      </c>
      <c r="E53" s="14">
        <v>3408</v>
      </c>
      <c r="F53" s="14">
        <v>3408</v>
      </c>
      <c r="G53" s="13">
        <f t="shared" si="3"/>
        <v>0</v>
      </c>
      <c r="H53" s="133">
        <f t="shared" si="6"/>
        <v>0</v>
      </c>
      <c r="I53" s="97">
        <f>D53/7235.3*I10</f>
        <v>4.8408925435020067E-2</v>
      </c>
      <c r="J53" s="134">
        <f t="shared" si="2"/>
        <v>4.8408925435020067E-2</v>
      </c>
      <c r="K53" s="30"/>
      <c r="L53" s="37"/>
      <c r="M53" s="160"/>
      <c r="N53" s="30"/>
      <c r="O53" s="30"/>
      <c r="P53" s="30"/>
      <c r="Q53" s="30"/>
      <c r="R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5">
      <c r="A54" s="79">
        <v>40</v>
      </c>
      <c r="B54" s="9" t="s">
        <v>57</v>
      </c>
      <c r="C54" s="7">
        <v>15705539</v>
      </c>
      <c r="D54" s="39">
        <v>41.4</v>
      </c>
      <c r="E54" s="14">
        <v>6398</v>
      </c>
      <c r="F54" s="14">
        <v>6398</v>
      </c>
      <c r="G54" s="13">
        <f t="shared" si="3"/>
        <v>0</v>
      </c>
      <c r="H54" s="87">
        <f t="shared" si="6"/>
        <v>0</v>
      </c>
      <c r="I54" s="97">
        <f>D54/7235.3*I10</f>
        <v>4.6499524663801174E-2</v>
      </c>
      <c r="J54" s="85">
        <f t="shared" si="2"/>
        <v>4.6499524663801174E-2</v>
      </c>
      <c r="K54" s="30"/>
      <c r="L54" s="37"/>
      <c r="M54" s="160"/>
      <c r="N54" s="30"/>
      <c r="O54" s="30"/>
      <c r="P54" s="30"/>
      <c r="Q54" s="30"/>
      <c r="R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5">
      <c r="A55" s="79">
        <v>41</v>
      </c>
      <c r="B55" s="9" t="s">
        <v>58</v>
      </c>
      <c r="C55" s="7">
        <v>15705823</v>
      </c>
      <c r="D55" s="39">
        <v>45.9</v>
      </c>
      <c r="E55" s="54">
        <v>7463</v>
      </c>
      <c r="F55" s="54">
        <v>7463</v>
      </c>
      <c r="G55" s="13">
        <f t="shared" si="3"/>
        <v>0</v>
      </c>
      <c r="H55" s="87">
        <f t="shared" si="6"/>
        <v>0</v>
      </c>
      <c r="I55" s="97">
        <f>D55/7235.3*I10</f>
        <v>5.1553820822909997E-2</v>
      </c>
      <c r="J55" s="85">
        <f t="shared" si="2"/>
        <v>5.1553820822909997E-2</v>
      </c>
      <c r="K55" s="30"/>
      <c r="L55" s="37"/>
      <c r="M55" s="160"/>
      <c r="N55" s="30"/>
      <c r="O55" s="30"/>
      <c r="P55" s="30"/>
      <c r="Q55" s="30"/>
      <c r="R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5">
      <c r="A56" s="79">
        <v>42</v>
      </c>
      <c r="B56" s="9" t="s">
        <v>59</v>
      </c>
      <c r="C56" s="7">
        <v>15705552</v>
      </c>
      <c r="D56" s="39">
        <v>60.8</v>
      </c>
      <c r="E56" s="54">
        <v>13505</v>
      </c>
      <c r="F56" s="54">
        <v>14033</v>
      </c>
      <c r="G56" s="13">
        <f t="shared" si="3"/>
        <v>528</v>
      </c>
      <c r="H56" s="87">
        <f t="shared" si="6"/>
        <v>0.45407999999999998</v>
      </c>
      <c r="I56" s="97">
        <f>D56/7235.3*I10</f>
        <v>6.8289156994181435E-2</v>
      </c>
      <c r="J56" s="85">
        <f t="shared" si="2"/>
        <v>0.52236915699418141</v>
      </c>
      <c r="K56" s="30"/>
      <c r="L56" s="37"/>
      <c r="M56" s="160"/>
      <c r="N56" s="30"/>
      <c r="O56" s="30"/>
      <c r="P56" s="30"/>
      <c r="Q56" s="30"/>
      <c r="R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5">
      <c r="A57" s="80">
        <v>43</v>
      </c>
      <c r="B57" s="53" t="s">
        <v>60</v>
      </c>
      <c r="C57" s="7">
        <v>15705663</v>
      </c>
      <c r="D57" s="39">
        <v>72.2</v>
      </c>
      <c r="E57" s="54">
        <v>1324</v>
      </c>
      <c r="F57" s="54">
        <v>1365.5</v>
      </c>
      <c r="G57" s="13">
        <f t="shared" si="3"/>
        <v>41.5</v>
      </c>
      <c r="H57" s="87">
        <f t="shared" si="6"/>
        <v>3.569E-2</v>
      </c>
      <c r="I57" s="98">
        <f>D57/7235.3*I10</f>
        <v>8.1093373930590448E-2</v>
      </c>
      <c r="J57" s="84">
        <f t="shared" si="2"/>
        <v>0.11678337393059045</v>
      </c>
      <c r="K57" s="30"/>
      <c r="L57" s="102"/>
      <c r="M57" s="160"/>
      <c r="N57" s="106"/>
      <c r="O57" s="106"/>
      <c r="P57" s="106"/>
      <c r="Q57" s="106"/>
      <c r="R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5">
      <c r="A58" s="79">
        <v>44</v>
      </c>
      <c r="B58" s="9" t="s">
        <v>61</v>
      </c>
      <c r="C58" s="7">
        <v>15705515</v>
      </c>
      <c r="D58" s="39">
        <v>46.3</v>
      </c>
      <c r="E58" s="54">
        <v>10841</v>
      </c>
      <c r="F58" s="54">
        <v>10841</v>
      </c>
      <c r="G58" s="13">
        <f t="shared" si="3"/>
        <v>0</v>
      </c>
      <c r="H58" s="87">
        <f t="shared" si="6"/>
        <v>0</v>
      </c>
      <c r="I58" s="97">
        <f>D58/7235.3*I10</f>
        <v>5.2003091592608554E-2</v>
      </c>
      <c r="J58" s="85">
        <f t="shared" si="2"/>
        <v>5.2003091592608554E-2</v>
      </c>
      <c r="K58" s="30"/>
      <c r="L58" s="37"/>
      <c r="M58" s="160"/>
      <c r="N58" s="30"/>
      <c r="O58" s="30"/>
      <c r="P58" s="30"/>
      <c r="Q58" s="30"/>
      <c r="R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5">
      <c r="A59" s="79">
        <v>45</v>
      </c>
      <c r="B59" s="9" t="s">
        <v>62</v>
      </c>
      <c r="C59" s="7">
        <v>15705549</v>
      </c>
      <c r="D59" s="39">
        <v>69.7</v>
      </c>
      <c r="E59" s="54">
        <v>9094</v>
      </c>
      <c r="F59" s="54">
        <v>9094</v>
      </c>
      <c r="G59" s="13">
        <f t="shared" si="3"/>
        <v>0</v>
      </c>
      <c r="H59" s="87">
        <f t="shared" si="6"/>
        <v>0</v>
      </c>
      <c r="I59" s="97">
        <f>D59/7235.3*I10</f>
        <v>7.8285431619974449E-2</v>
      </c>
      <c r="J59" s="85">
        <f t="shared" si="2"/>
        <v>7.8285431619974449E-2</v>
      </c>
      <c r="K59" s="30"/>
      <c r="L59" s="37"/>
      <c r="M59" s="160"/>
      <c r="N59" s="30"/>
      <c r="O59" s="30"/>
      <c r="P59" s="30"/>
      <c r="Q59" s="30"/>
      <c r="R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79">
        <v>46</v>
      </c>
      <c r="B60" s="9" t="s">
        <v>63</v>
      </c>
      <c r="C60" s="7">
        <v>15705742</v>
      </c>
      <c r="D60" s="39">
        <v>47.9</v>
      </c>
      <c r="E60" s="54">
        <v>8998</v>
      </c>
      <c r="F60" s="54">
        <v>9520</v>
      </c>
      <c r="G60" s="13">
        <f t="shared" si="3"/>
        <v>522</v>
      </c>
      <c r="H60" s="87">
        <f t="shared" si="6"/>
        <v>0.44891999999999999</v>
      </c>
      <c r="I60" s="97">
        <f>D60/7235.3*I10</f>
        <v>5.3800174671402808E-2</v>
      </c>
      <c r="J60" s="85">
        <f t="shared" si="2"/>
        <v>0.50272017467140284</v>
      </c>
      <c r="K60" s="30"/>
      <c r="L60" s="44"/>
      <c r="M60" s="160"/>
      <c r="N60" s="30"/>
      <c r="O60" s="30"/>
      <c r="P60" s="30"/>
      <c r="Q60" s="30"/>
      <c r="R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5">
      <c r="A61" s="79">
        <v>47</v>
      </c>
      <c r="B61" s="9" t="s">
        <v>64</v>
      </c>
      <c r="C61" s="7">
        <v>15705719</v>
      </c>
      <c r="D61" s="39">
        <v>42.4</v>
      </c>
      <c r="E61" s="54">
        <v>6818</v>
      </c>
      <c r="F61" s="54">
        <v>7247</v>
      </c>
      <c r="G61" s="13">
        <f t="shared" si="3"/>
        <v>429</v>
      </c>
      <c r="H61" s="87">
        <f t="shared" si="6"/>
        <v>0.36893999999999999</v>
      </c>
      <c r="I61" s="97">
        <f>D61/7235.3*I10</f>
        <v>4.7622701588047579E-2</v>
      </c>
      <c r="J61" s="85">
        <f t="shared" si="2"/>
        <v>0.41656270158804759</v>
      </c>
      <c r="K61" s="30"/>
      <c r="L61" s="37"/>
      <c r="M61" s="160"/>
      <c r="N61" s="30"/>
      <c r="O61" s="30"/>
      <c r="P61" s="30"/>
      <c r="Q61" s="30"/>
      <c r="R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5">
      <c r="A62" s="79">
        <v>48</v>
      </c>
      <c r="B62" s="9" t="s">
        <v>57</v>
      </c>
      <c r="C62" s="7">
        <v>15702590</v>
      </c>
      <c r="D62" s="39">
        <v>41.7</v>
      </c>
      <c r="E62" s="54">
        <v>11302</v>
      </c>
      <c r="F62" s="54">
        <v>11507</v>
      </c>
      <c r="G62" s="13">
        <f t="shared" si="3"/>
        <v>205</v>
      </c>
      <c r="H62" s="87">
        <f t="shared" si="6"/>
        <v>0.17629999999999998</v>
      </c>
      <c r="I62" s="97">
        <f>D62/7235.3*I10</f>
        <v>4.6836477741075098E-2</v>
      </c>
      <c r="J62" s="85">
        <f t="shared" si="2"/>
        <v>0.22313647774107509</v>
      </c>
      <c r="K62" s="30"/>
      <c r="L62" s="37"/>
      <c r="M62" s="160"/>
      <c r="N62" s="30"/>
      <c r="O62" s="30"/>
      <c r="P62" s="30"/>
      <c r="Q62" s="30"/>
      <c r="R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5">
      <c r="A63" s="79">
        <v>49</v>
      </c>
      <c r="B63" s="9" t="s">
        <v>65</v>
      </c>
      <c r="C63" s="7">
        <v>15705689</v>
      </c>
      <c r="D63" s="39">
        <v>45.7</v>
      </c>
      <c r="E63" s="13">
        <v>8689</v>
      </c>
      <c r="F63" s="13">
        <v>8689</v>
      </c>
      <c r="G63" s="13">
        <f t="shared" si="3"/>
        <v>0</v>
      </c>
      <c r="H63" s="87">
        <f t="shared" si="6"/>
        <v>0</v>
      </c>
      <c r="I63" s="97">
        <f>D63/7235.3*I10</f>
        <v>5.1329185438060719E-2</v>
      </c>
      <c r="J63" s="85">
        <f t="shared" si="2"/>
        <v>5.1329185438060719E-2</v>
      </c>
      <c r="K63" s="30"/>
      <c r="L63" s="37"/>
      <c r="M63" s="160"/>
      <c r="N63" s="30"/>
      <c r="O63" s="30"/>
      <c r="P63" s="30"/>
      <c r="Q63" s="30"/>
      <c r="R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5">
      <c r="A64" s="79">
        <v>50</v>
      </c>
      <c r="B64" s="9" t="s">
        <v>66</v>
      </c>
      <c r="C64" s="7">
        <v>15705596</v>
      </c>
      <c r="D64" s="39">
        <v>60.9</v>
      </c>
      <c r="E64" s="13">
        <v>4579</v>
      </c>
      <c r="F64" s="13">
        <v>4996</v>
      </c>
      <c r="G64" s="13">
        <f t="shared" si="3"/>
        <v>417</v>
      </c>
      <c r="H64" s="87">
        <f t="shared" si="6"/>
        <v>0.35861999999999999</v>
      </c>
      <c r="I64" s="97">
        <f>D64/7235.3*I10</f>
        <v>6.8401474686606081E-2</v>
      </c>
      <c r="J64" s="85">
        <f t="shared" si="2"/>
        <v>0.42702147468660606</v>
      </c>
      <c r="K64" s="30"/>
      <c r="L64" s="37"/>
      <c r="M64" s="160"/>
      <c r="N64" s="30"/>
      <c r="O64" s="30"/>
      <c r="P64" s="30"/>
      <c r="Q64" s="30"/>
      <c r="R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5">
      <c r="A65" s="79">
        <v>51</v>
      </c>
      <c r="B65" s="9" t="s">
        <v>67</v>
      </c>
      <c r="C65" s="7">
        <v>15705599</v>
      </c>
      <c r="D65" s="39">
        <v>71.7</v>
      </c>
      <c r="E65" s="13">
        <v>5412</v>
      </c>
      <c r="F65" s="13">
        <v>5412</v>
      </c>
      <c r="G65" s="13">
        <f t="shared" si="3"/>
        <v>0</v>
      </c>
      <c r="H65" s="87">
        <f t="shared" si="6"/>
        <v>0</v>
      </c>
      <c r="I65" s="97">
        <f>D65/7235.3*I10</f>
        <v>8.0531785468467246E-2</v>
      </c>
      <c r="J65" s="85">
        <f t="shared" si="2"/>
        <v>8.0531785468467246E-2</v>
      </c>
      <c r="K65" s="30"/>
      <c r="L65" s="37"/>
      <c r="M65" s="160"/>
      <c r="N65" s="30"/>
      <c r="O65" s="30"/>
      <c r="P65" s="30"/>
      <c r="Q65" s="30"/>
      <c r="R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5">
      <c r="A66" s="79">
        <v>52</v>
      </c>
      <c r="B66" s="9" t="s">
        <v>68</v>
      </c>
      <c r="C66" s="7">
        <v>15705736</v>
      </c>
      <c r="D66" s="39">
        <v>46.2</v>
      </c>
      <c r="E66" s="13">
        <v>10684</v>
      </c>
      <c r="F66" s="13">
        <v>11236</v>
      </c>
      <c r="G66" s="13">
        <f t="shared" si="3"/>
        <v>552</v>
      </c>
      <c r="H66" s="87">
        <f t="shared" si="6"/>
        <v>0.47471999999999998</v>
      </c>
      <c r="I66" s="97">
        <f>D66/7235.3*I10</f>
        <v>5.1890773900183922E-2</v>
      </c>
      <c r="J66" s="85">
        <f t="shared" si="2"/>
        <v>0.52661077390018385</v>
      </c>
      <c r="K66" s="30"/>
      <c r="L66" s="37"/>
      <c r="M66" s="160"/>
      <c r="N66" s="30"/>
      <c r="O66" s="30"/>
      <c r="P66" s="30"/>
      <c r="Q66" s="30"/>
      <c r="R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5">
      <c r="A67" s="79">
        <v>53</v>
      </c>
      <c r="B67" s="55" t="s">
        <v>150</v>
      </c>
      <c r="C67" s="7">
        <v>15708051</v>
      </c>
      <c r="D67" s="39">
        <v>69.8</v>
      </c>
      <c r="E67" s="13">
        <v>19458</v>
      </c>
      <c r="F67" s="13">
        <v>20100</v>
      </c>
      <c r="G67" s="13">
        <f t="shared" si="3"/>
        <v>642</v>
      </c>
      <c r="H67" s="87">
        <f t="shared" si="6"/>
        <v>0.55211999999999994</v>
      </c>
      <c r="I67" s="97">
        <f>D67/7235.3*I10</f>
        <v>7.8397749312399082E-2</v>
      </c>
      <c r="J67" s="85">
        <f t="shared" si="2"/>
        <v>0.63051774931239901</v>
      </c>
      <c r="K67" s="30"/>
      <c r="L67" s="44"/>
      <c r="M67" s="160"/>
      <c r="N67" s="30"/>
      <c r="O67" s="30"/>
      <c r="P67" s="30"/>
      <c r="Q67" s="30"/>
      <c r="R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5">
      <c r="A68" s="79">
        <v>54</v>
      </c>
      <c r="B68" s="56" t="s">
        <v>59</v>
      </c>
      <c r="C68" s="7">
        <v>15705572</v>
      </c>
      <c r="D68" s="39">
        <v>47.4</v>
      </c>
      <c r="E68" s="13">
        <v>11142</v>
      </c>
      <c r="F68" s="13">
        <v>11467</v>
      </c>
      <c r="G68" s="13">
        <f t="shared" si="3"/>
        <v>325</v>
      </c>
      <c r="H68" s="87">
        <f t="shared" si="6"/>
        <v>0.27949999999999997</v>
      </c>
      <c r="I68" s="97">
        <f>D68/7235.3*I10</f>
        <v>5.3238586209279605E-2</v>
      </c>
      <c r="J68" s="85">
        <f t="shared" si="2"/>
        <v>0.3327385862092796</v>
      </c>
      <c r="K68" s="30"/>
      <c r="L68" s="37"/>
      <c r="M68" s="160"/>
      <c r="N68" s="30"/>
      <c r="O68" s="30"/>
      <c r="P68" s="30"/>
      <c r="Q68" s="30"/>
      <c r="R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5">
      <c r="A69" s="79">
        <v>55</v>
      </c>
      <c r="B69" s="55" t="s">
        <v>69</v>
      </c>
      <c r="C69" s="7">
        <v>15708071</v>
      </c>
      <c r="D69" s="39">
        <v>42.1</v>
      </c>
      <c r="E69" s="13">
        <v>9694</v>
      </c>
      <c r="F69" s="13">
        <v>10162</v>
      </c>
      <c r="G69" s="13">
        <f t="shared" si="3"/>
        <v>468</v>
      </c>
      <c r="H69" s="87">
        <f t="shared" si="6"/>
        <v>0.40248</v>
      </c>
      <c r="I69" s="97">
        <f>D69/7235.3*I10</f>
        <v>4.7285748510773662E-2</v>
      </c>
      <c r="J69" s="85">
        <f t="shared" si="2"/>
        <v>0.44976574851077367</v>
      </c>
      <c r="K69" s="30"/>
      <c r="L69" s="37"/>
      <c r="M69" s="160"/>
      <c r="N69" s="30"/>
      <c r="O69" s="30"/>
      <c r="P69" s="30"/>
      <c r="Q69" s="30"/>
      <c r="R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5">
      <c r="A70" s="79">
        <v>56</v>
      </c>
      <c r="B70" s="55" t="s">
        <v>57</v>
      </c>
      <c r="C70" s="7">
        <v>15705570</v>
      </c>
      <c r="D70" s="39">
        <v>41.6</v>
      </c>
      <c r="E70" s="13">
        <v>11871</v>
      </c>
      <c r="F70" s="13">
        <v>11871</v>
      </c>
      <c r="G70" s="13">
        <f t="shared" si="3"/>
        <v>0</v>
      </c>
      <c r="H70" s="87">
        <f t="shared" si="6"/>
        <v>0</v>
      </c>
      <c r="I70" s="97">
        <f>D70/7235.3*I10</f>
        <v>4.6724160048650452E-2</v>
      </c>
      <c r="J70" s="85">
        <f t="shared" si="2"/>
        <v>4.6724160048650452E-2</v>
      </c>
      <c r="K70" s="30"/>
      <c r="L70" s="37"/>
      <c r="M70" s="160"/>
      <c r="N70" s="30"/>
      <c r="O70" s="30"/>
      <c r="P70" s="30"/>
      <c r="Q70" s="30"/>
      <c r="R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5">
      <c r="A71" s="82">
        <v>57</v>
      </c>
      <c r="B71" s="56" t="s">
        <v>70</v>
      </c>
      <c r="C71" s="8">
        <v>15730776</v>
      </c>
      <c r="D71" s="39">
        <v>45.9</v>
      </c>
      <c r="E71" s="13">
        <v>6361</v>
      </c>
      <c r="F71" s="13">
        <v>6783</v>
      </c>
      <c r="G71" s="13">
        <f t="shared" si="3"/>
        <v>422</v>
      </c>
      <c r="H71" s="87">
        <f t="shared" si="6"/>
        <v>0.36291999999999996</v>
      </c>
      <c r="I71" s="97">
        <f>D71/7235.3*I10</f>
        <v>5.1553820822909997E-2</v>
      </c>
      <c r="J71" s="85">
        <f>H71+I71</f>
        <v>0.41447382082290996</v>
      </c>
      <c r="K71" s="30"/>
      <c r="L71" s="37"/>
      <c r="M71" s="160"/>
      <c r="N71" s="30"/>
      <c r="O71" s="30"/>
      <c r="P71" s="30"/>
      <c r="Q71" s="30"/>
      <c r="R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5">
      <c r="A72" s="79">
        <v>58</v>
      </c>
      <c r="B72" s="55" t="s">
        <v>71</v>
      </c>
      <c r="C72" s="7">
        <v>15705638</v>
      </c>
      <c r="D72" s="39">
        <v>60.3</v>
      </c>
      <c r="E72" s="13">
        <v>3209</v>
      </c>
      <c r="F72" s="13">
        <v>3891</v>
      </c>
      <c r="G72" s="13">
        <f t="shared" si="3"/>
        <v>682</v>
      </c>
      <c r="H72" s="87">
        <f t="shared" si="6"/>
        <v>0.58651999999999993</v>
      </c>
      <c r="I72" s="97">
        <f>D72/7235.3*I10</f>
        <v>6.7727568532058233E-2</v>
      </c>
      <c r="J72" s="84">
        <f t="shared" si="2"/>
        <v>0.65424756853205812</v>
      </c>
      <c r="K72" s="30"/>
      <c r="L72" s="37"/>
      <c r="M72" s="160"/>
      <c r="N72" s="30"/>
      <c r="O72" s="30"/>
      <c r="P72" s="30"/>
      <c r="Q72" s="30"/>
      <c r="R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5">
      <c r="A73" s="79">
        <v>59</v>
      </c>
      <c r="B73" s="55" t="s">
        <v>72</v>
      </c>
      <c r="C73" s="7">
        <v>15705679</v>
      </c>
      <c r="D73" s="39">
        <v>71.7</v>
      </c>
      <c r="E73" s="13">
        <v>13093</v>
      </c>
      <c r="F73" s="13">
        <v>13545</v>
      </c>
      <c r="G73" s="13">
        <f t="shared" si="3"/>
        <v>452</v>
      </c>
      <c r="H73" s="87">
        <f t="shared" si="6"/>
        <v>0.38872000000000001</v>
      </c>
      <c r="I73" s="97">
        <f>D73/7235.3*I10</f>
        <v>8.0531785468467246E-2</v>
      </c>
      <c r="J73" s="85">
        <f t="shared" si="2"/>
        <v>0.46925178546846724</v>
      </c>
      <c r="K73" s="30"/>
      <c r="L73" s="37"/>
      <c r="M73" s="160"/>
      <c r="N73" s="30"/>
      <c r="O73" s="30"/>
      <c r="P73" s="30"/>
      <c r="Q73" s="30"/>
      <c r="R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5">
      <c r="A74" s="79">
        <v>60</v>
      </c>
      <c r="B74" s="9" t="s">
        <v>73</v>
      </c>
      <c r="C74" s="7">
        <v>15705645</v>
      </c>
      <c r="D74" s="39">
        <v>46</v>
      </c>
      <c r="E74" s="13">
        <v>3690</v>
      </c>
      <c r="F74" s="13">
        <v>3718</v>
      </c>
      <c r="G74" s="13">
        <f t="shared" si="3"/>
        <v>28</v>
      </c>
      <c r="H74" s="87">
        <f t="shared" si="6"/>
        <v>2.4080000000000001E-2</v>
      </c>
      <c r="I74" s="97">
        <f>D74/7235.3*I10</f>
        <v>5.1666138515334636E-2</v>
      </c>
      <c r="J74" s="85">
        <f t="shared" si="2"/>
        <v>7.5746138515334641E-2</v>
      </c>
      <c r="K74" s="30"/>
      <c r="L74" s="37"/>
      <c r="M74" s="160"/>
      <c r="N74" s="30"/>
      <c r="O74" s="30"/>
      <c r="P74" s="30"/>
      <c r="Q74" s="30"/>
      <c r="R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5">
      <c r="A75" s="79">
        <v>61</v>
      </c>
      <c r="B75" s="9" t="s">
        <v>74</v>
      </c>
      <c r="C75" s="7">
        <v>15705714</v>
      </c>
      <c r="D75" s="39">
        <v>71.5</v>
      </c>
      <c r="E75" s="13">
        <v>14139</v>
      </c>
      <c r="F75" s="13">
        <v>14140</v>
      </c>
      <c r="G75" s="13">
        <f t="shared" si="3"/>
        <v>1</v>
      </c>
      <c r="H75" s="87">
        <f t="shared" si="6"/>
        <v>8.5999999999999998E-4</v>
      </c>
      <c r="I75" s="97">
        <f>D75/7235.3*I10</f>
        <v>8.0307150083617967E-2</v>
      </c>
      <c r="J75" s="85">
        <f t="shared" si="2"/>
        <v>8.1167150083617967E-2</v>
      </c>
      <c r="K75" s="30"/>
      <c r="L75" s="37"/>
      <c r="M75" s="160"/>
      <c r="N75" s="30"/>
      <c r="O75" s="30"/>
      <c r="P75" s="30"/>
      <c r="Q75" s="30"/>
      <c r="R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5">
      <c r="A76" s="79">
        <v>62</v>
      </c>
      <c r="B76" s="9" t="s">
        <v>75</v>
      </c>
      <c r="C76" s="7">
        <v>15705794</v>
      </c>
      <c r="D76" s="39">
        <v>47.9</v>
      </c>
      <c r="E76" s="13">
        <v>6926</v>
      </c>
      <c r="F76" s="13">
        <v>7447</v>
      </c>
      <c r="G76" s="13">
        <f t="shared" si="3"/>
        <v>521</v>
      </c>
      <c r="H76" s="87">
        <f t="shared" si="6"/>
        <v>0.44806000000000001</v>
      </c>
      <c r="I76" s="97">
        <f>D76/7235.3*I10</f>
        <v>5.3800174671402808E-2</v>
      </c>
      <c r="J76" s="85">
        <f t="shared" si="2"/>
        <v>0.50186017467140287</v>
      </c>
      <c r="K76" s="30"/>
      <c r="L76" s="37"/>
      <c r="M76" s="160"/>
      <c r="N76" s="30"/>
      <c r="O76" s="30"/>
      <c r="P76" s="30"/>
      <c r="Q76" s="30"/>
      <c r="R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5">
      <c r="A77" s="79">
        <v>63</v>
      </c>
      <c r="B77" s="9" t="s">
        <v>76</v>
      </c>
      <c r="C77" s="7">
        <v>15703003</v>
      </c>
      <c r="D77" s="39">
        <v>41.4</v>
      </c>
      <c r="E77" s="13">
        <v>3492</v>
      </c>
      <c r="F77" s="13">
        <v>3541</v>
      </c>
      <c r="G77" s="13">
        <f t="shared" si="3"/>
        <v>49</v>
      </c>
      <c r="H77" s="87">
        <f t="shared" si="6"/>
        <v>4.2139999999999997E-2</v>
      </c>
      <c r="I77" s="97">
        <f>D77/7235.3*I10</f>
        <v>4.6499524663801174E-2</v>
      </c>
      <c r="J77" s="85">
        <f t="shared" si="2"/>
        <v>8.8639524663801178E-2</v>
      </c>
      <c r="K77" s="30"/>
      <c r="L77" s="37"/>
      <c r="M77" s="160"/>
      <c r="N77" s="30"/>
      <c r="O77" s="30"/>
      <c r="P77" s="30"/>
      <c r="Q77" s="30"/>
      <c r="R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5">
      <c r="A78" s="80">
        <v>64</v>
      </c>
      <c r="B78" s="49" t="s">
        <v>77</v>
      </c>
      <c r="C78" s="7">
        <v>15705656</v>
      </c>
      <c r="D78" s="39">
        <v>42.2</v>
      </c>
      <c r="E78" s="13">
        <v>7836</v>
      </c>
      <c r="F78" s="13">
        <v>8137</v>
      </c>
      <c r="G78" s="13">
        <f t="shared" si="3"/>
        <v>301</v>
      </c>
      <c r="H78" s="87">
        <f t="shared" si="6"/>
        <v>0.25885999999999998</v>
      </c>
      <c r="I78" s="97">
        <f>D78/7235.3*I10</f>
        <v>4.7398066203198301E-2</v>
      </c>
      <c r="J78" s="84">
        <f t="shared" si="2"/>
        <v>0.30625806620319829</v>
      </c>
      <c r="K78" s="30"/>
      <c r="L78" s="44"/>
      <c r="M78" s="160"/>
      <c r="N78" s="30"/>
      <c r="O78" s="30"/>
      <c r="P78" s="30"/>
      <c r="Q78" s="30"/>
      <c r="R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5">
      <c r="A79" s="79">
        <v>65</v>
      </c>
      <c r="B79" s="9" t="s">
        <v>78</v>
      </c>
      <c r="C79" s="7">
        <v>15708142</v>
      </c>
      <c r="D79" s="39">
        <v>45.4</v>
      </c>
      <c r="E79" s="13">
        <v>7764</v>
      </c>
      <c r="F79" s="13">
        <v>7971</v>
      </c>
      <c r="G79" s="13">
        <f t="shared" si="3"/>
        <v>207</v>
      </c>
      <c r="H79" s="87">
        <f t="shared" si="6"/>
        <v>0.17801999999999998</v>
      </c>
      <c r="I79" s="97">
        <f>D79/7235.3*I10</f>
        <v>5.0992232360786795E-2</v>
      </c>
      <c r="J79" s="85">
        <f t="shared" si="2"/>
        <v>0.22901223236078677</v>
      </c>
      <c r="K79" s="30"/>
      <c r="L79" s="37"/>
      <c r="M79" s="160"/>
      <c r="N79" s="30"/>
      <c r="O79" s="30"/>
      <c r="P79" s="30"/>
      <c r="Q79" s="30"/>
      <c r="R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5">
      <c r="A80" s="80">
        <v>66</v>
      </c>
      <c r="B80" s="49" t="s">
        <v>79</v>
      </c>
      <c r="C80" s="7">
        <v>15708645</v>
      </c>
      <c r="D80" s="39">
        <v>60.2</v>
      </c>
      <c r="E80" s="13">
        <v>14864</v>
      </c>
      <c r="F80" s="13">
        <v>15314</v>
      </c>
      <c r="G80" s="13">
        <f t="shared" si="3"/>
        <v>450</v>
      </c>
      <c r="H80" s="87">
        <f t="shared" si="6"/>
        <v>0.38700000000000001</v>
      </c>
      <c r="I80" s="97">
        <f>D80/7235.3*I10</f>
        <v>6.7615250839633587E-2</v>
      </c>
      <c r="J80" s="84">
        <f t="shared" ref="J80:J143" si="7">H80+I80</f>
        <v>0.45461525083963361</v>
      </c>
      <c r="K80" s="30"/>
      <c r="L80" s="44"/>
      <c r="M80" s="160"/>
      <c r="N80" s="30"/>
      <c r="O80" s="30"/>
      <c r="P80" s="30"/>
      <c r="Q80" s="30"/>
      <c r="R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5">
      <c r="A81" s="79">
        <v>67</v>
      </c>
      <c r="B81" s="9" t="s">
        <v>148</v>
      </c>
      <c r="C81" s="7">
        <v>15708109</v>
      </c>
      <c r="D81" s="39">
        <v>71.5</v>
      </c>
      <c r="E81" s="13">
        <v>10597</v>
      </c>
      <c r="F81" s="13">
        <v>11066</v>
      </c>
      <c r="G81" s="13">
        <f t="shared" si="3"/>
        <v>469</v>
      </c>
      <c r="H81" s="87">
        <f t="shared" si="6"/>
        <v>0.40333999999999998</v>
      </c>
      <c r="I81" s="97">
        <f>D81/7235.3*I10</f>
        <v>8.0307150083617967E-2</v>
      </c>
      <c r="J81" s="85">
        <f t="shared" si="7"/>
        <v>0.48364715008361792</v>
      </c>
      <c r="K81" s="30"/>
      <c r="L81" s="37"/>
      <c r="M81" s="160"/>
      <c r="N81" s="30"/>
      <c r="O81" s="30"/>
      <c r="P81" s="30"/>
      <c r="Q81" s="30"/>
      <c r="R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5">
      <c r="A82" s="79">
        <v>68</v>
      </c>
      <c r="B82" s="9" t="s">
        <v>80</v>
      </c>
      <c r="C82" s="7">
        <v>15705797</v>
      </c>
      <c r="D82" s="39">
        <v>45.7</v>
      </c>
      <c r="E82" s="13">
        <v>13935</v>
      </c>
      <c r="F82" s="13">
        <v>13935</v>
      </c>
      <c r="G82" s="13">
        <f t="shared" si="3"/>
        <v>0</v>
      </c>
      <c r="H82" s="87">
        <f t="shared" si="6"/>
        <v>0</v>
      </c>
      <c r="I82" s="97">
        <f>D82/7235.3*I10</f>
        <v>5.1329185438060719E-2</v>
      </c>
      <c r="J82" s="85">
        <f t="shared" si="7"/>
        <v>5.1329185438060719E-2</v>
      </c>
      <c r="K82" s="30"/>
      <c r="L82" s="37"/>
      <c r="M82" s="160"/>
      <c r="N82" s="30"/>
      <c r="O82" s="30"/>
      <c r="P82" s="30"/>
      <c r="Q82" s="30"/>
      <c r="R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5">
      <c r="A83" s="79">
        <v>69</v>
      </c>
      <c r="B83" s="9" t="s">
        <v>81</v>
      </c>
      <c r="C83" s="7">
        <v>15708362</v>
      </c>
      <c r="D83" s="39">
        <v>70.599999999999994</v>
      </c>
      <c r="E83" s="13">
        <v>18769</v>
      </c>
      <c r="F83" s="13">
        <v>18769</v>
      </c>
      <c r="G83" s="13">
        <f t="shared" si="3"/>
        <v>0</v>
      </c>
      <c r="H83" s="87">
        <f t="shared" si="6"/>
        <v>0</v>
      </c>
      <c r="I83" s="97">
        <f>D83/7235.3*I10</f>
        <v>7.9296290851796195E-2</v>
      </c>
      <c r="J83" s="85">
        <f t="shared" si="7"/>
        <v>7.9296290851796195E-2</v>
      </c>
      <c r="K83" s="30"/>
      <c r="L83" s="37"/>
      <c r="M83" s="160"/>
      <c r="N83" s="30"/>
      <c r="O83" s="30"/>
      <c r="P83" s="30"/>
      <c r="Q83" s="30"/>
      <c r="R83" s="30"/>
      <c r="T83" s="30"/>
      <c r="U83" s="30"/>
      <c r="V83" s="30"/>
      <c r="W83" s="30"/>
      <c r="X83" s="30"/>
      <c r="Y83" s="30"/>
      <c r="Z83" s="30"/>
      <c r="AA83" s="30"/>
    </row>
    <row r="84" spans="1:27" x14ac:dyDescent="0.25">
      <c r="A84" s="79">
        <v>70</v>
      </c>
      <c r="B84" s="9" t="s">
        <v>137</v>
      </c>
      <c r="C84" s="7">
        <v>15705643</v>
      </c>
      <c r="D84" s="39">
        <v>46.6</v>
      </c>
      <c r="E84" s="13">
        <v>9039</v>
      </c>
      <c r="F84" s="13">
        <v>9407</v>
      </c>
      <c r="G84" s="13">
        <f t="shared" si="3"/>
        <v>368</v>
      </c>
      <c r="H84" s="87">
        <f t="shared" si="6"/>
        <v>0.31647999999999998</v>
      </c>
      <c r="I84" s="97">
        <f>D84/7235.3*I10</f>
        <v>5.2340044669882485E-2</v>
      </c>
      <c r="J84" s="85">
        <f t="shared" si="7"/>
        <v>0.3688200446698825</v>
      </c>
      <c r="K84" s="30"/>
      <c r="L84" s="37"/>
      <c r="M84" s="160"/>
      <c r="N84" s="30"/>
      <c r="O84" s="30"/>
      <c r="P84" s="30"/>
      <c r="Q84" s="30"/>
      <c r="R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5">
      <c r="A85" s="79">
        <v>71</v>
      </c>
      <c r="B85" s="9" t="s">
        <v>82</v>
      </c>
      <c r="C85" s="7">
        <v>15705776</v>
      </c>
      <c r="D85" s="39">
        <v>42.2</v>
      </c>
      <c r="E85" s="13">
        <v>6</v>
      </c>
      <c r="F85" s="13">
        <v>6</v>
      </c>
      <c r="G85" s="13">
        <f t="shared" si="3"/>
        <v>0</v>
      </c>
      <c r="H85" s="87">
        <f t="shared" si="6"/>
        <v>0</v>
      </c>
      <c r="I85" s="97">
        <f>D85/7235.3*I10</f>
        <v>4.7398066203198301E-2</v>
      </c>
      <c r="J85" s="85">
        <f t="shared" si="7"/>
        <v>4.7398066203198301E-2</v>
      </c>
      <c r="K85" s="30"/>
      <c r="L85" s="37"/>
      <c r="M85" s="160"/>
      <c r="N85" s="30"/>
      <c r="O85" s="30"/>
      <c r="P85" s="30"/>
      <c r="Q85" s="30"/>
      <c r="R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5">
      <c r="A86" s="79">
        <v>72</v>
      </c>
      <c r="B86" s="9" t="s">
        <v>83</v>
      </c>
      <c r="C86" s="7">
        <v>15705545</v>
      </c>
      <c r="D86" s="39">
        <v>41.9</v>
      </c>
      <c r="E86" s="13">
        <v>4645</v>
      </c>
      <c r="F86" s="13">
        <v>4788</v>
      </c>
      <c r="G86" s="13">
        <f t="shared" si="3"/>
        <v>143</v>
      </c>
      <c r="H86" s="87">
        <f t="shared" si="6"/>
        <v>0.12297999999999999</v>
      </c>
      <c r="I86" s="97">
        <f>D86/7235.3*I10</f>
        <v>4.706111312592437E-2</v>
      </c>
      <c r="J86" s="85">
        <f t="shared" si="7"/>
        <v>0.17004111312592435</v>
      </c>
      <c r="K86" s="30"/>
      <c r="L86" s="37"/>
      <c r="M86" s="160"/>
      <c r="N86" s="30"/>
      <c r="O86" s="30"/>
      <c r="P86" s="30"/>
      <c r="Q86" s="30"/>
      <c r="R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5">
      <c r="A87" s="79">
        <v>73</v>
      </c>
      <c r="B87" s="9" t="s">
        <v>84</v>
      </c>
      <c r="C87" s="7">
        <v>15708739</v>
      </c>
      <c r="D87" s="39">
        <v>45.8</v>
      </c>
      <c r="E87" s="13">
        <v>7710</v>
      </c>
      <c r="F87" s="13">
        <v>8071</v>
      </c>
      <c r="G87" s="13">
        <f t="shared" si="3"/>
        <v>361</v>
      </c>
      <c r="H87" s="87">
        <f t="shared" si="6"/>
        <v>0.31046000000000001</v>
      </c>
      <c r="I87" s="97">
        <f>D87/7235.3*I10</f>
        <v>5.1441503130485351E-2</v>
      </c>
      <c r="J87" s="85">
        <f t="shared" si="7"/>
        <v>0.36190150313048536</v>
      </c>
      <c r="K87" s="30"/>
      <c r="L87" s="37"/>
      <c r="M87" s="160"/>
      <c r="N87" s="30"/>
      <c r="O87" s="30"/>
      <c r="P87" s="30"/>
      <c r="Q87" s="30"/>
      <c r="R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5">
      <c r="A88" s="80">
        <v>74</v>
      </c>
      <c r="B88" s="49" t="s">
        <v>85</v>
      </c>
      <c r="C88" s="7">
        <v>15708197</v>
      </c>
      <c r="D88" s="39">
        <v>60.7</v>
      </c>
      <c r="E88" s="13">
        <v>10438</v>
      </c>
      <c r="F88" s="13">
        <v>10741</v>
      </c>
      <c r="G88" s="13">
        <f t="shared" si="3"/>
        <v>303</v>
      </c>
      <c r="H88" s="87">
        <f t="shared" si="6"/>
        <v>0.26057999999999998</v>
      </c>
      <c r="I88" s="97">
        <f>D88/7235.3*I10</f>
        <v>6.8176839301756789E-2</v>
      </c>
      <c r="J88" s="84">
        <f t="shared" si="7"/>
        <v>0.32875683930175675</v>
      </c>
      <c r="K88" s="30"/>
      <c r="L88" s="44"/>
      <c r="M88" s="160"/>
      <c r="N88" s="30"/>
      <c r="O88" s="30"/>
      <c r="P88" s="30"/>
      <c r="Q88" s="30"/>
      <c r="R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5">
      <c r="A89" s="79">
        <v>75</v>
      </c>
      <c r="B89" s="9" t="s">
        <v>86</v>
      </c>
      <c r="C89" s="7">
        <v>15708099</v>
      </c>
      <c r="D89" s="39">
        <v>72.099999999999994</v>
      </c>
      <c r="E89" s="13">
        <v>12861</v>
      </c>
      <c r="F89" s="13">
        <v>13209</v>
      </c>
      <c r="G89" s="13">
        <f t="shared" si="3"/>
        <v>348</v>
      </c>
      <c r="H89" s="87">
        <f t="shared" si="6"/>
        <v>0.29927999999999999</v>
      </c>
      <c r="I89" s="97">
        <f>D89/7235.3*I10</f>
        <v>8.0981056238165802E-2</v>
      </c>
      <c r="J89" s="85">
        <f t="shared" si="7"/>
        <v>0.38026105623816581</v>
      </c>
      <c r="K89" s="30"/>
      <c r="L89" s="37"/>
      <c r="M89" s="160"/>
      <c r="N89" s="30"/>
      <c r="O89" s="30"/>
      <c r="P89" s="30"/>
      <c r="Q89" s="30"/>
      <c r="R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5">
      <c r="A90" s="79">
        <v>76</v>
      </c>
      <c r="B90" s="9" t="s">
        <v>87</v>
      </c>
      <c r="C90" s="7">
        <v>15708563</v>
      </c>
      <c r="D90" s="39">
        <v>45.9</v>
      </c>
      <c r="E90" s="13">
        <v>10321</v>
      </c>
      <c r="F90" s="13">
        <v>10788</v>
      </c>
      <c r="G90" s="13">
        <f t="shared" si="3"/>
        <v>467</v>
      </c>
      <c r="H90" s="87">
        <f t="shared" si="6"/>
        <v>0.40161999999999998</v>
      </c>
      <c r="I90" s="97">
        <f>D90/7235.3*I10</f>
        <v>5.1553820822909997E-2</v>
      </c>
      <c r="J90" s="85">
        <f t="shared" si="7"/>
        <v>0.45317382082290997</v>
      </c>
      <c r="K90" s="30"/>
      <c r="L90" s="37"/>
      <c r="M90" s="160"/>
      <c r="N90" s="30"/>
      <c r="O90" s="30"/>
      <c r="P90" s="30"/>
      <c r="Q90" s="30"/>
      <c r="R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5">
      <c r="A91" s="80">
        <v>77</v>
      </c>
      <c r="B91" s="49" t="s">
        <v>88</v>
      </c>
      <c r="C91" s="7">
        <v>15708346</v>
      </c>
      <c r="D91" s="39">
        <v>71</v>
      </c>
      <c r="E91" s="13">
        <v>14249</v>
      </c>
      <c r="F91" s="13">
        <v>14300</v>
      </c>
      <c r="G91" s="13">
        <f t="shared" si="3"/>
        <v>51</v>
      </c>
      <c r="H91" s="87">
        <f t="shared" si="6"/>
        <v>4.3859999999999996E-2</v>
      </c>
      <c r="I91" s="97">
        <f>D91/7235.3*I10</f>
        <v>7.9745561621494765E-2</v>
      </c>
      <c r="J91" s="84">
        <f t="shared" si="7"/>
        <v>0.12360556162149476</v>
      </c>
      <c r="K91" s="30"/>
      <c r="L91" s="44"/>
      <c r="M91" s="160"/>
      <c r="N91" s="30"/>
      <c r="O91" s="30"/>
      <c r="P91" s="30"/>
      <c r="Q91" s="30"/>
      <c r="R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5">
      <c r="A92" s="80">
        <v>78</v>
      </c>
      <c r="B92" s="49" t="s">
        <v>89</v>
      </c>
      <c r="C92" s="7">
        <v>15708441</v>
      </c>
      <c r="D92" s="39">
        <v>47.6</v>
      </c>
      <c r="E92" s="13">
        <v>12182</v>
      </c>
      <c r="F92" s="13">
        <v>12182</v>
      </c>
      <c r="G92" s="13">
        <f t="shared" si="3"/>
        <v>0</v>
      </c>
      <c r="H92" s="87">
        <f t="shared" si="6"/>
        <v>0</v>
      </c>
      <c r="I92" s="97">
        <f>D92/7235.3*I10</f>
        <v>5.346322159412889E-2</v>
      </c>
      <c r="J92" s="84">
        <f t="shared" si="7"/>
        <v>5.346322159412889E-2</v>
      </c>
      <c r="K92" s="30"/>
      <c r="L92" s="44"/>
      <c r="M92" s="160"/>
      <c r="N92" s="30"/>
      <c r="O92" s="30"/>
      <c r="P92" s="30"/>
      <c r="Q92" s="30"/>
      <c r="R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5">
      <c r="A93" s="79">
        <v>79</v>
      </c>
      <c r="B93" s="9" t="s">
        <v>138</v>
      </c>
      <c r="C93" s="7">
        <v>15708575</v>
      </c>
      <c r="D93" s="39">
        <v>42.3</v>
      </c>
      <c r="E93" s="13">
        <v>2122</v>
      </c>
      <c r="F93" s="13">
        <v>2431</v>
      </c>
      <c r="G93" s="13">
        <f t="shared" si="3"/>
        <v>309</v>
      </c>
      <c r="H93" s="87">
        <f t="shared" si="6"/>
        <v>0.26573999999999998</v>
      </c>
      <c r="I93" s="97">
        <f>D93/7235.3*I10</f>
        <v>4.7510383895622933E-2</v>
      </c>
      <c r="J93" s="85">
        <f t="shared" si="7"/>
        <v>0.31325038389562293</v>
      </c>
      <c r="K93" s="30"/>
      <c r="L93" s="37"/>
      <c r="M93" s="160"/>
      <c r="N93" s="30"/>
      <c r="O93" s="30"/>
      <c r="P93" s="30"/>
      <c r="Q93" s="30"/>
      <c r="R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5">
      <c r="A94" s="79">
        <v>80</v>
      </c>
      <c r="B94" s="9" t="s">
        <v>90</v>
      </c>
      <c r="C94" s="7">
        <v>15708455</v>
      </c>
      <c r="D94" s="39">
        <v>41.9</v>
      </c>
      <c r="E94" s="13">
        <v>5166</v>
      </c>
      <c r="F94" s="13">
        <v>5178</v>
      </c>
      <c r="G94" s="13">
        <f t="shared" si="3"/>
        <v>12</v>
      </c>
      <c r="H94" s="87">
        <f t="shared" si="6"/>
        <v>1.0319999999999999E-2</v>
      </c>
      <c r="I94" s="97">
        <f>D94/7235.3*I10</f>
        <v>4.706111312592437E-2</v>
      </c>
      <c r="J94" s="85">
        <f t="shared" si="7"/>
        <v>5.7381113125924366E-2</v>
      </c>
      <c r="K94" s="30"/>
      <c r="L94" s="37"/>
      <c r="M94" s="160"/>
      <c r="N94" s="30"/>
      <c r="O94" s="30"/>
      <c r="P94" s="30"/>
      <c r="Q94" s="30"/>
      <c r="R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5">
      <c r="A95" s="79">
        <v>81</v>
      </c>
      <c r="B95" s="9" t="s">
        <v>91</v>
      </c>
      <c r="C95" s="7">
        <v>15708660</v>
      </c>
      <c r="D95" s="39">
        <v>45.7</v>
      </c>
      <c r="E95" s="13">
        <v>11107</v>
      </c>
      <c r="F95" s="13">
        <v>11534</v>
      </c>
      <c r="G95" s="13">
        <f t="shared" si="3"/>
        <v>427</v>
      </c>
      <c r="H95" s="87">
        <f t="shared" si="6"/>
        <v>0.36721999999999999</v>
      </c>
      <c r="I95" s="97">
        <f>D95/7235.3*I10</f>
        <v>5.1329185438060719E-2</v>
      </c>
      <c r="J95" s="85">
        <f t="shared" si="7"/>
        <v>0.41854918543806069</v>
      </c>
      <c r="K95" s="30"/>
      <c r="L95" s="37"/>
      <c r="M95" s="160"/>
      <c r="N95" s="30"/>
      <c r="O95" s="30"/>
      <c r="P95" s="30"/>
      <c r="Q95" s="30"/>
      <c r="R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5">
      <c r="A96" s="79">
        <v>82</v>
      </c>
      <c r="B96" s="9" t="s">
        <v>92</v>
      </c>
      <c r="C96" s="7">
        <v>15708727</v>
      </c>
      <c r="D96" s="39">
        <v>60.7</v>
      </c>
      <c r="E96" s="13">
        <v>13637</v>
      </c>
      <c r="F96" s="13">
        <v>14212</v>
      </c>
      <c r="G96" s="13">
        <f t="shared" si="3"/>
        <v>575</v>
      </c>
      <c r="H96" s="87">
        <f t="shared" si="6"/>
        <v>0.4945</v>
      </c>
      <c r="I96" s="97">
        <f>D96/7235.3*I10</f>
        <v>6.8176839301756789E-2</v>
      </c>
      <c r="J96" s="85">
        <f t="shared" si="7"/>
        <v>0.56267683930175683</v>
      </c>
      <c r="K96" s="30"/>
      <c r="L96" s="44"/>
      <c r="M96" s="160"/>
      <c r="N96" s="30"/>
      <c r="O96" s="30"/>
      <c r="P96" s="30"/>
      <c r="Q96" s="30"/>
      <c r="R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79">
        <v>83</v>
      </c>
      <c r="B97" s="9" t="s">
        <v>139</v>
      </c>
      <c r="C97" s="7">
        <v>15705611</v>
      </c>
      <c r="D97" s="39">
        <v>71.900000000000006</v>
      </c>
      <c r="E97" s="13">
        <v>8023</v>
      </c>
      <c r="F97" s="13">
        <v>8482</v>
      </c>
      <c r="G97" s="13">
        <f t="shared" si="3"/>
        <v>459</v>
      </c>
      <c r="H97" s="87">
        <f t="shared" si="6"/>
        <v>0.39473999999999998</v>
      </c>
      <c r="I97" s="97">
        <f>D97/7235.3*I10</f>
        <v>8.0756420853316538E-2</v>
      </c>
      <c r="J97" s="85">
        <f t="shared" si="7"/>
        <v>0.4754964208533165</v>
      </c>
      <c r="K97" s="30"/>
      <c r="L97" s="44"/>
      <c r="M97" s="160"/>
      <c r="N97" s="11"/>
      <c r="O97" s="30"/>
      <c r="P97" s="30"/>
      <c r="Q97" s="30"/>
      <c r="R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79">
        <v>84</v>
      </c>
      <c r="B98" s="9" t="s">
        <v>93</v>
      </c>
      <c r="C98" s="7">
        <v>15708134</v>
      </c>
      <c r="D98" s="39">
        <v>45.6</v>
      </c>
      <c r="E98" s="13">
        <v>10004</v>
      </c>
      <c r="F98" s="13">
        <v>10421</v>
      </c>
      <c r="G98" s="13">
        <f t="shared" si="3"/>
        <v>417</v>
      </c>
      <c r="H98" s="87">
        <f t="shared" si="6"/>
        <v>0.35861999999999999</v>
      </c>
      <c r="I98" s="97">
        <f>D98/7235.3*I10</f>
        <v>5.1216867745636073E-2</v>
      </c>
      <c r="J98" s="85">
        <f t="shared" si="7"/>
        <v>0.40983686774563605</v>
      </c>
      <c r="K98" s="30"/>
      <c r="L98" s="37"/>
      <c r="M98" s="160"/>
      <c r="N98" s="11"/>
      <c r="O98" s="30"/>
      <c r="P98" s="30"/>
      <c r="Q98" s="30"/>
      <c r="R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80">
        <v>85</v>
      </c>
      <c r="B99" s="49" t="s">
        <v>94</v>
      </c>
      <c r="C99" s="7">
        <v>15705763</v>
      </c>
      <c r="D99" s="39">
        <v>70.7</v>
      </c>
      <c r="E99" s="13">
        <v>14334</v>
      </c>
      <c r="F99" s="13">
        <v>14558</v>
      </c>
      <c r="G99" s="13">
        <f t="shared" si="3"/>
        <v>224</v>
      </c>
      <c r="H99" s="87">
        <f t="shared" si="6"/>
        <v>0.19264000000000001</v>
      </c>
      <c r="I99" s="97">
        <f>D99/7235.3*I10</f>
        <v>7.9408608544220854E-2</v>
      </c>
      <c r="J99" s="84">
        <f t="shared" si="7"/>
        <v>0.27204860854422086</v>
      </c>
      <c r="K99" s="30"/>
      <c r="L99" s="37"/>
      <c r="M99" s="160"/>
      <c r="N99" s="11"/>
      <c r="O99" s="30"/>
      <c r="P99" s="30"/>
      <c r="Q99" s="30"/>
      <c r="R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79">
        <v>86</v>
      </c>
      <c r="B100" s="90" t="s">
        <v>95</v>
      </c>
      <c r="C100" s="91">
        <v>15708293</v>
      </c>
      <c r="D100" s="92">
        <v>47.5</v>
      </c>
      <c r="E100" s="13">
        <v>10186</v>
      </c>
      <c r="F100" s="13">
        <v>10655</v>
      </c>
      <c r="G100" s="13">
        <f t="shared" si="3"/>
        <v>469</v>
      </c>
      <c r="H100" s="87">
        <f t="shared" si="6"/>
        <v>0.40333999999999998</v>
      </c>
      <c r="I100" s="97">
        <f>D100/7235.3*I10</f>
        <v>5.3350903901704251E-2</v>
      </c>
      <c r="J100" s="85">
        <f t="shared" si="7"/>
        <v>0.45669090390170425</v>
      </c>
      <c r="K100" s="30"/>
      <c r="L100" s="37"/>
      <c r="M100" s="160"/>
      <c r="N100" s="11"/>
      <c r="O100" s="44"/>
      <c r="P100" s="30"/>
      <c r="Q100" s="30"/>
      <c r="R100" s="30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79">
        <v>87</v>
      </c>
      <c r="B101" s="90" t="s">
        <v>96</v>
      </c>
      <c r="C101" s="91">
        <v>15708499</v>
      </c>
      <c r="D101" s="92">
        <v>42</v>
      </c>
      <c r="E101" s="13">
        <v>9108</v>
      </c>
      <c r="F101" s="13">
        <v>9108</v>
      </c>
      <c r="G101" s="13">
        <f t="shared" ref="G101:G150" si="8">F101-E101</f>
        <v>0</v>
      </c>
      <c r="H101" s="87">
        <f t="shared" si="6"/>
        <v>0</v>
      </c>
      <c r="I101" s="97">
        <f>D101/7235.3*I10</f>
        <v>4.7173430818349023E-2</v>
      </c>
      <c r="J101" s="85">
        <f t="shared" si="7"/>
        <v>4.7173430818349023E-2</v>
      </c>
      <c r="K101" s="30"/>
      <c r="L101" s="37"/>
      <c r="M101" s="160"/>
      <c r="N101" s="11"/>
      <c r="O101" s="30"/>
      <c r="P101" s="30"/>
      <c r="Q101" s="30"/>
      <c r="R101" s="30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79">
        <v>88</v>
      </c>
      <c r="B102" s="89" t="s">
        <v>149</v>
      </c>
      <c r="C102" s="91">
        <v>15708190</v>
      </c>
      <c r="D102" s="92">
        <v>41.1</v>
      </c>
      <c r="E102" s="13">
        <v>11920</v>
      </c>
      <c r="F102" s="13">
        <v>11921</v>
      </c>
      <c r="G102" s="13">
        <f t="shared" si="8"/>
        <v>1</v>
      </c>
      <c r="H102" s="87">
        <f t="shared" si="6"/>
        <v>8.5999999999999998E-4</v>
      </c>
      <c r="I102" s="97">
        <f>D102/7235.3*I10</f>
        <v>4.6162571586527257E-2</v>
      </c>
      <c r="J102" s="85">
        <f t="shared" si="7"/>
        <v>4.7022571586527256E-2</v>
      </c>
      <c r="K102" s="30"/>
      <c r="L102" s="44"/>
      <c r="M102" s="160"/>
      <c r="N102" s="11"/>
      <c r="O102" s="30"/>
      <c r="P102" s="30"/>
      <c r="Q102" s="30"/>
      <c r="R102" s="30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79">
        <v>89</v>
      </c>
      <c r="B103" s="90" t="s">
        <v>97</v>
      </c>
      <c r="C103" s="93">
        <v>15708008</v>
      </c>
      <c r="D103" s="92">
        <v>45.5</v>
      </c>
      <c r="E103" s="13">
        <v>14150</v>
      </c>
      <c r="F103" s="13">
        <v>14816</v>
      </c>
      <c r="G103" s="13">
        <f t="shared" si="8"/>
        <v>666</v>
      </c>
      <c r="H103" s="87">
        <f t="shared" si="6"/>
        <v>0.57275999999999994</v>
      </c>
      <c r="I103" s="97">
        <f>D103/7235.3*I10</f>
        <v>5.1104550053211434E-2</v>
      </c>
      <c r="J103" s="85">
        <f t="shared" si="7"/>
        <v>0.6238645500532114</v>
      </c>
      <c r="K103" s="30"/>
      <c r="L103" s="37"/>
      <c r="M103" s="160"/>
      <c r="N103" s="11"/>
      <c r="O103" s="30"/>
      <c r="P103" s="30"/>
      <c r="Q103" s="30"/>
      <c r="R103" s="30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79">
        <v>90</v>
      </c>
      <c r="B104" s="90" t="s">
        <v>98</v>
      </c>
      <c r="C104" s="93">
        <v>15708095</v>
      </c>
      <c r="D104" s="92">
        <v>61</v>
      </c>
      <c r="E104" s="13">
        <v>14231</v>
      </c>
      <c r="F104" s="13">
        <v>14791</v>
      </c>
      <c r="G104" s="13">
        <f t="shared" si="8"/>
        <v>560</v>
      </c>
      <c r="H104" s="87">
        <f t="shared" si="6"/>
        <v>0.48159999999999997</v>
      </c>
      <c r="I104" s="97">
        <f>D104/7235.3*I10</f>
        <v>6.8513792379030714E-2</v>
      </c>
      <c r="J104" s="85">
        <f t="shared" si="7"/>
        <v>0.55011379237903069</v>
      </c>
      <c r="K104" s="30"/>
      <c r="L104" s="44"/>
      <c r="M104" s="160"/>
      <c r="N104" s="11"/>
      <c r="O104" s="30"/>
      <c r="P104" s="30"/>
      <c r="Q104" s="30"/>
      <c r="R104" s="30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80">
        <v>91</v>
      </c>
      <c r="B105" s="94" t="s">
        <v>99</v>
      </c>
      <c r="C105" s="93">
        <v>15708016</v>
      </c>
      <c r="D105" s="92">
        <v>71.8</v>
      </c>
      <c r="E105" s="13">
        <v>10998</v>
      </c>
      <c r="F105" s="13">
        <v>11524</v>
      </c>
      <c r="G105" s="13">
        <f t="shared" si="8"/>
        <v>526</v>
      </c>
      <c r="H105" s="87">
        <f t="shared" si="6"/>
        <v>0.45235999999999998</v>
      </c>
      <c r="I105" s="97">
        <f>D105/7235.3*I10</f>
        <v>8.0644103160891892E-2</v>
      </c>
      <c r="J105" s="84">
        <f t="shared" si="7"/>
        <v>0.53300410316089186</v>
      </c>
      <c r="K105" s="30"/>
      <c r="L105" s="44"/>
      <c r="M105" s="160"/>
      <c r="N105" s="11"/>
      <c r="O105" s="30"/>
      <c r="P105" s="30"/>
      <c r="Q105" s="30"/>
      <c r="R105" s="30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79">
        <v>92</v>
      </c>
      <c r="B106" s="90" t="s">
        <v>100</v>
      </c>
      <c r="C106" s="93">
        <v>15708063</v>
      </c>
      <c r="D106" s="92">
        <v>45.4</v>
      </c>
      <c r="E106" s="13">
        <v>11208</v>
      </c>
      <c r="F106" s="13">
        <v>11633</v>
      </c>
      <c r="G106" s="13">
        <f t="shared" si="8"/>
        <v>425</v>
      </c>
      <c r="H106" s="87">
        <f t="shared" si="6"/>
        <v>0.36549999999999999</v>
      </c>
      <c r="I106" s="97">
        <f>D106/7235.3*I10</f>
        <v>5.0992232360786795E-2</v>
      </c>
      <c r="J106" s="85">
        <f t="shared" si="7"/>
        <v>0.41649223236078681</v>
      </c>
      <c r="K106" s="30"/>
      <c r="L106" s="37"/>
      <c r="M106" s="160"/>
      <c r="N106" s="11"/>
      <c r="O106" s="44"/>
      <c r="P106" s="30"/>
      <c r="Q106" s="30"/>
      <c r="R106" s="30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80">
        <v>93</v>
      </c>
      <c r="B107" s="94" t="s">
        <v>101</v>
      </c>
      <c r="C107" s="93">
        <v>15708115</v>
      </c>
      <c r="D107" s="92">
        <v>70.599999999999994</v>
      </c>
      <c r="E107" s="13">
        <v>3445</v>
      </c>
      <c r="F107" s="13">
        <v>3445</v>
      </c>
      <c r="G107" s="13">
        <f t="shared" si="8"/>
        <v>0</v>
      </c>
      <c r="H107" s="87">
        <f t="shared" si="6"/>
        <v>0</v>
      </c>
      <c r="I107" s="97">
        <f>D107/7235.3*I10</f>
        <v>7.9296290851796195E-2</v>
      </c>
      <c r="J107" s="84">
        <f t="shared" si="7"/>
        <v>7.9296290851796195E-2</v>
      </c>
      <c r="K107" s="30"/>
      <c r="L107" s="37"/>
      <c r="M107" s="160"/>
      <c r="N107" s="11"/>
      <c r="O107" s="30"/>
      <c r="P107" s="30"/>
      <c r="Q107" s="30"/>
      <c r="R107" s="30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79">
        <v>94</v>
      </c>
      <c r="B108" s="90" t="s">
        <v>102</v>
      </c>
      <c r="C108" s="93">
        <v>15705706</v>
      </c>
      <c r="D108" s="92">
        <v>47.4</v>
      </c>
      <c r="E108" s="13">
        <v>6700</v>
      </c>
      <c r="F108" s="13">
        <v>6700</v>
      </c>
      <c r="G108" s="13">
        <f t="shared" si="8"/>
        <v>0</v>
      </c>
      <c r="H108" s="87">
        <f t="shared" ref="H108:H150" si="9">G108*0.00086</f>
        <v>0</v>
      </c>
      <c r="I108" s="97">
        <f>D108/7235.3*I10</f>
        <v>5.3238586209279605E-2</v>
      </c>
      <c r="J108" s="85">
        <f t="shared" si="7"/>
        <v>5.3238586209279605E-2</v>
      </c>
      <c r="K108" s="30"/>
      <c r="L108" s="37"/>
      <c r="M108" s="160"/>
      <c r="N108" s="11"/>
      <c r="O108" s="30"/>
      <c r="P108" s="30"/>
      <c r="Q108" s="30"/>
      <c r="R108" s="30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79">
        <v>95</v>
      </c>
      <c r="B109" s="90" t="s">
        <v>103</v>
      </c>
      <c r="C109" s="93">
        <v>15708352</v>
      </c>
      <c r="D109" s="92">
        <v>42</v>
      </c>
      <c r="E109" s="13">
        <v>1573</v>
      </c>
      <c r="F109" s="13">
        <v>1575</v>
      </c>
      <c r="G109" s="13">
        <f t="shared" si="8"/>
        <v>2</v>
      </c>
      <c r="H109" s="87">
        <f t="shared" si="9"/>
        <v>1.72E-3</v>
      </c>
      <c r="I109" s="97">
        <f>D109/7235.3*I10</f>
        <v>4.7173430818349023E-2</v>
      </c>
      <c r="J109" s="85">
        <f t="shared" si="7"/>
        <v>4.8893430818349022E-2</v>
      </c>
      <c r="K109" s="30"/>
      <c r="L109" s="37"/>
      <c r="M109" s="160"/>
      <c r="N109" s="11"/>
      <c r="O109" s="30"/>
      <c r="P109" s="30"/>
      <c r="Q109" s="30"/>
      <c r="R109" s="30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79">
        <v>96</v>
      </c>
      <c r="B110" s="90" t="s">
        <v>140</v>
      </c>
      <c r="C110" s="93">
        <v>15708616</v>
      </c>
      <c r="D110" s="92">
        <v>41.6</v>
      </c>
      <c r="E110" s="13">
        <v>10039</v>
      </c>
      <c r="F110" s="13">
        <v>10498</v>
      </c>
      <c r="G110" s="13">
        <f t="shared" si="8"/>
        <v>459</v>
      </c>
      <c r="H110" s="87">
        <f t="shared" si="9"/>
        <v>0.39473999999999998</v>
      </c>
      <c r="I110" s="97">
        <f>D110/7235.3*I10</f>
        <v>4.6724160048650452E-2</v>
      </c>
      <c r="J110" s="85">
        <f t="shared" si="7"/>
        <v>0.44146416004865041</v>
      </c>
      <c r="K110" s="30"/>
      <c r="L110" s="44"/>
      <c r="M110" s="160"/>
      <c r="N110" s="11"/>
      <c r="O110" s="30"/>
      <c r="P110" s="30"/>
      <c r="Q110" s="30"/>
      <c r="R110" s="30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80">
        <v>97</v>
      </c>
      <c r="B111" s="94" t="s">
        <v>104</v>
      </c>
      <c r="C111" s="91">
        <v>15705517</v>
      </c>
      <c r="D111" s="92">
        <v>45.3</v>
      </c>
      <c r="E111" s="13">
        <v>6145</v>
      </c>
      <c r="F111" s="13">
        <v>6247</v>
      </c>
      <c r="G111" s="13">
        <f t="shared" si="8"/>
        <v>102</v>
      </c>
      <c r="H111" s="87">
        <f t="shared" si="9"/>
        <v>8.7719999999999992E-2</v>
      </c>
      <c r="I111" s="97">
        <f>D111/7235.3*I10</f>
        <v>5.0879914668362156E-2</v>
      </c>
      <c r="J111" s="84">
        <f t="shared" si="7"/>
        <v>0.13859991466836213</v>
      </c>
      <c r="K111" s="30"/>
      <c r="L111" s="44"/>
      <c r="M111" s="160"/>
      <c r="N111" s="11"/>
      <c r="O111" s="30"/>
      <c r="P111" s="30"/>
      <c r="Q111" s="30"/>
      <c r="R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79">
        <v>98</v>
      </c>
      <c r="B112" s="90" t="s">
        <v>105</v>
      </c>
      <c r="C112" s="91">
        <v>15708462</v>
      </c>
      <c r="D112" s="92">
        <v>60.1</v>
      </c>
      <c r="E112" s="13">
        <v>8994</v>
      </c>
      <c r="F112" s="13">
        <v>9155</v>
      </c>
      <c r="G112" s="13">
        <f t="shared" si="8"/>
        <v>161</v>
      </c>
      <c r="H112" s="87">
        <f t="shared" si="9"/>
        <v>0.13846</v>
      </c>
      <c r="I112" s="97">
        <f>D112/7235.3*I10</f>
        <v>6.7502933147208941E-2</v>
      </c>
      <c r="J112" s="85">
        <f t="shared" si="7"/>
        <v>0.20596293314720893</v>
      </c>
      <c r="K112" s="30"/>
      <c r="L112" s="44"/>
      <c r="M112" s="160"/>
      <c r="N112" s="11"/>
      <c r="O112" s="30"/>
      <c r="P112" s="30"/>
      <c r="Q112" s="30"/>
      <c r="R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80">
        <v>99</v>
      </c>
      <c r="B113" s="94" t="s">
        <v>106</v>
      </c>
      <c r="C113" s="91">
        <v>15705826</v>
      </c>
      <c r="D113" s="92">
        <v>71.2</v>
      </c>
      <c r="E113" s="13">
        <v>7087</v>
      </c>
      <c r="F113" s="13">
        <v>7350</v>
      </c>
      <c r="G113" s="13">
        <f t="shared" si="8"/>
        <v>263</v>
      </c>
      <c r="H113" s="87">
        <f t="shared" si="9"/>
        <v>0.22617999999999999</v>
      </c>
      <c r="I113" s="97">
        <f>D113/7235.3*I10</f>
        <v>7.9970197006344043E-2</v>
      </c>
      <c r="J113" s="84">
        <f t="shared" si="7"/>
        <v>0.30615019700634405</v>
      </c>
      <c r="K113" s="30"/>
      <c r="L113" s="44"/>
      <c r="M113" s="160"/>
      <c r="N113" s="11"/>
      <c r="O113" s="30"/>
      <c r="P113" s="30"/>
      <c r="Q113" s="30"/>
      <c r="R113" s="30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79">
        <v>100</v>
      </c>
      <c r="B114" s="90" t="s">
        <v>107</v>
      </c>
      <c r="C114" s="91">
        <v>15705803</v>
      </c>
      <c r="D114" s="92">
        <v>45.7</v>
      </c>
      <c r="E114" s="54">
        <v>3000</v>
      </c>
      <c r="F114" s="54">
        <v>3000</v>
      </c>
      <c r="G114" s="13">
        <f t="shared" si="8"/>
        <v>0</v>
      </c>
      <c r="H114" s="87">
        <f t="shared" si="9"/>
        <v>0</v>
      </c>
      <c r="I114" s="97">
        <f>D114/7235.3*I10</f>
        <v>5.1329185438060719E-2</v>
      </c>
      <c r="J114" s="85">
        <f t="shared" si="7"/>
        <v>5.1329185438060719E-2</v>
      </c>
      <c r="K114" s="30"/>
      <c r="L114" s="37"/>
      <c r="M114" s="160"/>
      <c r="N114" s="11"/>
      <c r="O114" s="30"/>
      <c r="P114" s="30"/>
      <c r="Q114" s="30"/>
      <c r="R114" s="30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80">
        <v>101</v>
      </c>
      <c r="B115" s="90" t="s">
        <v>108</v>
      </c>
      <c r="C115" s="91">
        <v>15708066</v>
      </c>
      <c r="D115" s="92">
        <v>70.5</v>
      </c>
      <c r="E115" s="54">
        <v>13317</v>
      </c>
      <c r="F115" s="54">
        <v>13676</v>
      </c>
      <c r="G115" s="13">
        <f t="shared" si="8"/>
        <v>359</v>
      </c>
      <c r="H115" s="87">
        <f t="shared" si="9"/>
        <v>0.30874000000000001</v>
      </c>
      <c r="I115" s="97">
        <f>D115/7235.3*I10</f>
        <v>7.9183973159371576E-2</v>
      </c>
      <c r="J115" s="84">
        <f t="shared" si="7"/>
        <v>0.3879239731593716</v>
      </c>
      <c r="K115" s="30"/>
      <c r="L115" s="44"/>
      <c r="M115" s="160"/>
      <c r="N115" s="11"/>
      <c r="O115" s="30"/>
      <c r="P115" s="30"/>
      <c r="Q115" s="30"/>
      <c r="R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79">
        <v>102</v>
      </c>
      <c r="B116" s="90" t="s">
        <v>109</v>
      </c>
      <c r="C116" s="93">
        <v>15708622</v>
      </c>
      <c r="D116" s="92">
        <v>47.6</v>
      </c>
      <c r="E116" s="13">
        <v>6937</v>
      </c>
      <c r="F116" s="13">
        <v>7223</v>
      </c>
      <c r="G116" s="13">
        <f t="shared" si="8"/>
        <v>286</v>
      </c>
      <c r="H116" s="87">
        <f t="shared" si="9"/>
        <v>0.24595999999999998</v>
      </c>
      <c r="I116" s="97">
        <f>D116/7235.3*I10</f>
        <v>5.346322159412889E-2</v>
      </c>
      <c r="J116" s="85">
        <f t="shared" si="7"/>
        <v>0.29942322159412887</v>
      </c>
      <c r="K116" s="30"/>
      <c r="L116" s="37"/>
      <c r="M116" s="160"/>
      <c r="N116" s="11"/>
      <c r="O116" s="30"/>
      <c r="P116" s="30"/>
      <c r="Q116" s="30"/>
      <c r="R116" s="30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79">
        <v>103</v>
      </c>
      <c r="B117" s="90" t="s">
        <v>110</v>
      </c>
      <c r="C117" s="93">
        <v>16721764</v>
      </c>
      <c r="D117" s="92">
        <v>41.8</v>
      </c>
      <c r="E117" s="13">
        <v>298</v>
      </c>
      <c r="F117" s="13">
        <v>449</v>
      </c>
      <c r="G117" s="13">
        <f t="shared" si="8"/>
        <v>151</v>
      </c>
      <c r="H117" s="87">
        <f t="shared" si="9"/>
        <v>0.12986</v>
      </c>
      <c r="I117" s="97">
        <f>D117/7235.3*I10</f>
        <v>4.6948795433499731E-2</v>
      </c>
      <c r="J117" s="85">
        <f t="shared" si="7"/>
        <v>0.17680879543349973</v>
      </c>
      <c r="K117" s="30"/>
      <c r="L117" s="37"/>
      <c r="M117" s="160"/>
      <c r="N117" s="11"/>
      <c r="O117" s="30"/>
      <c r="P117" s="30"/>
      <c r="Q117" s="30"/>
      <c r="R117" s="30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79">
        <v>104</v>
      </c>
      <c r="B118" s="9" t="s">
        <v>111</v>
      </c>
      <c r="C118" s="48">
        <v>15708388</v>
      </c>
      <c r="D118" s="39">
        <v>41.4</v>
      </c>
      <c r="E118" s="13">
        <v>6939</v>
      </c>
      <c r="F118" s="13">
        <v>7383</v>
      </c>
      <c r="G118" s="13">
        <f t="shared" si="8"/>
        <v>444</v>
      </c>
      <c r="H118" s="87">
        <f t="shared" si="9"/>
        <v>0.38184000000000001</v>
      </c>
      <c r="I118" s="97">
        <f>D118/7235.3*I10</f>
        <v>4.6499524663801174E-2</v>
      </c>
      <c r="J118" s="85">
        <f t="shared" si="7"/>
        <v>0.42833952466380121</v>
      </c>
      <c r="K118" s="30"/>
      <c r="L118" s="37"/>
      <c r="M118" s="160"/>
      <c r="N118" s="11"/>
      <c r="O118" s="30"/>
      <c r="P118" s="30"/>
      <c r="Q118" s="30"/>
      <c r="R118" s="30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79">
        <v>105</v>
      </c>
      <c r="B119" s="9" t="s">
        <v>112</v>
      </c>
      <c r="C119" s="48">
        <v>15708121</v>
      </c>
      <c r="D119" s="39">
        <v>45.4</v>
      </c>
      <c r="E119" s="13">
        <v>9486</v>
      </c>
      <c r="F119" s="13">
        <v>9846</v>
      </c>
      <c r="G119" s="13">
        <f t="shared" si="8"/>
        <v>360</v>
      </c>
      <c r="H119" s="87">
        <f t="shared" si="9"/>
        <v>0.30959999999999999</v>
      </c>
      <c r="I119" s="97">
        <f>D119/7235.3*I10</f>
        <v>5.0992232360786795E-2</v>
      </c>
      <c r="J119" s="85">
        <f t="shared" si="7"/>
        <v>0.3605922323607868</v>
      </c>
      <c r="K119" s="30"/>
      <c r="L119" s="37"/>
      <c r="M119" s="160"/>
      <c r="N119" s="11"/>
      <c r="O119" s="30"/>
      <c r="P119" s="30"/>
      <c r="Q119" s="30"/>
      <c r="R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79">
        <v>106</v>
      </c>
      <c r="B120" s="9" t="s">
        <v>113</v>
      </c>
      <c r="C120" s="57">
        <v>15708043</v>
      </c>
      <c r="D120" s="39">
        <v>60.2</v>
      </c>
      <c r="E120" s="13">
        <v>14369</v>
      </c>
      <c r="F120" s="13">
        <v>15013</v>
      </c>
      <c r="G120" s="13">
        <f t="shared" si="8"/>
        <v>644</v>
      </c>
      <c r="H120" s="87">
        <f t="shared" si="9"/>
        <v>0.55384</v>
      </c>
      <c r="I120" s="97">
        <f>D120/7235.3*I10</f>
        <v>6.7615250839633587E-2</v>
      </c>
      <c r="J120" s="85">
        <f t="shared" si="7"/>
        <v>0.6214552508396336</v>
      </c>
      <c r="K120" s="30"/>
      <c r="L120" s="44"/>
      <c r="M120" s="160"/>
      <c r="N120" s="11"/>
      <c r="O120" s="30"/>
      <c r="P120" s="30"/>
      <c r="Q120" s="30"/>
      <c r="R120" s="30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80">
        <v>107</v>
      </c>
      <c r="B121" s="53" t="s">
        <v>114</v>
      </c>
      <c r="C121" s="48">
        <v>15708227</v>
      </c>
      <c r="D121" s="39">
        <v>71.3</v>
      </c>
      <c r="E121" s="13">
        <v>9641</v>
      </c>
      <c r="F121" s="13">
        <v>10222</v>
      </c>
      <c r="G121" s="13">
        <f t="shared" si="8"/>
        <v>581</v>
      </c>
      <c r="H121" s="87">
        <f t="shared" si="9"/>
        <v>0.49965999999999999</v>
      </c>
      <c r="I121" s="97">
        <f>D121/7235.3*I10</f>
        <v>8.0082514698768689E-2</v>
      </c>
      <c r="J121" s="84">
        <f t="shared" si="7"/>
        <v>0.5797425146987687</v>
      </c>
      <c r="K121" s="30"/>
      <c r="L121" s="44"/>
      <c r="M121" s="160"/>
      <c r="N121" s="11"/>
      <c r="O121" s="30"/>
      <c r="P121" s="30"/>
      <c r="Q121" s="30"/>
      <c r="R121" s="30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79">
        <v>108</v>
      </c>
      <c r="B122" s="9" t="s">
        <v>115</v>
      </c>
      <c r="C122" s="48">
        <v>15708438</v>
      </c>
      <c r="D122" s="39">
        <v>46</v>
      </c>
      <c r="E122" s="13">
        <v>9907</v>
      </c>
      <c r="F122" s="13">
        <v>9907</v>
      </c>
      <c r="G122" s="13">
        <f t="shared" si="8"/>
        <v>0</v>
      </c>
      <c r="H122" s="87">
        <f t="shared" si="9"/>
        <v>0</v>
      </c>
      <c r="I122" s="97">
        <f>D122/7235.3*I10</f>
        <v>5.1666138515334636E-2</v>
      </c>
      <c r="J122" s="85">
        <f t="shared" si="7"/>
        <v>5.1666138515334636E-2</v>
      </c>
      <c r="K122" s="30"/>
      <c r="L122" s="37"/>
      <c r="M122" s="160"/>
      <c r="N122" s="11"/>
      <c r="O122" s="30"/>
      <c r="P122" s="30"/>
      <c r="Q122" s="30"/>
      <c r="R122" s="30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80">
        <v>109</v>
      </c>
      <c r="B123" s="53" t="s">
        <v>116</v>
      </c>
      <c r="C123" s="48">
        <v>15708285</v>
      </c>
      <c r="D123" s="39">
        <v>70.400000000000006</v>
      </c>
      <c r="E123" s="13">
        <v>2791</v>
      </c>
      <c r="F123" s="13">
        <v>2791</v>
      </c>
      <c r="G123" s="13">
        <f t="shared" si="8"/>
        <v>0</v>
      </c>
      <c r="H123" s="87">
        <f t="shared" si="9"/>
        <v>0</v>
      </c>
      <c r="I123" s="97">
        <f>D123/7235.3*I10</f>
        <v>7.907165546694693E-2</v>
      </c>
      <c r="J123" s="84">
        <f t="shared" si="7"/>
        <v>7.907165546694693E-2</v>
      </c>
      <c r="K123" s="30"/>
      <c r="L123" s="44"/>
      <c r="M123" s="160"/>
      <c r="N123" s="11"/>
      <c r="O123" s="30"/>
      <c r="P123" s="30"/>
      <c r="Q123" s="30"/>
      <c r="R123" s="30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80">
        <v>110</v>
      </c>
      <c r="B124" s="49" t="s">
        <v>117</v>
      </c>
      <c r="C124" s="48">
        <v>15708248</v>
      </c>
      <c r="D124" s="39">
        <v>47.7</v>
      </c>
      <c r="E124" s="13">
        <v>5227</v>
      </c>
      <c r="F124" s="13">
        <v>5328</v>
      </c>
      <c r="G124" s="13">
        <f t="shared" si="8"/>
        <v>101</v>
      </c>
      <c r="H124" s="87">
        <f t="shared" si="9"/>
        <v>8.6859999999999993E-2</v>
      </c>
      <c r="I124" s="97">
        <f>D124/7235.3*I10</f>
        <v>5.3575539286553529E-2</v>
      </c>
      <c r="J124" s="84">
        <f t="shared" si="7"/>
        <v>0.14043553928655353</v>
      </c>
      <c r="K124" s="30"/>
      <c r="L124" s="44"/>
      <c r="M124" s="160"/>
      <c r="N124" s="11"/>
      <c r="O124" s="30"/>
      <c r="P124" s="30"/>
      <c r="Q124" s="30"/>
      <c r="R124" s="30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79">
        <v>111</v>
      </c>
      <c r="B125" s="9" t="s">
        <v>118</v>
      </c>
      <c r="C125" s="48">
        <v>15708011</v>
      </c>
      <c r="D125" s="39">
        <v>41.6</v>
      </c>
      <c r="E125" s="13">
        <v>9778</v>
      </c>
      <c r="F125" s="13">
        <v>10134</v>
      </c>
      <c r="G125" s="13">
        <f t="shared" si="8"/>
        <v>356</v>
      </c>
      <c r="H125" s="87">
        <f t="shared" si="9"/>
        <v>0.30615999999999999</v>
      </c>
      <c r="I125" s="97">
        <f>D125/7235.3*I10</f>
        <v>4.6724160048650452E-2</v>
      </c>
      <c r="J125" s="85">
        <f t="shared" si="7"/>
        <v>0.35288416004865042</v>
      </c>
      <c r="K125" s="30"/>
      <c r="L125" s="44"/>
      <c r="M125" s="160"/>
      <c r="N125" s="11"/>
      <c r="O125" s="30"/>
      <c r="P125" s="30"/>
      <c r="Q125" s="30"/>
      <c r="R125" s="30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79">
        <v>112</v>
      </c>
      <c r="B126" s="9" t="s">
        <v>119</v>
      </c>
      <c r="C126" s="48">
        <v>15708208</v>
      </c>
      <c r="D126" s="39">
        <v>41.7</v>
      </c>
      <c r="E126" s="13">
        <v>9176</v>
      </c>
      <c r="F126" s="13">
        <v>9691</v>
      </c>
      <c r="G126" s="13">
        <f t="shared" si="8"/>
        <v>515</v>
      </c>
      <c r="H126" s="87">
        <f t="shared" si="9"/>
        <v>0.44290000000000002</v>
      </c>
      <c r="I126" s="97">
        <f>D126/7235.3*I10</f>
        <v>4.6836477741075098E-2</v>
      </c>
      <c r="J126" s="85">
        <f t="shared" si="7"/>
        <v>0.48973647774107509</v>
      </c>
      <c r="K126" s="30"/>
      <c r="L126" s="37"/>
      <c r="M126" s="160"/>
      <c r="N126" s="11"/>
      <c r="O126" s="30"/>
      <c r="P126" s="30"/>
      <c r="Q126" s="30"/>
      <c r="R126" s="30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79">
        <v>113</v>
      </c>
      <c r="B127" s="9" t="s">
        <v>120</v>
      </c>
      <c r="C127" s="48">
        <v>15708187</v>
      </c>
      <c r="D127" s="39">
        <v>45.7</v>
      </c>
      <c r="E127" s="13">
        <v>10380</v>
      </c>
      <c r="F127" s="13">
        <v>10846</v>
      </c>
      <c r="G127" s="13">
        <f t="shared" si="8"/>
        <v>466</v>
      </c>
      <c r="H127" s="87">
        <f t="shared" si="9"/>
        <v>0.40076000000000001</v>
      </c>
      <c r="I127" s="97">
        <f>D127/7235.3*I10</f>
        <v>5.1329185438060719E-2</v>
      </c>
      <c r="J127" s="85">
        <f t="shared" si="7"/>
        <v>0.4520891854380607</v>
      </c>
      <c r="K127" s="30"/>
      <c r="L127" s="37"/>
      <c r="M127" s="160"/>
      <c r="N127" s="11"/>
      <c r="O127" s="30"/>
      <c r="P127" s="30"/>
      <c r="Q127" s="30"/>
      <c r="R127" s="30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80">
        <v>114</v>
      </c>
      <c r="B128" s="49" t="s">
        <v>121</v>
      </c>
      <c r="C128" s="48">
        <v>15705591</v>
      </c>
      <c r="D128" s="39">
        <v>59.9</v>
      </c>
      <c r="E128" s="13">
        <v>13320</v>
      </c>
      <c r="F128" s="13">
        <v>14085</v>
      </c>
      <c r="G128" s="13">
        <f t="shared" si="8"/>
        <v>765</v>
      </c>
      <c r="H128" s="87">
        <f t="shared" si="9"/>
        <v>0.65789999999999993</v>
      </c>
      <c r="I128" s="97">
        <f>D128/7235.3*I10</f>
        <v>6.7278297762359662E-2</v>
      </c>
      <c r="J128" s="84">
        <f t="shared" si="7"/>
        <v>0.72517829776235954</v>
      </c>
      <c r="K128" s="30"/>
      <c r="L128" s="44"/>
      <c r="M128" s="160"/>
      <c r="N128" s="11"/>
      <c r="O128" s="30"/>
      <c r="P128" s="30"/>
      <c r="Q128" s="30"/>
      <c r="R128" s="30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80">
        <v>115</v>
      </c>
      <c r="B129" s="49" t="s">
        <v>122</v>
      </c>
      <c r="C129" s="48">
        <v>15705766</v>
      </c>
      <c r="D129" s="39">
        <v>70.5</v>
      </c>
      <c r="E129" s="13">
        <v>13144</v>
      </c>
      <c r="F129" s="13">
        <v>13768</v>
      </c>
      <c r="G129" s="13">
        <f t="shared" si="8"/>
        <v>624</v>
      </c>
      <c r="H129" s="87">
        <f t="shared" si="9"/>
        <v>0.53664000000000001</v>
      </c>
      <c r="I129" s="97">
        <f>D129/7235.3*I10</f>
        <v>7.9183973159371576E-2</v>
      </c>
      <c r="J129" s="84">
        <f t="shared" si="7"/>
        <v>0.61582397315937154</v>
      </c>
      <c r="K129" s="30"/>
      <c r="L129" s="44"/>
      <c r="M129" s="160"/>
      <c r="N129" s="11"/>
      <c r="O129" s="30"/>
      <c r="P129" s="30"/>
      <c r="Q129" s="30"/>
      <c r="R129" s="30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79">
        <v>116</v>
      </c>
      <c r="B130" s="9" t="s">
        <v>123</v>
      </c>
      <c r="C130" s="48">
        <v>15708601</v>
      </c>
      <c r="D130" s="39">
        <v>45.6</v>
      </c>
      <c r="E130" s="13">
        <v>12262</v>
      </c>
      <c r="F130" s="13">
        <v>12801</v>
      </c>
      <c r="G130" s="13">
        <f t="shared" si="8"/>
        <v>539</v>
      </c>
      <c r="H130" s="87">
        <f t="shared" si="9"/>
        <v>0.46354000000000001</v>
      </c>
      <c r="I130" s="97">
        <f>D130/7235.3*I10</f>
        <v>5.1216867745636073E-2</v>
      </c>
      <c r="J130" s="85">
        <f t="shared" si="7"/>
        <v>0.51475686774563612</v>
      </c>
      <c r="K130" s="30"/>
      <c r="L130" s="37"/>
      <c r="M130" s="160"/>
      <c r="N130" s="11"/>
      <c r="O130" s="30"/>
      <c r="P130" s="30"/>
      <c r="Q130" s="30"/>
      <c r="R130" s="30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79">
        <v>117</v>
      </c>
      <c r="B131" s="9" t="s">
        <v>124</v>
      </c>
      <c r="C131" s="48">
        <v>15705738</v>
      </c>
      <c r="D131" s="39">
        <v>70.599999999999994</v>
      </c>
      <c r="E131" s="13">
        <v>17514</v>
      </c>
      <c r="F131" s="13">
        <v>18257</v>
      </c>
      <c r="G131" s="13">
        <f t="shared" si="8"/>
        <v>743</v>
      </c>
      <c r="H131" s="87">
        <f t="shared" si="9"/>
        <v>0.63897999999999999</v>
      </c>
      <c r="I131" s="97">
        <f>D131/7235.3*I10</f>
        <v>7.9296290851796195E-2</v>
      </c>
      <c r="J131" s="85">
        <f t="shared" si="7"/>
        <v>0.71827629085179623</v>
      </c>
      <c r="K131" s="30"/>
      <c r="L131" s="44"/>
      <c r="M131" s="160"/>
      <c r="N131" s="11"/>
      <c r="O131" s="30"/>
      <c r="P131" s="30"/>
      <c r="Q131" s="30"/>
      <c r="R131" s="30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79">
        <v>118</v>
      </c>
      <c r="B132" s="9" t="s">
        <v>147</v>
      </c>
      <c r="C132" s="48">
        <v>15705647</v>
      </c>
      <c r="D132" s="39">
        <v>47</v>
      </c>
      <c r="E132" s="13">
        <v>7218</v>
      </c>
      <c r="F132" s="13">
        <v>7218</v>
      </c>
      <c r="G132" s="13">
        <f t="shared" si="8"/>
        <v>0</v>
      </c>
      <c r="H132" s="87">
        <f t="shared" si="9"/>
        <v>0</v>
      </c>
      <c r="I132" s="97">
        <f>D132/7235.3*I10</f>
        <v>5.2789315439581042E-2</v>
      </c>
      <c r="J132" s="85">
        <f t="shared" si="7"/>
        <v>5.2789315439581042E-2</v>
      </c>
      <c r="K132" s="30"/>
      <c r="L132" s="37"/>
      <c r="M132" s="160"/>
      <c r="N132" s="11"/>
      <c r="O132" s="30"/>
      <c r="P132" s="30"/>
      <c r="Q132" s="30"/>
      <c r="R132" s="30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79">
        <v>119</v>
      </c>
      <c r="B133" s="9" t="s">
        <v>125</v>
      </c>
      <c r="C133" s="48">
        <v>15702596</v>
      </c>
      <c r="D133" s="39">
        <v>41.3</v>
      </c>
      <c r="E133" s="13">
        <v>1594</v>
      </c>
      <c r="F133" s="13">
        <v>1594</v>
      </c>
      <c r="G133" s="13">
        <f t="shared" si="8"/>
        <v>0</v>
      </c>
      <c r="H133" s="87">
        <f t="shared" si="9"/>
        <v>0</v>
      </c>
      <c r="I133" s="97">
        <f>D133/7235.3*I10</f>
        <v>4.6387206971376535E-2</v>
      </c>
      <c r="J133" s="85">
        <f t="shared" si="7"/>
        <v>4.6387206971376535E-2</v>
      </c>
      <c r="K133" s="30"/>
      <c r="L133" s="37"/>
      <c r="M133" s="160"/>
      <c r="N133" s="11"/>
      <c r="O133" s="30"/>
      <c r="P133" s="30"/>
      <c r="Q133" s="30"/>
      <c r="R133" s="30"/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80">
        <v>120</v>
      </c>
      <c r="B134" s="49" t="s">
        <v>126</v>
      </c>
      <c r="C134" s="48">
        <v>15705820</v>
      </c>
      <c r="D134" s="39">
        <v>41.7</v>
      </c>
      <c r="E134" s="13">
        <v>9013</v>
      </c>
      <c r="F134" s="13">
        <v>9408</v>
      </c>
      <c r="G134" s="13">
        <f t="shared" si="8"/>
        <v>395</v>
      </c>
      <c r="H134" s="87">
        <f t="shared" si="9"/>
        <v>0.3397</v>
      </c>
      <c r="I134" s="97">
        <f>D134/7235.3*I10</f>
        <v>4.6836477741075098E-2</v>
      </c>
      <c r="J134" s="84">
        <f t="shared" si="7"/>
        <v>0.38653647774107508</v>
      </c>
      <c r="K134" s="30"/>
      <c r="L134" s="44"/>
      <c r="M134" s="160"/>
      <c r="N134" s="11"/>
      <c r="O134" s="30"/>
      <c r="P134" s="30"/>
      <c r="Q134" s="30"/>
      <c r="R134" s="30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79">
        <v>121</v>
      </c>
      <c r="B135" s="9" t="s">
        <v>115</v>
      </c>
      <c r="C135" s="48">
        <v>15705777</v>
      </c>
      <c r="D135" s="39">
        <v>45.4</v>
      </c>
      <c r="E135" s="13">
        <v>5020</v>
      </c>
      <c r="F135" s="13">
        <v>5310</v>
      </c>
      <c r="G135" s="13">
        <f t="shared" si="8"/>
        <v>290</v>
      </c>
      <c r="H135" s="87">
        <f t="shared" si="9"/>
        <v>0.24939999999999998</v>
      </c>
      <c r="I135" s="97">
        <f>D135/7235.3*I10</f>
        <v>5.0992232360786795E-2</v>
      </c>
      <c r="J135" s="85">
        <f t="shared" si="7"/>
        <v>0.30039223236078677</v>
      </c>
      <c r="K135" s="30"/>
      <c r="L135" s="37"/>
      <c r="M135" s="160"/>
      <c r="N135" s="11"/>
      <c r="O135" s="30"/>
      <c r="P135" s="30"/>
      <c r="Q135" s="30"/>
      <c r="R135" s="30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79">
        <v>122</v>
      </c>
      <c r="B136" s="9" t="s">
        <v>127</v>
      </c>
      <c r="C136" s="48">
        <v>15708339</v>
      </c>
      <c r="D136" s="39">
        <v>60.2</v>
      </c>
      <c r="E136" s="13">
        <v>10546</v>
      </c>
      <c r="F136" s="13">
        <v>11042</v>
      </c>
      <c r="G136" s="13">
        <f t="shared" si="8"/>
        <v>496</v>
      </c>
      <c r="H136" s="87">
        <f t="shared" si="9"/>
        <v>0.42655999999999999</v>
      </c>
      <c r="I136" s="97">
        <f>D136/7235.3*I10</f>
        <v>6.7615250839633587E-2</v>
      </c>
      <c r="J136" s="85">
        <f t="shared" si="7"/>
        <v>0.4941752508396336</v>
      </c>
      <c r="K136" s="30"/>
      <c r="L136" s="37"/>
      <c r="M136" s="160"/>
      <c r="N136" s="11"/>
      <c r="O136" s="30"/>
      <c r="P136" s="30"/>
      <c r="Q136" s="30"/>
      <c r="R136" s="30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80">
        <v>123</v>
      </c>
      <c r="B137" s="49" t="s">
        <v>128</v>
      </c>
      <c r="C137" s="48">
        <v>15705781</v>
      </c>
      <c r="D137" s="39">
        <v>71</v>
      </c>
      <c r="E137" s="13">
        <v>4461</v>
      </c>
      <c r="F137" s="13">
        <v>4461</v>
      </c>
      <c r="G137" s="13">
        <f t="shared" si="8"/>
        <v>0</v>
      </c>
      <c r="H137" s="87">
        <f t="shared" si="9"/>
        <v>0</v>
      </c>
      <c r="I137" s="97">
        <f>D137/7235.3*I10</f>
        <v>7.9745561621494765E-2</v>
      </c>
      <c r="J137" s="84">
        <f t="shared" si="7"/>
        <v>7.9745561621494765E-2</v>
      </c>
      <c r="K137" s="30"/>
      <c r="L137" s="102"/>
      <c r="M137" s="160"/>
      <c r="N137" s="11"/>
      <c r="O137" s="30"/>
      <c r="P137" s="30"/>
      <c r="Q137" s="30"/>
      <c r="R137" s="30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79">
        <v>124</v>
      </c>
      <c r="B138" s="9" t="s">
        <v>129</v>
      </c>
      <c r="C138" s="58">
        <v>15705805</v>
      </c>
      <c r="D138" s="39">
        <v>46</v>
      </c>
      <c r="E138" s="13">
        <v>13324</v>
      </c>
      <c r="F138" s="13">
        <v>13649</v>
      </c>
      <c r="G138" s="13">
        <f t="shared" si="8"/>
        <v>325</v>
      </c>
      <c r="H138" s="87">
        <f t="shared" si="9"/>
        <v>0.27949999999999997</v>
      </c>
      <c r="I138" s="97">
        <f>D138/7235.3*I10</f>
        <v>5.1666138515334636E-2</v>
      </c>
      <c r="J138" s="85">
        <f t="shared" si="7"/>
        <v>0.33116613851533461</v>
      </c>
      <c r="K138" s="30"/>
      <c r="L138" s="37"/>
      <c r="M138" s="160"/>
      <c r="N138" s="11"/>
      <c r="O138" s="30"/>
      <c r="P138" s="30"/>
      <c r="Q138" s="30"/>
      <c r="R138" s="30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79">
        <v>125</v>
      </c>
      <c r="B139" s="9" t="s">
        <v>130</v>
      </c>
      <c r="C139" s="59">
        <v>15705540</v>
      </c>
      <c r="D139" s="39">
        <v>70.599999999999994</v>
      </c>
      <c r="E139" s="13">
        <v>9151</v>
      </c>
      <c r="F139" s="13">
        <v>9524</v>
      </c>
      <c r="G139" s="13">
        <f t="shared" si="8"/>
        <v>373</v>
      </c>
      <c r="H139" s="87">
        <f t="shared" si="9"/>
        <v>0.32078000000000001</v>
      </c>
      <c r="I139" s="97">
        <f>D139/7235.3*I10</f>
        <v>7.9296290851796195E-2</v>
      </c>
      <c r="J139" s="85">
        <f t="shared" si="7"/>
        <v>0.40007629085179619</v>
      </c>
      <c r="K139" s="30"/>
      <c r="L139" s="44"/>
      <c r="M139" s="160"/>
      <c r="N139" s="11"/>
      <c r="O139" s="30"/>
      <c r="P139" s="30"/>
      <c r="Q139" s="30"/>
      <c r="R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79">
        <v>126</v>
      </c>
      <c r="B140" s="9" t="s">
        <v>131</v>
      </c>
      <c r="C140" s="7">
        <v>15705560</v>
      </c>
      <c r="D140" s="39">
        <v>47.3</v>
      </c>
      <c r="E140" s="13">
        <v>6653</v>
      </c>
      <c r="F140" s="13">
        <v>6790</v>
      </c>
      <c r="G140" s="13">
        <f t="shared" si="8"/>
        <v>137</v>
      </c>
      <c r="H140" s="87">
        <f t="shared" si="9"/>
        <v>0.11781999999999999</v>
      </c>
      <c r="I140" s="97">
        <f>D140/7235.3*I10</f>
        <v>5.3126268516854959E-2</v>
      </c>
      <c r="J140" s="85">
        <f t="shared" si="7"/>
        <v>0.17094626851685496</v>
      </c>
      <c r="K140" s="30"/>
      <c r="L140" s="37"/>
      <c r="M140" s="160"/>
      <c r="N140" s="11"/>
      <c r="O140" s="30"/>
      <c r="P140" s="30"/>
      <c r="Q140" s="30"/>
      <c r="R140" s="30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80">
        <v>127</v>
      </c>
      <c r="B141" s="9" t="s">
        <v>141</v>
      </c>
      <c r="C141" s="7">
        <v>15705687</v>
      </c>
      <c r="D141" s="39">
        <v>42.1</v>
      </c>
      <c r="E141" s="13">
        <v>11797</v>
      </c>
      <c r="F141" s="13">
        <v>12205</v>
      </c>
      <c r="G141" s="13">
        <f t="shared" si="8"/>
        <v>408</v>
      </c>
      <c r="H141" s="87">
        <f t="shared" si="9"/>
        <v>0.35087999999999997</v>
      </c>
      <c r="I141" s="97">
        <f>D141/7235.3*I10</f>
        <v>4.7285748510773662E-2</v>
      </c>
      <c r="J141" s="84">
        <f t="shared" si="7"/>
        <v>0.39816574851077363</v>
      </c>
      <c r="K141" s="30"/>
      <c r="L141" s="44"/>
      <c r="M141" s="160"/>
      <c r="N141" s="11"/>
      <c r="O141" s="30"/>
      <c r="P141" s="30"/>
      <c r="Q141" s="30"/>
      <c r="R141" s="30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80">
        <v>128</v>
      </c>
      <c r="B142" s="9" t="s">
        <v>132</v>
      </c>
      <c r="C142" s="7">
        <v>15705516</v>
      </c>
      <c r="D142" s="39">
        <v>41.7</v>
      </c>
      <c r="E142" s="13">
        <v>8696</v>
      </c>
      <c r="F142" s="13">
        <v>8860</v>
      </c>
      <c r="G142" s="13">
        <f t="shared" si="8"/>
        <v>164</v>
      </c>
      <c r="H142" s="87">
        <f t="shared" si="9"/>
        <v>0.14104</v>
      </c>
      <c r="I142" s="97">
        <f>D142/7235.3*I10</f>
        <v>4.6836477741075098E-2</v>
      </c>
      <c r="J142" s="84">
        <f t="shared" si="7"/>
        <v>0.1878764777410751</v>
      </c>
      <c r="K142" s="30"/>
      <c r="L142" s="44"/>
      <c r="M142" s="160"/>
      <c r="N142" s="11"/>
      <c r="O142" s="30"/>
      <c r="P142" s="30"/>
      <c r="Q142" s="30"/>
      <c r="R142" s="30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80">
        <v>129</v>
      </c>
      <c r="B143" s="9" t="s">
        <v>133</v>
      </c>
      <c r="C143" s="7">
        <v>15705523</v>
      </c>
      <c r="D143" s="39">
        <v>45.4</v>
      </c>
      <c r="E143" s="13">
        <v>9651</v>
      </c>
      <c r="F143" s="13">
        <v>10077</v>
      </c>
      <c r="G143" s="13">
        <f t="shared" si="8"/>
        <v>426</v>
      </c>
      <c r="H143" s="87">
        <f t="shared" si="9"/>
        <v>0.36635999999999996</v>
      </c>
      <c r="I143" s="97">
        <f>D143/7235.3*I10</f>
        <v>5.0992232360786795E-2</v>
      </c>
      <c r="J143" s="85">
        <f t="shared" si="7"/>
        <v>0.41735223236078678</v>
      </c>
      <c r="K143" s="30"/>
      <c r="L143" s="44"/>
      <c r="M143" s="160"/>
      <c r="N143" s="11"/>
      <c r="O143" s="30"/>
      <c r="P143" s="30"/>
      <c r="Q143" s="30"/>
      <c r="R143" s="30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83">
        <v>130</v>
      </c>
      <c r="B144" s="9" t="s">
        <v>142</v>
      </c>
      <c r="C144" s="7">
        <v>15705627</v>
      </c>
      <c r="D144" s="39">
        <v>59.9</v>
      </c>
      <c r="E144" s="13">
        <v>14331</v>
      </c>
      <c r="F144" s="13">
        <v>14833</v>
      </c>
      <c r="G144" s="13">
        <f t="shared" si="8"/>
        <v>502</v>
      </c>
      <c r="H144" s="87">
        <f t="shared" si="9"/>
        <v>0.43171999999999999</v>
      </c>
      <c r="I144" s="97">
        <f>D144/7235.3*I10</f>
        <v>6.7278297762359662E-2</v>
      </c>
      <c r="J144" s="85">
        <f t="shared" ref="J144:J150" si="10">H144+I144</f>
        <v>0.49899829776235965</v>
      </c>
      <c r="K144" s="30"/>
      <c r="L144" s="44"/>
      <c r="M144" s="160"/>
      <c r="N144" s="11"/>
      <c r="O144" s="30"/>
      <c r="P144" s="30"/>
      <c r="Q144" s="30"/>
      <c r="R144" s="30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79">
        <v>131</v>
      </c>
      <c r="B145" s="9" t="s">
        <v>134</v>
      </c>
      <c r="C145" s="7">
        <v>15705803</v>
      </c>
      <c r="D145" s="39">
        <v>70.5</v>
      </c>
      <c r="E145" s="13">
        <v>12801</v>
      </c>
      <c r="F145" s="13">
        <v>13259</v>
      </c>
      <c r="G145" s="13">
        <f t="shared" si="8"/>
        <v>458</v>
      </c>
      <c r="H145" s="87">
        <f t="shared" si="9"/>
        <v>0.39388000000000001</v>
      </c>
      <c r="I145" s="97">
        <f>D145/7235.3*I10</f>
        <v>7.9183973159371576E-2</v>
      </c>
      <c r="J145" s="85">
        <f t="shared" si="10"/>
        <v>0.4730639731593716</v>
      </c>
      <c r="K145" s="30"/>
      <c r="L145" s="44"/>
      <c r="M145" s="160"/>
      <c r="N145" s="11"/>
      <c r="O145" s="30"/>
      <c r="P145" s="30"/>
      <c r="Q145" s="30"/>
      <c r="R145" s="30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80">
        <v>132</v>
      </c>
      <c r="B146" s="9" t="s">
        <v>135</v>
      </c>
      <c r="C146" s="7">
        <v>15705824</v>
      </c>
      <c r="D146" s="39">
        <v>45.1</v>
      </c>
      <c r="E146" s="13">
        <v>13473</v>
      </c>
      <c r="F146" s="13">
        <v>14023</v>
      </c>
      <c r="G146" s="13">
        <f t="shared" si="8"/>
        <v>550</v>
      </c>
      <c r="H146" s="87">
        <f t="shared" si="9"/>
        <v>0.47299999999999998</v>
      </c>
      <c r="I146" s="97">
        <f>D146/7235.3*I10</f>
        <v>5.0655279283512877E-2</v>
      </c>
      <c r="J146" s="84">
        <f t="shared" si="10"/>
        <v>0.52365527928351285</v>
      </c>
      <c r="K146" s="30"/>
      <c r="L146" s="37"/>
      <c r="M146" s="160"/>
      <c r="N146" s="11"/>
      <c r="O146" s="30"/>
      <c r="P146" s="30"/>
      <c r="Q146" s="30"/>
      <c r="R146" s="30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81">
        <v>133</v>
      </c>
      <c r="B147" s="60" t="s">
        <v>143</v>
      </c>
      <c r="C147" s="7">
        <v>15705693</v>
      </c>
      <c r="D147" s="45">
        <v>70.5</v>
      </c>
      <c r="E147" s="13">
        <v>7548</v>
      </c>
      <c r="F147" s="13">
        <v>7597</v>
      </c>
      <c r="G147" s="13">
        <f t="shared" si="8"/>
        <v>49</v>
      </c>
      <c r="H147" s="87">
        <f t="shared" si="9"/>
        <v>4.2139999999999997E-2</v>
      </c>
      <c r="I147" s="97">
        <f>D147/7235.3*I10</f>
        <v>7.9183973159371576E-2</v>
      </c>
      <c r="J147" s="84">
        <f t="shared" si="10"/>
        <v>0.12132397315937157</v>
      </c>
      <c r="K147" s="30"/>
      <c r="L147" s="44"/>
      <c r="M147" s="160"/>
      <c r="N147" s="11"/>
      <c r="O147" s="30"/>
      <c r="P147" s="30"/>
      <c r="Q147" s="30"/>
      <c r="R147" s="30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80">
        <v>134</v>
      </c>
      <c r="B148" s="9" t="s">
        <v>131</v>
      </c>
      <c r="C148" s="7">
        <v>15705786</v>
      </c>
      <c r="D148" s="39">
        <v>46.9</v>
      </c>
      <c r="E148" s="13">
        <v>9567</v>
      </c>
      <c r="F148" s="13">
        <v>9994</v>
      </c>
      <c r="G148" s="13">
        <f t="shared" si="8"/>
        <v>427</v>
      </c>
      <c r="H148" s="87">
        <f t="shared" si="9"/>
        <v>0.36721999999999999</v>
      </c>
      <c r="I148" s="97">
        <f>D148/7235.3*I10</f>
        <v>5.2676997747156402E-2</v>
      </c>
      <c r="J148" s="84">
        <f t="shared" si="10"/>
        <v>0.41989699774715639</v>
      </c>
      <c r="K148" s="30"/>
      <c r="L148" s="37"/>
      <c r="M148" s="160"/>
      <c r="N148" s="11"/>
      <c r="O148" s="30"/>
      <c r="P148" s="30"/>
      <c r="Q148" s="30"/>
      <c r="R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80">
        <v>135</v>
      </c>
      <c r="B149" s="9" t="s">
        <v>136</v>
      </c>
      <c r="C149" s="7">
        <v>15705757</v>
      </c>
      <c r="D149" s="39">
        <v>42.3</v>
      </c>
      <c r="E149" s="13">
        <v>10461</v>
      </c>
      <c r="F149" s="13">
        <v>10935</v>
      </c>
      <c r="G149" s="13">
        <f t="shared" si="8"/>
        <v>474</v>
      </c>
      <c r="H149" s="87">
        <f t="shared" si="9"/>
        <v>0.40764</v>
      </c>
      <c r="I149" s="97">
        <f>D149/7235.3*I10</f>
        <v>4.7510383895622933E-2</v>
      </c>
      <c r="J149" s="84">
        <f t="shared" si="10"/>
        <v>0.45515038389562296</v>
      </c>
      <c r="K149" s="30"/>
      <c r="L149" s="44"/>
      <c r="M149" s="160"/>
      <c r="N149" s="11"/>
      <c r="O149" s="30"/>
      <c r="P149" s="30"/>
      <c r="Q149" s="30"/>
      <c r="R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80">
        <v>136</v>
      </c>
      <c r="B150" s="9" t="s">
        <v>144</v>
      </c>
      <c r="C150" s="7">
        <v>15705635</v>
      </c>
      <c r="D150" s="39">
        <v>41.2</v>
      </c>
      <c r="E150" s="13">
        <v>9617</v>
      </c>
      <c r="F150" s="13">
        <v>10037</v>
      </c>
      <c r="G150" s="13">
        <f t="shared" si="8"/>
        <v>420</v>
      </c>
      <c r="H150" s="87">
        <f t="shared" si="9"/>
        <v>0.36119999999999997</v>
      </c>
      <c r="I150" s="97">
        <f>D150/7235.3*I10</f>
        <v>4.6274889278951896E-2</v>
      </c>
      <c r="J150" s="84">
        <f t="shared" si="10"/>
        <v>0.40747488927895187</v>
      </c>
      <c r="K150" s="30"/>
      <c r="L150" s="44"/>
      <c r="N150" s="11"/>
      <c r="O150" s="30"/>
      <c r="P150" s="30"/>
      <c r="Q150" s="30"/>
      <c r="R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A151" s="169" t="s">
        <v>3</v>
      </c>
      <c r="B151" s="169"/>
      <c r="C151" s="169"/>
      <c r="D151" s="76">
        <f>SUM(D14:D150)</f>
        <v>7235.2999999999984</v>
      </c>
      <c r="E151" s="76">
        <v>712637.48837209307</v>
      </c>
      <c r="F151" s="76">
        <f>SUM(F14:F150)</f>
        <v>1289637.5</v>
      </c>
      <c r="G151" s="76">
        <f>SUM(G14:G150)</f>
        <v>39727.300000000003</v>
      </c>
      <c r="H151" s="77">
        <f>SUM(H14:H150)</f>
        <v>34.795477999999981</v>
      </c>
      <c r="I151" s="78">
        <f>SUM(I14:I150)</f>
        <v>8.126522000000012</v>
      </c>
      <c r="J151" s="78">
        <f>SUM(J14:J150)</f>
        <v>42.922000000000033</v>
      </c>
      <c r="K151" s="61"/>
      <c r="L151" s="61"/>
      <c r="M151" s="62"/>
      <c r="N151" s="63"/>
      <c r="O151" s="61"/>
      <c r="P151" s="61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H152" s="65"/>
      <c r="K152" s="75"/>
      <c r="L152" s="75"/>
      <c r="M152" s="30"/>
      <c r="N152" s="11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A153" s="4"/>
      <c r="B153" s="4"/>
      <c r="C153" s="4"/>
      <c r="D153" s="4"/>
      <c r="E153" s="6"/>
      <c r="F153" s="5"/>
      <c r="G153" s="5"/>
      <c r="H153" s="6"/>
      <c r="I153" s="2"/>
      <c r="J153" s="2"/>
      <c r="K153" s="30"/>
      <c r="L153" s="30"/>
      <c r="M153" s="30"/>
      <c r="N153" s="11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B154" s="68"/>
      <c r="C154" s="64" t="s">
        <v>151</v>
      </c>
      <c r="E154" s="68"/>
      <c r="F154" s="68"/>
      <c r="G154" s="68"/>
      <c r="H154" s="69"/>
      <c r="K154" s="30"/>
      <c r="L154" s="30"/>
      <c r="M154" s="30"/>
      <c r="N154" s="11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K155" s="30"/>
      <c r="L155" s="30"/>
      <c r="M155" s="30"/>
      <c r="N155" s="11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K156" s="30"/>
      <c r="L156" s="30"/>
      <c r="M156" s="30"/>
      <c r="N156" s="11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K157" s="30"/>
      <c r="L157" s="30"/>
      <c r="M157" s="30"/>
      <c r="N157" s="11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K158" s="30"/>
      <c r="L158" s="30"/>
      <c r="M158" s="30"/>
      <c r="N158" s="11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K159" s="30"/>
      <c r="L159" s="30"/>
      <c r="M159" s="30"/>
      <c r="N159" s="11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K160" s="30"/>
      <c r="L160" s="30"/>
      <c r="M160" s="30"/>
      <c r="N160" s="11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1:27" x14ac:dyDescent="0.25">
      <c r="K161" s="30"/>
      <c r="L161" s="30"/>
      <c r="M161" s="30"/>
      <c r="N161" s="11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1:27" x14ac:dyDescent="0.25">
      <c r="K162" s="30"/>
      <c r="L162" s="30"/>
      <c r="M162" s="30"/>
      <c r="N162" s="11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1:27" x14ac:dyDescent="0.25">
      <c r="K163" s="30"/>
      <c r="L163" s="30"/>
      <c r="M163" s="30"/>
      <c r="N163" s="11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1:27" x14ac:dyDescent="0.25">
      <c r="K164" s="30"/>
      <c r="L164" s="30"/>
      <c r="M164" s="30"/>
      <c r="N164" s="11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1:27" x14ac:dyDescent="0.25">
      <c r="K165" s="30"/>
      <c r="L165" s="30"/>
      <c r="M165" s="30"/>
      <c r="N165" s="11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1:27" x14ac:dyDescent="0.25">
      <c r="K166" s="30"/>
      <c r="L166" s="30"/>
      <c r="M166" s="30"/>
      <c r="N166" s="11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1:27" x14ac:dyDescent="0.25">
      <c r="K167" s="30"/>
      <c r="L167" s="30"/>
      <c r="M167" s="30"/>
      <c r="N167" s="11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1:27" x14ac:dyDescent="0.25">
      <c r="K168" s="30"/>
      <c r="L168" s="30"/>
      <c r="M168" s="30"/>
      <c r="N168" s="11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1:27" x14ac:dyDescent="0.25">
      <c r="K169" s="30"/>
      <c r="L169" s="30"/>
      <c r="M169" s="30"/>
      <c r="N169" s="11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1:27" x14ac:dyDescent="0.25">
      <c r="K170" s="30"/>
      <c r="L170" s="30"/>
      <c r="M170" s="30"/>
      <c r="N170" s="11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1:27" x14ac:dyDescent="0.25">
      <c r="K171" s="30"/>
      <c r="L171" s="30"/>
      <c r="M171" s="30"/>
      <c r="N171" s="11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1:27" x14ac:dyDescent="0.25">
      <c r="K172" s="30"/>
      <c r="L172" s="30"/>
      <c r="M172" s="30"/>
      <c r="N172" s="11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1:27" x14ac:dyDescent="0.25">
      <c r="K173" s="30"/>
      <c r="L173" s="30"/>
      <c r="M173" s="30"/>
      <c r="N173" s="11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1:27" x14ac:dyDescent="0.25">
      <c r="K174" s="30"/>
      <c r="L174" s="30"/>
      <c r="M174" s="30"/>
      <c r="N174" s="11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1:27" x14ac:dyDescent="0.25">
      <c r="K175" s="30"/>
      <c r="L175" s="30"/>
      <c r="M175" s="30"/>
      <c r="N175" s="11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1:27" x14ac:dyDescent="0.25">
      <c r="K176" s="30"/>
      <c r="L176" s="30"/>
      <c r="M176" s="30"/>
      <c r="N176" s="11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1:27" x14ac:dyDescent="0.25">
      <c r="K177" s="30"/>
      <c r="L177" s="30"/>
      <c r="M177" s="30"/>
      <c r="N177" s="11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1:27" x14ac:dyDescent="0.25">
      <c r="K178" s="30"/>
      <c r="L178" s="30"/>
      <c r="M178" s="30"/>
      <c r="N178" s="11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1:27" x14ac:dyDescent="0.25">
      <c r="K179" s="30"/>
      <c r="L179" s="30"/>
      <c r="M179" s="30"/>
      <c r="N179" s="11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1:27" x14ac:dyDescent="0.25">
      <c r="K180" s="30"/>
      <c r="L180" s="30"/>
      <c r="M180" s="30"/>
      <c r="N180" s="11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1:27" x14ac:dyDescent="0.25">
      <c r="K181" s="30"/>
      <c r="L181" s="30"/>
      <c r="M181" s="30"/>
      <c r="N181" s="1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1:27" x14ac:dyDescent="0.25">
      <c r="K182" s="30"/>
      <c r="L182" s="30"/>
      <c r="M182" s="30"/>
      <c r="N182" s="1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1:27" x14ac:dyDescent="0.25">
      <c r="K183" s="30"/>
      <c r="L183" s="30"/>
      <c r="M183" s="30"/>
      <c r="N183" s="1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1:27" x14ac:dyDescent="0.25">
      <c r="K184" s="30"/>
      <c r="L184" s="30"/>
      <c r="M184" s="30"/>
      <c r="N184" s="1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1:27" x14ac:dyDescent="0.25">
      <c r="K185" s="30"/>
      <c r="L185" s="30"/>
      <c r="M185" s="30"/>
      <c r="N185" s="1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1:27" x14ac:dyDescent="0.25">
      <c r="K186" s="30"/>
      <c r="L186" s="30"/>
      <c r="M186" s="30"/>
      <c r="N186" s="1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1:27" x14ac:dyDescent="0.25">
      <c r="K187" s="30"/>
      <c r="L187" s="30"/>
      <c r="M187" s="30"/>
      <c r="N187" s="1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1:27" x14ac:dyDescent="0.25">
      <c r="K188" s="30"/>
      <c r="L188" s="30"/>
      <c r="M188" s="30"/>
      <c r="N188" s="1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1:27" x14ac:dyDescent="0.25">
      <c r="K189" s="30"/>
      <c r="L189" s="30"/>
      <c r="M189" s="30"/>
      <c r="N189" s="1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1:27" x14ac:dyDescent="0.25">
      <c r="K190" s="30"/>
      <c r="L190" s="30"/>
      <c r="M190" s="30"/>
      <c r="N190" s="11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1:27" x14ac:dyDescent="0.25">
      <c r="K191" s="71"/>
      <c r="L191" s="71"/>
      <c r="M191" s="71"/>
      <c r="N191" s="72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11:27" x14ac:dyDescent="0.25">
      <c r="K192" s="71"/>
      <c r="L192" s="71"/>
      <c r="M192" s="71"/>
      <c r="N192" s="72"/>
      <c r="O192" s="71"/>
      <c r="P192" s="71"/>
      <c r="Q192" s="71"/>
      <c r="R192" s="71"/>
      <c r="S192" s="71"/>
      <c r="T192" s="71"/>
      <c r="U192" s="71"/>
      <c r="V192" s="71"/>
      <c r="W192" s="71"/>
    </row>
  </sheetData>
  <mergeCells count="14">
    <mergeCell ref="F9:H9"/>
    <mergeCell ref="F10:H10"/>
    <mergeCell ref="L12:M12"/>
    <mergeCell ref="A151:C151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</mergeCells>
  <pageMargins left="0.70866141732283472" right="0.31496062992125984" top="0.74803149606299213" bottom="0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opLeftCell="A9" workbookViewId="0">
      <selection activeCell="I9" sqref="I9"/>
    </sheetView>
  </sheetViews>
  <sheetFormatPr defaultRowHeight="15" x14ac:dyDescent="0.25"/>
  <cols>
    <col min="1" max="1" width="4.85546875" style="64" customWidth="1"/>
    <col min="2" max="2" width="16.140625" style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70" customWidth="1"/>
    <col min="9" max="9" width="9.85546875" style="66" customWidth="1"/>
    <col min="10" max="10" width="9.42578125" style="67" customWidth="1"/>
    <col min="11" max="11" width="2.140625" style="16" customWidth="1"/>
    <col min="12" max="12" width="14.5703125" style="16" customWidth="1"/>
    <col min="13" max="13" width="16.140625" style="16" customWidth="1"/>
    <col min="14" max="14" width="13.5703125" style="10" customWidth="1"/>
    <col min="15" max="25" width="9.140625" style="16"/>
    <col min="26" max="27" width="9.140625" style="1"/>
  </cols>
  <sheetData>
    <row r="1" spans="1:27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7" ht="20.25" x14ac:dyDescent="0.3">
      <c r="A2" s="17"/>
      <c r="B2" s="148"/>
      <c r="C2" s="148"/>
      <c r="D2" s="17"/>
      <c r="E2" s="148"/>
      <c r="F2" s="148"/>
      <c r="G2" s="148"/>
      <c r="H2" s="148"/>
      <c r="I2" s="18"/>
      <c r="J2" s="19"/>
      <c r="K2" s="20"/>
      <c r="L2" s="20"/>
      <c r="M2" s="20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7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8.75" x14ac:dyDescent="0.25">
      <c r="A4" s="172" t="s">
        <v>168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7" ht="18.75" x14ac:dyDescent="0.25">
      <c r="A5" s="149"/>
      <c r="B5" s="149"/>
      <c r="C5" s="149"/>
      <c r="D5" s="149"/>
      <c r="E5" s="149"/>
      <c r="F5" s="149"/>
      <c r="G5" s="149"/>
      <c r="H5" s="149"/>
      <c r="I5" s="149"/>
      <c r="J5" s="21"/>
      <c r="K5" s="21"/>
      <c r="L5" s="21"/>
      <c r="M5" s="2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7" ht="60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03" t="s">
        <v>169</v>
      </c>
      <c r="J7" s="24"/>
      <c r="K7" s="23"/>
      <c r="L7" s="176"/>
      <c r="M7" s="17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7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73">
        <v>48.966000000000001</v>
      </c>
      <c r="J8" s="25"/>
      <c r="K8" s="23"/>
      <c r="L8" s="176"/>
      <c r="M8" s="17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7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H151</f>
        <v>42.598380000000006</v>
      </c>
      <c r="J9" s="25"/>
      <c r="K9" s="23"/>
      <c r="L9" s="176"/>
      <c r="M9" s="17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7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6.3676199999999952</v>
      </c>
      <c r="J10" s="25"/>
      <c r="K10" s="23"/>
      <c r="L10" s="176"/>
      <c r="M10" s="17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7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7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1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0"/>
      <c r="Z12" s="30"/>
      <c r="AA12" s="30"/>
    </row>
    <row r="13" spans="1:27" ht="42.75" customHeight="1" x14ac:dyDescent="0.25">
      <c r="A13" s="31" t="s">
        <v>0</v>
      </c>
      <c r="B13" s="31"/>
      <c r="C13" s="32" t="s">
        <v>1</v>
      </c>
      <c r="D13" s="31" t="s">
        <v>2</v>
      </c>
      <c r="E13" s="104" t="s">
        <v>166</v>
      </c>
      <c r="F13" s="104" t="s">
        <v>170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5"/>
      <c r="O13" s="126"/>
      <c r="P13" s="126"/>
      <c r="Q13" s="106"/>
      <c r="R13" s="106"/>
      <c r="S13" s="106"/>
      <c r="T13" s="106"/>
      <c r="U13" s="106"/>
      <c r="V13" s="106"/>
      <c r="W13" s="106"/>
      <c r="X13" s="106"/>
      <c r="Y13" s="30"/>
      <c r="Z13" s="30"/>
      <c r="AA13" s="30"/>
    </row>
    <row r="14" spans="1:27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11919</v>
      </c>
      <c r="F14" s="13">
        <v>12545</v>
      </c>
      <c r="G14" s="13">
        <f t="shared" ref="G14:G35" si="0">F14-E14</f>
        <v>626</v>
      </c>
      <c r="H14" s="87">
        <f t="shared" ref="H14:H35" si="1">G14*0.00086</f>
        <v>0.53835999999999995</v>
      </c>
      <c r="I14" s="97">
        <f>D14/7235.3*I10</f>
        <v>3.9779473415062237E-2</v>
      </c>
      <c r="J14" s="84">
        <f>H14+I14</f>
        <v>0.57813947341506222</v>
      </c>
      <c r="K14" s="30"/>
      <c r="L14" s="37"/>
      <c r="M14" s="160"/>
      <c r="N14" s="30"/>
      <c r="O14" s="106"/>
      <c r="P14" s="106"/>
      <c r="Q14" s="106"/>
      <c r="R14" s="106"/>
      <c r="T14" s="106"/>
      <c r="U14" s="106"/>
      <c r="V14" s="106"/>
      <c r="W14" s="106"/>
      <c r="X14" s="106"/>
      <c r="Y14" s="30"/>
      <c r="Z14" s="30"/>
      <c r="AA14" s="30"/>
    </row>
    <row r="15" spans="1:27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11366.5</v>
      </c>
      <c r="F15" s="13">
        <v>11401</v>
      </c>
      <c r="G15" s="13">
        <f t="shared" si="0"/>
        <v>34.5</v>
      </c>
      <c r="H15" s="87">
        <f t="shared" si="1"/>
        <v>2.9669999999999998E-2</v>
      </c>
      <c r="I15" s="98">
        <f>D15/7235.3*I10</f>
        <v>5.4564764418890681E-2</v>
      </c>
      <c r="J15" s="84">
        <f t="shared" ref="J15:J79" si="2">H15+I15</f>
        <v>8.4234764418890676E-2</v>
      </c>
      <c r="K15" s="30"/>
      <c r="L15" s="37"/>
      <c r="M15" s="160"/>
      <c r="N15" s="30"/>
      <c r="O15" s="106"/>
      <c r="P15" s="106"/>
      <c r="Q15" s="106"/>
      <c r="R15" s="106"/>
      <c r="T15" s="106"/>
      <c r="U15" s="106"/>
      <c r="V15" s="106"/>
      <c r="W15" s="106"/>
      <c r="X15" s="106"/>
      <c r="Y15" s="30"/>
      <c r="Z15" s="30"/>
      <c r="AA15" s="30"/>
    </row>
    <row r="16" spans="1:27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13823</v>
      </c>
      <c r="F16" s="13">
        <v>14700</v>
      </c>
      <c r="G16" s="13">
        <f t="shared" si="0"/>
        <v>877</v>
      </c>
      <c r="H16" s="87">
        <f t="shared" si="1"/>
        <v>0.75422</v>
      </c>
      <c r="I16" s="97">
        <f>D16/7235.3*I10</f>
        <v>6.398158666537665E-2</v>
      </c>
      <c r="J16" s="85">
        <f t="shared" si="2"/>
        <v>0.81820158666537668</v>
      </c>
      <c r="K16" s="30"/>
      <c r="L16" s="37"/>
      <c r="M16" s="160"/>
      <c r="N16" s="30"/>
      <c r="O16" s="106"/>
      <c r="P16" s="106"/>
      <c r="Q16" s="106"/>
      <c r="R16" s="106"/>
      <c r="T16" s="106"/>
      <c r="U16" s="106"/>
      <c r="V16" s="106"/>
      <c r="W16" s="106"/>
      <c r="X16" s="106"/>
      <c r="Y16" s="30"/>
      <c r="Z16" s="30"/>
      <c r="AA16" s="30"/>
    </row>
    <row r="17" spans="1:27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2735</v>
      </c>
      <c r="F17" s="13">
        <v>2735</v>
      </c>
      <c r="G17" s="13">
        <f t="shared" si="0"/>
        <v>0</v>
      </c>
      <c r="H17" s="87">
        <f t="shared" si="1"/>
        <v>0</v>
      </c>
      <c r="I17" s="97">
        <f>D17/7235.3*I10</f>
        <v>4.1275604052354399E-2</v>
      </c>
      <c r="J17" s="85">
        <f t="shared" si="2"/>
        <v>4.1275604052354399E-2</v>
      </c>
      <c r="K17" s="30"/>
      <c r="L17" s="44"/>
      <c r="M17" s="160"/>
      <c r="N17" s="30"/>
      <c r="O17" s="106"/>
      <c r="P17" s="106"/>
      <c r="Q17" s="106"/>
      <c r="R17" s="106"/>
      <c r="T17" s="106"/>
      <c r="U17" s="106"/>
      <c r="V17" s="106"/>
      <c r="W17" s="106"/>
      <c r="X17" s="106"/>
      <c r="Y17" s="30"/>
      <c r="Z17" s="30"/>
      <c r="AA17" s="30"/>
    </row>
    <row r="18" spans="1:27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16154</v>
      </c>
      <c r="F18" s="13">
        <v>16916</v>
      </c>
      <c r="G18" s="13">
        <f t="shared" si="0"/>
        <v>762</v>
      </c>
      <c r="H18" s="87">
        <f t="shared" si="1"/>
        <v>0.65532000000000001</v>
      </c>
      <c r="I18" s="98">
        <f>D18/7235.3*I10</f>
        <v>6.2133425289898084E-2</v>
      </c>
      <c r="J18" s="84">
        <f t="shared" si="2"/>
        <v>0.71745342528989808</v>
      </c>
      <c r="K18" s="30"/>
      <c r="L18" s="44"/>
      <c r="M18" s="160"/>
      <c r="N18" s="30"/>
      <c r="O18" s="106"/>
      <c r="P18" s="106"/>
      <c r="Q18" s="106"/>
      <c r="R18" s="106"/>
      <c r="T18" s="106"/>
      <c r="U18" s="106"/>
      <c r="V18" s="106"/>
      <c r="W18" s="106"/>
      <c r="X18" s="106"/>
      <c r="Y18" s="30"/>
      <c r="Z18" s="30"/>
      <c r="AA18" s="30"/>
    </row>
    <row r="19" spans="1:27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1247</v>
      </c>
      <c r="F19" s="13">
        <v>1308</v>
      </c>
      <c r="G19" s="13">
        <f t="shared" si="0"/>
        <v>61</v>
      </c>
      <c r="H19" s="87">
        <f t="shared" si="1"/>
        <v>5.246E-2</v>
      </c>
      <c r="I19" s="97">
        <f>D19/7235.3*I10</f>
        <v>4.171564247508739E-2</v>
      </c>
      <c r="J19" s="85">
        <f t="shared" si="2"/>
        <v>9.417564247508739E-2</v>
      </c>
      <c r="K19" s="30"/>
      <c r="L19" s="37"/>
      <c r="M19" s="160"/>
      <c r="N19" s="30"/>
      <c r="O19" s="106"/>
      <c r="P19" s="106"/>
      <c r="Q19" s="106"/>
      <c r="R19" s="106"/>
      <c r="T19" s="106"/>
      <c r="U19" s="106"/>
      <c r="V19" s="106"/>
      <c r="W19" s="106"/>
      <c r="X19" s="106"/>
      <c r="Y19" s="30"/>
      <c r="Z19" s="30"/>
      <c r="AA19" s="30"/>
    </row>
    <row r="20" spans="1:27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10295</v>
      </c>
      <c r="F20" s="13">
        <v>11076</v>
      </c>
      <c r="G20" s="13">
        <f t="shared" si="0"/>
        <v>781</v>
      </c>
      <c r="H20" s="87">
        <f t="shared" si="1"/>
        <v>0.67166000000000003</v>
      </c>
      <c r="I20" s="97">
        <f>D20/7235.3*I10</f>
        <v>3.7139242878664297E-2</v>
      </c>
      <c r="J20" s="85">
        <f t="shared" si="2"/>
        <v>0.70879924287866436</v>
      </c>
      <c r="K20" s="30"/>
      <c r="L20" s="46"/>
      <c r="M20" s="160"/>
      <c r="N20" s="30"/>
      <c r="O20" s="106"/>
      <c r="P20" s="106"/>
      <c r="Q20" s="106"/>
      <c r="R20" s="106"/>
      <c r="T20" s="106"/>
      <c r="U20" s="106"/>
      <c r="V20" s="106"/>
      <c r="W20" s="106"/>
      <c r="X20" s="106"/>
      <c r="Y20" s="30"/>
      <c r="Z20" s="30"/>
      <c r="AA20" s="30"/>
    </row>
    <row r="21" spans="1:27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10961</v>
      </c>
      <c r="F21" s="13">
        <v>11554</v>
      </c>
      <c r="G21" s="13">
        <f t="shared" si="0"/>
        <v>593</v>
      </c>
      <c r="H21" s="87">
        <f t="shared" si="1"/>
        <v>0.50997999999999999</v>
      </c>
      <c r="I21" s="98">
        <f>D21/7235.3*I10</f>
        <v>3.6875219825024501E-2</v>
      </c>
      <c r="J21" s="84">
        <f t="shared" si="2"/>
        <v>0.5468552198250245</v>
      </c>
      <c r="K21" s="30"/>
      <c r="L21" s="46"/>
      <c r="M21" s="160"/>
      <c r="N21" s="30"/>
      <c r="O21" s="30"/>
      <c r="P21" s="30"/>
      <c r="Q21" s="30"/>
      <c r="R21" s="30"/>
      <c r="T21" s="30"/>
      <c r="U21" s="30"/>
      <c r="V21" s="30"/>
      <c r="W21" s="30"/>
      <c r="X21" s="30"/>
      <c r="Y21" s="30"/>
      <c r="Z21" s="30"/>
      <c r="AA21" s="30"/>
    </row>
    <row r="22" spans="1:27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10898</v>
      </c>
      <c r="F22" s="13">
        <v>11680</v>
      </c>
      <c r="G22" s="13">
        <f t="shared" si="0"/>
        <v>782</v>
      </c>
      <c r="H22" s="87">
        <f t="shared" si="1"/>
        <v>0.67252000000000001</v>
      </c>
      <c r="I22" s="97">
        <f>D22/7235.3*I10</f>
        <v>3.942744267687584E-2</v>
      </c>
      <c r="J22" s="85">
        <f t="shared" si="2"/>
        <v>0.71194744267687582</v>
      </c>
      <c r="K22" s="30"/>
      <c r="L22" s="46"/>
      <c r="M22" s="160"/>
      <c r="N22" s="30"/>
      <c r="O22" s="30"/>
      <c r="P22" s="30"/>
      <c r="Q22" s="30"/>
      <c r="R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9058</v>
      </c>
      <c r="F23" s="13">
        <v>9058</v>
      </c>
      <c r="G23" s="13">
        <f t="shared" si="0"/>
        <v>0</v>
      </c>
      <c r="H23" s="87">
        <f t="shared" si="1"/>
        <v>0</v>
      </c>
      <c r="I23" s="97">
        <f>D23/7235.3*I10</f>
        <v>5.4652772103437275E-2</v>
      </c>
      <c r="J23" s="85">
        <f t="shared" si="2"/>
        <v>5.4652772103437275E-2</v>
      </c>
      <c r="K23" s="30"/>
      <c r="L23" s="46"/>
      <c r="M23" s="160"/>
      <c r="N23" s="30"/>
      <c r="O23" s="30"/>
      <c r="P23" s="30"/>
      <c r="Q23" s="30"/>
      <c r="R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10622</v>
      </c>
      <c r="F24" s="13">
        <v>11177</v>
      </c>
      <c r="G24" s="13">
        <f t="shared" si="0"/>
        <v>555</v>
      </c>
      <c r="H24" s="87">
        <f t="shared" si="1"/>
        <v>0.4773</v>
      </c>
      <c r="I24" s="97">
        <f>D24/7235.3*I10</f>
        <v>6.4069594349923237E-2</v>
      </c>
      <c r="J24" s="85">
        <f t="shared" si="2"/>
        <v>0.54136959434992327</v>
      </c>
      <c r="K24" s="30"/>
      <c r="L24" s="37"/>
      <c r="M24" s="160"/>
      <c r="N24" s="30"/>
      <c r="O24" s="30"/>
      <c r="P24" s="30"/>
      <c r="Q24" s="30"/>
      <c r="R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13370</v>
      </c>
      <c r="F25" s="13">
        <v>14242</v>
      </c>
      <c r="G25" s="13">
        <f t="shared" si="0"/>
        <v>872</v>
      </c>
      <c r="H25" s="87">
        <f t="shared" si="1"/>
        <v>0.74992000000000003</v>
      </c>
      <c r="I25" s="97">
        <f>D25/7235.3*I10</f>
        <v>4.1363611736900993E-2</v>
      </c>
      <c r="J25" s="85">
        <f t="shared" si="2"/>
        <v>0.79128361173690098</v>
      </c>
      <c r="K25" s="30"/>
      <c r="L25" s="37"/>
      <c r="M25" s="160"/>
      <c r="N25" s="30"/>
      <c r="O25" s="30"/>
      <c r="P25" s="30"/>
      <c r="Q25" s="30"/>
      <c r="R25" s="30"/>
      <c r="T25" s="30"/>
      <c r="U25" s="30"/>
      <c r="V25" s="30"/>
      <c r="W25" s="30"/>
      <c r="X25" s="30"/>
      <c r="Y25" s="30"/>
      <c r="Z25" s="30"/>
      <c r="AA25" s="30"/>
    </row>
    <row r="26" spans="1:27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15412</v>
      </c>
      <c r="F26" s="13">
        <v>15412</v>
      </c>
      <c r="G26" s="13">
        <f t="shared" si="0"/>
        <v>0</v>
      </c>
      <c r="H26" s="87">
        <f t="shared" si="1"/>
        <v>0</v>
      </c>
      <c r="I26" s="98">
        <f>D26/7235.3*I10</f>
        <v>6.2133425289898084E-2</v>
      </c>
      <c r="J26" s="84">
        <f t="shared" si="2"/>
        <v>6.2133425289898084E-2</v>
      </c>
      <c r="K26" s="30"/>
      <c r="L26" s="44"/>
      <c r="M26" s="160"/>
      <c r="N26" s="30"/>
      <c r="O26" s="30"/>
      <c r="P26" s="30"/>
      <c r="Q26" s="30"/>
      <c r="R26" s="30"/>
      <c r="T26" s="30"/>
      <c r="U26" s="30"/>
      <c r="V26" s="30"/>
      <c r="W26" s="30"/>
      <c r="X26" s="30"/>
      <c r="Y26" s="30"/>
      <c r="Z26" s="30"/>
      <c r="AA26" s="30"/>
    </row>
    <row r="27" spans="1:27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10323</v>
      </c>
      <c r="F27" s="13">
        <v>11113</v>
      </c>
      <c r="G27" s="13">
        <f t="shared" si="0"/>
        <v>790</v>
      </c>
      <c r="H27" s="87">
        <f t="shared" si="1"/>
        <v>0.6794</v>
      </c>
      <c r="I27" s="97">
        <f>D27/7235.3*I10</f>
        <v>4.1363611736900993E-2</v>
      </c>
      <c r="J27" s="85">
        <f t="shared" si="2"/>
        <v>0.72076361173690096</v>
      </c>
      <c r="K27" s="30"/>
      <c r="L27" s="44"/>
      <c r="M27" s="160"/>
      <c r="N27" s="30"/>
      <c r="O27" s="30"/>
      <c r="P27" s="30"/>
      <c r="Q27" s="30"/>
      <c r="R27" s="30"/>
      <c r="T27" s="30"/>
      <c r="U27" s="30"/>
      <c r="V27" s="30"/>
      <c r="W27" s="30"/>
      <c r="X27" s="30"/>
      <c r="Y27" s="30"/>
      <c r="Z27" s="30"/>
      <c r="AA27" s="30"/>
    </row>
    <row r="28" spans="1:27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3760</v>
      </c>
      <c r="F28" s="13">
        <v>3760</v>
      </c>
      <c r="G28" s="13">
        <f t="shared" si="0"/>
        <v>0</v>
      </c>
      <c r="H28" s="87">
        <f t="shared" si="1"/>
        <v>0</v>
      </c>
      <c r="I28" s="97">
        <f>D28/7235.3*I10</f>
        <v>3.7139242878664297E-2</v>
      </c>
      <c r="J28" s="85">
        <f t="shared" si="2"/>
        <v>3.7139242878664297E-2</v>
      </c>
      <c r="K28" s="30"/>
      <c r="L28" s="37"/>
      <c r="M28" s="160"/>
      <c r="N28" s="30"/>
      <c r="O28" s="30"/>
      <c r="P28" s="30"/>
      <c r="Q28" s="30"/>
      <c r="R28" s="30"/>
      <c r="T28" s="30"/>
      <c r="U28" s="30"/>
      <c r="V28" s="30"/>
      <c r="W28" s="30"/>
      <c r="X28" s="30"/>
      <c r="Y28" s="30"/>
      <c r="Z28" s="30"/>
      <c r="AA28" s="30"/>
    </row>
    <row r="29" spans="1:27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7765</v>
      </c>
      <c r="F29" s="13">
        <v>8191</v>
      </c>
      <c r="G29" s="13">
        <f t="shared" si="0"/>
        <v>426</v>
      </c>
      <c r="H29" s="87">
        <f t="shared" si="1"/>
        <v>0.36635999999999996</v>
      </c>
      <c r="I29" s="98">
        <f>D29/7235.3*I10</f>
        <v>3.7667288985943882E-2</v>
      </c>
      <c r="J29" s="84">
        <f t="shared" si="2"/>
        <v>0.40402728898594387</v>
      </c>
      <c r="K29" s="30"/>
      <c r="L29" s="44"/>
      <c r="M29" s="160"/>
      <c r="N29" s="30"/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4257</v>
      </c>
      <c r="F30" s="13">
        <v>4257</v>
      </c>
      <c r="G30" s="13">
        <f t="shared" si="0"/>
        <v>0</v>
      </c>
      <c r="H30" s="87">
        <f t="shared" si="1"/>
        <v>0</v>
      </c>
      <c r="I30" s="97">
        <f>D30/7235.3*I10</f>
        <v>4.0307519522341816E-2</v>
      </c>
      <c r="J30" s="85">
        <f t="shared" si="2"/>
        <v>4.0307519522341816E-2</v>
      </c>
      <c r="K30" s="30"/>
      <c r="L30" s="37"/>
      <c r="M30" s="160"/>
      <c r="N30" s="30"/>
      <c r="O30" s="30"/>
      <c r="P30" s="30"/>
      <c r="Q30" s="30"/>
      <c r="R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13779</v>
      </c>
      <c r="F31" s="13">
        <v>14336</v>
      </c>
      <c r="G31" s="13">
        <f t="shared" si="0"/>
        <v>557</v>
      </c>
      <c r="H31" s="87">
        <f t="shared" si="1"/>
        <v>0.47902</v>
      </c>
      <c r="I31" s="98">
        <f>D31/7235.3*I10</f>
        <v>5.3332656835238301E-2</v>
      </c>
      <c r="J31" s="84">
        <f t="shared" si="2"/>
        <v>0.53235265683523836</v>
      </c>
      <c r="K31" s="30"/>
      <c r="L31" s="44"/>
      <c r="M31" s="160"/>
      <c r="N31" s="30"/>
      <c r="O31" s="30"/>
      <c r="P31" s="30"/>
      <c r="Q31" s="30"/>
      <c r="R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12700</v>
      </c>
      <c r="F32" s="13">
        <v>13096</v>
      </c>
      <c r="G32" s="13">
        <f t="shared" si="0"/>
        <v>396</v>
      </c>
      <c r="H32" s="87">
        <f t="shared" si="1"/>
        <v>0.34055999999999997</v>
      </c>
      <c r="I32" s="98">
        <f>D32/7235.3*I10</f>
        <v>6.3013502135364066E-2</v>
      </c>
      <c r="J32" s="84">
        <f t="shared" si="2"/>
        <v>0.40357350213536403</v>
      </c>
      <c r="K32" s="30"/>
      <c r="L32" s="44"/>
      <c r="M32" s="160"/>
      <c r="N32" s="30"/>
      <c r="O32" s="30"/>
      <c r="P32" s="30"/>
      <c r="Q32" s="30"/>
      <c r="R32" s="30"/>
      <c r="T32" s="30"/>
      <c r="U32" s="30"/>
      <c r="V32" s="30"/>
      <c r="W32" s="30"/>
      <c r="X32" s="30"/>
      <c r="Y32" s="30"/>
      <c r="Z32" s="30"/>
      <c r="AA32" s="30"/>
    </row>
    <row r="33" spans="1:28" x14ac:dyDescent="0.25">
      <c r="A33" s="79">
        <v>20</v>
      </c>
      <c r="B33" s="9" t="s">
        <v>37</v>
      </c>
      <c r="C33" s="48">
        <v>15705665</v>
      </c>
      <c r="D33" s="39">
        <v>46.3</v>
      </c>
      <c r="E33" s="14">
        <v>7278</v>
      </c>
      <c r="F33" s="14">
        <v>7278</v>
      </c>
      <c r="G33" s="13">
        <f t="shared" si="0"/>
        <v>0</v>
      </c>
      <c r="H33" s="87">
        <f t="shared" si="1"/>
        <v>0</v>
      </c>
      <c r="I33" s="97">
        <f>D33/7235.3*I10</f>
        <v>4.0747557945074807E-2</v>
      </c>
      <c r="J33" s="85">
        <f t="shared" si="2"/>
        <v>4.0747557945074807E-2</v>
      </c>
      <c r="K33" s="30"/>
      <c r="L33" s="37"/>
      <c r="M33" s="160"/>
      <c r="N33" s="30"/>
      <c r="O33" s="30"/>
      <c r="P33" s="30"/>
      <c r="Q33" s="30"/>
      <c r="R33" s="30"/>
      <c r="T33" s="30"/>
      <c r="U33" s="30"/>
      <c r="V33" s="30"/>
      <c r="W33" s="30"/>
      <c r="X33" s="30"/>
      <c r="Y33" s="30"/>
      <c r="Z33" s="30"/>
      <c r="AA33" s="30"/>
    </row>
    <row r="34" spans="1:28" x14ac:dyDescent="0.25">
      <c r="A34" s="129">
        <v>21</v>
      </c>
      <c r="B34" s="130" t="s">
        <v>38</v>
      </c>
      <c r="C34" s="131">
        <v>15708400</v>
      </c>
      <c r="D34" s="132">
        <v>70.099999999999994</v>
      </c>
      <c r="E34" s="14">
        <v>8248</v>
      </c>
      <c r="F34" s="14">
        <v>8988</v>
      </c>
      <c r="G34" s="13">
        <f t="shared" si="0"/>
        <v>740</v>
      </c>
      <c r="H34" s="133">
        <f t="shared" si="1"/>
        <v>0.63639999999999997</v>
      </c>
      <c r="I34" s="97">
        <f>D34/7235.3*I10</f>
        <v>6.1693386867165093E-2</v>
      </c>
      <c r="J34" s="134">
        <f t="shared" si="2"/>
        <v>0.69809338686716504</v>
      </c>
      <c r="K34" s="30"/>
      <c r="L34" s="37"/>
      <c r="M34" s="160"/>
      <c r="N34" s="30"/>
      <c r="O34" s="30"/>
      <c r="P34" s="30"/>
      <c r="Q34" s="30"/>
      <c r="R34" s="30"/>
      <c r="T34" s="30"/>
      <c r="U34" s="30"/>
      <c r="V34" s="30"/>
      <c r="W34" s="30"/>
      <c r="X34" s="30"/>
      <c r="Y34" s="30"/>
      <c r="Z34" s="30"/>
      <c r="AA34" s="30"/>
    </row>
    <row r="35" spans="1:28" x14ac:dyDescent="0.25">
      <c r="A35" s="129">
        <v>22</v>
      </c>
      <c r="B35" s="130" t="s">
        <v>39</v>
      </c>
      <c r="C35" s="131">
        <v>15705816</v>
      </c>
      <c r="D35" s="132">
        <v>48.1</v>
      </c>
      <c r="E35" s="14">
        <v>5723</v>
      </c>
      <c r="F35" s="14">
        <v>5849</v>
      </c>
      <c r="G35" s="13">
        <f t="shared" si="0"/>
        <v>126</v>
      </c>
      <c r="H35" s="133">
        <f t="shared" si="1"/>
        <v>0.10836</v>
      </c>
      <c r="I35" s="97">
        <f>D35/7235.3*I10</f>
        <v>4.233169626691357E-2</v>
      </c>
      <c r="J35" s="134">
        <f t="shared" si="2"/>
        <v>0.15069169626691356</v>
      </c>
      <c r="K35" s="30"/>
      <c r="L35" s="37"/>
      <c r="M35" s="160"/>
      <c r="N35" s="30"/>
      <c r="O35" s="30"/>
      <c r="P35" s="30"/>
      <c r="Q35" s="30"/>
      <c r="R35" s="30"/>
      <c r="T35" s="30"/>
      <c r="U35" s="30"/>
      <c r="V35" s="30"/>
      <c r="W35" s="30"/>
      <c r="X35" s="30"/>
      <c r="Y35" s="30"/>
      <c r="Z35" s="30"/>
      <c r="AA35" s="30"/>
    </row>
    <row r="36" spans="1:28" x14ac:dyDescent="0.25">
      <c r="A36" s="129">
        <v>23</v>
      </c>
      <c r="B36" s="130" t="s">
        <v>40</v>
      </c>
      <c r="C36" s="131">
        <v>15705524</v>
      </c>
      <c r="D36" s="132">
        <v>42</v>
      </c>
      <c r="E36" s="14">
        <v>6255</v>
      </c>
      <c r="F36" s="14">
        <v>6255</v>
      </c>
      <c r="G36" s="13">
        <v>6987</v>
      </c>
      <c r="H36" s="133">
        <f>42*0.015</f>
        <v>0.63</v>
      </c>
      <c r="I36" s="97">
        <f>D36/7235.3*I10</f>
        <v>3.6963227509571102E-2</v>
      </c>
      <c r="J36" s="134">
        <f t="shared" si="2"/>
        <v>0.66696322750957115</v>
      </c>
      <c r="K36" s="30"/>
      <c r="L36" s="37"/>
      <c r="M36" s="160"/>
      <c r="N36" s="30"/>
      <c r="O36" s="30"/>
      <c r="P36" s="30"/>
      <c r="Q36" s="30"/>
      <c r="R36" s="30"/>
      <c r="T36" s="30"/>
      <c r="U36" s="30"/>
      <c r="V36" s="30"/>
      <c r="W36" s="30"/>
      <c r="X36" s="30"/>
      <c r="Y36" s="30"/>
      <c r="Z36" s="30"/>
      <c r="AA36" s="30"/>
    </row>
    <row r="37" spans="1:28" x14ac:dyDescent="0.25">
      <c r="A37" s="129">
        <v>24</v>
      </c>
      <c r="B37" s="130" t="s">
        <v>41</v>
      </c>
      <c r="C37" s="131">
        <v>15705585</v>
      </c>
      <c r="D37" s="132">
        <v>41.4</v>
      </c>
      <c r="E37" s="14">
        <v>6465</v>
      </c>
      <c r="F37" s="14">
        <v>6949</v>
      </c>
      <c r="G37" s="13">
        <f t="shared" ref="G37:G68" si="3">F37-E37</f>
        <v>484</v>
      </c>
      <c r="H37" s="133">
        <f t="shared" ref="H37:H42" si="4">G37*0.00086</f>
        <v>0.41624</v>
      </c>
      <c r="I37" s="97">
        <f>D37/7235.3*I10</f>
        <v>3.6435181402291517E-2</v>
      </c>
      <c r="J37" s="134">
        <f t="shared" si="2"/>
        <v>0.45267518140229152</v>
      </c>
      <c r="K37" s="30"/>
      <c r="L37" s="37"/>
      <c r="M37" s="160"/>
      <c r="N37" s="30"/>
      <c r="O37" s="30"/>
      <c r="P37" s="30"/>
      <c r="Q37" s="30"/>
      <c r="R37" s="30"/>
      <c r="T37" s="30"/>
      <c r="U37" s="30"/>
      <c r="V37" s="30"/>
      <c r="W37" s="30"/>
      <c r="X37" s="30"/>
      <c r="Y37" s="30"/>
      <c r="Z37" s="30"/>
      <c r="AA37" s="30"/>
    </row>
    <row r="38" spans="1:28" x14ac:dyDescent="0.25">
      <c r="A38" s="129">
        <v>25</v>
      </c>
      <c r="B38" s="130" t="s">
        <v>42</v>
      </c>
      <c r="C38" s="135">
        <v>15705746</v>
      </c>
      <c r="D38" s="132">
        <v>45.8</v>
      </c>
      <c r="E38" s="14">
        <v>6889</v>
      </c>
      <c r="F38" s="14">
        <v>7499</v>
      </c>
      <c r="G38" s="13">
        <f t="shared" si="3"/>
        <v>610</v>
      </c>
      <c r="H38" s="133">
        <f t="shared" si="4"/>
        <v>0.52459999999999996</v>
      </c>
      <c r="I38" s="97">
        <f>D38/7235.3*I10</f>
        <v>4.0307519522341816E-2</v>
      </c>
      <c r="J38" s="134">
        <f t="shared" si="2"/>
        <v>0.56490751952234175</v>
      </c>
      <c r="K38" s="30"/>
      <c r="L38" s="37"/>
      <c r="M38" s="160"/>
      <c r="N38" s="30"/>
      <c r="O38" s="30"/>
      <c r="P38" s="30"/>
      <c r="Q38" s="30"/>
      <c r="R38" s="30"/>
      <c r="T38" s="30"/>
      <c r="U38" s="30"/>
      <c r="V38" s="30"/>
      <c r="W38" s="30"/>
      <c r="X38" s="30"/>
      <c r="Y38" s="30"/>
      <c r="Z38" s="30"/>
      <c r="AA38" s="30"/>
    </row>
    <row r="39" spans="1:28" x14ac:dyDescent="0.25">
      <c r="A39" s="129">
        <v>26</v>
      </c>
      <c r="B39" s="130" t="s">
        <v>43</v>
      </c>
      <c r="C39" s="135">
        <v>15705829</v>
      </c>
      <c r="D39" s="132">
        <v>60.4</v>
      </c>
      <c r="E39" s="14">
        <v>12612</v>
      </c>
      <c r="F39" s="14">
        <v>13613</v>
      </c>
      <c r="G39" s="13">
        <f t="shared" si="3"/>
        <v>1001</v>
      </c>
      <c r="H39" s="133">
        <f t="shared" si="4"/>
        <v>0.86085999999999996</v>
      </c>
      <c r="I39" s="97">
        <f>D39/7235.3*I10</f>
        <v>5.3156641466145106E-2</v>
      </c>
      <c r="J39" s="134">
        <f t="shared" si="2"/>
        <v>0.91401664146614503</v>
      </c>
      <c r="K39" s="30"/>
      <c r="L39" s="37"/>
      <c r="M39" s="160"/>
      <c r="N39" s="30"/>
      <c r="O39" s="30"/>
      <c r="P39" s="30"/>
      <c r="Q39" s="30"/>
      <c r="R39" s="30"/>
      <c r="T39" s="30"/>
      <c r="U39" s="30"/>
      <c r="V39" s="30"/>
      <c r="W39" s="30"/>
      <c r="X39" s="30"/>
      <c r="Y39" s="30"/>
      <c r="Z39" s="30"/>
      <c r="AA39" s="30"/>
    </row>
    <row r="40" spans="1:28" x14ac:dyDescent="0.25">
      <c r="A40" s="136">
        <v>27</v>
      </c>
      <c r="B40" s="137" t="s">
        <v>44</v>
      </c>
      <c r="C40" s="135">
        <v>15705815</v>
      </c>
      <c r="D40" s="132">
        <v>72.099999999999994</v>
      </c>
      <c r="E40" s="14">
        <v>10945</v>
      </c>
      <c r="F40" s="14">
        <v>11760</v>
      </c>
      <c r="G40" s="13">
        <f t="shared" si="3"/>
        <v>815</v>
      </c>
      <c r="H40" s="133">
        <f t="shared" si="4"/>
        <v>0.70089999999999997</v>
      </c>
      <c r="I40" s="98">
        <f>D40/7235.3*I10</f>
        <v>6.3453540558097044E-2</v>
      </c>
      <c r="J40" s="138">
        <f t="shared" si="2"/>
        <v>0.76435354055809701</v>
      </c>
      <c r="K40" s="30"/>
      <c r="L40" s="44"/>
      <c r="M40" s="160"/>
      <c r="N40" s="30"/>
      <c r="O40" s="30"/>
      <c r="P40" s="30"/>
      <c r="Q40" s="30"/>
      <c r="R40" s="30"/>
      <c r="T40" s="30"/>
      <c r="U40" s="30"/>
      <c r="V40" s="30"/>
      <c r="W40" s="30"/>
      <c r="X40" s="30"/>
      <c r="Y40" s="30"/>
      <c r="Z40" s="30"/>
      <c r="AA40" s="30"/>
    </row>
    <row r="41" spans="1:28" x14ac:dyDescent="0.25">
      <c r="A41" s="129">
        <v>28</v>
      </c>
      <c r="B41" s="130" t="s">
        <v>45</v>
      </c>
      <c r="C41" s="135">
        <v>15705586</v>
      </c>
      <c r="D41" s="132">
        <v>46.9</v>
      </c>
      <c r="E41" s="14">
        <v>8887</v>
      </c>
      <c r="F41" s="14">
        <v>9375</v>
      </c>
      <c r="G41" s="13">
        <f t="shared" si="3"/>
        <v>488</v>
      </c>
      <c r="H41" s="133">
        <f t="shared" si="4"/>
        <v>0.41968</v>
      </c>
      <c r="I41" s="97">
        <f>D41/7235.3*I10</f>
        <v>4.1275604052354399E-2</v>
      </c>
      <c r="J41" s="134">
        <f t="shared" si="2"/>
        <v>0.46095560405235442</v>
      </c>
      <c r="K41" s="30"/>
      <c r="L41" s="46"/>
      <c r="M41" s="160"/>
      <c r="N41" s="30"/>
      <c r="O41" s="30"/>
      <c r="P41" s="30"/>
      <c r="Q41" s="30"/>
      <c r="R41" s="30"/>
      <c r="T41" s="30"/>
      <c r="U41" s="30"/>
      <c r="V41" s="30"/>
      <c r="W41" s="30"/>
      <c r="X41" s="30"/>
      <c r="Y41" s="30"/>
      <c r="Z41" s="30"/>
      <c r="AA41" s="30"/>
    </row>
    <row r="42" spans="1:28" x14ac:dyDescent="0.25">
      <c r="A42" s="129">
        <v>29</v>
      </c>
      <c r="B42" s="150" t="s">
        <v>171</v>
      </c>
      <c r="C42" s="151">
        <v>16721754</v>
      </c>
      <c r="D42" s="152"/>
      <c r="E42" s="153">
        <v>353.6</v>
      </c>
      <c r="F42" s="153">
        <v>518.20000000000005</v>
      </c>
      <c r="G42" s="154">
        <f t="shared" si="3"/>
        <v>164.60000000000002</v>
      </c>
      <c r="H42" s="155">
        <f t="shared" si="4"/>
        <v>0.14155600000000002</v>
      </c>
      <c r="I42" s="156">
        <f>D42/7235.3*I11</f>
        <v>0</v>
      </c>
      <c r="J42" s="157">
        <f t="shared" si="2"/>
        <v>0.14155600000000002</v>
      </c>
      <c r="K42" s="30"/>
      <c r="L42" s="46"/>
      <c r="M42" s="160"/>
      <c r="N42" s="30"/>
      <c r="O42" s="30"/>
      <c r="P42" s="30"/>
      <c r="Q42" s="30"/>
      <c r="R42" s="30"/>
      <c r="T42" s="30"/>
      <c r="U42" s="30"/>
      <c r="V42" s="30"/>
      <c r="W42" s="30"/>
      <c r="X42" s="30"/>
      <c r="Y42" s="30"/>
      <c r="Z42" s="30"/>
      <c r="AA42" s="30"/>
    </row>
    <row r="43" spans="1:28" x14ac:dyDescent="0.25">
      <c r="A43" s="136">
        <v>29</v>
      </c>
      <c r="B43" s="130" t="s">
        <v>172</v>
      </c>
      <c r="C43" s="135">
        <v>15705609</v>
      </c>
      <c r="D43" s="132">
        <v>70</v>
      </c>
      <c r="E43" s="14">
        <v>12434</v>
      </c>
      <c r="F43" s="14">
        <f>E43+1017</f>
        <v>13451</v>
      </c>
      <c r="G43" s="13">
        <f t="shared" si="3"/>
        <v>1017</v>
      </c>
      <c r="H43" s="133">
        <f>(70*0.015)/30*25</f>
        <v>0.87500000000000011</v>
      </c>
      <c r="I43" s="98">
        <f>D43/7235.3*I10</f>
        <v>6.1605379182618505E-2</v>
      </c>
      <c r="J43" s="138">
        <f t="shared" si="2"/>
        <v>0.93660537918261866</v>
      </c>
      <c r="K43" s="30"/>
      <c r="L43" s="37">
        <f>0.875/0.00086</f>
        <v>1017.4418604651163</v>
      </c>
      <c r="M43" s="160"/>
      <c r="N43" s="38"/>
      <c r="O43" s="30"/>
      <c r="P43" s="30"/>
      <c r="Q43" s="30"/>
      <c r="R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x14ac:dyDescent="0.25">
      <c r="A44" s="129">
        <v>30</v>
      </c>
      <c r="B44" s="130" t="s">
        <v>47</v>
      </c>
      <c r="C44" s="135">
        <v>15705525</v>
      </c>
      <c r="D44" s="132">
        <v>47.4</v>
      </c>
      <c r="E44" s="14">
        <v>8690</v>
      </c>
      <c r="F44" s="14">
        <v>8690</v>
      </c>
      <c r="G44" s="13">
        <f t="shared" si="3"/>
        <v>0</v>
      </c>
      <c r="H44" s="133">
        <f t="shared" ref="H44:H79" si="5">G44*0.00086</f>
        <v>0</v>
      </c>
      <c r="I44" s="97">
        <f>D44/7235.3*I10</f>
        <v>4.171564247508739E-2</v>
      </c>
      <c r="J44" s="134">
        <f t="shared" si="2"/>
        <v>4.171564247508739E-2</v>
      </c>
      <c r="K44" s="30"/>
      <c r="L44" s="37"/>
      <c r="M44" s="160"/>
      <c r="N44" s="30"/>
      <c r="O44" s="30"/>
      <c r="P44" s="30"/>
      <c r="Q44" s="30"/>
      <c r="R44" s="30"/>
      <c r="T44" s="30"/>
      <c r="U44" s="30"/>
      <c r="V44" s="30"/>
      <c r="W44" s="30"/>
      <c r="X44" s="30"/>
      <c r="Y44" s="30"/>
      <c r="Z44" s="30"/>
      <c r="AA44" s="30"/>
    </row>
    <row r="45" spans="1:28" x14ac:dyDescent="0.25">
      <c r="A45" s="129">
        <v>31</v>
      </c>
      <c r="B45" s="130" t="s">
        <v>48</v>
      </c>
      <c r="C45" s="135">
        <v>15705724</v>
      </c>
      <c r="D45" s="132">
        <v>43.2</v>
      </c>
      <c r="E45" s="15">
        <v>6202</v>
      </c>
      <c r="F45" s="15">
        <v>6357</v>
      </c>
      <c r="G45" s="13">
        <f t="shared" si="3"/>
        <v>155</v>
      </c>
      <c r="H45" s="133">
        <f t="shared" si="5"/>
        <v>0.1333</v>
      </c>
      <c r="I45" s="97">
        <f>D45/7235.3*I10</f>
        <v>3.8019319724130279E-2</v>
      </c>
      <c r="J45" s="134">
        <f t="shared" si="2"/>
        <v>0.17131931972413028</v>
      </c>
      <c r="K45" s="30"/>
      <c r="L45" s="37"/>
      <c r="M45" s="160"/>
      <c r="N45" s="30"/>
      <c r="O45" s="30"/>
      <c r="P45" s="30"/>
      <c r="Q45" s="30"/>
      <c r="R45" s="30"/>
      <c r="T45" s="30"/>
      <c r="U45" s="30"/>
      <c r="V45" s="30"/>
      <c r="W45" s="30"/>
      <c r="X45" s="30"/>
      <c r="Y45" s="30"/>
      <c r="Z45" s="30"/>
      <c r="AA45" s="30"/>
    </row>
    <row r="46" spans="1:28" x14ac:dyDescent="0.25">
      <c r="A46" s="129">
        <v>32</v>
      </c>
      <c r="B46" s="130" t="s">
        <v>49</v>
      </c>
      <c r="C46" s="135">
        <v>15705733</v>
      </c>
      <c r="D46" s="132">
        <v>41.7</v>
      </c>
      <c r="E46" s="15">
        <v>5900</v>
      </c>
      <c r="F46" s="15">
        <v>6199</v>
      </c>
      <c r="G46" s="13">
        <f t="shared" si="3"/>
        <v>299</v>
      </c>
      <c r="H46" s="133">
        <f t="shared" si="5"/>
        <v>0.25713999999999998</v>
      </c>
      <c r="I46" s="97">
        <f>D46/7235.3*I10</f>
        <v>3.6699204455931306E-2</v>
      </c>
      <c r="J46" s="134">
        <f t="shared" si="2"/>
        <v>0.29383920445593126</v>
      </c>
      <c r="K46" s="30"/>
      <c r="L46" s="37"/>
      <c r="M46" s="160"/>
      <c r="N46" s="30"/>
      <c r="O46" s="30"/>
      <c r="P46" s="30"/>
      <c r="Q46" s="30"/>
      <c r="R46" s="30"/>
      <c r="T46" s="30"/>
      <c r="U46" s="30"/>
      <c r="V46" s="30"/>
      <c r="W46" s="30"/>
      <c r="X46" s="30"/>
      <c r="Y46" s="30"/>
      <c r="Z46" s="30"/>
      <c r="AA46" s="30"/>
    </row>
    <row r="47" spans="1:28" x14ac:dyDescent="0.25">
      <c r="A47" s="129">
        <v>33</v>
      </c>
      <c r="B47" s="130" t="s">
        <v>50</v>
      </c>
      <c r="C47" s="135">
        <v>15705600</v>
      </c>
      <c r="D47" s="132">
        <v>46</v>
      </c>
      <c r="E47" s="14">
        <v>8741</v>
      </c>
      <c r="F47" s="14">
        <v>9200</v>
      </c>
      <c r="G47" s="13">
        <f t="shared" si="3"/>
        <v>459</v>
      </c>
      <c r="H47" s="133">
        <f t="shared" si="5"/>
        <v>0.39473999999999998</v>
      </c>
      <c r="I47" s="97">
        <f>D47/7235.3*I10</f>
        <v>4.0483534891435018E-2</v>
      </c>
      <c r="J47" s="134">
        <f t="shared" si="2"/>
        <v>0.435223534891435</v>
      </c>
      <c r="K47" s="30"/>
      <c r="L47" s="46"/>
      <c r="M47" s="160"/>
      <c r="N47" s="30"/>
      <c r="O47" s="30"/>
      <c r="P47" s="30"/>
      <c r="Q47" s="30"/>
      <c r="R47" s="30"/>
      <c r="T47" s="30"/>
      <c r="U47" s="30"/>
      <c r="V47" s="30"/>
      <c r="W47" s="30"/>
      <c r="X47" s="30"/>
      <c r="Y47" s="30"/>
      <c r="Z47" s="30"/>
      <c r="AA47" s="30"/>
    </row>
    <row r="48" spans="1:28" x14ac:dyDescent="0.25">
      <c r="A48" s="129">
        <v>34</v>
      </c>
      <c r="B48" s="130" t="s">
        <v>51</v>
      </c>
      <c r="C48" s="135">
        <v>15705534</v>
      </c>
      <c r="D48" s="132">
        <v>60.6</v>
      </c>
      <c r="E48" s="15">
        <v>13225</v>
      </c>
      <c r="F48" s="15">
        <v>13851</v>
      </c>
      <c r="G48" s="13">
        <f t="shared" si="3"/>
        <v>626</v>
      </c>
      <c r="H48" s="133">
        <f t="shared" si="5"/>
        <v>0.53835999999999995</v>
      </c>
      <c r="I48" s="97">
        <f>D48/7235.3*I10</f>
        <v>5.3332656835238301E-2</v>
      </c>
      <c r="J48" s="134">
        <f t="shared" si="2"/>
        <v>0.59169265683523831</v>
      </c>
      <c r="K48" s="30"/>
      <c r="L48" s="37"/>
      <c r="M48" s="160"/>
      <c r="N48" s="30"/>
      <c r="O48" s="30"/>
      <c r="P48" s="30"/>
      <c r="Q48" s="30"/>
      <c r="R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5">
      <c r="A49" s="129">
        <v>35</v>
      </c>
      <c r="B49" s="130" t="s">
        <v>52</v>
      </c>
      <c r="C49" s="139">
        <v>15705677</v>
      </c>
      <c r="D49" s="132">
        <v>72.2</v>
      </c>
      <c r="E49" s="15">
        <v>6427</v>
      </c>
      <c r="F49" s="15">
        <v>6427</v>
      </c>
      <c r="G49" s="13">
        <f t="shared" si="3"/>
        <v>0</v>
      </c>
      <c r="H49" s="133">
        <f t="shared" si="5"/>
        <v>0</v>
      </c>
      <c r="I49" s="97">
        <f>D49/7235.3*I10</f>
        <v>6.3541548242643658E-2</v>
      </c>
      <c r="J49" s="134">
        <f t="shared" si="2"/>
        <v>6.3541548242643658E-2</v>
      </c>
      <c r="K49" s="30"/>
      <c r="L49" s="37"/>
      <c r="M49" s="160"/>
      <c r="N49" s="30"/>
      <c r="O49" s="30"/>
      <c r="P49" s="30"/>
      <c r="Q49" s="30"/>
      <c r="R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5">
      <c r="A50" s="129">
        <v>36</v>
      </c>
      <c r="B50" s="130" t="s">
        <v>53</v>
      </c>
      <c r="C50" s="135">
        <v>15705691</v>
      </c>
      <c r="D50" s="132">
        <v>46.5</v>
      </c>
      <c r="E50" s="15">
        <v>6156</v>
      </c>
      <c r="F50" s="15">
        <v>6156</v>
      </c>
      <c r="G50" s="13">
        <f t="shared" si="3"/>
        <v>0</v>
      </c>
      <c r="H50" s="133">
        <f t="shared" si="5"/>
        <v>0</v>
      </c>
      <c r="I50" s="97">
        <f>D50/7235.3*I10</f>
        <v>4.0923573314168002E-2</v>
      </c>
      <c r="J50" s="134">
        <f>H50+I50</f>
        <v>4.0923573314168002E-2</v>
      </c>
      <c r="K50" s="30"/>
      <c r="L50" s="37"/>
      <c r="M50" s="160"/>
      <c r="N50" s="30"/>
      <c r="O50" s="30"/>
      <c r="P50" s="30"/>
      <c r="Q50" s="30"/>
      <c r="R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5">
      <c r="A51" s="140">
        <v>37</v>
      </c>
      <c r="B51" s="141" t="s">
        <v>54</v>
      </c>
      <c r="C51" s="135">
        <v>15730459</v>
      </c>
      <c r="D51" s="142">
        <v>69.5</v>
      </c>
      <c r="E51" s="14">
        <v>14051</v>
      </c>
      <c r="F51" s="14">
        <v>14394</v>
      </c>
      <c r="G51" s="13">
        <f t="shared" si="3"/>
        <v>343</v>
      </c>
      <c r="H51" s="133">
        <f t="shared" si="5"/>
        <v>0.29498000000000002</v>
      </c>
      <c r="I51" s="97">
        <f>D51/7235.3*I10</f>
        <v>6.1165340759885514E-2</v>
      </c>
      <c r="J51" s="143">
        <f>H51+I51</f>
        <v>0.35614534075988552</v>
      </c>
      <c r="K51" s="30"/>
      <c r="L51" s="37"/>
      <c r="M51" s="160"/>
      <c r="N51" s="30"/>
      <c r="O51" s="30"/>
      <c r="P51" s="30"/>
      <c r="Q51" s="30"/>
      <c r="R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5">
      <c r="A52" s="129">
        <v>38</v>
      </c>
      <c r="B52" s="130" t="s">
        <v>55</v>
      </c>
      <c r="C52" s="144">
        <v>15705514</v>
      </c>
      <c r="D52" s="132">
        <v>47</v>
      </c>
      <c r="E52" s="15">
        <v>2548</v>
      </c>
      <c r="F52" s="15">
        <v>2604</v>
      </c>
      <c r="G52" s="13">
        <f t="shared" si="3"/>
        <v>56</v>
      </c>
      <c r="H52" s="133">
        <f t="shared" si="5"/>
        <v>4.8160000000000001E-2</v>
      </c>
      <c r="I52" s="97">
        <f>D52/7235.3*I10</f>
        <v>4.1363611736900993E-2</v>
      </c>
      <c r="J52" s="143">
        <f>H52+I52</f>
        <v>8.9523611736900988E-2</v>
      </c>
      <c r="K52" s="30"/>
      <c r="L52" s="37"/>
      <c r="M52" s="160"/>
      <c r="N52" s="30"/>
      <c r="O52" s="30"/>
      <c r="P52" s="30"/>
      <c r="Q52" s="30"/>
      <c r="R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5">
      <c r="A53" s="129">
        <v>39</v>
      </c>
      <c r="B53" s="145" t="s">
        <v>56</v>
      </c>
      <c r="C53" s="135">
        <v>15705660</v>
      </c>
      <c r="D53" s="132">
        <v>43.1</v>
      </c>
      <c r="E53" s="14">
        <v>3408</v>
      </c>
      <c r="F53" s="14">
        <v>3408</v>
      </c>
      <c r="G53" s="13">
        <f t="shared" si="3"/>
        <v>0</v>
      </c>
      <c r="H53" s="133">
        <f t="shared" si="5"/>
        <v>0</v>
      </c>
      <c r="I53" s="97">
        <f>D53/7235.3*I10</f>
        <v>3.7931312039583678E-2</v>
      </c>
      <c r="J53" s="134">
        <f t="shared" si="2"/>
        <v>3.7931312039583678E-2</v>
      </c>
      <c r="K53" s="30"/>
      <c r="L53" s="37"/>
      <c r="M53" s="160"/>
      <c r="N53" s="30"/>
      <c r="O53" s="30"/>
      <c r="P53" s="30"/>
      <c r="Q53" s="30"/>
      <c r="R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5">
      <c r="A54" s="79">
        <v>40</v>
      </c>
      <c r="B54" s="9" t="s">
        <v>57</v>
      </c>
      <c r="C54" s="7">
        <v>15705539</v>
      </c>
      <c r="D54" s="39">
        <v>41.4</v>
      </c>
      <c r="E54" s="14">
        <v>6398</v>
      </c>
      <c r="F54" s="14">
        <v>6398</v>
      </c>
      <c r="G54" s="13">
        <f t="shared" si="3"/>
        <v>0</v>
      </c>
      <c r="H54" s="87">
        <f t="shared" si="5"/>
        <v>0</v>
      </c>
      <c r="I54" s="97">
        <f>D54/7235.3*I10</f>
        <v>3.6435181402291517E-2</v>
      </c>
      <c r="J54" s="85">
        <f t="shared" si="2"/>
        <v>3.6435181402291517E-2</v>
      </c>
      <c r="K54" s="30"/>
      <c r="L54" s="37"/>
      <c r="M54" s="160"/>
      <c r="N54" s="30"/>
      <c r="O54" s="30"/>
      <c r="P54" s="30"/>
      <c r="Q54" s="30"/>
      <c r="R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5">
      <c r="A55" s="79">
        <v>41</v>
      </c>
      <c r="B55" s="9" t="s">
        <v>58</v>
      </c>
      <c r="C55" s="7">
        <v>15705823</v>
      </c>
      <c r="D55" s="39">
        <v>45.9</v>
      </c>
      <c r="E55" s="54">
        <v>7438</v>
      </c>
      <c r="F55" s="54">
        <v>7463</v>
      </c>
      <c r="G55" s="13">
        <f t="shared" si="3"/>
        <v>25</v>
      </c>
      <c r="H55" s="87">
        <f t="shared" si="5"/>
        <v>2.1499999999999998E-2</v>
      </c>
      <c r="I55" s="97">
        <f>D55/7235.3*I10</f>
        <v>4.0395527206888417E-2</v>
      </c>
      <c r="J55" s="85">
        <f t="shared" si="2"/>
        <v>6.1895527206888415E-2</v>
      </c>
      <c r="K55" s="30"/>
      <c r="L55" s="37"/>
      <c r="M55" s="160"/>
      <c r="N55" s="30"/>
      <c r="O55" s="30"/>
      <c r="P55" s="30"/>
      <c r="Q55" s="30"/>
      <c r="R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5">
      <c r="A56" s="79">
        <v>42</v>
      </c>
      <c r="B56" s="9" t="s">
        <v>59</v>
      </c>
      <c r="C56" s="7">
        <v>15705552</v>
      </c>
      <c r="D56" s="39">
        <v>60.8</v>
      </c>
      <c r="E56" s="54">
        <v>12697</v>
      </c>
      <c r="F56" s="54">
        <v>13505</v>
      </c>
      <c r="G56" s="13">
        <f t="shared" si="3"/>
        <v>808</v>
      </c>
      <c r="H56" s="87">
        <f t="shared" si="5"/>
        <v>0.69487999999999994</v>
      </c>
      <c r="I56" s="97">
        <f>D56/7235.3*I10</f>
        <v>5.3508672204331496E-2</v>
      </c>
      <c r="J56" s="85">
        <f t="shared" si="2"/>
        <v>0.74838867220433147</v>
      </c>
      <c r="K56" s="30"/>
      <c r="L56" s="37"/>
      <c r="M56" s="160"/>
      <c r="N56" s="30"/>
      <c r="O56" s="30"/>
      <c r="P56" s="30"/>
      <c r="Q56" s="30"/>
      <c r="R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5">
      <c r="A57" s="80">
        <v>43</v>
      </c>
      <c r="B57" s="53" t="s">
        <v>60</v>
      </c>
      <c r="C57" s="7">
        <v>15705663</v>
      </c>
      <c r="D57" s="39">
        <v>72.2</v>
      </c>
      <c r="E57" s="54">
        <v>3155</v>
      </c>
      <c r="F57" s="54">
        <v>3155</v>
      </c>
      <c r="G57" s="13">
        <f t="shared" si="3"/>
        <v>0</v>
      </c>
      <c r="H57" s="87">
        <f t="shared" si="5"/>
        <v>0</v>
      </c>
      <c r="I57" s="98">
        <f>D57/7235.3*I10</f>
        <v>6.3541548242643658E-2</v>
      </c>
      <c r="J57" s="84">
        <f t="shared" si="2"/>
        <v>6.3541548242643658E-2</v>
      </c>
      <c r="K57" s="30"/>
      <c r="L57" s="102"/>
      <c r="M57" s="160"/>
      <c r="N57" s="106"/>
      <c r="O57" s="106"/>
      <c r="P57" s="106"/>
      <c r="Q57" s="106"/>
      <c r="R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5">
      <c r="A58" s="79">
        <v>44</v>
      </c>
      <c r="B58" s="9" t="s">
        <v>61</v>
      </c>
      <c r="C58" s="7">
        <v>15705515</v>
      </c>
      <c r="D58" s="39">
        <v>46.3</v>
      </c>
      <c r="E58" s="54">
        <v>10841</v>
      </c>
      <c r="F58" s="54">
        <v>10841</v>
      </c>
      <c r="G58" s="13">
        <f t="shared" si="3"/>
        <v>0</v>
      </c>
      <c r="H58" s="87">
        <f t="shared" si="5"/>
        <v>0</v>
      </c>
      <c r="I58" s="97">
        <f>D58/7235.3*I10</f>
        <v>4.0747557945074807E-2</v>
      </c>
      <c r="J58" s="85">
        <f t="shared" si="2"/>
        <v>4.0747557945074807E-2</v>
      </c>
      <c r="K58" s="30"/>
      <c r="L58" s="37"/>
      <c r="M58" s="160"/>
      <c r="N58" s="30"/>
      <c r="O58" s="30"/>
      <c r="P58" s="30"/>
      <c r="Q58" s="30"/>
      <c r="R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5">
      <c r="A59" s="79">
        <v>45</v>
      </c>
      <c r="B59" s="9" t="s">
        <v>62</v>
      </c>
      <c r="C59" s="7">
        <v>15705549</v>
      </c>
      <c r="D59" s="39">
        <v>69.7</v>
      </c>
      <c r="E59" s="54">
        <v>9094</v>
      </c>
      <c r="F59" s="54">
        <v>9094</v>
      </c>
      <c r="G59" s="13">
        <f t="shared" si="3"/>
        <v>0</v>
      </c>
      <c r="H59" s="87">
        <f t="shared" si="5"/>
        <v>0</v>
      </c>
      <c r="I59" s="97">
        <f>D59/7235.3*I10</f>
        <v>6.1341356128978709E-2</v>
      </c>
      <c r="J59" s="85">
        <f t="shared" si="2"/>
        <v>6.1341356128978709E-2</v>
      </c>
      <c r="K59" s="30"/>
      <c r="L59" s="37"/>
      <c r="M59" s="160"/>
      <c r="N59" s="30"/>
      <c r="O59" s="30"/>
      <c r="P59" s="30"/>
      <c r="Q59" s="30"/>
      <c r="R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79">
        <v>46</v>
      </c>
      <c r="B60" s="9" t="s">
        <v>63</v>
      </c>
      <c r="C60" s="7">
        <v>15705742</v>
      </c>
      <c r="D60" s="39">
        <v>47.9</v>
      </c>
      <c r="E60" s="54">
        <v>8337</v>
      </c>
      <c r="F60" s="54">
        <v>8998</v>
      </c>
      <c r="G60" s="13">
        <f t="shared" si="3"/>
        <v>661</v>
      </c>
      <c r="H60" s="87">
        <f t="shared" si="5"/>
        <v>0.56845999999999997</v>
      </c>
      <c r="I60" s="97">
        <f>D60/7235.3*I10</f>
        <v>4.2155680897820375E-2</v>
      </c>
      <c r="J60" s="85">
        <f t="shared" si="2"/>
        <v>0.61061568089782037</v>
      </c>
      <c r="K60" s="30"/>
      <c r="L60" s="44"/>
      <c r="M60" s="160"/>
      <c r="N60" s="30"/>
      <c r="O60" s="30"/>
      <c r="P60" s="30"/>
      <c r="Q60" s="30"/>
      <c r="R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5">
      <c r="A61" s="79">
        <v>47</v>
      </c>
      <c r="B61" s="9" t="s">
        <v>64</v>
      </c>
      <c r="C61" s="7">
        <v>15705719</v>
      </c>
      <c r="D61" s="39">
        <v>42.4</v>
      </c>
      <c r="E61" s="54">
        <v>6779</v>
      </c>
      <c r="F61" s="54">
        <v>6818</v>
      </c>
      <c r="G61" s="13">
        <f t="shared" si="3"/>
        <v>39</v>
      </c>
      <c r="H61" s="87">
        <f t="shared" si="5"/>
        <v>3.354E-2</v>
      </c>
      <c r="I61" s="97">
        <f>D61/7235.3*I10</f>
        <v>3.7315258247757492E-2</v>
      </c>
      <c r="J61" s="85">
        <f t="shared" si="2"/>
        <v>7.0855258247757485E-2</v>
      </c>
      <c r="K61" s="30"/>
      <c r="L61" s="37"/>
      <c r="M61" s="160"/>
      <c r="N61" s="30"/>
      <c r="O61" s="30"/>
      <c r="P61" s="30"/>
      <c r="Q61" s="30"/>
      <c r="R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5">
      <c r="A62" s="79">
        <v>48</v>
      </c>
      <c r="B62" s="9" t="s">
        <v>57</v>
      </c>
      <c r="C62" s="7">
        <v>15702590</v>
      </c>
      <c r="D62" s="39">
        <v>41.7</v>
      </c>
      <c r="E62" s="54">
        <v>10947</v>
      </c>
      <c r="F62" s="54">
        <v>11302</v>
      </c>
      <c r="G62" s="13">
        <f t="shared" si="3"/>
        <v>355</v>
      </c>
      <c r="H62" s="87">
        <f t="shared" si="5"/>
        <v>0.30530000000000002</v>
      </c>
      <c r="I62" s="97">
        <f>D62/7235.3*I10</f>
        <v>3.6699204455931306E-2</v>
      </c>
      <c r="J62" s="85">
        <f t="shared" si="2"/>
        <v>0.34199920445593135</v>
      </c>
      <c r="K62" s="30"/>
      <c r="L62" s="37"/>
      <c r="M62" s="160"/>
      <c r="N62" s="30"/>
      <c r="O62" s="30"/>
      <c r="P62" s="30"/>
      <c r="Q62" s="30"/>
      <c r="R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5">
      <c r="A63" s="79">
        <v>49</v>
      </c>
      <c r="B63" s="9" t="s">
        <v>65</v>
      </c>
      <c r="C63" s="7">
        <v>15705689</v>
      </c>
      <c r="D63" s="39">
        <v>45.7</v>
      </c>
      <c r="E63" s="13">
        <v>8689</v>
      </c>
      <c r="F63" s="13">
        <v>8689</v>
      </c>
      <c r="G63" s="13">
        <f t="shared" si="3"/>
        <v>0</v>
      </c>
      <c r="H63" s="87">
        <f t="shared" si="5"/>
        <v>0</v>
      </c>
      <c r="I63" s="97">
        <f>D63/7235.3*I10</f>
        <v>4.0219511837795222E-2</v>
      </c>
      <c r="J63" s="85">
        <f t="shared" si="2"/>
        <v>4.0219511837795222E-2</v>
      </c>
      <c r="K63" s="30"/>
      <c r="L63" s="37"/>
      <c r="M63" s="160"/>
      <c r="N63" s="30"/>
      <c r="O63" s="30"/>
      <c r="P63" s="30"/>
      <c r="Q63" s="30"/>
      <c r="R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5">
      <c r="A64" s="79">
        <v>50</v>
      </c>
      <c r="B64" s="9" t="s">
        <v>66</v>
      </c>
      <c r="C64" s="7">
        <v>15705596</v>
      </c>
      <c r="D64" s="39">
        <v>60.9</v>
      </c>
      <c r="E64" s="13">
        <v>4579</v>
      </c>
      <c r="F64" s="13">
        <v>4579</v>
      </c>
      <c r="G64" s="13">
        <f t="shared" si="3"/>
        <v>0</v>
      </c>
      <c r="H64" s="87">
        <f t="shared" si="5"/>
        <v>0</v>
      </c>
      <c r="I64" s="97">
        <f>D64/7235.3*I10</f>
        <v>5.3596679888878097E-2</v>
      </c>
      <c r="J64" s="85">
        <f t="shared" si="2"/>
        <v>5.3596679888878097E-2</v>
      </c>
      <c r="K64" s="30"/>
      <c r="L64" s="37"/>
      <c r="M64" s="160"/>
      <c r="N64" s="30"/>
      <c r="O64" s="30"/>
      <c r="P64" s="30"/>
      <c r="Q64" s="30"/>
      <c r="R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5">
      <c r="A65" s="79">
        <v>51</v>
      </c>
      <c r="B65" s="9" t="s">
        <v>67</v>
      </c>
      <c r="C65" s="7">
        <v>15705599</v>
      </c>
      <c r="D65" s="39">
        <v>71.7</v>
      </c>
      <c r="E65" s="13">
        <v>5412</v>
      </c>
      <c r="F65" s="13">
        <v>5412</v>
      </c>
      <c r="G65" s="13">
        <f t="shared" si="3"/>
        <v>0</v>
      </c>
      <c r="H65" s="87">
        <f t="shared" si="5"/>
        <v>0</v>
      </c>
      <c r="I65" s="97">
        <f>D65/7235.3*I10</f>
        <v>6.3101509819910667E-2</v>
      </c>
      <c r="J65" s="85">
        <f t="shared" si="2"/>
        <v>6.3101509819910667E-2</v>
      </c>
      <c r="K65" s="30"/>
      <c r="L65" s="37"/>
      <c r="M65" s="160"/>
      <c r="N65" s="30"/>
      <c r="O65" s="30"/>
      <c r="P65" s="30"/>
      <c r="Q65" s="30"/>
      <c r="R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5">
      <c r="A66" s="79">
        <v>52</v>
      </c>
      <c r="B66" s="9" t="s">
        <v>68</v>
      </c>
      <c r="C66" s="7">
        <v>15705736</v>
      </c>
      <c r="D66" s="39">
        <v>46.2</v>
      </c>
      <c r="E66" s="13">
        <v>9897</v>
      </c>
      <c r="F66" s="13">
        <v>10684</v>
      </c>
      <c r="G66" s="13">
        <f t="shared" si="3"/>
        <v>787</v>
      </c>
      <c r="H66" s="87">
        <f t="shared" si="5"/>
        <v>0.67681999999999998</v>
      </c>
      <c r="I66" s="97">
        <f>D66/7235.3*I10</f>
        <v>4.0659550260528213E-2</v>
      </c>
      <c r="J66" s="85">
        <f t="shared" si="2"/>
        <v>0.71747955026052823</v>
      </c>
      <c r="K66" s="30"/>
      <c r="L66" s="37"/>
      <c r="M66" s="160"/>
      <c r="N66" s="30"/>
      <c r="O66" s="30"/>
      <c r="P66" s="30"/>
      <c r="Q66" s="30"/>
      <c r="R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5">
      <c r="A67" s="79">
        <v>53</v>
      </c>
      <c r="B67" s="55" t="s">
        <v>150</v>
      </c>
      <c r="C67" s="7">
        <v>15708051</v>
      </c>
      <c r="D67" s="39">
        <v>69.8</v>
      </c>
      <c r="E67" s="13">
        <v>19458</v>
      </c>
      <c r="F67" s="13">
        <v>19458</v>
      </c>
      <c r="G67" s="13">
        <f t="shared" si="3"/>
        <v>0</v>
      </c>
      <c r="H67" s="87">
        <f t="shared" si="5"/>
        <v>0</v>
      </c>
      <c r="I67" s="97">
        <f>D67/7235.3*I10</f>
        <v>6.142936381352531E-2</v>
      </c>
      <c r="J67" s="85">
        <f t="shared" si="2"/>
        <v>6.142936381352531E-2</v>
      </c>
      <c r="K67" s="30"/>
      <c r="L67" s="44"/>
      <c r="M67" s="160"/>
      <c r="N67" s="30"/>
      <c r="O67" s="30"/>
      <c r="P67" s="30"/>
      <c r="Q67" s="30"/>
      <c r="R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5">
      <c r="A68" s="79">
        <v>54</v>
      </c>
      <c r="B68" s="56" t="s">
        <v>59</v>
      </c>
      <c r="C68" s="7">
        <v>15705572</v>
      </c>
      <c r="D68" s="39">
        <v>47.4</v>
      </c>
      <c r="E68" s="13">
        <v>10502</v>
      </c>
      <c r="F68" s="13">
        <v>11142</v>
      </c>
      <c r="G68" s="13">
        <f t="shared" si="3"/>
        <v>640</v>
      </c>
      <c r="H68" s="87">
        <f t="shared" si="5"/>
        <v>0.5504</v>
      </c>
      <c r="I68" s="97">
        <f>D68/7235.3*I10</f>
        <v>4.171564247508739E-2</v>
      </c>
      <c r="J68" s="85">
        <f t="shared" si="2"/>
        <v>0.59211564247508741</v>
      </c>
      <c r="K68" s="30"/>
      <c r="L68" s="37"/>
      <c r="M68" s="160"/>
      <c r="N68" s="30"/>
      <c r="O68" s="30"/>
      <c r="P68" s="30"/>
      <c r="Q68" s="30"/>
      <c r="R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5">
      <c r="A69" s="79">
        <v>55</v>
      </c>
      <c r="B69" s="55" t="s">
        <v>69</v>
      </c>
      <c r="C69" s="7">
        <v>15708071</v>
      </c>
      <c r="D69" s="39">
        <v>42.1</v>
      </c>
      <c r="E69" s="13">
        <v>9003</v>
      </c>
      <c r="F69" s="13">
        <v>9694</v>
      </c>
      <c r="G69" s="13">
        <f t="shared" ref="G69:G100" si="6">F69-E69</f>
        <v>691</v>
      </c>
      <c r="H69" s="87">
        <f t="shared" si="5"/>
        <v>0.59426000000000001</v>
      </c>
      <c r="I69" s="97">
        <f>D69/7235.3*I10</f>
        <v>3.7051235194117703E-2</v>
      </c>
      <c r="J69" s="85">
        <f t="shared" si="2"/>
        <v>0.63131123519411769</v>
      </c>
      <c r="K69" s="30"/>
      <c r="L69" s="37"/>
      <c r="M69" s="160"/>
      <c r="N69" s="30"/>
      <c r="O69" s="30"/>
      <c r="P69" s="30"/>
      <c r="Q69" s="30"/>
      <c r="R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5">
      <c r="A70" s="79">
        <v>56</v>
      </c>
      <c r="B70" s="55" t="s">
        <v>57</v>
      </c>
      <c r="C70" s="7">
        <v>15705570</v>
      </c>
      <c r="D70" s="39">
        <v>41.6</v>
      </c>
      <c r="E70" s="13">
        <v>11122.9</v>
      </c>
      <c r="F70" s="13">
        <v>11871</v>
      </c>
      <c r="G70" s="13">
        <f t="shared" si="6"/>
        <v>748.10000000000036</v>
      </c>
      <c r="H70" s="87">
        <f t="shared" si="5"/>
        <v>0.64336600000000033</v>
      </c>
      <c r="I70" s="97">
        <f>D70/7235.3*I10</f>
        <v>3.6611196771384712E-2</v>
      </c>
      <c r="J70" s="85">
        <f t="shared" si="2"/>
        <v>0.67997719677138502</v>
      </c>
      <c r="K70" s="30"/>
      <c r="L70" s="37"/>
      <c r="M70" s="160"/>
      <c r="N70" s="30"/>
      <c r="O70" s="30"/>
      <c r="P70" s="30"/>
      <c r="Q70" s="30"/>
      <c r="R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5">
      <c r="A71" s="82">
        <v>57</v>
      </c>
      <c r="B71" s="56" t="s">
        <v>70</v>
      </c>
      <c r="C71" s="8">
        <v>15730776</v>
      </c>
      <c r="D71" s="39">
        <v>45.9</v>
      </c>
      <c r="E71" s="13">
        <v>6072</v>
      </c>
      <c r="F71" s="13">
        <v>6361</v>
      </c>
      <c r="G71" s="13">
        <f t="shared" si="6"/>
        <v>289</v>
      </c>
      <c r="H71" s="87">
        <f t="shared" si="5"/>
        <v>0.24853999999999998</v>
      </c>
      <c r="I71" s="97">
        <f>D71/7235.3*I10</f>
        <v>4.0395527206888417E-2</v>
      </c>
      <c r="J71" s="85">
        <f>H71+I71</f>
        <v>0.28893552720688842</v>
      </c>
      <c r="K71" s="30"/>
      <c r="L71" s="37"/>
      <c r="M71" s="160"/>
      <c r="N71" s="30"/>
      <c r="O71" s="30"/>
      <c r="P71" s="30"/>
      <c r="Q71" s="30"/>
      <c r="R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5">
      <c r="A72" s="79">
        <v>58</v>
      </c>
      <c r="B72" s="55" t="s">
        <v>71</v>
      </c>
      <c r="C72" s="7">
        <v>15705638</v>
      </c>
      <c r="D72" s="39">
        <v>60.3</v>
      </c>
      <c r="E72" s="13">
        <v>3209</v>
      </c>
      <c r="F72" s="13">
        <v>3209</v>
      </c>
      <c r="G72" s="13">
        <f t="shared" si="6"/>
        <v>0</v>
      </c>
      <c r="H72" s="87">
        <f t="shared" si="5"/>
        <v>0</v>
      </c>
      <c r="I72" s="97">
        <f>D72/7235.3*I10</f>
        <v>5.3068633781598505E-2</v>
      </c>
      <c r="J72" s="84">
        <f t="shared" si="2"/>
        <v>5.3068633781598505E-2</v>
      </c>
      <c r="K72" s="30"/>
      <c r="L72" s="37"/>
      <c r="M72" s="160"/>
      <c r="N72" s="30"/>
      <c r="O72" s="30"/>
      <c r="P72" s="30"/>
      <c r="Q72" s="30"/>
      <c r="R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5">
      <c r="A73" s="79">
        <v>59</v>
      </c>
      <c r="B73" s="55" t="s">
        <v>72</v>
      </c>
      <c r="C73" s="7">
        <v>15705679</v>
      </c>
      <c r="D73" s="39">
        <v>71.7</v>
      </c>
      <c r="E73" s="13">
        <v>12595</v>
      </c>
      <c r="F73" s="13">
        <v>13093</v>
      </c>
      <c r="G73" s="13">
        <f t="shared" si="6"/>
        <v>498</v>
      </c>
      <c r="H73" s="87">
        <f t="shared" si="5"/>
        <v>0.42827999999999999</v>
      </c>
      <c r="I73" s="97">
        <f>D73/7235.3*I10</f>
        <v>6.3101509819910667E-2</v>
      </c>
      <c r="J73" s="85">
        <f t="shared" si="2"/>
        <v>0.49138150981991069</v>
      </c>
      <c r="K73" s="30"/>
      <c r="L73" s="37"/>
      <c r="M73" s="160"/>
      <c r="N73" s="30"/>
      <c r="O73" s="30"/>
      <c r="P73" s="30"/>
      <c r="Q73" s="30"/>
      <c r="R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5">
      <c r="A74" s="79">
        <v>60</v>
      </c>
      <c r="B74" s="9" t="s">
        <v>73</v>
      </c>
      <c r="C74" s="7">
        <v>15705645</v>
      </c>
      <c r="D74" s="39">
        <v>46</v>
      </c>
      <c r="E74" s="13">
        <v>3648</v>
      </c>
      <c r="F74" s="13">
        <v>3690</v>
      </c>
      <c r="G74" s="13">
        <f t="shared" si="6"/>
        <v>42</v>
      </c>
      <c r="H74" s="87">
        <f t="shared" si="5"/>
        <v>3.6119999999999999E-2</v>
      </c>
      <c r="I74" s="97">
        <f>D74/7235.3*I10</f>
        <v>4.0483534891435018E-2</v>
      </c>
      <c r="J74" s="85">
        <f t="shared" si="2"/>
        <v>7.660353489143501E-2</v>
      </c>
      <c r="K74" s="30"/>
      <c r="L74" s="37"/>
      <c r="M74" s="160"/>
      <c r="N74" s="30"/>
      <c r="O74" s="30"/>
      <c r="P74" s="30"/>
      <c r="Q74" s="30"/>
      <c r="R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5">
      <c r="A75" s="79">
        <v>61</v>
      </c>
      <c r="B75" s="9" t="s">
        <v>74</v>
      </c>
      <c r="C75" s="7">
        <v>15705714</v>
      </c>
      <c r="D75" s="39">
        <v>71.5</v>
      </c>
      <c r="E75" s="13">
        <v>14139</v>
      </c>
      <c r="F75" s="13">
        <v>14139</v>
      </c>
      <c r="G75" s="13">
        <f t="shared" si="6"/>
        <v>0</v>
      </c>
      <c r="H75" s="87">
        <f t="shared" si="5"/>
        <v>0</v>
      </c>
      <c r="I75" s="97">
        <f>D75/7235.3*I10</f>
        <v>6.2925494450817465E-2</v>
      </c>
      <c r="J75" s="85">
        <f t="shared" si="2"/>
        <v>6.2925494450817465E-2</v>
      </c>
      <c r="K75" s="30"/>
      <c r="L75" s="37"/>
      <c r="M75" s="160"/>
      <c r="N75" s="30"/>
      <c r="O75" s="30"/>
      <c r="P75" s="30"/>
      <c r="Q75" s="30"/>
      <c r="R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5">
      <c r="A76" s="79">
        <v>62</v>
      </c>
      <c r="B76" s="9" t="s">
        <v>75</v>
      </c>
      <c r="C76" s="7">
        <v>15705794</v>
      </c>
      <c r="D76" s="39">
        <v>47.9</v>
      </c>
      <c r="E76" s="13">
        <v>6926</v>
      </c>
      <c r="F76" s="13">
        <v>6926</v>
      </c>
      <c r="G76" s="13">
        <f t="shared" si="6"/>
        <v>0</v>
      </c>
      <c r="H76" s="87">
        <f t="shared" si="5"/>
        <v>0</v>
      </c>
      <c r="I76" s="97">
        <f>D76/7235.3*I10</f>
        <v>4.2155680897820375E-2</v>
      </c>
      <c r="J76" s="85">
        <f t="shared" si="2"/>
        <v>4.2155680897820375E-2</v>
      </c>
      <c r="K76" s="30"/>
      <c r="L76" s="37"/>
      <c r="M76" s="160"/>
      <c r="N76" s="30"/>
      <c r="O76" s="30"/>
      <c r="P76" s="30"/>
      <c r="Q76" s="30"/>
      <c r="R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5">
      <c r="A77" s="79">
        <v>63</v>
      </c>
      <c r="B77" s="9" t="s">
        <v>76</v>
      </c>
      <c r="C77" s="7">
        <v>15703003</v>
      </c>
      <c r="D77" s="39">
        <v>41.4</v>
      </c>
      <c r="E77" s="13">
        <v>3414</v>
      </c>
      <c r="F77" s="13">
        <v>3492</v>
      </c>
      <c r="G77" s="13">
        <f t="shared" si="6"/>
        <v>78</v>
      </c>
      <c r="H77" s="87">
        <f t="shared" si="5"/>
        <v>6.7080000000000001E-2</v>
      </c>
      <c r="I77" s="97">
        <f>D77/7235.3*I10</f>
        <v>3.6435181402291517E-2</v>
      </c>
      <c r="J77" s="85">
        <f t="shared" si="2"/>
        <v>0.10351518140229152</v>
      </c>
      <c r="K77" s="30"/>
      <c r="L77" s="37"/>
      <c r="M77" s="160"/>
      <c r="N77" s="30"/>
      <c r="O77" s="30"/>
      <c r="P77" s="30"/>
      <c r="Q77" s="30"/>
      <c r="R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5">
      <c r="A78" s="80">
        <v>64</v>
      </c>
      <c r="B78" s="49" t="s">
        <v>77</v>
      </c>
      <c r="C78" s="7">
        <v>15705656</v>
      </c>
      <c r="D78" s="39">
        <v>42.2</v>
      </c>
      <c r="E78" s="13">
        <v>7353</v>
      </c>
      <c r="F78" s="13">
        <v>7836</v>
      </c>
      <c r="G78" s="13">
        <f t="shared" si="6"/>
        <v>483</v>
      </c>
      <c r="H78" s="87">
        <f t="shared" si="5"/>
        <v>0.41537999999999997</v>
      </c>
      <c r="I78" s="97">
        <f>D78/7235.3*I10</f>
        <v>3.7139242878664297E-2</v>
      </c>
      <c r="J78" s="84">
        <f t="shared" si="2"/>
        <v>0.4525192428786643</v>
      </c>
      <c r="K78" s="30"/>
      <c r="L78" s="44"/>
      <c r="M78" s="160"/>
      <c r="N78" s="30"/>
      <c r="O78" s="30"/>
      <c r="P78" s="30"/>
      <c r="Q78" s="30"/>
      <c r="R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5">
      <c r="A79" s="79">
        <v>65</v>
      </c>
      <c r="B79" s="9" t="s">
        <v>78</v>
      </c>
      <c r="C79" s="7">
        <v>15708142</v>
      </c>
      <c r="D79" s="39">
        <v>45.4</v>
      </c>
      <c r="E79" s="13">
        <v>7673</v>
      </c>
      <c r="F79" s="13">
        <v>7764</v>
      </c>
      <c r="G79" s="13">
        <f t="shared" si="6"/>
        <v>91</v>
      </c>
      <c r="H79" s="87">
        <f t="shared" si="5"/>
        <v>7.8259999999999996E-2</v>
      </c>
      <c r="I79" s="97">
        <f>D79/7235.3*I10</f>
        <v>3.9955488784155425E-2</v>
      </c>
      <c r="J79" s="85">
        <f t="shared" si="2"/>
        <v>0.11821548878415541</v>
      </c>
      <c r="K79" s="30"/>
      <c r="L79" s="37"/>
      <c r="M79" s="160"/>
      <c r="N79" s="30"/>
      <c r="O79" s="30"/>
      <c r="P79" s="30"/>
      <c r="Q79" s="30"/>
      <c r="R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5">
      <c r="A80" s="80">
        <v>66</v>
      </c>
      <c r="B80" s="49" t="s">
        <v>79</v>
      </c>
      <c r="C80" s="7">
        <v>15708645</v>
      </c>
      <c r="D80" s="39">
        <v>60.2</v>
      </c>
      <c r="E80" s="13">
        <v>14271</v>
      </c>
      <c r="F80" s="13">
        <v>14864</v>
      </c>
      <c r="G80" s="13">
        <f t="shared" si="6"/>
        <v>593</v>
      </c>
      <c r="H80" s="87">
        <f t="shared" ref="H80:H143" si="7">G80*0.00086</f>
        <v>0.50997999999999999</v>
      </c>
      <c r="I80" s="97">
        <f>D80/7235.3*I10</f>
        <v>5.2980626097051911E-2</v>
      </c>
      <c r="J80" s="84">
        <f t="shared" ref="J80:J143" si="8">H80+I80</f>
        <v>0.56296062609705189</v>
      </c>
      <c r="K80" s="30"/>
      <c r="L80" s="44"/>
      <c r="M80" s="160"/>
      <c r="N80" s="30"/>
      <c r="O80" s="30"/>
      <c r="P80" s="30"/>
      <c r="Q80" s="30"/>
      <c r="R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5">
      <c r="A81" s="79">
        <v>67</v>
      </c>
      <c r="B81" s="9" t="s">
        <v>148</v>
      </c>
      <c r="C81" s="7">
        <v>15708109</v>
      </c>
      <c r="D81" s="39">
        <v>71.5</v>
      </c>
      <c r="E81" s="13">
        <v>9897</v>
      </c>
      <c r="F81" s="13">
        <v>10597</v>
      </c>
      <c r="G81" s="13">
        <f t="shared" si="6"/>
        <v>700</v>
      </c>
      <c r="H81" s="87">
        <f t="shared" si="7"/>
        <v>0.60199999999999998</v>
      </c>
      <c r="I81" s="97">
        <f>D81/7235.3*I10</f>
        <v>6.2925494450817465E-2</v>
      </c>
      <c r="J81" s="85">
        <f t="shared" si="8"/>
        <v>0.66492549445081739</v>
      </c>
      <c r="K81" s="30"/>
      <c r="L81" s="37"/>
      <c r="M81" s="160"/>
      <c r="N81" s="30"/>
      <c r="O81" s="30"/>
      <c r="P81" s="30"/>
      <c r="Q81" s="30"/>
      <c r="R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5">
      <c r="A82" s="79">
        <v>68</v>
      </c>
      <c r="B82" s="9" t="s">
        <v>80</v>
      </c>
      <c r="C82" s="7">
        <v>15705797</v>
      </c>
      <c r="D82" s="39">
        <v>45.7</v>
      </c>
      <c r="E82" s="13">
        <v>13615</v>
      </c>
      <c r="F82" s="13">
        <v>13935</v>
      </c>
      <c r="G82" s="13">
        <f t="shared" si="6"/>
        <v>320</v>
      </c>
      <c r="H82" s="87">
        <f t="shared" si="7"/>
        <v>0.2752</v>
      </c>
      <c r="I82" s="97">
        <f>D82/7235.3*I10</f>
        <v>4.0219511837795222E-2</v>
      </c>
      <c r="J82" s="85">
        <f t="shared" si="8"/>
        <v>0.31541951183779521</v>
      </c>
      <c r="K82" s="30"/>
      <c r="L82" s="37"/>
      <c r="M82" s="160"/>
      <c r="N82" s="30"/>
      <c r="O82" s="30"/>
      <c r="P82" s="30"/>
      <c r="Q82" s="30"/>
      <c r="R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5">
      <c r="A83" s="79">
        <v>69</v>
      </c>
      <c r="B83" s="9" t="s">
        <v>81</v>
      </c>
      <c r="C83" s="7">
        <v>15708362</v>
      </c>
      <c r="D83" s="39">
        <v>70.599999999999994</v>
      </c>
      <c r="E83" s="13">
        <v>17509</v>
      </c>
      <c r="F83" s="13">
        <v>18769</v>
      </c>
      <c r="G83" s="13">
        <f t="shared" si="6"/>
        <v>1260</v>
      </c>
      <c r="H83" s="87">
        <f t="shared" si="7"/>
        <v>1.0835999999999999</v>
      </c>
      <c r="I83" s="97">
        <f>D83/7235.3*I10</f>
        <v>6.2133425289898084E-2</v>
      </c>
      <c r="J83" s="85">
        <f t="shared" si="8"/>
        <v>1.1457334252898981</v>
      </c>
      <c r="K83" s="30"/>
      <c r="L83" s="37"/>
      <c r="M83" s="160"/>
      <c r="N83" s="30"/>
      <c r="O83" s="30"/>
      <c r="P83" s="30"/>
      <c r="Q83" s="30"/>
      <c r="R83" s="30"/>
      <c r="T83" s="30"/>
      <c r="U83" s="30"/>
      <c r="V83" s="30"/>
      <c r="W83" s="30"/>
      <c r="X83" s="30"/>
      <c r="Y83" s="30"/>
      <c r="Z83" s="30"/>
      <c r="AA83" s="30"/>
    </row>
    <row r="84" spans="1:27" x14ac:dyDescent="0.25">
      <c r="A84" s="79">
        <v>70</v>
      </c>
      <c r="B84" s="9" t="s">
        <v>137</v>
      </c>
      <c r="C84" s="7">
        <v>15705643</v>
      </c>
      <c r="D84" s="39">
        <v>46.6</v>
      </c>
      <c r="E84" s="13">
        <v>8540</v>
      </c>
      <c r="F84" s="13">
        <v>9039</v>
      </c>
      <c r="G84" s="13">
        <f t="shared" si="6"/>
        <v>499</v>
      </c>
      <c r="H84" s="87">
        <f t="shared" si="7"/>
        <v>0.42913999999999997</v>
      </c>
      <c r="I84" s="97">
        <f>D84/7235.3*I10</f>
        <v>4.101158099871461E-2</v>
      </c>
      <c r="J84" s="85">
        <f t="shared" si="8"/>
        <v>0.47015158099871457</v>
      </c>
      <c r="K84" s="30"/>
      <c r="L84" s="37"/>
      <c r="M84" s="160"/>
      <c r="N84" s="30"/>
      <c r="O84" s="30"/>
      <c r="P84" s="30"/>
      <c r="Q84" s="30"/>
      <c r="R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5">
      <c r="A85" s="79">
        <v>71</v>
      </c>
      <c r="B85" s="9" t="s">
        <v>82</v>
      </c>
      <c r="C85" s="7">
        <v>15705776</v>
      </c>
      <c r="D85" s="39">
        <v>42.2</v>
      </c>
      <c r="E85" s="13">
        <v>6</v>
      </c>
      <c r="F85" s="13">
        <v>6</v>
      </c>
      <c r="G85" s="13">
        <f t="shared" si="6"/>
        <v>0</v>
      </c>
      <c r="H85" s="87">
        <f t="shared" si="7"/>
        <v>0</v>
      </c>
      <c r="I85" s="97">
        <f>D85/7235.3*I10</f>
        <v>3.7139242878664297E-2</v>
      </c>
      <c r="J85" s="85">
        <f t="shared" si="8"/>
        <v>3.7139242878664297E-2</v>
      </c>
      <c r="K85" s="30"/>
      <c r="L85" s="37"/>
      <c r="M85" s="160"/>
      <c r="N85" s="30"/>
      <c r="O85" s="30"/>
      <c r="P85" s="30"/>
      <c r="Q85" s="30"/>
      <c r="R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5">
      <c r="A86" s="79">
        <v>72</v>
      </c>
      <c r="B86" s="9" t="s">
        <v>83</v>
      </c>
      <c r="C86" s="7">
        <v>15705545</v>
      </c>
      <c r="D86" s="39">
        <v>41.9</v>
      </c>
      <c r="E86" s="13">
        <v>4477</v>
      </c>
      <c r="F86" s="13">
        <v>4645</v>
      </c>
      <c r="G86" s="13">
        <f t="shared" si="6"/>
        <v>168</v>
      </c>
      <c r="H86" s="87">
        <f t="shared" si="7"/>
        <v>0.14448</v>
      </c>
      <c r="I86" s="97">
        <f>D86/7235.3*I10</f>
        <v>3.6875219825024501E-2</v>
      </c>
      <c r="J86" s="85">
        <f t="shared" si="8"/>
        <v>0.18135521982502451</v>
      </c>
      <c r="K86" s="30"/>
      <c r="L86" s="37"/>
      <c r="M86" s="160"/>
      <c r="N86" s="30"/>
      <c r="O86" s="30"/>
      <c r="P86" s="30"/>
      <c r="Q86" s="30"/>
      <c r="R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5">
      <c r="A87" s="79">
        <v>73</v>
      </c>
      <c r="B87" s="9" t="s">
        <v>84</v>
      </c>
      <c r="C87" s="7">
        <v>15708739</v>
      </c>
      <c r="D87" s="39">
        <v>45.8</v>
      </c>
      <c r="E87" s="13">
        <v>7399</v>
      </c>
      <c r="F87" s="13">
        <v>7710</v>
      </c>
      <c r="G87" s="13">
        <f t="shared" si="6"/>
        <v>311</v>
      </c>
      <c r="H87" s="87">
        <f t="shared" si="7"/>
        <v>0.26745999999999998</v>
      </c>
      <c r="I87" s="97">
        <f>D87/7235.3*I10</f>
        <v>4.0307519522341816E-2</v>
      </c>
      <c r="J87" s="85">
        <f t="shared" si="8"/>
        <v>0.30776751952234177</v>
      </c>
      <c r="K87" s="30"/>
      <c r="L87" s="37"/>
      <c r="M87" s="160"/>
      <c r="N87" s="30"/>
      <c r="O87" s="30"/>
      <c r="P87" s="30"/>
      <c r="Q87" s="30"/>
      <c r="R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5">
      <c r="A88" s="80">
        <v>74</v>
      </c>
      <c r="B88" s="49" t="s">
        <v>85</v>
      </c>
      <c r="C88" s="7">
        <v>15708197</v>
      </c>
      <c r="D88" s="39">
        <v>60.7</v>
      </c>
      <c r="E88" s="13">
        <v>9993</v>
      </c>
      <c r="F88" s="13">
        <v>10438</v>
      </c>
      <c r="G88" s="13">
        <f t="shared" si="6"/>
        <v>445</v>
      </c>
      <c r="H88" s="87">
        <f t="shared" si="7"/>
        <v>0.38269999999999998</v>
      </c>
      <c r="I88" s="97">
        <f>D88/7235.3*I10</f>
        <v>5.3420664519784902E-2</v>
      </c>
      <c r="J88" s="84">
        <f t="shared" si="8"/>
        <v>0.43612066451978487</v>
      </c>
      <c r="K88" s="30"/>
      <c r="L88" s="44"/>
      <c r="M88" s="160"/>
      <c r="N88" s="30"/>
      <c r="O88" s="30"/>
      <c r="P88" s="30"/>
      <c r="Q88" s="30"/>
      <c r="R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5">
      <c r="A89" s="79">
        <v>75</v>
      </c>
      <c r="B89" s="9" t="s">
        <v>86</v>
      </c>
      <c r="C89" s="7">
        <v>15708099</v>
      </c>
      <c r="D89" s="39">
        <v>72.099999999999994</v>
      </c>
      <c r="E89" s="13">
        <v>12507</v>
      </c>
      <c r="F89" s="13">
        <v>12861</v>
      </c>
      <c r="G89" s="13">
        <f t="shared" si="6"/>
        <v>354</v>
      </c>
      <c r="H89" s="87">
        <f t="shared" si="7"/>
        <v>0.30443999999999999</v>
      </c>
      <c r="I89" s="97">
        <f>D89/7235.3*I10</f>
        <v>6.3453540558097044E-2</v>
      </c>
      <c r="J89" s="85">
        <f t="shared" si="8"/>
        <v>0.36789354055809703</v>
      </c>
      <c r="K89" s="30"/>
      <c r="L89" s="37"/>
      <c r="M89" s="160"/>
      <c r="N89" s="30"/>
      <c r="O89" s="30"/>
      <c r="P89" s="30"/>
      <c r="Q89" s="30"/>
      <c r="R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5">
      <c r="A90" s="79">
        <v>76</v>
      </c>
      <c r="B90" s="9" t="s">
        <v>87</v>
      </c>
      <c r="C90" s="7">
        <v>15708563</v>
      </c>
      <c r="D90" s="39">
        <v>45.9</v>
      </c>
      <c r="E90" s="13">
        <v>9848</v>
      </c>
      <c r="F90" s="13">
        <v>10321</v>
      </c>
      <c r="G90" s="13">
        <f t="shared" si="6"/>
        <v>473</v>
      </c>
      <c r="H90" s="87">
        <f t="shared" si="7"/>
        <v>0.40677999999999997</v>
      </c>
      <c r="I90" s="97">
        <f>D90/7235.3*I10</f>
        <v>4.0395527206888417E-2</v>
      </c>
      <c r="J90" s="85">
        <f t="shared" si="8"/>
        <v>0.44717552720688841</v>
      </c>
      <c r="K90" s="30"/>
      <c r="L90" s="37"/>
      <c r="M90" s="160"/>
      <c r="N90" s="30"/>
      <c r="O90" s="30"/>
      <c r="P90" s="30"/>
      <c r="Q90" s="30"/>
      <c r="R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5">
      <c r="A91" s="80">
        <v>77</v>
      </c>
      <c r="B91" s="49" t="s">
        <v>88</v>
      </c>
      <c r="C91" s="7">
        <v>15708346</v>
      </c>
      <c r="D91" s="39">
        <v>71</v>
      </c>
      <c r="E91" s="13">
        <v>14185</v>
      </c>
      <c r="F91" s="13">
        <v>14249</v>
      </c>
      <c r="G91" s="13">
        <f t="shared" si="6"/>
        <v>64</v>
      </c>
      <c r="H91" s="87">
        <f t="shared" si="7"/>
        <v>5.5039999999999999E-2</v>
      </c>
      <c r="I91" s="97">
        <f>D91/7235.3*I10</f>
        <v>6.2485456028084474E-2</v>
      </c>
      <c r="J91" s="84">
        <f t="shared" si="8"/>
        <v>0.11752545602808448</v>
      </c>
      <c r="K91" s="30"/>
      <c r="L91" s="44"/>
      <c r="M91" s="160"/>
      <c r="N91" s="30"/>
      <c r="O91" s="30"/>
      <c r="P91" s="30"/>
      <c r="Q91" s="30"/>
      <c r="R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5">
      <c r="A92" s="80">
        <v>78</v>
      </c>
      <c r="B92" s="49" t="s">
        <v>89</v>
      </c>
      <c r="C92" s="7">
        <v>15708441</v>
      </c>
      <c r="D92" s="39">
        <v>47.6</v>
      </c>
      <c r="E92" s="13">
        <v>11448</v>
      </c>
      <c r="F92" s="13">
        <v>12182</v>
      </c>
      <c r="G92" s="13">
        <f t="shared" si="6"/>
        <v>734</v>
      </c>
      <c r="H92" s="87">
        <f t="shared" si="7"/>
        <v>0.63124000000000002</v>
      </c>
      <c r="I92" s="97">
        <f>D92/7235.3*I10</f>
        <v>4.1891657844180585E-2</v>
      </c>
      <c r="J92" s="84">
        <f t="shared" si="8"/>
        <v>0.67313165784418061</v>
      </c>
      <c r="K92" s="30"/>
      <c r="L92" s="44"/>
      <c r="M92" s="160"/>
      <c r="N92" s="30"/>
      <c r="O92" s="30"/>
      <c r="P92" s="30"/>
      <c r="Q92" s="30"/>
      <c r="R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5">
      <c r="A93" s="79">
        <v>79</v>
      </c>
      <c r="B93" s="9" t="s">
        <v>138</v>
      </c>
      <c r="C93" s="7">
        <v>15708575</v>
      </c>
      <c r="D93" s="39">
        <v>42.3</v>
      </c>
      <c r="E93" s="13">
        <v>2120</v>
      </c>
      <c r="F93" s="13">
        <v>2122</v>
      </c>
      <c r="G93" s="13">
        <f t="shared" si="6"/>
        <v>2</v>
      </c>
      <c r="H93" s="87">
        <f t="shared" si="7"/>
        <v>1.72E-3</v>
      </c>
      <c r="I93" s="97">
        <f>D93/7235.3*I10</f>
        <v>3.7227250563210891E-2</v>
      </c>
      <c r="J93" s="85">
        <f t="shared" si="8"/>
        <v>3.894725056321089E-2</v>
      </c>
      <c r="K93" s="30"/>
      <c r="L93" s="37"/>
      <c r="M93" s="160"/>
      <c r="N93" s="30"/>
      <c r="O93" s="30"/>
      <c r="P93" s="30"/>
      <c r="Q93" s="30"/>
      <c r="R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5">
      <c r="A94" s="79">
        <v>80</v>
      </c>
      <c r="B94" s="9" t="s">
        <v>90</v>
      </c>
      <c r="C94" s="7">
        <v>15708455</v>
      </c>
      <c r="D94" s="39">
        <v>41.9</v>
      </c>
      <c r="E94" s="13">
        <v>5047</v>
      </c>
      <c r="F94" s="13">
        <v>5166</v>
      </c>
      <c r="G94" s="13">
        <f t="shared" si="6"/>
        <v>119</v>
      </c>
      <c r="H94" s="87">
        <f t="shared" si="7"/>
        <v>0.10234</v>
      </c>
      <c r="I94" s="97">
        <f>D94/7235.3*I10</f>
        <v>3.6875219825024501E-2</v>
      </c>
      <c r="J94" s="85">
        <f t="shared" si="8"/>
        <v>0.13921521982502449</v>
      </c>
      <c r="K94" s="30"/>
      <c r="L94" s="37"/>
      <c r="M94" s="160"/>
      <c r="N94" s="30"/>
      <c r="O94" s="30"/>
      <c r="P94" s="30"/>
      <c r="Q94" s="30"/>
      <c r="R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5">
      <c r="A95" s="79">
        <v>81</v>
      </c>
      <c r="B95" s="9" t="s">
        <v>91</v>
      </c>
      <c r="C95" s="7">
        <v>15708660</v>
      </c>
      <c r="D95" s="39">
        <v>45.7</v>
      </c>
      <c r="E95" s="13">
        <v>10530</v>
      </c>
      <c r="F95" s="13">
        <v>11107</v>
      </c>
      <c r="G95" s="13">
        <f t="shared" si="6"/>
        <v>577</v>
      </c>
      <c r="H95" s="87">
        <f t="shared" si="7"/>
        <v>0.49621999999999999</v>
      </c>
      <c r="I95" s="97">
        <f>D95/7235.3*I10</f>
        <v>4.0219511837795222E-2</v>
      </c>
      <c r="J95" s="85">
        <f t="shared" si="8"/>
        <v>0.53643951183779526</v>
      </c>
      <c r="K95" s="30"/>
      <c r="L95" s="37"/>
      <c r="M95" s="160"/>
      <c r="N95" s="30"/>
      <c r="O95" s="30"/>
      <c r="P95" s="30"/>
      <c r="Q95" s="30"/>
      <c r="R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5">
      <c r="A96" s="79">
        <v>82</v>
      </c>
      <c r="B96" s="9" t="s">
        <v>92</v>
      </c>
      <c r="C96" s="7">
        <v>15708727</v>
      </c>
      <c r="D96" s="39">
        <v>60.7</v>
      </c>
      <c r="E96" s="13">
        <v>13189</v>
      </c>
      <c r="F96" s="13">
        <v>13637</v>
      </c>
      <c r="G96" s="13">
        <f t="shared" si="6"/>
        <v>448</v>
      </c>
      <c r="H96" s="87">
        <f t="shared" si="7"/>
        <v>0.38528000000000001</v>
      </c>
      <c r="I96" s="97">
        <f>D96/7235.3*I10</f>
        <v>5.3420664519784902E-2</v>
      </c>
      <c r="J96" s="85">
        <f t="shared" si="8"/>
        <v>0.4387006645197849</v>
      </c>
      <c r="K96" s="30"/>
      <c r="L96" s="44"/>
      <c r="M96" s="160"/>
      <c r="N96" s="30"/>
      <c r="O96" s="30"/>
      <c r="P96" s="30"/>
      <c r="Q96" s="30"/>
      <c r="R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79">
        <v>83</v>
      </c>
      <c r="B97" s="9" t="s">
        <v>139</v>
      </c>
      <c r="C97" s="7">
        <v>15705611</v>
      </c>
      <c r="D97" s="39">
        <v>71.900000000000006</v>
      </c>
      <c r="E97" s="13">
        <v>7555</v>
      </c>
      <c r="F97" s="13">
        <v>8023</v>
      </c>
      <c r="G97" s="13">
        <f t="shared" si="6"/>
        <v>468</v>
      </c>
      <c r="H97" s="87">
        <f t="shared" si="7"/>
        <v>0.40248</v>
      </c>
      <c r="I97" s="97">
        <f>D97/7235.3*I10</f>
        <v>6.3277525189003855E-2</v>
      </c>
      <c r="J97" s="85">
        <f t="shared" si="8"/>
        <v>0.46575752518900387</v>
      </c>
      <c r="K97" s="30"/>
      <c r="L97" s="44"/>
      <c r="M97" s="160"/>
      <c r="N97" s="11"/>
      <c r="O97" s="30"/>
      <c r="P97" s="30"/>
      <c r="Q97" s="30"/>
      <c r="R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79">
        <v>84</v>
      </c>
      <c r="B98" s="9" t="s">
        <v>93</v>
      </c>
      <c r="C98" s="7">
        <v>15708134</v>
      </c>
      <c r="D98" s="39">
        <v>45.6</v>
      </c>
      <c r="E98" s="13">
        <v>9738</v>
      </c>
      <c r="F98" s="13">
        <v>10004</v>
      </c>
      <c r="G98" s="13">
        <f t="shared" si="6"/>
        <v>266</v>
      </c>
      <c r="H98" s="87">
        <f t="shared" si="7"/>
        <v>0.22875999999999999</v>
      </c>
      <c r="I98" s="97">
        <f>D98/7235.3*I10</f>
        <v>4.0131504153248627E-2</v>
      </c>
      <c r="J98" s="85">
        <f t="shared" si="8"/>
        <v>0.26889150415324864</v>
      </c>
      <c r="K98" s="30"/>
      <c r="L98" s="37"/>
      <c r="M98" s="160"/>
      <c r="N98" s="11"/>
      <c r="O98" s="30"/>
      <c r="P98" s="30"/>
      <c r="Q98" s="30"/>
      <c r="R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80">
        <v>85</v>
      </c>
      <c r="B99" s="49" t="s">
        <v>94</v>
      </c>
      <c r="C99" s="7">
        <v>15705763</v>
      </c>
      <c r="D99" s="39">
        <v>70.7</v>
      </c>
      <c r="E99" s="13">
        <v>14089</v>
      </c>
      <c r="F99" s="13">
        <v>14334</v>
      </c>
      <c r="G99" s="13">
        <f t="shared" si="6"/>
        <v>245</v>
      </c>
      <c r="H99" s="87">
        <f t="shared" si="7"/>
        <v>0.2107</v>
      </c>
      <c r="I99" s="97">
        <f>D99/7235.3*I10</f>
        <v>6.2221432974444692E-2</v>
      </c>
      <c r="J99" s="84">
        <f t="shared" si="8"/>
        <v>0.27292143297444471</v>
      </c>
      <c r="K99" s="30"/>
      <c r="L99" s="37"/>
      <c r="M99" s="160"/>
      <c r="N99" s="11"/>
      <c r="O99" s="30"/>
      <c r="P99" s="30"/>
      <c r="Q99" s="30"/>
      <c r="R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79">
        <v>86</v>
      </c>
      <c r="B100" s="90" t="s">
        <v>95</v>
      </c>
      <c r="C100" s="91">
        <v>15708293</v>
      </c>
      <c r="D100" s="92">
        <v>47.5</v>
      </c>
      <c r="E100" s="13">
        <v>9513</v>
      </c>
      <c r="F100" s="13">
        <v>10186</v>
      </c>
      <c r="G100" s="13">
        <f t="shared" si="6"/>
        <v>673</v>
      </c>
      <c r="H100" s="87">
        <f t="shared" si="7"/>
        <v>0.57877999999999996</v>
      </c>
      <c r="I100" s="97">
        <f>D100/7235.3*I10</f>
        <v>4.1803650159633984E-2</v>
      </c>
      <c r="J100" s="85">
        <f t="shared" si="8"/>
        <v>0.6205836501596339</v>
      </c>
      <c r="K100" s="30"/>
      <c r="L100" s="37"/>
      <c r="M100" s="160"/>
      <c r="N100" s="11"/>
      <c r="O100" s="44"/>
      <c r="P100" s="30"/>
      <c r="Q100" s="30"/>
      <c r="R100" s="30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79">
        <v>87</v>
      </c>
      <c r="B101" s="90" t="s">
        <v>96</v>
      </c>
      <c r="C101" s="91">
        <v>15708499</v>
      </c>
      <c r="D101" s="92">
        <v>42</v>
      </c>
      <c r="E101" s="13">
        <v>8936.2000000000007</v>
      </c>
      <c r="F101" s="13">
        <v>9108</v>
      </c>
      <c r="G101" s="13">
        <f t="shared" ref="G101:G132" si="9">F101-E101</f>
        <v>171.79999999999927</v>
      </c>
      <c r="H101" s="87">
        <f t="shared" si="7"/>
        <v>0.14774799999999938</v>
      </c>
      <c r="I101" s="97">
        <f>D101/7235.3*I10</f>
        <v>3.6963227509571102E-2</v>
      </c>
      <c r="J101" s="85">
        <f t="shared" si="8"/>
        <v>0.18471122750957047</v>
      </c>
      <c r="K101" s="30"/>
      <c r="L101" s="37"/>
      <c r="M101" s="160"/>
      <c r="N101" s="11"/>
      <c r="O101" s="30"/>
      <c r="P101" s="30"/>
      <c r="Q101" s="30"/>
      <c r="R101" s="30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79">
        <v>88</v>
      </c>
      <c r="B102" s="89" t="s">
        <v>149</v>
      </c>
      <c r="C102" s="91">
        <v>15708190</v>
      </c>
      <c r="D102" s="92">
        <v>41.1</v>
      </c>
      <c r="E102" s="13">
        <v>11155</v>
      </c>
      <c r="F102" s="13">
        <v>11920</v>
      </c>
      <c r="G102" s="13">
        <f t="shared" si="9"/>
        <v>765</v>
      </c>
      <c r="H102" s="87">
        <f t="shared" si="7"/>
        <v>0.65789999999999993</v>
      </c>
      <c r="I102" s="97">
        <f>D102/7235.3*I10</f>
        <v>3.6171158348651727E-2</v>
      </c>
      <c r="J102" s="85">
        <f t="shared" si="8"/>
        <v>0.69407115834865163</v>
      </c>
      <c r="K102" s="30"/>
      <c r="L102" s="44"/>
      <c r="M102" s="160"/>
      <c r="N102" s="11"/>
      <c r="O102" s="30"/>
      <c r="P102" s="30"/>
      <c r="Q102" s="30"/>
      <c r="R102" s="30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79">
        <v>89</v>
      </c>
      <c r="B103" s="90" t="s">
        <v>97</v>
      </c>
      <c r="C103" s="93">
        <v>15708008</v>
      </c>
      <c r="D103" s="92">
        <v>45.5</v>
      </c>
      <c r="E103" s="13">
        <v>13341</v>
      </c>
      <c r="F103" s="13">
        <v>14150</v>
      </c>
      <c r="G103" s="13">
        <f t="shared" si="9"/>
        <v>809</v>
      </c>
      <c r="H103" s="87">
        <f t="shared" si="7"/>
        <v>0.69574000000000003</v>
      </c>
      <c r="I103" s="97">
        <f>D103/7235.3*I10</f>
        <v>4.0043496468702026E-2</v>
      </c>
      <c r="J103" s="85">
        <f t="shared" si="8"/>
        <v>0.735783496468702</v>
      </c>
      <c r="K103" s="30"/>
      <c r="L103" s="37"/>
      <c r="M103" s="160"/>
      <c r="N103" s="11"/>
      <c r="O103" s="30"/>
      <c r="P103" s="30"/>
      <c r="Q103" s="30"/>
      <c r="R103" s="30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79">
        <v>90</v>
      </c>
      <c r="B104" s="90" t="s">
        <v>98</v>
      </c>
      <c r="C104" s="93">
        <v>15708095</v>
      </c>
      <c r="D104" s="92">
        <v>61</v>
      </c>
      <c r="E104" s="13">
        <v>13275</v>
      </c>
      <c r="F104" s="13">
        <v>14231</v>
      </c>
      <c r="G104" s="13">
        <f t="shared" si="9"/>
        <v>956</v>
      </c>
      <c r="H104" s="87">
        <f t="shared" si="7"/>
        <v>0.82216</v>
      </c>
      <c r="I104" s="97">
        <f>D104/7235.3*I10</f>
        <v>5.3684687573424698E-2</v>
      </c>
      <c r="J104" s="85">
        <f t="shared" si="8"/>
        <v>0.87584468757342471</v>
      </c>
      <c r="K104" s="30"/>
      <c r="L104" s="44"/>
      <c r="M104" s="160"/>
      <c r="N104" s="11"/>
      <c r="O104" s="30"/>
      <c r="P104" s="30"/>
      <c r="Q104" s="30"/>
      <c r="R104" s="30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80">
        <v>91</v>
      </c>
      <c r="B105" s="94" t="s">
        <v>99</v>
      </c>
      <c r="C105" s="93">
        <v>15708016</v>
      </c>
      <c r="D105" s="92">
        <v>71.8</v>
      </c>
      <c r="E105" s="13">
        <v>10312</v>
      </c>
      <c r="F105" s="13">
        <v>10998</v>
      </c>
      <c r="G105" s="13">
        <f t="shared" si="9"/>
        <v>686</v>
      </c>
      <c r="H105" s="87">
        <f t="shared" si="7"/>
        <v>0.58996000000000004</v>
      </c>
      <c r="I105" s="97">
        <f>D105/7235.3*I10</f>
        <v>6.3189517504457268E-2</v>
      </c>
      <c r="J105" s="84">
        <f t="shared" si="8"/>
        <v>0.65314951750445727</v>
      </c>
      <c r="K105" s="30"/>
      <c r="L105" s="44"/>
      <c r="M105" s="160"/>
      <c r="N105" s="11"/>
      <c r="O105" s="30"/>
      <c r="P105" s="30"/>
      <c r="Q105" s="30"/>
      <c r="R105" s="30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79">
        <v>92</v>
      </c>
      <c r="B106" s="90" t="s">
        <v>100</v>
      </c>
      <c r="C106" s="93">
        <v>15708063</v>
      </c>
      <c r="D106" s="92">
        <v>45.4</v>
      </c>
      <c r="E106" s="13">
        <v>10712</v>
      </c>
      <c r="F106" s="13">
        <v>11208</v>
      </c>
      <c r="G106" s="13">
        <f t="shared" si="9"/>
        <v>496</v>
      </c>
      <c r="H106" s="87">
        <f t="shared" si="7"/>
        <v>0.42655999999999999</v>
      </c>
      <c r="I106" s="97">
        <f>D106/7235.3*I10</f>
        <v>3.9955488784155425E-2</v>
      </c>
      <c r="J106" s="85">
        <f t="shared" si="8"/>
        <v>0.46651548878415544</v>
      </c>
      <c r="K106" s="30"/>
      <c r="L106" s="37"/>
      <c r="M106" s="160"/>
      <c r="N106" s="11"/>
      <c r="O106" s="44"/>
      <c r="P106" s="30"/>
      <c r="Q106" s="30"/>
      <c r="R106" s="30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80">
        <v>93</v>
      </c>
      <c r="B107" s="94" t="s">
        <v>101</v>
      </c>
      <c r="C107" s="93">
        <v>15708115</v>
      </c>
      <c r="D107" s="92">
        <v>70.599999999999994</v>
      </c>
      <c r="E107" s="13">
        <v>3445</v>
      </c>
      <c r="F107" s="13">
        <v>3445</v>
      </c>
      <c r="G107" s="13">
        <f t="shared" si="9"/>
        <v>0</v>
      </c>
      <c r="H107" s="87">
        <f t="shared" si="7"/>
        <v>0</v>
      </c>
      <c r="I107" s="97">
        <f>D107/7235.3*I10</f>
        <v>6.2133425289898084E-2</v>
      </c>
      <c r="J107" s="84">
        <f t="shared" si="8"/>
        <v>6.2133425289898084E-2</v>
      </c>
      <c r="K107" s="30"/>
      <c r="L107" s="37"/>
      <c r="M107" s="160"/>
      <c r="N107" s="11"/>
      <c r="O107" s="30"/>
      <c r="P107" s="30"/>
      <c r="Q107" s="30"/>
      <c r="R107" s="30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79">
        <v>94</v>
      </c>
      <c r="B108" s="90" t="s">
        <v>102</v>
      </c>
      <c r="C108" s="93">
        <v>15705706</v>
      </c>
      <c r="D108" s="92">
        <v>47.4</v>
      </c>
      <c r="E108" s="13">
        <v>6700</v>
      </c>
      <c r="F108" s="13">
        <v>6700</v>
      </c>
      <c r="G108" s="13">
        <f t="shared" si="9"/>
        <v>0</v>
      </c>
      <c r="H108" s="87">
        <f t="shared" si="7"/>
        <v>0</v>
      </c>
      <c r="I108" s="97">
        <f>D108/7235.3*I10</f>
        <v>4.171564247508739E-2</v>
      </c>
      <c r="J108" s="85">
        <f t="shared" si="8"/>
        <v>4.171564247508739E-2</v>
      </c>
      <c r="K108" s="30"/>
      <c r="L108" s="37"/>
      <c r="M108" s="160"/>
      <c r="N108" s="11"/>
      <c r="O108" s="30"/>
      <c r="P108" s="30"/>
      <c r="Q108" s="30"/>
      <c r="R108" s="30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79">
        <v>95</v>
      </c>
      <c r="B109" s="90" t="s">
        <v>103</v>
      </c>
      <c r="C109" s="93">
        <v>15708352</v>
      </c>
      <c r="D109" s="92">
        <v>42</v>
      </c>
      <c r="E109" s="13">
        <v>1573</v>
      </c>
      <c r="F109" s="13">
        <v>1573</v>
      </c>
      <c r="G109" s="13">
        <f t="shared" si="9"/>
        <v>0</v>
      </c>
      <c r="H109" s="87">
        <f t="shared" si="7"/>
        <v>0</v>
      </c>
      <c r="I109" s="97">
        <f>D109/7235.3*I10</f>
        <v>3.6963227509571102E-2</v>
      </c>
      <c r="J109" s="85">
        <f t="shared" si="8"/>
        <v>3.6963227509571102E-2</v>
      </c>
      <c r="K109" s="30"/>
      <c r="L109" s="37"/>
      <c r="M109" s="160"/>
      <c r="N109" s="11"/>
      <c r="O109" s="30"/>
      <c r="P109" s="30"/>
      <c r="Q109" s="30"/>
      <c r="R109" s="30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79">
        <v>96</v>
      </c>
      <c r="B110" s="90" t="s">
        <v>140</v>
      </c>
      <c r="C110" s="93">
        <v>15708616</v>
      </c>
      <c r="D110" s="92">
        <v>41.6</v>
      </c>
      <c r="E110" s="13">
        <v>9533</v>
      </c>
      <c r="F110" s="13">
        <v>10039</v>
      </c>
      <c r="G110" s="13">
        <f t="shared" si="9"/>
        <v>506</v>
      </c>
      <c r="H110" s="87">
        <f t="shared" si="7"/>
        <v>0.43515999999999999</v>
      </c>
      <c r="I110" s="97">
        <f>D110/7235.3*I10</f>
        <v>3.6611196771384712E-2</v>
      </c>
      <c r="J110" s="85">
        <f t="shared" si="8"/>
        <v>0.47177119677138468</v>
      </c>
      <c r="K110" s="30"/>
      <c r="L110" s="44"/>
      <c r="M110" s="160"/>
      <c r="N110" s="11"/>
      <c r="O110" s="30"/>
      <c r="P110" s="30"/>
      <c r="Q110" s="30"/>
      <c r="R110" s="30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80">
        <v>97</v>
      </c>
      <c r="B111" s="94" t="s">
        <v>104</v>
      </c>
      <c r="C111" s="91">
        <v>15705517</v>
      </c>
      <c r="D111" s="92">
        <v>45.3</v>
      </c>
      <c r="E111" s="13">
        <v>5821</v>
      </c>
      <c r="F111" s="13">
        <v>6145</v>
      </c>
      <c r="G111" s="13">
        <f t="shared" si="9"/>
        <v>324</v>
      </c>
      <c r="H111" s="87">
        <f t="shared" si="7"/>
        <v>0.27864</v>
      </c>
      <c r="I111" s="97">
        <f>D111/7235.3*I10</f>
        <v>3.9867481099608831E-2</v>
      </c>
      <c r="J111" s="84">
        <f t="shared" si="8"/>
        <v>0.3185074810996088</v>
      </c>
      <c r="K111" s="30"/>
      <c r="L111" s="44"/>
      <c r="M111" s="160"/>
      <c r="N111" s="11"/>
      <c r="O111" s="30"/>
      <c r="P111" s="30"/>
      <c r="Q111" s="30"/>
      <c r="R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79">
        <v>98</v>
      </c>
      <c r="B112" s="90" t="s">
        <v>105</v>
      </c>
      <c r="C112" s="91">
        <v>15708462</v>
      </c>
      <c r="D112" s="92">
        <v>60.1</v>
      </c>
      <c r="E112" s="13">
        <v>8709</v>
      </c>
      <c r="F112" s="13">
        <v>8994</v>
      </c>
      <c r="G112" s="13">
        <f t="shared" si="9"/>
        <v>285</v>
      </c>
      <c r="H112" s="87">
        <f t="shared" si="7"/>
        <v>0.24509999999999998</v>
      </c>
      <c r="I112" s="97">
        <f>D112/7235.3*I10</f>
        <v>5.289261841250531E-2</v>
      </c>
      <c r="J112" s="85">
        <f t="shared" si="8"/>
        <v>0.29799261841250529</v>
      </c>
      <c r="K112" s="30"/>
      <c r="L112" s="44"/>
      <c r="M112" s="160"/>
      <c r="N112" s="11"/>
      <c r="O112" s="30"/>
      <c r="P112" s="30"/>
      <c r="Q112" s="30"/>
      <c r="R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80">
        <v>99</v>
      </c>
      <c r="B113" s="94" t="s">
        <v>106</v>
      </c>
      <c r="C113" s="91">
        <v>15705826</v>
      </c>
      <c r="D113" s="92">
        <v>71.2</v>
      </c>
      <c r="E113" s="13">
        <v>6909</v>
      </c>
      <c r="F113" s="13">
        <v>7087</v>
      </c>
      <c r="G113" s="13">
        <f t="shared" si="9"/>
        <v>178</v>
      </c>
      <c r="H113" s="87">
        <f t="shared" si="7"/>
        <v>0.15307999999999999</v>
      </c>
      <c r="I113" s="97">
        <f>D113/7235.3*I10</f>
        <v>6.2661471397177676E-2</v>
      </c>
      <c r="J113" s="84">
        <f t="shared" si="8"/>
        <v>0.21574147139717767</v>
      </c>
      <c r="K113" s="30"/>
      <c r="L113" s="44"/>
      <c r="M113" s="160"/>
      <c r="N113" s="11"/>
      <c r="O113" s="30"/>
      <c r="P113" s="30"/>
      <c r="Q113" s="30"/>
      <c r="R113" s="30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79">
        <v>100</v>
      </c>
      <c r="B114" s="90" t="s">
        <v>107</v>
      </c>
      <c r="C114" s="91">
        <v>15705803</v>
      </c>
      <c r="D114" s="92">
        <v>45.7</v>
      </c>
      <c r="E114" s="54">
        <v>3000</v>
      </c>
      <c r="F114" s="54">
        <v>3000</v>
      </c>
      <c r="G114" s="13">
        <f t="shared" si="9"/>
        <v>0</v>
      </c>
      <c r="H114" s="87">
        <f t="shared" si="7"/>
        <v>0</v>
      </c>
      <c r="I114" s="97">
        <f>D114/7235.3*I10</f>
        <v>4.0219511837795222E-2</v>
      </c>
      <c r="J114" s="85">
        <f t="shared" si="8"/>
        <v>4.0219511837795222E-2</v>
      </c>
      <c r="K114" s="30"/>
      <c r="L114" s="37"/>
      <c r="M114" s="160"/>
      <c r="N114" s="11"/>
      <c r="O114" s="30"/>
      <c r="P114" s="30"/>
      <c r="Q114" s="30"/>
      <c r="R114" s="30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80">
        <v>101</v>
      </c>
      <c r="B115" s="90" t="s">
        <v>108</v>
      </c>
      <c r="C115" s="91">
        <v>15708066</v>
      </c>
      <c r="D115" s="92">
        <v>70.5</v>
      </c>
      <c r="E115" s="54">
        <v>13097</v>
      </c>
      <c r="F115" s="54">
        <v>13317</v>
      </c>
      <c r="G115" s="13">
        <f t="shared" si="9"/>
        <v>220</v>
      </c>
      <c r="H115" s="87">
        <f t="shared" si="7"/>
        <v>0.18920000000000001</v>
      </c>
      <c r="I115" s="97">
        <f>D115/7235.3*I10</f>
        <v>6.2045417605351497E-2</v>
      </c>
      <c r="J115" s="84">
        <f t="shared" si="8"/>
        <v>0.25124541760535152</v>
      </c>
      <c r="K115" s="30"/>
      <c r="L115" s="44"/>
      <c r="M115" s="160"/>
      <c r="N115" s="11"/>
      <c r="O115" s="30"/>
      <c r="P115" s="30"/>
      <c r="Q115" s="30"/>
      <c r="R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79">
        <v>102</v>
      </c>
      <c r="B116" s="90" t="s">
        <v>109</v>
      </c>
      <c r="C116" s="93">
        <v>15708622</v>
      </c>
      <c r="D116" s="92">
        <v>47.6</v>
      </c>
      <c r="E116" s="13">
        <v>6833</v>
      </c>
      <c r="F116" s="13">
        <v>6937</v>
      </c>
      <c r="G116" s="13">
        <f t="shared" si="9"/>
        <v>104</v>
      </c>
      <c r="H116" s="87">
        <f t="shared" si="7"/>
        <v>8.9439999999999992E-2</v>
      </c>
      <c r="I116" s="97">
        <f>D116/7235.3*I10</f>
        <v>4.1891657844180585E-2</v>
      </c>
      <c r="J116" s="85">
        <f t="shared" si="8"/>
        <v>0.13133165784418058</v>
      </c>
      <c r="K116" s="30"/>
      <c r="L116" s="37"/>
      <c r="M116" s="160"/>
      <c r="N116" s="11"/>
      <c r="O116" s="30"/>
      <c r="P116" s="30"/>
      <c r="Q116" s="30"/>
      <c r="R116" s="30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79">
        <v>103</v>
      </c>
      <c r="B117" s="90" t="s">
        <v>110</v>
      </c>
      <c r="C117" s="93">
        <v>16721764</v>
      </c>
      <c r="D117" s="92">
        <v>41.8</v>
      </c>
      <c r="E117" s="13">
        <v>3</v>
      </c>
      <c r="F117" s="13">
        <v>298</v>
      </c>
      <c r="G117" s="13">
        <f t="shared" si="9"/>
        <v>295</v>
      </c>
      <c r="H117" s="87">
        <f t="shared" si="7"/>
        <v>0.25369999999999998</v>
      </c>
      <c r="I117" s="97">
        <f>D117/7235.3*I10</f>
        <v>3.67872121404779E-2</v>
      </c>
      <c r="J117" s="85">
        <f t="shared" si="8"/>
        <v>0.2904872121404779</v>
      </c>
      <c r="K117" s="30"/>
      <c r="L117" s="37"/>
      <c r="M117" s="160"/>
      <c r="N117" s="11"/>
      <c r="O117" s="30"/>
      <c r="P117" s="30"/>
      <c r="Q117" s="30"/>
      <c r="R117" s="30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79">
        <v>104</v>
      </c>
      <c r="B118" s="9" t="s">
        <v>111</v>
      </c>
      <c r="C118" s="48">
        <v>15708388</v>
      </c>
      <c r="D118" s="39">
        <v>41.4</v>
      </c>
      <c r="E118" s="13">
        <v>6763</v>
      </c>
      <c r="F118" s="13">
        <v>6939</v>
      </c>
      <c r="G118" s="13">
        <f t="shared" si="9"/>
        <v>176</v>
      </c>
      <c r="H118" s="87">
        <f t="shared" si="7"/>
        <v>0.15135999999999999</v>
      </c>
      <c r="I118" s="97">
        <f>D118/7235.3*I10</f>
        <v>3.6435181402291517E-2</v>
      </c>
      <c r="J118" s="85">
        <f t="shared" si="8"/>
        <v>0.18779518140229151</v>
      </c>
      <c r="K118" s="30"/>
      <c r="L118" s="37"/>
      <c r="M118" s="160"/>
      <c r="N118" s="11"/>
      <c r="O118" s="30"/>
      <c r="P118" s="30"/>
      <c r="Q118" s="30"/>
      <c r="R118" s="30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79">
        <v>105</v>
      </c>
      <c r="B119" s="9" t="s">
        <v>112</v>
      </c>
      <c r="C119" s="48">
        <v>15708121</v>
      </c>
      <c r="D119" s="39">
        <v>45.4</v>
      </c>
      <c r="E119" s="13">
        <v>8931</v>
      </c>
      <c r="F119" s="13">
        <v>9486</v>
      </c>
      <c r="G119" s="13">
        <f t="shared" si="9"/>
        <v>555</v>
      </c>
      <c r="H119" s="87">
        <f t="shared" si="7"/>
        <v>0.4773</v>
      </c>
      <c r="I119" s="97">
        <f>D119/7235.3*I10</f>
        <v>3.9955488784155425E-2</v>
      </c>
      <c r="J119" s="85">
        <f t="shared" si="8"/>
        <v>0.51725548878415539</v>
      </c>
      <c r="K119" s="30"/>
      <c r="L119" s="37"/>
      <c r="M119" s="160"/>
      <c r="N119" s="11"/>
      <c r="O119" s="30"/>
      <c r="P119" s="30"/>
      <c r="Q119" s="30"/>
      <c r="R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79">
        <v>106</v>
      </c>
      <c r="B120" s="9" t="s">
        <v>113</v>
      </c>
      <c r="C120" s="57">
        <v>15708043</v>
      </c>
      <c r="D120" s="39">
        <v>60.2</v>
      </c>
      <c r="E120" s="13">
        <v>13505</v>
      </c>
      <c r="F120" s="13">
        <v>14369</v>
      </c>
      <c r="G120" s="13">
        <f t="shared" si="9"/>
        <v>864</v>
      </c>
      <c r="H120" s="87">
        <f t="shared" si="7"/>
        <v>0.74304000000000003</v>
      </c>
      <c r="I120" s="97">
        <f>D120/7235.3*I10</f>
        <v>5.2980626097051911E-2</v>
      </c>
      <c r="J120" s="85">
        <f t="shared" si="8"/>
        <v>0.79602062609705193</v>
      </c>
      <c r="K120" s="30"/>
      <c r="L120" s="44"/>
      <c r="M120" s="160"/>
      <c r="N120" s="11"/>
      <c r="O120" s="30"/>
      <c r="P120" s="30"/>
      <c r="Q120" s="30"/>
      <c r="R120" s="30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80">
        <v>107</v>
      </c>
      <c r="B121" s="53" t="s">
        <v>114</v>
      </c>
      <c r="C121" s="48">
        <v>15708227</v>
      </c>
      <c r="D121" s="39">
        <v>71.3</v>
      </c>
      <c r="E121" s="13">
        <v>9170</v>
      </c>
      <c r="F121" s="13">
        <v>9641</v>
      </c>
      <c r="G121" s="13">
        <f t="shared" si="9"/>
        <v>471</v>
      </c>
      <c r="H121" s="87">
        <f t="shared" si="7"/>
        <v>0.40505999999999998</v>
      </c>
      <c r="I121" s="97">
        <f>D121/7235.3*I10</f>
        <v>6.2749479081724277E-2</v>
      </c>
      <c r="J121" s="84">
        <f t="shared" si="8"/>
        <v>0.46780947908172427</v>
      </c>
      <c r="K121" s="30"/>
      <c r="L121" s="44"/>
      <c r="M121" s="160"/>
      <c r="N121" s="11"/>
      <c r="O121" s="30"/>
      <c r="P121" s="30"/>
      <c r="Q121" s="30"/>
      <c r="R121" s="30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79">
        <v>108</v>
      </c>
      <c r="B122" s="9" t="s">
        <v>115</v>
      </c>
      <c r="C122" s="48">
        <v>15708438</v>
      </c>
      <c r="D122" s="39">
        <v>46</v>
      </c>
      <c r="E122" s="13">
        <v>9423</v>
      </c>
      <c r="F122" s="13">
        <v>9907</v>
      </c>
      <c r="G122" s="13">
        <f t="shared" si="9"/>
        <v>484</v>
      </c>
      <c r="H122" s="87">
        <f t="shared" si="7"/>
        <v>0.41624</v>
      </c>
      <c r="I122" s="97">
        <f>D122/7235.3*I10</f>
        <v>4.0483534891435018E-2</v>
      </c>
      <c r="J122" s="85">
        <f t="shared" si="8"/>
        <v>0.45672353489143502</v>
      </c>
      <c r="K122" s="30"/>
      <c r="L122" s="37"/>
      <c r="M122" s="160"/>
      <c r="N122" s="11"/>
      <c r="O122" s="30"/>
      <c r="P122" s="30"/>
      <c r="Q122" s="30"/>
      <c r="R122" s="30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80">
        <v>109</v>
      </c>
      <c r="B123" s="53" t="s">
        <v>116</v>
      </c>
      <c r="C123" s="48">
        <v>15708285</v>
      </c>
      <c r="D123" s="39">
        <v>70.400000000000006</v>
      </c>
      <c r="E123" s="13">
        <v>2791</v>
      </c>
      <c r="F123" s="13">
        <v>2791</v>
      </c>
      <c r="G123" s="13">
        <f t="shared" si="9"/>
        <v>0</v>
      </c>
      <c r="H123" s="87">
        <f t="shared" si="7"/>
        <v>0</v>
      </c>
      <c r="I123" s="97">
        <f>D123/7235.3*I10</f>
        <v>6.1957409920804896E-2</v>
      </c>
      <c r="J123" s="84">
        <f t="shared" si="8"/>
        <v>6.1957409920804896E-2</v>
      </c>
      <c r="K123" s="30"/>
      <c r="L123" s="44"/>
      <c r="M123" s="160"/>
      <c r="N123" s="11"/>
      <c r="O123" s="30"/>
      <c r="P123" s="30"/>
      <c r="Q123" s="30"/>
      <c r="R123" s="30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80">
        <v>110</v>
      </c>
      <c r="B124" s="49" t="s">
        <v>117</v>
      </c>
      <c r="C124" s="48">
        <v>15708248</v>
      </c>
      <c r="D124" s="39">
        <v>47.7</v>
      </c>
      <c r="E124" s="13">
        <v>5015</v>
      </c>
      <c r="F124" s="13">
        <v>5227</v>
      </c>
      <c r="G124" s="13">
        <f t="shared" si="9"/>
        <v>212</v>
      </c>
      <c r="H124" s="87">
        <f t="shared" si="7"/>
        <v>0.18231999999999998</v>
      </c>
      <c r="I124" s="97">
        <f>D124/7235.3*I10</f>
        <v>4.1979665528727179E-2</v>
      </c>
      <c r="J124" s="84">
        <f t="shared" si="8"/>
        <v>0.22429966552872715</v>
      </c>
      <c r="K124" s="30"/>
      <c r="L124" s="44"/>
      <c r="M124" s="160"/>
      <c r="N124" s="11"/>
      <c r="O124" s="30"/>
      <c r="P124" s="30"/>
      <c r="Q124" s="30"/>
      <c r="R124" s="30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79">
        <v>111</v>
      </c>
      <c r="B125" s="9" t="s">
        <v>118</v>
      </c>
      <c r="C125" s="48">
        <v>15708011</v>
      </c>
      <c r="D125" s="39">
        <v>41.6</v>
      </c>
      <c r="E125" s="13">
        <v>9778</v>
      </c>
      <c r="F125" s="13">
        <v>9778</v>
      </c>
      <c r="G125" s="13">
        <f t="shared" si="9"/>
        <v>0</v>
      </c>
      <c r="H125" s="87">
        <f t="shared" si="7"/>
        <v>0</v>
      </c>
      <c r="I125" s="97">
        <f>D125/7235.3*I10</f>
        <v>3.6611196771384712E-2</v>
      </c>
      <c r="J125" s="85">
        <f t="shared" si="8"/>
        <v>3.6611196771384712E-2</v>
      </c>
      <c r="K125" s="30"/>
      <c r="L125" s="44"/>
      <c r="M125" s="160"/>
      <c r="N125" s="11"/>
      <c r="O125" s="30"/>
      <c r="P125" s="30"/>
      <c r="Q125" s="30"/>
      <c r="R125" s="30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79">
        <v>112</v>
      </c>
      <c r="B126" s="9" t="s">
        <v>119</v>
      </c>
      <c r="C126" s="48">
        <v>15708208</v>
      </c>
      <c r="D126" s="39">
        <v>41.7</v>
      </c>
      <c r="E126" s="13">
        <v>8597</v>
      </c>
      <c r="F126" s="13">
        <v>9176</v>
      </c>
      <c r="G126" s="13">
        <f t="shared" si="9"/>
        <v>579</v>
      </c>
      <c r="H126" s="87">
        <f t="shared" si="7"/>
        <v>0.49793999999999999</v>
      </c>
      <c r="I126" s="97">
        <f>D126/7235.3*I10</f>
        <v>3.6699204455931306E-2</v>
      </c>
      <c r="J126" s="85">
        <f t="shared" si="8"/>
        <v>0.53463920445593127</v>
      </c>
      <c r="K126" s="30"/>
      <c r="L126" s="37"/>
      <c r="M126" s="160"/>
      <c r="N126" s="11"/>
      <c r="O126" s="30"/>
      <c r="P126" s="30"/>
      <c r="Q126" s="30"/>
      <c r="R126" s="30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79">
        <v>113</v>
      </c>
      <c r="B127" s="9" t="s">
        <v>120</v>
      </c>
      <c r="C127" s="48">
        <v>15708187</v>
      </c>
      <c r="D127" s="39">
        <v>45.7</v>
      </c>
      <c r="E127" s="13">
        <v>9813</v>
      </c>
      <c r="F127" s="13">
        <v>10380</v>
      </c>
      <c r="G127" s="13">
        <f t="shared" si="9"/>
        <v>567</v>
      </c>
      <c r="H127" s="87">
        <f t="shared" si="7"/>
        <v>0.48762</v>
      </c>
      <c r="I127" s="97">
        <f>D127/7235.3*I10</f>
        <v>4.0219511837795222E-2</v>
      </c>
      <c r="J127" s="85">
        <f t="shared" si="8"/>
        <v>0.52783951183779521</v>
      </c>
      <c r="K127" s="30"/>
      <c r="L127" s="37"/>
      <c r="M127" s="160"/>
      <c r="N127" s="11"/>
      <c r="O127" s="30"/>
      <c r="P127" s="30"/>
      <c r="Q127" s="30"/>
      <c r="R127" s="30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80">
        <v>114</v>
      </c>
      <c r="B128" s="49" t="s">
        <v>121</v>
      </c>
      <c r="C128" s="48">
        <v>15705591</v>
      </c>
      <c r="D128" s="39">
        <v>59.9</v>
      </c>
      <c r="E128" s="13">
        <v>12838</v>
      </c>
      <c r="F128" s="13">
        <v>13320</v>
      </c>
      <c r="G128" s="13">
        <f t="shared" si="9"/>
        <v>482</v>
      </c>
      <c r="H128" s="87">
        <f t="shared" si="7"/>
        <v>0.41452</v>
      </c>
      <c r="I128" s="97">
        <f>D128/7235.3*I10</f>
        <v>5.2716603043412115E-2</v>
      </c>
      <c r="J128" s="84">
        <f t="shared" si="8"/>
        <v>0.46723660304341214</v>
      </c>
      <c r="K128" s="30"/>
      <c r="L128" s="44"/>
      <c r="M128" s="160"/>
      <c r="N128" s="11"/>
      <c r="O128" s="30"/>
      <c r="P128" s="30"/>
      <c r="Q128" s="30"/>
      <c r="R128" s="30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80">
        <v>115</v>
      </c>
      <c r="B129" s="49" t="s">
        <v>122</v>
      </c>
      <c r="C129" s="48">
        <v>15705766</v>
      </c>
      <c r="D129" s="39">
        <v>70.5</v>
      </c>
      <c r="E129" s="13">
        <v>12500</v>
      </c>
      <c r="F129" s="13">
        <v>13144</v>
      </c>
      <c r="G129" s="13">
        <f t="shared" si="9"/>
        <v>644</v>
      </c>
      <c r="H129" s="87">
        <f t="shared" si="7"/>
        <v>0.55384</v>
      </c>
      <c r="I129" s="97">
        <f>D129/7235.3*I10</f>
        <v>6.2045417605351497E-2</v>
      </c>
      <c r="J129" s="84">
        <f t="shared" si="8"/>
        <v>0.61588541760535154</v>
      </c>
      <c r="K129" s="30"/>
      <c r="L129" s="44"/>
      <c r="M129" s="160"/>
      <c r="N129" s="11"/>
      <c r="O129" s="30"/>
      <c r="P129" s="30"/>
      <c r="Q129" s="30"/>
      <c r="R129" s="30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79">
        <v>116</v>
      </c>
      <c r="B130" s="9" t="s">
        <v>123</v>
      </c>
      <c r="C130" s="48">
        <v>15708601</v>
      </c>
      <c r="D130" s="39">
        <v>45.6</v>
      </c>
      <c r="E130" s="13">
        <v>11455</v>
      </c>
      <c r="F130" s="13">
        <v>12262</v>
      </c>
      <c r="G130" s="13">
        <f t="shared" si="9"/>
        <v>807</v>
      </c>
      <c r="H130" s="87">
        <f t="shared" si="7"/>
        <v>0.69401999999999997</v>
      </c>
      <c r="I130" s="97">
        <f>D130/7235.3*I10</f>
        <v>4.0131504153248627E-2</v>
      </c>
      <c r="J130" s="85">
        <f t="shared" si="8"/>
        <v>0.73415150415324859</v>
      </c>
      <c r="K130" s="30"/>
      <c r="L130" s="37"/>
      <c r="M130" s="160"/>
      <c r="N130" s="11"/>
      <c r="O130" s="30"/>
      <c r="P130" s="30"/>
      <c r="Q130" s="30"/>
      <c r="R130" s="30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79">
        <v>117</v>
      </c>
      <c r="B131" s="9" t="s">
        <v>124</v>
      </c>
      <c r="C131" s="48">
        <v>15705738</v>
      </c>
      <c r="D131" s="39">
        <v>70.599999999999994</v>
      </c>
      <c r="E131" s="13">
        <v>16600</v>
      </c>
      <c r="F131" s="13">
        <v>17514</v>
      </c>
      <c r="G131" s="13">
        <f t="shared" si="9"/>
        <v>914</v>
      </c>
      <c r="H131" s="87">
        <f t="shared" si="7"/>
        <v>0.78603999999999996</v>
      </c>
      <c r="I131" s="97">
        <f>D131/7235.3*I10</f>
        <v>6.2133425289898084E-2</v>
      </c>
      <c r="J131" s="85">
        <f t="shared" si="8"/>
        <v>0.84817342528989803</v>
      </c>
      <c r="K131" s="30"/>
      <c r="L131" s="44"/>
      <c r="M131" s="160"/>
      <c r="N131" s="11"/>
      <c r="O131" s="30"/>
      <c r="P131" s="30"/>
      <c r="Q131" s="30"/>
      <c r="R131" s="30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79">
        <v>118</v>
      </c>
      <c r="B132" s="9" t="s">
        <v>147</v>
      </c>
      <c r="C132" s="48">
        <v>15705647</v>
      </c>
      <c r="D132" s="39">
        <v>47</v>
      </c>
      <c r="E132" s="13">
        <v>7057</v>
      </c>
      <c r="F132" s="13">
        <v>7218</v>
      </c>
      <c r="G132" s="13">
        <f t="shared" si="9"/>
        <v>161</v>
      </c>
      <c r="H132" s="87">
        <f t="shared" si="7"/>
        <v>0.13846</v>
      </c>
      <c r="I132" s="97">
        <f>D132/7235.3*I10</f>
        <v>4.1363611736900993E-2</v>
      </c>
      <c r="J132" s="85">
        <f t="shared" si="8"/>
        <v>0.17982361173690098</v>
      </c>
      <c r="K132" s="30"/>
      <c r="L132" s="37"/>
      <c r="M132" s="160"/>
      <c r="N132" s="11"/>
      <c r="O132" s="30"/>
      <c r="P132" s="30"/>
      <c r="Q132" s="30"/>
      <c r="R132" s="30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79">
        <v>119</v>
      </c>
      <c r="B133" s="9" t="s">
        <v>125</v>
      </c>
      <c r="C133" s="48">
        <v>15702596</v>
      </c>
      <c r="D133" s="39">
        <v>41.3</v>
      </c>
      <c r="E133" s="13">
        <v>1594</v>
      </c>
      <c r="F133" s="13">
        <v>1594</v>
      </c>
      <c r="G133" s="13">
        <f t="shared" ref="G133:G143" si="10">F133-E133</f>
        <v>0</v>
      </c>
      <c r="H133" s="87">
        <f t="shared" si="7"/>
        <v>0</v>
      </c>
      <c r="I133" s="97">
        <f>D133/7235.3*I10</f>
        <v>3.6347173717744916E-2</v>
      </c>
      <c r="J133" s="85">
        <f t="shared" si="8"/>
        <v>3.6347173717744916E-2</v>
      </c>
      <c r="K133" s="30"/>
      <c r="L133" s="37"/>
      <c r="M133" s="160"/>
      <c r="N133" s="11"/>
      <c r="O133" s="30"/>
      <c r="P133" s="30"/>
      <c r="Q133" s="30"/>
      <c r="R133" s="30"/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80">
        <v>120</v>
      </c>
      <c r="B134" s="49" t="s">
        <v>126</v>
      </c>
      <c r="C134" s="48">
        <v>15705820</v>
      </c>
      <c r="D134" s="39">
        <v>41.7</v>
      </c>
      <c r="E134" s="13">
        <v>8484</v>
      </c>
      <c r="F134" s="13">
        <v>9013</v>
      </c>
      <c r="G134" s="13">
        <f t="shared" si="10"/>
        <v>529</v>
      </c>
      <c r="H134" s="87">
        <f t="shared" si="7"/>
        <v>0.45494000000000001</v>
      </c>
      <c r="I134" s="97">
        <f>D134/7235.3*I10</f>
        <v>3.6699204455931306E-2</v>
      </c>
      <c r="J134" s="84">
        <f t="shared" si="8"/>
        <v>0.49163920445593134</v>
      </c>
      <c r="K134" s="30"/>
      <c r="L134" s="44"/>
      <c r="M134" s="160"/>
      <c r="N134" s="11"/>
      <c r="O134" s="30"/>
      <c r="P134" s="30"/>
      <c r="Q134" s="30"/>
      <c r="R134" s="30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79">
        <v>121</v>
      </c>
      <c r="B135" s="9" t="s">
        <v>115</v>
      </c>
      <c r="C135" s="48">
        <v>15705777</v>
      </c>
      <c r="D135" s="39">
        <v>45.4</v>
      </c>
      <c r="E135" s="13">
        <v>4798</v>
      </c>
      <c r="F135" s="13">
        <v>5020</v>
      </c>
      <c r="G135" s="13">
        <f t="shared" si="10"/>
        <v>222</v>
      </c>
      <c r="H135" s="87">
        <f t="shared" si="7"/>
        <v>0.19092000000000001</v>
      </c>
      <c r="I135" s="97">
        <f>D135/7235.3*I10</f>
        <v>3.9955488784155425E-2</v>
      </c>
      <c r="J135" s="85">
        <f t="shared" si="8"/>
        <v>0.23087548878415542</v>
      </c>
      <c r="K135" s="30"/>
      <c r="L135" s="37"/>
      <c r="M135" s="160"/>
      <c r="N135" s="11"/>
      <c r="O135" s="30"/>
      <c r="P135" s="30"/>
      <c r="Q135" s="30"/>
      <c r="R135" s="30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79">
        <v>122</v>
      </c>
      <c r="B136" s="9" t="s">
        <v>127</v>
      </c>
      <c r="C136" s="48">
        <v>15708339</v>
      </c>
      <c r="D136" s="39">
        <v>60.2</v>
      </c>
      <c r="E136" s="13">
        <v>10308</v>
      </c>
      <c r="F136" s="13">
        <v>10546</v>
      </c>
      <c r="G136" s="13">
        <f t="shared" si="10"/>
        <v>238</v>
      </c>
      <c r="H136" s="87">
        <f t="shared" si="7"/>
        <v>0.20468</v>
      </c>
      <c r="I136" s="97">
        <f>D136/7235.3*I10</f>
        <v>5.2980626097051911E-2</v>
      </c>
      <c r="J136" s="85">
        <f t="shared" si="8"/>
        <v>0.25766062609705193</v>
      </c>
      <c r="K136" s="30"/>
      <c r="L136" s="37"/>
      <c r="M136" s="160"/>
      <c r="N136" s="11"/>
      <c r="O136" s="30"/>
      <c r="P136" s="30"/>
      <c r="Q136" s="30"/>
      <c r="R136" s="30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80">
        <v>123</v>
      </c>
      <c r="B137" s="49" t="s">
        <v>128</v>
      </c>
      <c r="C137" s="48">
        <v>15705781</v>
      </c>
      <c r="D137" s="39">
        <v>71</v>
      </c>
      <c r="E137" s="13">
        <v>4461</v>
      </c>
      <c r="F137" s="13">
        <v>4461</v>
      </c>
      <c r="G137" s="13">
        <f t="shared" si="10"/>
        <v>0</v>
      </c>
      <c r="H137" s="87">
        <f t="shared" si="7"/>
        <v>0</v>
      </c>
      <c r="I137" s="97">
        <f>D137/7235.3*I10</f>
        <v>6.2485456028084474E-2</v>
      </c>
      <c r="J137" s="84">
        <f t="shared" si="8"/>
        <v>6.2485456028084474E-2</v>
      </c>
      <c r="K137" s="30"/>
      <c r="L137" s="102"/>
      <c r="M137" s="160"/>
      <c r="N137" s="11"/>
      <c r="O137" s="30"/>
      <c r="P137" s="30"/>
      <c r="Q137" s="30"/>
      <c r="R137" s="30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79">
        <v>124</v>
      </c>
      <c r="B138" s="9" t="s">
        <v>129</v>
      </c>
      <c r="C138" s="58">
        <v>15705805</v>
      </c>
      <c r="D138" s="39">
        <v>46</v>
      </c>
      <c r="E138" s="13">
        <v>13213</v>
      </c>
      <c r="F138" s="13">
        <v>13324</v>
      </c>
      <c r="G138" s="13">
        <f t="shared" si="10"/>
        <v>111</v>
      </c>
      <c r="H138" s="87">
        <f t="shared" si="7"/>
        <v>9.5460000000000003E-2</v>
      </c>
      <c r="I138" s="97">
        <f>D138/7235.3*I10</f>
        <v>4.0483534891435018E-2</v>
      </c>
      <c r="J138" s="85">
        <f t="shared" si="8"/>
        <v>0.13594353489143501</v>
      </c>
      <c r="K138" s="30"/>
      <c r="L138" s="37"/>
      <c r="M138" s="160"/>
      <c r="N138" s="11"/>
      <c r="O138" s="30"/>
      <c r="P138" s="30"/>
      <c r="Q138" s="30"/>
      <c r="R138" s="30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79">
        <v>125</v>
      </c>
      <c r="B139" s="9" t="s">
        <v>130</v>
      </c>
      <c r="C139" s="59">
        <v>15705540</v>
      </c>
      <c r="D139" s="39">
        <v>70.599999999999994</v>
      </c>
      <c r="E139" s="13">
        <v>9151</v>
      </c>
      <c r="F139" s="13">
        <v>9151</v>
      </c>
      <c r="G139" s="13">
        <f t="shared" si="10"/>
        <v>0</v>
      </c>
      <c r="H139" s="87">
        <f t="shared" si="7"/>
        <v>0</v>
      </c>
      <c r="I139" s="97">
        <f>D139/7235.3*I10</f>
        <v>6.2133425289898084E-2</v>
      </c>
      <c r="J139" s="85">
        <f t="shared" si="8"/>
        <v>6.2133425289898084E-2</v>
      </c>
      <c r="K139" s="30"/>
      <c r="L139" s="44"/>
      <c r="M139" s="160"/>
      <c r="N139" s="11"/>
      <c r="O139" s="30"/>
      <c r="P139" s="30"/>
      <c r="Q139" s="30"/>
      <c r="R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79">
        <v>126</v>
      </c>
      <c r="B140" s="9" t="s">
        <v>131</v>
      </c>
      <c r="C140" s="7">
        <v>15705560</v>
      </c>
      <c r="D140" s="39">
        <v>47.3</v>
      </c>
      <c r="E140" s="13">
        <v>6347</v>
      </c>
      <c r="F140" s="13">
        <v>6653</v>
      </c>
      <c r="G140" s="13">
        <f t="shared" si="10"/>
        <v>306</v>
      </c>
      <c r="H140" s="87">
        <f t="shared" si="7"/>
        <v>0.26316000000000001</v>
      </c>
      <c r="I140" s="97">
        <f>D140/7235.3*I10</f>
        <v>4.1627634790540782E-2</v>
      </c>
      <c r="J140" s="85">
        <f t="shared" si="8"/>
        <v>0.30478763479054077</v>
      </c>
      <c r="K140" s="30"/>
      <c r="L140" s="37"/>
      <c r="M140" s="160"/>
      <c r="N140" s="11"/>
      <c r="O140" s="30"/>
      <c r="P140" s="30"/>
      <c r="Q140" s="30"/>
      <c r="R140" s="30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80">
        <v>127</v>
      </c>
      <c r="B141" s="9" t="s">
        <v>141</v>
      </c>
      <c r="C141" s="7">
        <v>15705687</v>
      </c>
      <c r="D141" s="39">
        <v>42.1</v>
      </c>
      <c r="E141" s="13">
        <v>11240</v>
      </c>
      <c r="F141" s="13">
        <v>11797</v>
      </c>
      <c r="G141" s="13">
        <f t="shared" si="10"/>
        <v>557</v>
      </c>
      <c r="H141" s="87">
        <f t="shared" si="7"/>
        <v>0.47902</v>
      </c>
      <c r="I141" s="97">
        <f>D141/7235.3*I10</f>
        <v>3.7051235194117703E-2</v>
      </c>
      <c r="J141" s="84">
        <f t="shared" si="8"/>
        <v>0.51607123519411768</v>
      </c>
      <c r="K141" s="30"/>
      <c r="L141" s="44"/>
      <c r="M141" s="160"/>
      <c r="N141" s="11"/>
      <c r="O141" s="30"/>
      <c r="P141" s="30"/>
      <c r="Q141" s="30"/>
      <c r="R141" s="30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80">
        <v>128</v>
      </c>
      <c r="B142" s="9" t="s">
        <v>132</v>
      </c>
      <c r="C142" s="7">
        <v>15705516</v>
      </c>
      <c r="D142" s="39">
        <v>41.7</v>
      </c>
      <c r="E142" s="13">
        <v>8015</v>
      </c>
      <c r="F142" s="13">
        <v>8696</v>
      </c>
      <c r="G142" s="13">
        <f t="shared" si="10"/>
        <v>681</v>
      </c>
      <c r="H142" s="87">
        <f t="shared" si="7"/>
        <v>0.58565999999999996</v>
      </c>
      <c r="I142" s="97">
        <f>D142/7235.3*I10</f>
        <v>3.6699204455931306E-2</v>
      </c>
      <c r="J142" s="84">
        <f t="shared" si="8"/>
        <v>0.62235920445593129</v>
      </c>
      <c r="K142" s="30"/>
      <c r="L142" s="44"/>
      <c r="M142" s="160"/>
      <c r="N142" s="11"/>
      <c r="O142" s="30"/>
      <c r="P142" s="30"/>
      <c r="Q142" s="30"/>
      <c r="R142" s="30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80">
        <v>129</v>
      </c>
      <c r="B143" s="9" t="s">
        <v>133</v>
      </c>
      <c r="C143" s="7">
        <v>15705523</v>
      </c>
      <c r="D143" s="39">
        <v>45.4</v>
      </c>
      <c r="E143" s="13">
        <v>9314</v>
      </c>
      <c r="F143" s="13">
        <v>9651</v>
      </c>
      <c r="G143" s="13">
        <f t="shared" si="10"/>
        <v>337</v>
      </c>
      <c r="H143" s="87">
        <f t="shared" si="7"/>
        <v>0.28981999999999997</v>
      </c>
      <c r="I143" s="97">
        <f>D143/7235.3*I10</f>
        <v>3.9955488784155425E-2</v>
      </c>
      <c r="J143" s="85">
        <f t="shared" si="8"/>
        <v>0.32977548878415541</v>
      </c>
      <c r="K143" s="30"/>
      <c r="L143" s="44"/>
      <c r="M143" s="160"/>
      <c r="N143" s="11"/>
      <c r="O143" s="30"/>
      <c r="P143" s="30"/>
      <c r="Q143" s="30"/>
      <c r="R143" s="30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83">
        <v>130</v>
      </c>
      <c r="B144" s="9" t="s">
        <v>142</v>
      </c>
      <c r="C144" s="7">
        <v>15705627</v>
      </c>
      <c r="D144" s="39">
        <v>59.9</v>
      </c>
      <c r="E144" s="13">
        <v>13655</v>
      </c>
      <c r="F144" s="13">
        <v>14331</v>
      </c>
      <c r="G144" s="13">
        <f t="shared" ref="G144:G150" si="11">F144-E144</f>
        <v>676</v>
      </c>
      <c r="H144" s="87">
        <f t="shared" ref="H144:H150" si="12">G144*0.00086</f>
        <v>0.58135999999999999</v>
      </c>
      <c r="I144" s="97">
        <f>D144/7235.3*I10</f>
        <v>5.2716603043412115E-2</v>
      </c>
      <c r="J144" s="85">
        <f t="shared" ref="J144:J150" si="13">H144+I144</f>
        <v>0.63407660304341207</v>
      </c>
      <c r="K144" s="30"/>
      <c r="L144" s="44"/>
      <c r="M144" s="160"/>
      <c r="N144" s="11"/>
      <c r="O144" s="30"/>
      <c r="P144" s="30"/>
      <c r="Q144" s="30"/>
      <c r="R144" s="30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79">
        <v>131</v>
      </c>
      <c r="B145" s="9" t="s">
        <v>134</v>
      </c>
      <c r="C145" s="7">
        <v>15705803</v>
      </c>
      <c r="D145" s="39">
        <v>70.5</v>
      </c>
      <c r="E145" s="13">
        <v>12135</v>
      </c>
      <c r="F145" s="13">
        <v>12801</v>
      </c>
      <c r="G145" s="13">
        <f t="shared" si="11"/>
        <v>666</v>
      </c>
      <c r="H145" s="87">
        <f t="shared" si="12"/>
        <v>0.57275999999999994</v>
      </c>
      <c r="I145" s="97">
        <f>D145/7235.3*I10</f>
        <v>6.2045417605351497E-2</v>
      </c>
      <c r="J145" s="85">
        <f t="shared" si="13"/>
        <v>0.63480541760535147</v>
      </c>
      <c r="K145" s="30"/>
      <c r="L145" s="44"/>
      <c r="M145" s="160"/>
      <c r="N145" s="11"/>
      <c r="O145" s="30"/>
      <c r="P145" s="30"/>
      <c r="Q145" s="30"/>
      <c r="R145" s="30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80">
        <v>132</v>
      </c>
      <c r="B146" s="9" t="s">
        <v>135</v>
      </c>
      <c r="C146" s="7">
        <v>15705824</v>
      </c>
      <c r="D146" s="39">
        <v>45.1</v>
      </c>
      <c r="E146" s="13">
        <v>13173</v>
      </c>
      <c r="F146" s="13">
        <v>13473</v>
      </c>
      <c r="G146" s="13">
        <f t="shared" si="11"/>
        <v>300</v>
      </c>
      <c r="H146" s="87">
        <f t="shared" si="12"/>
        <v>0.25800000000000001</v>
      </c>
      <c r="I146" s="97">
        <f>D146/7235.3*I10</f>
        <v>3.9691465730515636E-2</v>
      </c>
      <c r="J146" s="84">
        <f t="shared" si="13"/>
        <v>0.29769146573051564</v>
      </c>
      <c r="K146" s="30"/>
      <c r="L146" s="37"/>
      <c r="M146" s="160"/>
      <c r="N146" s="11"/>
      <c r="O146" s="30"/>
      <c r="P146" s="30"/>
      <c r="Q146" s="30"/>
      <c r="R146" s="30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81">
        <v>133</v>
      </c>
      <c r="B147" s="60" t="s">
        <v>143</v>
      </c>
      <c r="C147" s="7">
        <v>15705693</v>
      </c>
      <c r="D147" s="45">
        <v>70.5</v>
      </c>
      <c r="E147" s="13">
        <v>7140</v>
      </c>
      <c r="F147" s="13">
        <v>7548</v>
      </c>
      <c r="G147" s="13">
        <f t="shared" si="11"/>
        <v>408</v>
      </c>
      <c r="H147" s="87">
        <f t="shared" si="12"/>
        <v>0.35087999999999997</v>
      </c>
      <c r="I147" s="97">
        <f>D147/7235.3*I10</f>
        <v>6.2045417605351497E-2</v>
      </c>
      <c r="J147" s="84">
        <f t="shared" si="13"/>
        <v>0.41292541760535145</v>
      </c>
      <c r="K147" s="30"/>
      <c r="L147" s="44"/>
      <c r="M147" s="160"/>
      <c r="N147" s="11"/>
      <c r="O147" s="30"/>
      <c r="P147" s="30"/>
      <c r="Q147" s="30"/>
      <c r="R147" s="30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80">
        <v>134</v>
      </c>
      <c r="B148" s="9" t="s">
        <v>131</v>
      </c>
      <c r="C148" s="7">
        <v>15705786</v>
      </c>
      <c r="D148" s="39">
        <v>46.9</v>
      </c>
      <c r="E148" s="13">
        <v>9567</v>
      </c>
      <c r="F148" s="13">
        <v>9567</v>
      </c>
      <c r="G148" s="13">
        <f t="shared" si="11"/>
        <v>0</v>
      </c>
      <c r="H148" s="87">
        <f t="shared" si="12"/>
        <v>0</v>
      </c>
      <c r="I148" s="97">
        <f>D148/7235.3*I10</f>
        <v>4.1275604052354399E-2</v>
      </c>
      <c r="J148" s="84">
        <f t="shared" si="13"/>
        <v>4.1275604052354399E-2</v>
      </c>
      <c r="K148" s="30"/>
      <c r="L148" s="37"/>
      <c r="M148" s="160"/>
      <c r="N148" s="11"/>
      <c r="O148" s="30"/>
      <c r="P148" s="30"/>
      <c r="Q148" s="30"/>
      <c r="R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80">
        <v>135</v>
      </c>
      <c r="B149" s="9" t="s">
        <v>136</v>
      </c>
      <c r="C149" s="7">
        <v>15705757</v>
      </c>
      <c r="D149" s="39">
        <v>42.3</v>
      </c>
      <c r="E149" s="13">
        <v>10019</v>
      </c>
      <c r="F149" s="13">
        <v>10461</v>
      </c>
      <c r="G149" s="13">
        <f t="shared" si="11"/>
        <v>442</v>
      </c>
      <c r="H149" s="87">
        <f t="shared" si="12"/>
        <v>0.38012000000000001</v>
      </c>
      <c r="I149" s="97">
        <f>D149/7235.3*I10</f>
        <v>3.7227250563210891E-2</v>
      </c>
      <c r="J149" s="84">
        <f t="shared" si="13"/>
        <v>0.41734725056321093</v>
      </c>
      <c r="K149" s="30"/>
      <c r="L149" s="44"/>
      <c r="M149" s="160"/>
      <c r="N149" s="11"/>
      <c r="O149" s="30"/>
      <c r="P149" s="30"/>
      <c r="Q149" s="30"/>
      <c r="R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80">
        <v>136</v>
      </c>
      <c r="B150" s="9" t="s">
        <v>144</v>
      </c>
      <c r="C150" s="7">
        <v>15705635</v>
      </c>
      <c r="D150" s="39">
        <v>41.2</v>
      </c>
      <c r="E150" s="13">
        <v>9452</v>
      </c>
      <c r="F150" s="13">
        <v>9617</v>
      </c>
      <c r="G150" s="13">
        <f t="shared" si="11"/>
        <v>165</v>
      </c>
      <c r="H150" s="87">
        <f t="shared" si="12"/>
        <v>0.1419</v>
      </c>
      <c r="I150" s="97">
        <f>D150/7235.3*I10</f>
        <v>3.6259166033198321E-2</v>
      </c>
      <c r="J150" s="84">
        <f t="shared" si="13"/>
        <v>0.17815916603319831</v>
      </c>
      <c r="K150" s="30"/>
      <c r="L150" s="44"/>
      <c r="N150" s="11"/>
      <c r="O150" s="30"/>
      <c r="P150" s="30"/>
      <c r="Q150" s="30"/>
      <c r="R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A151" s="169" t="s">
        <v>3</v>
      </c>
      <c r="B151" s="169"/>
      <c r="C151" s="169"/>
      <c r="D151" s="76">
        <f>SUM(D14:D150)</f>
        <v>7235.2999999999984</v>
      </c>
      <c r="E151" s="76">
        <v>712637.48837209307</v>
      </c>
      <c r="F151" s="76">
        <f>SUM(F14:F150)</f>
        <v>1265192.2</v>
      </c>
      <c r="G151" s="76">
        <f>SUM(G14:G150)</f>
        <v>55787</v>
      </c>
      <c r="H151" s="77">
        <f>SUM(H14:H150)</f>
        <v>42.598380000000006</v>
      </c>
      <c r="I151" s="78">
        <f>SUM(I14:I150)</f>
        <v>6.3676199999999934</v>
      </c>
      <c r="J151" s="78">
        <f>SUM(J14:J150)</f>
        <v>48.965999999999994</v>
      </c>
      <c r="K151" s="61"/>
      <c r="L151" s="61"/>
      <c r="M151" s="62"/>
      <c r="N151" s="63"/>
      <c r="O151" s="61"/>
      <c r="P151" s="61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H152" s="65"/>
      <c r="K152" s="75"/>
      <c r="L152" s="75"/>
      <c r="M152" s="30"/>
      <c r="N152" s="11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A153" s="4"/>
      <c r="B153" s="4"/>
      <c r="C153" s="4"/>
      <c r="D153" s="4"/>
      <c r="E153" s="6"/>
      <c r="F153" s="5"/>
      <c r="G153" s="5"/>
      <c r="H153" s="6"/>
      <c r="I153" s="2"/>
      <c r="J153" s="2"/>
      <c r="K153" s="30"/>
      <c r="L153" s="30"/>
      <c r="M153" s="30"/>
      <c r="N153" s="11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B154" s="68"/>
      <c r="C154" s="64" t="s">
        <v>151</v>
      </c>
      <c r="E154" s="68"/>
      <c r="F154" s="68"/>
      <c r="G154" s="68"/>
      <c r="H154" s="69"/>
      <c r="K154" s="30"/>
      <c r="L154" s="30"/>
      <c r="M154" s="30"/>
      <c r="N154" s="11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K155" s="30"/>
      <c r="L155" s="30"/>
      <c r="M155" s="30"/>
      <c r="N155" s="11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K156" s="30"/>
      <c r="L156" s="30"/>
      <c r="M156" s="30"/>
      <c r="N156" s="11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K157" s="30"/>
      <c r="L157" s="30"/>
      <c r="M157" s="30"/>
      <c r="N157" s="11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K158" s="30"/>
      <c r="L158" s="30"/>
      <c r="M158" s="30"/>
      <c r="N158" s="11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K159" s="30"/>
      <c r="L159" s="30"/>
      <c r="M159" s="30"/>
      <c r="N159" s="11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K160" s="30"/>
      <c r="L160" s="30"/>
      <c r="M160" s="30"/>
      <c r="N160" s="11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1:27" x14ac:dyDescent="0.25">
      <c r="K161" s="30"/>
      <c r="L161" s="30"/>
      <c r="M161" s="30"/>
      <c r="N161" s="11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1:27" x14ac:dyDescent="0.25">
      <c r="K162" s="30"/>
      <c r="L162" s="30"/>
      <c r="M162" s="30"/>
      <c r="N162" s="11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1:27" x14ac:dyDescent="0.25">
      <c r="K163" s="30"/>
      <c r="L163" s="30"/>
      <c r="M163" s="30"/>
      <c r="N163" s="11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1:27" x14ac:dyDescent="0.25">
      <c r="K164" s="30"/>
      <c r="L164" s="30"/>
      <c r="M164" s="30"/>
      <c r="N164" s="11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1:27" x14ac:dyDescent="0.25">
      <c r="K165" s="30"/>
      <c r="L165" s="30"/>
      <c r="M165" s="30"/>
      <c r="N165" s="11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1:27" x14ac:dyDescent="0.25">
      <c r="K166" s="30"/>
      <c r="L166" s="30"/>
      <c r="M166" s="30"/>
      <c r="N166" s="11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1:27" x14ac:dyDescent="0.25">
      <c r="K167" s="30"/>
      <c r="L167" s="30"/>
      <c r="M167" s="30"/>
      <c r="N167" s="11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1:27" x14ac:dyDescent="0.25">
      <c r="K168" s="30"/>
      <c r="L168" s="30"/>
      <c r="M168" s="30"/>
      <c r="N168" s="11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1:27" x14ac:dyDescent="0.25">
      <c r="K169" s="30"/>
      <c r="L169" s="30"/>
      <c r="M169" s="30"/>
      <c r="N169" s="11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1:27" x14ac:dyDescent="0.25">
      <c r="K170" s="30"/>
      <c r="L170" s="30"/>
      <c r="M170" s="30"/>
      <c r="N170" s="11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1:27" x14ac:dyDescent="0.25">
      <c r="K171" s="30"/>
      <c r="L171" s="30"/>
      <c r="M171" s="30"/>
      <c r="N171" s="11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1:27" x14ac:dyDescent="0.25">
      <c r="K172" s="30"/>
      <c r="L172" s="30"/>
      <c r="M172" s="30"/>
      <c r="N172" s="11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1:27" x14ac:dyDescent="0.25">
      <c r="K173" s="30"/>
      <c r="L173" s="30"/>
      <c r="M173" s="30"/>
      <c r="N173" s="11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1:27" x14ac:dyDescent="0.25">
      <c r="K174" s="30"/>
      <c r="L174" s="30"/>
      <c r="M174" s="30"/>
      <c r="N174" s="11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1:27" x14ac:dyDescent="0.25">
      <c r="K175" s="30"/>
      <c r="L175" s="30"/>
      <c r="M175" s="30"/>
      <c r="N175" s="11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1:27" x14ac:dyDescent="0.25">
      <c r="K176" s="30"/>
      <c r="L176" s="30"/>
      <c r="M176" s="30"/>
      <c r="N176" s="11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1:27" x14ac:dyDescent="0.25">
      <c r="K177" s="30"/>
      <c r="L177" s="30"/>
      <c r="M177" s="30"/>
      <c r="N177" s="11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1:27" x14ac:dyDescent="0.25">
      <c r="K178" s="30"/>
      <c r="L178" s="30"/>
      <c r="M178" s="30"/>
      <c r="N178" s="11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1:27" x14ac:dyDescent="0.25">
      <c r="K179" s="30"/>
      <c r="L179" s="30"/>
      <c r="M179" s="30"/>
      <c r="N179" s="11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1:27" x14ac:dyDescent="0.25">
      <c r="K180" s="30"/>
      <c r="L180" s="30"/>
      <c r="M180" s="30"/>
      <c r="N180" s="11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1:27" x14ac:dyDescent="0.25">
      <c r="K181" s="30"/>
      <c r="L181" s="30"/>
      <c r="M181" s="30"/>
      <c r="N181" s="1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1:27" x14ac:dyDescent="0.25">
      <c r="K182" s="30"/>
      <c r="L182" s="30"/>
      <c r="M182" s="30"/>
      <c r="N182" s="1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1:27" x14ac:dyDescent="0.25">
      <c r="K183" s="30"/>
      <c r="L183" s="30"/>
      <c r="M183" s="30"/>
      <c r="N183" s="1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1:27" x14ac:dyDescent="0.25">
      <c r="K184" s="30"/>
      <c r="L184" s="30"/>
      <c r="M184" s="30"/>
      <c r="N184" s="1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1:27" x14ac:dyDescent="0.25">
      <c r="K185" s="30"/>
      <c r="L185" s="30"/>
      <c r="M185" s="30"/>
      <c r="N185" s="1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1:27" x14ac:dyDescent="0.25">
      <c r="K186" s="30"/>
      <c r="L186" s="30"/>
      <c r="M186" s="30"/>
      <c r="N186" s="1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1:27" x14ac:dyDescent="0.25">
      <c r="K187" s="30"/>
      <c r="L187" s="30"/>
      <c r="M187" s="30"/>
      <c r="N187" s="1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1:27" x14ac:dyDescent="0.25">
      <c r="K188" s="30"/>
      <c r="L188" s="30"/>
      <c r="M188" s="30"/>
      <c r="N188" s="1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1:27" x14ac:dyDescent="0.25">
      <c r="K189" s="30"/>
      <c r="L189" s="30"/>
      <c r="M189" s="30"/>
      <c r="N189" s="1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1:27" x14ac:dyDescent="0.25">
      <c r="K190" s="30"/>
      <c r="L190" s="30"/>
      <c r="M190" s="30"/>
      <c r="N190" s="11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1:27" x14ac:dyDescent="0.25">
      <c r="K191" s="71"/>
      <c r="L191" s="71"/>
      <c r="M191" s="71"/>
      <c r="N191" s="72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11:27" x14ac:dyDescent="0.25">
      <c r="K192" s="71"/>
      <c r="L192" s="71"/>
      <c r="M192" s="71"/>
      <c r="N192" s="72"/>
      <c r="O192" s="71"/>
      <c r="P192" s="71"/>
      <c r="Q192" s="71"/>
      <c r="R192" s="71"/>
      <c r="S192" s="71"/>
      <c r="T192" s="71"/>
      <c r="U192" s="71"/>
      <c r="V192" s="71"/>
      <c r="W192" s="71"/>
    </row>
  </sheetData>
  <mergeCells count="14">
    <mergeCell ref="F9:H9"/>
    <mergeCell ref="F10:H10"/>
    <mergeCell ref="L12:M12"/>
    <mergeCell ref="A151:C151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</mergeCells>
  <pageMargins left="0.70866141732283472" right="0.31496062992125984" top="0.74803149606299213" bottom="0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topLeftCell="A26" workbookViewId="0">
      <selection activeCell="J42" sqref="J42"/>
    </sheetView>
  </sheetViews>
  <sheetFormatPr defaultRowHeight="15" x14ac:dyDescent="0.25"/>
  <cols>
    <col min="1" max="1" width="4.85546875" style="64" customWidth="1"/>
    <col min="2" max="2" width="12.28515625" style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70" customWidth="1"/>
    <col min="9" max="9" width="9.85546875" style="66" customWidth="1"/>
    <col min="10" max="10" width="9.42578125" style="67" customWidth="1"/>
    <col min="11" max="11" width="2.140625" style="16" customWidth="1"/>
    <col min="12" max="12" width="14.5703125" style="16" customWidth="1"/>
    <col min="13" max="13" width="16.140625" style="16" customWidth="1"/>
    <col min="14" max="14" width="13.5703125" style="10" customWidth="1"/>
    <col min="15" max="25" width="9.140625" style="16"/>
    <col min="26" max="27" width="9.140625" style="1"/>
  </cols>
  <sheetData>
    <row r="1" spans="1:27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7" ht="20.25" x14ac:dyDescent="0.3">
      <c r="A2" s="17"/>
      <c r="B2" s="146"/>
      <c r="C2" s="146"/>
      <c r="D2" s="17"/>
      <c r="E2" s="146"/>
      <c r="F2" s="146"/>
      <c r="G2" s="146"/>
      <c r="H2" s="146"/>
      <c r="I2" s="18"/>
      <c r="J2" s="19"/>
      <c r="K2" s="20"/>
      <c r="L2" s="20"/>
      <c r="M2" s="20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7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8.75" x14ac:dyDescent="0.25">
      <c r="A4" s="172" t="s">
        <v>165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7" ht="18.7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21"/>
      <c r="K5" s="21"/>
      <c r="L5" s="21"/>
      <c r="M5" s="2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7" ht="60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03" t="s">
        <v>167</v>
      </c>
      <c r="J7" s="24"/>
      <c r="K7" s="23"/>
      <c r="L7" s="176"/>
      <c r="M7" s="17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7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73">
        <v>71.89</v>
      </c>
      <c r="J8" s="25"/>
      <c r="K8" s="23"/>
      <c r="L8" s="176"/>
      <c r="M8" s="17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7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H150</f>
        <v>58.656643999999993</v>
      </c>
      <c r="J9" s="25"/>
      <c r="K9" s="23"/>
      <c r="L9" s="176"/>
      <c r="M9" s="17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7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13.233356000000008</v>
      </c>
      <c r="J10" s="25"/>
      <c r="K10" s="23"/>
      <c r="L10" s="176"/>
      <c r="M10" s="17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7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7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1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0"/>
      <c r="Z12" s="30"/>
      <c r="AA12" s="30"/>
    </row>
    <row r="13" spans="1:27" ht="42.75" customHeight="1" x14ac:dyDescent="0.25">
      <c r="A13" s="31" t="s">
        <v>0</v>
      </c>
      <c r="B13" s="31"/>
      <c r="C13" s="32" t="s">
        <v>1</v>
      </c>
      <c r="D13" s="31" t="s">
        <v>2</v>
      </c>
      <c r="E13" s="104" t="s">
        <v>163</v>
      </c>
      <c r="F13" s="104" t="s">
        <v>166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5"/>
      <c r="O13" s="126"/>
      <c r="P13" s="126"/>
      <c r="Q13" s="106"/>
      <c r="R13" s="106"/>
      <c r="S13" s="106"/>
      <c r="T13" s="106"/>
      <c r="U13" s="106"/>
      <c r="V13" s="106"/>
      <c r="W13" s="106"/>
      <c r="X13" s="106"/>
      <c r="Y13" s="30"/>
      <c r="Z13" s="30"/>
      <c r="AA13" s="30"/>
    </row>
    <row r="14" spans="1:27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11130.7</v>
      </c>
      <c r="F14" s="13">
        <v>11919</v>
      </c>
      <c r="G14" s="13">
        <f>F14-E14</f>
        <v>788.29999999999927</v>
      </c>
      <c r="H14" s="87">
        <f>G14*0.00086</f>
        <v>0.67793799999999937</v>
      </c>
      <c r="I14" s="97">
        <f>D14/7235.3*I10</f>
        <v>8.2670751896949737E-2</v>
      </c>
      <c r="J14" s="84">
        <f>H14+I14</f>
        <v>0.7606087518969491</v>
      </c>
      <c r="K14" s="30"/>
      <c r="L14" s="37"/>
      <c r="M14" s="38"/>
      <c r="N14" s="30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30"/>
      <c r="Z14" s="30"/>
      <c r="AA14" s="30"/>
    </row>
    <row r="15" spans="1:27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11366.5</v>
      </c>
      <c r="F15" s="13">
        <v>11366.5</v>
      </c>
      <c r="G15" s="13">
        <f t="shared" ref="G15:G78" si="0">F15-E15</f>
        <v>0</v>
      </c>
      <c r="H15" s="87">
        <f t="shared" ref="H15:H78" si="1">G15*0.00086</f>
        <v>0</v>
      </c>
      <c r="I15" s="98">
        <f>D15/7235.3*I10</f>
        <v>0.11339793401793989</v>
      </c>
      <c r="J15" s="84">
        <f t="shared" ref="J15:J78" si="2">H15+I15</f>
        <v>0.11339793401793989</v>
      </c>
      <c r="K15" s="30"/>
      <c r="L15" s="37"/>
      <c r="M15" s="41"/>
      <c r="N15" s="30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30"/>
      <c r="Z15" s="30"/>
      <c r="AA15" s="30"/>
    </row>
    <row r="16" spans="1:27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12790</v>
      </c>
      <c r="F16" s="13">
        <v>13823</v>
      </c>
      <c r="G16" s="13">
        <f t="shared" si="0"/>
        <v>1033</v>
      </c>
      <c r="H16" s="87">
        <f t="shared" si="1"/>
        <v>0.88837999999999995</v>
      </c>
      <c r="I16" s="97">
        <f>D16/7235.3*I10</f>
        <v>0.1329682226307134</v>
      </c>
      <c r="J16" s="85">
        <f t="shared" si="2"/>
        <v>1.0213482226307133</v>
      </c>
      <c r="K16" s="30"/>
      <c r="L16" s="37"/>
      <c r="M16" s="43"/>
      <c r="N16" s="30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30"/>
      <c r="Z16" s="30"/>
      <c r="AA16" s="30"/>
    </row>
    <row r="17" spans="1:27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2735</v>
      </c>
      <c r="F17" s="13">
        <v>2735</v>
      </c>
      <c r="G17" s="13">
        <f t="shared" si="0"/>
        <v>0</v>
      </c>
      <c r="H17" s="87">
        <f t="shared" si="1"/>
        <v>0</v>
      </c>
      <c r="I17" s="97">
        <f>D17/7235.3*I10</f>
        <v>8.5780050087764209E-2</v>
      </c>
      <c r="J17" s="85">
        <f t="shared" si="2"/>
        <v>8.5780050087764209E-2</v>
      </c>
      <c r="K17" s="30"/>
      <c r="L17" s="44"/>
      <c r="M17" s="43"/>
      <c r="N17" s="30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30"/>
      <c r="Z17" s="30"/>
      <c r="AA17" s="30"/>
    </row>
    <row r="18" spans="1:27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14998</v>
      </c>
      <c r="F18" s="13">
        <v>16154</v>
      </c>
      <c r="G18" s="13">
        <f t="shared" si="0"/>
        <v>1156</v>
      </c>
      <c r="H18" s="87">
        <f t="shared" si="1"/>
        <v>0.99415999999999993</v>
      </c>
      <c r="I18" s="98">
        <f>D18/7235.3*I10</f>
        <v>0.12912732486558959</v>
      </c>
      <c r="J18" s="84">
        <f t="shared" si="2"/>
        <v>1.1232873248655895</v>
      </c>
      <c r="K18" s="30"/>
      <c r="L18" s="44"/>
      <c r="M18" s="38"/>
      <c r="N18" s="30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30"/>
      <c r="Z18" s="30"/>
      <c r="AA18" s="30"/>
    </row>
    <row r="19" spans="1:27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1178</v>
      </c>
      <c r="F19" s="13">
        <v>1247</v>
      </c>
      <c r="G19" s="13">
        <f t="shared" si="0"/>
        <v>69</v>
      </c>
      <c r="H19" s="87">
        <f t="shared" si="1"/>
        <v>5.9339999999999997E-2</v>
      </c>
      <c r="I19" s="97">
        <f>D19/7235.3*I10</f>
        <v>8.6694549555650813E-2</v>
      </c>
      <c r="J19" s="85">
        <f t="shared" si="2"/>
        <v>0.14603454955565082</v>
      </c>
      <c r="K19" s="30"/>
      <c r="L19" s="37"/>
      <c r="M19" s="38"/>
      <c r="N19" s="30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30"/>
      <c r="Z19" s="30"/>
      <c r="AA19" s="30"/>
    </row>
    <row r="20" spans="1:27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9416</v>
      </c>
      <c r="F20" s="13">
        <v>10295</v>
      </c>
      <c r="G20" s="13">
        <f t="shared" si="0"/>
        <v>879</v>
      </c>
      <c r="H20" s="87">
        <f t="shared" si="1"/>
        <v>0.75593999999999995</v>
      </c>
      <c r="I20" s="97">
        <f>D20/7235.3*I10</f>
        <v>7.718375508963006E-2</v>
      </c>
      <c r="J20" s="85">
        <f t="shared" si="2"/>
        <v>0.83312375508962999</v>
      </c>
      <c r="K20" s="30"/>
      <c r="L20" s="46"/>
      <c r="M20" s="38"/>
      <c r="N20" s="30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30"/>
      <c r="Z20" s="30"/>
      <c r="AA20" s="30"/>
    </row>
    <row r="21" spans="1:27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10073</v>
      </c>
      <c r="F21" s="13">
        <v>10961</v>
      </c>
      <c r="G21" s="13">
        <f t="shared" si="0"/>
        <v>888</v>
      </c>
      <c r="H21" s="87">
        <f t="shared" si="1"/>
        <v>0.76368000000000003</v>
      </c>
      <c r="I21" s="98">
        <f>D21/7235.3*I10</f>
        <v>7.6635055408898076E-2</v>
      </c>
      <c r="J21" s="84">
        <f t="shared" si="2"/>
        <v>0.84031505540889806</v>
      </c>
      <c r="K21" s="30"/>
      <c r="L21" s="46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9998</v>
      </c>
      <c r="F22" s="13">
        <v>10898</v>
      </c>
      <c r="G22" s="13">
        <f t="shared" si="0"/>
        <v>900</v>
      </c>
      <c r="H22" s="87">
        <f t="shared" si="1"/>
        <v>0.77400000000000002</v>
      </c>
      <c r="I22" s="97">
        <f>D22/7235.3*I10</f>
        <v>8.1939152322640429E-2</v>
      </c>
      <c r="J22" s="85">
        <f t="shared" si="2"/>
        <v>0.85593915232264051</v>
      </c>
      <c r="K22" s="30"/>
      <c r="L22" s="46"/>
      <c r="M22" s="38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8725</v>
      </c>
      <c r="F23" s="13">
        <v>9058</v>
      </c>
      <c r="G23" s="13">
        <f t="shared" si="0"/>
        <v>333</v>
      </c>
      <c r="H23" s="87">
        <f t="shared" si="1"/>
        <v>0.28637999999999997</v>
      </c>
      <c r="I23" s="97">
        <f>D23/7235.3*I10</f>
        <v>0.11358083391151721</v>
      </c>
      <c r="J23" s="85">
        <f t="shared" si="2"/>
        <v>0.39996083391151716</v>
      </c>
      <c r="K23" s="30"/>
      <c r="L23" s="46"/>
      <c r="M23" s="38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10009</v>
      </c>
      <c r="F24" s="13">
        <v>10622</v>
      </c>
      <c r="G24" s="13">
        <f t="shared" si="0"/>
        <v>613</v>
      </c>
      <c r="H24" s="87">
        <f t="shared" si="1"/>
        <v>0.52717999999999998</v>
      </c>
      <c r="I24" s="97">
        <f>D24/7235.3*I10</f>
        <v>0.13315112252429068</v>
      </c>
      <c r="J24" s="85">
        <f t="shared" si="2"/>
        <v>0.66033112252429071</v>
      </c>
      <c r="K24" s="30"/>
      <c r="L24" s="37"/>
      <c r="M24" s="38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12263</v>
      </c>
      <c r="F25" s="13">
        <v>13370</v>
      </c>
      <c r="G25" s="13">
        <f t="shared" si="0"/>
        <v>1107</v>
      </c>
      <c r="H25" s="87">
        <f t="shared" si="1"/>
        <v>0.95201999999999998</v>
      </c>
      <c r="I25" s="97">
        <f>D25/7235.3*I10</f>
        <v>8.5962949981341533E-2</v>
      </c>
      <c r="J25" s="85">
        <f t="shared" si="2"/>
        <v>1.0379829499813416</v>
      </c>
      <c r="K25" s="30"/>
      <c r="L25" s="37"/>
      <c r="M25" s="3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14953</v>
      </c>
      <c r="F26" s="13">
        <v>15412</v>
      </c>
      <c r="G26" s="13">
        <f t="shared" si="0"/>
        <v>459</v>
      </c>
      <c r="H26" s="87">
        <f t="shared" si="1"/>
        <v>0.39473999999999998</v>
      </c>
      <c r="I26" s="98">
        <f>D26/7235.3*I10</f>
        <v>0.12912732486558959</v>
      </c>
      <c r="J26" s="84">
        <f t="shared" si="2"/>
        <v>0.52386732486558962</v>
      </c>
      <c r="K26" s="30"/>
      <c r="L26" s="44"/>
      <c r="M26" s="3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9432</v>
      </c>
      <c r="F27" s="13">
        <v>10323</v>
      </c>
      <c r="G27" s="13">
        <f t="shared" si="0"/>
        <v>891</v>
      </c>
      <c r="H27" s="87">
        <f t="shared" si="1"/>
        <v>0.76625999999999994</v>
      </c>
      <c r="I27" s="97">
        <f>D27/7235.3*I10</f>
        <v>8.5962949981341533E-2</v>
      </c>
      <c r="J27" s="85">
        <f t="shared" si="2"/>
        <v>0.85222294998134152</v>
      </c>
      <c r="K27" s="30"/>
      <c r="L27" s="44"/>
      <c r="M27" s="3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3760</v>
      </c>
      <c r="F28" s="13">
        <v>3760</v>
      </c>
      <c r="G28" s="13">
        <f t="shared" si="0"/>
        <v>0</v>
      </c>
      <c r="H28" s="87">
        <f t="shared" si="1"/>
        <v>0</v>
      </c>
      <c r="I28" s="97">
        <f>D28/7235.3*I10</f>
        <v>7.718375508963006E-2</v>
      </c>
      <c r="J28" s="85">
        <f t="shared" si="2"/>
        <v>7.718375508963006E-2</v>
      </c>
      <c r="K28" s="30"/>
      <c r="L28" s="37"/>
      <c r="M28" s="3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7184</v>
      </c>
      <c r="F29" s="13">
        <v>7765</v>
      </c>
      <c r="G29" s="13">
        <f t="shared" si="0"/>
        <v>581</v>
      </c>
      <c r="H29" s="87">
        <f t="shared" si="1"/>
        <v>0.49965999999999999</v>
      </c>
      <c r="I29" s="98">
        <f>D29/7235.3*I10</f>
        <v>7.8281154451093987E-2</v>
      </c>
      <c r="J29" s="84">
        <f t="shared" si="2"/>
        <v>0.57794115445109395</v>
      </c>
      <c r="K29" s="30"/>
      <c r="L29" s="44"/>
      <c r="M29" s="3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4257</v>
      </c>
      <c r="F30" s="13">
        <v>4257</v>
      </c>
      <c r="G30" s="13">
        <f t="shared" si="0"/>
        <v>0</v>
      </c>
      <c r="H30" s="87">
        <f t="shared" si="1"/>
        <v>0</v>
      </c>
      <c r="I30" s="97">
        <f>D30/7235.3*I10</f>
        <v>8.3768151258413651E-2</v>
      </c>
      <c r="J30" s="85">
        <f t="shared" si="2"/>
        <v>8.3768151258413651E-2</v>
      </c>
      <c r="K30" s="30"/>
      <c r="L30" s="37"/>
      <c r="M30" s="3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13259</v>
      </c>
      <c r="F31" s="13">
        <v>13779</v>
      </c>
      <c r="G31" s="13">
        <f t="shared" si="0"/>
        <v>520</v>
      </c>
      <c r="H31" s="87">
        <f t="shared" si="1"/>
        <v>0.44719999999999999</v>
      </c>
      <c r="I31" s="98">
        <f>D31/7235.3*I10</f>
        <v>0.11083733550785738</v>
      </c>
      <c r="J31" s="84">
        <f t="shared" si="2"/>
        <v>0.55803733550785739</v>
      </c>
      <c r="K31" s="30"/>
      <c r="L31" s="44"/>
      <c r="M31" s="3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11341</v>
      </c>
      <c r="F32" s="13">
        <v>12700</v>
      </c>
      <c r="G32" s="13">
        <f t="shared" si="0"/>
        <v>1359</v>
      </c>
      <c r="H32" s="87">
        <f t="shared" si="1"/>
        <v>1.1687399999999999</v>
      </c>
      <c r="I32" s="98">
        <f>D32/7235.3*I10</f>
        <v>0.13095632380136282</v>
      </c>
      <c r="J32" s="84">
        <f t="shared" si="2"/>
        <v>1.2996963238013628</v>
      </c>
      <c r="K32" s="30"/>
      <c r="L32" s="44"/>
      <c r="M32" s="38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x14ac:dyDescent="0.25">
      <c r="A33" s="79">
        <v>20</v>
      </c>
      <c r="B33" s="9" t="s">
        <v>37</v>
      </c>
      <c r="C33" s="48">
        <v>15705665</v>
      </c>
      <c r="D33" s="39">
        <v>46.3</v>
      </c>
      <c r="E33" s="14">
        <v>7189</v>
      </c>
      <c r="F33" s="14">
        <v>7278</v>
      </c>
      <c r="G33" s="13">
        <f t="shared" si="0"/>
        <v>89</v>
      </c>
      <c r="H33" s="87">
        <f t="shared" si="1"/>
        <v>7.6539999999999997E-2</v>
      </c>
      <c r="I33" s="97">
        <f>D33/7235.3*I10</f>
        <v>8.4682650726300268E-2</v>
      </c>
      <c r="J33" s="85">
        <f t="shared" si="2"/>
        <v>0.16122265072630027</v>
      </c>
      <c r="K33" s="30"/>
      <c r="L33" s="37"/>
      <c r="M33" s="3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x14ac:dyDescent="0.25">
      <c r="A34" s="129">
        <v>21</v>
      </c>
      <c r="B34" s="130" t="s">
        <v>38</v>
      </c>
      <c r="C34" s="131">
        <v>15708400</v>
      </c>
      <c r="D34" s="132">
        <v>70.099999999999994</v>
      </c>
      <c r="E34" s="14">
        <v>8225</v>
      </c>
      <c r="F34" s="14">
        <v>8248</v>
      </c>
      <c r="G34" s="13">
        <f t="shared" si="0"/>
        <v>23</v>
      </c>
      <c r="H34" s="133">
        <f t="shared" si="1"/>
        <v>1.9779999999999999E-2</v>
      </c>
      <c r="I34" s="97">
        <f>D34/7235.3*I10</f>
        <v>0.12821282539770298</v>
      </c>
      <c r="J34" s="134">
        <f t="shared" si="2"/>
        <v>0.14799282539770298</v>
      </c>
      <c r="K34" s="30"/>
      <c r="L34" s="37"/>
      <c r="M34" s="38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x14ac:dyDescent="0.25">
      <c r="A35" s="129">
        <v>22</v>
      </c>
      <c r="B35" s="130" t="s">
        <v>39</v>
      </c>
      <c r="C35" s="131">
        <v>15705816</v>
      </c>
      <c r="D35" s="132">
        <v>48.1</v>
      </c>
      <c r="E35" s="14">
        <v>5479</v>
      </c>
      <c r="F35" s="14">
        <v>5723</v>
      </c>
      <c r="G35" s="13">
        <f t="shared" si="0"/>
        <v>244</v>
      </c>
      <c r="H35" s="133">
        <f t="shared" si="1"/>
        <v>0.20984</v>
      </c>
      <c r="I35" s="97">
        <f>D35/7235.3*I10</f>
        <v>8.7974848810692063E-2</v>
      </c>
      <c r="J35" s="134">
        <f t="shared" si="2"/>
        <v>0.29781484881069209</v>
      </c>
      <c r="K35" s="30"/>
      <c r="L35" s="37"/>
      <c r="M35" s="38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x14ac:dyDescent="0.25">
      <c r="A36" s="129">
        <v>23</v>
      </c>
      <c r="B36" s="130" t="s">
        <v>40</v>
      </c>
      <c r="C36" s="131">
        <v>15705524</v>
      </c>
      <c r="D36" s="132">
        <v>42</v>
      </c>
      <c r="E36" s="14">
        <v>6255</v>
      </c>
      <c r="F36" s="14">
        <v>6255</v>
      </c>
      <c r="G36" s="13">
        <f t="shared" si="0"/>
        <v>0</v>
      </c>
      <c r="H36" s="133">
        <f t="shared" si="1"/>
        <v>0</v>
      </c>
      <c r="I36" s="97">
        <f>D36/7235.3*I10</f>
        <v>7.6817955302475413E-2</v>
      </c>
      <c r="J36" s="134">
        <f t="shared" si="2"/>
        <v>7.6817955302475413E-2</v>
      </c>
      <c r="K36" s="30"/>
      <c r="L36" s="37"/>
      <c r="M36" s="38"/>
      <c r="N36" s="30" t="s">
        <v>156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x14ac:dyDescent="0.25">
      <c r="A37" s="129">
        <v>24</v>
      </c>
      <c r="B37" s="130" t="s">
        <v>41</v>
      </c>
      <c r="C37" s="131">
        <v>15705585</v>
      </c>
      <c r="D37" s="132">
        <v>41.4</v>
      </c>
      <c r="E37" s="14">
        <v>6071</v>
      </c>
      <c r="F37" s="14">
        <v>6465</v>
      </c>
      <c r="G37" s="13">
        <f t="shared" si="0"/>
        <v>394</v>
      </c>
      <c r="H37" s="133">
        <f t="shared" si="1"/>
        <v>0.33883999999999997</v>
      </c>
      <c r="I37" s="97">
        <f>D37/7235.3*I10</f>
        <v>7.5720555941011472E-2</v>
      </c>
      <c r="J37" s="134">
        <f t="shared" si="2"/>
        <v>0.41456055594101143</v>
      </c>
      <c r="K37" s="30"/>
      <c r="L37" s="37"/>
      <c r="M37" s="38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x14ac:dyDescent="0.25">
      <c r="A38" s="129">
        <v>25</v>
      </c>
      <c r="B38" s="130" t="s">
        <v>42</v>
      </c>
      <c r="C38" s="135">
        <v>15705746</v>
      </c>
      <c r="D38" s="132">
        <v>45.8</v>
      </c>
      <c r="E38" s="14">
        <v>6182</v>
      </c>
      <c r="F38" s="14">
        <v>6889</v>
      </c>
      <c r="G38" s="13">
        <f t="shared" si="0"/>
        <v>707</v>
      </c>
      <c r="H38" s="133">
        <f t="shared" si="1"/>
        <v>0.60802</v>
      </c>
      <c r="I38" s="97">
        <f>D38/7235.3*I10</f>
        <v>8.3768151258413651E-2</v>
      </c>
      <c r="J38" s="134">
        <f t="shared" si="2"/>
        <v>0.69178815125841364</v>
      </c>
      <c r="K38" s="30"/>
      <c r="L38" s="37"/>
      <c r="M38" s="38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x14ac:dyDescent="0.25">
      <c r="A39" s="129">
        <v>26</v>
      </c>
      <c r="B39" s="130" t="s">
        <v>43</v>
      </c>
      <c r="C39" s="135">
        <v>15705829</v>
      </c>
      <c r="D39" s="132">
        <v>60.4</v>
      </c>
      <c r="E39" s="14">
        <v>11465</v>
      </c>
      <c r="F39" s="14">
        <v>12612</v>
      </c>
      <c r="G39" s="13">
        <f t="shared" si="0"/>
        <v>1147</v>
      </c>
      <c r="H39" s="133">
        <f t="shared" si="1"/>
        <v>0.98641999999999996</v>
      </c>
      <c r="I39" s="97">
        <f>D39/7235.3*I10</f>
        <v>0.11047153572070273</v>
      </c>
      <c r="J39" s="134">
        <f t="shared" si="2"/>
        <v>1.0968915357207027</v>
      </c>
      <c r="K39" s="30"/>
      <c r="L39" s="37"/>
      <c r="M39" s="38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x14ac:dyDescent="0.25">
      <c r="A40" s="136">
        <v>27</v>
      </c>
      <c r="B40" s="137" t="s">
        <v>44</v>
      </c>
      <c r="C40" s="135">
        <v>15705815</v>
      </c>
      <c r="D40" s="132">
        <v>72.099999999999994</v>
      </c>
      <c r="E40" s="14">
        <v>9998</v>
      </c>
      <c r="F40" s="14">
        <v>10945</v>
      </c>
      <c r="G40" s="13">
        <f t="shared" si="0"/>
        <v>947</v>
      </c>
      <c r="H40" s="133">
        <f t="shared" si="1"/>
        <v>0.81442000000000003</v>
      </c>
      <c r="I40" s="98">
        <f>D40/7235.3*I10</f>
        <v>0.13187082326924943</v>
      </c>
      <c r="J40" s="138">
        <f t="shared" si="2"/>
        <v>0.94629082326924951</v>
      </c>
      <c r="K40" s="30"/>
      <c r="L40" s="44"/>
      <c r="M40" s="38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x14ac:dyDescent="0.25">
      <c r="A41" s="129">
        <v>28</v>
      </c>
      <c r="B41" s="130" t="s">
        <v>45</v>
      </c>
      <c r="C41" s="135">
        <v>15705586</v>
      </c>
      <c r="D41" s="132">
        <v>46.9</v>
      </c>
      <c r="E41" s="14">
        <v>7906</v>
      </c>
      <c r="F41" s="14">
        <v>8887</v>
      </c>
      <c r="G41" s="13">
        <f t="shared" si="0"/>
        <v>981</v>
      </c>
      <c r="H41" s="133">
        <f t="shared" si="1"/>
        <v>0.84365999999999997</v>
      </c>
      <c r="I41" s="97">
        <f>D41/7235.3*I10</f>
        <v>8.5780050087764209E-2</v>
      </c>
      <c r="J41" s="134">
        <f t="shared" si="2"/>
        <v>0.9294400500877642</v>
      </c>
      <c r="K41" s="30"/>
      <c r="L41" s="46"/>
      <c r="M41" s="38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x14ac:dyDescent="0.25">
      <c r="A42" s="136">
        <v>29</v>
      </c>
      <c r="B42" s="137" t="s">
        <v>46</v>
      </c>
      <c r="C42" s="135">
        <v>15705609</v>
      </c>
      <c r="D42" s="132">
        <v>70</v>
      </c>
      <c r="E42" s="14">
        <v>12434</v>
      </c>
      <c r="F42" s="14">
        <v>12434</v>
      </c>
      <c r="G42" s="13">
        <f t="shared" si="0"/>
        <v>0</v>
      </c>
      <c r="H42" s="133">
        <f t="shared" si="1"/>
        <v>0</v>
      </c>
      <c r="I42" s="98">
        <f>D42/7235.3*I10</f>
        <v>0.12802992550412567</v>
      </c>
      <c r="J42" s="138">
        <f t="shared" si="2"/>
        <v>0.12802992550412567</v>
      </c>
      <c r="K42" s="30"/>
      <c r="L42" s="37"/>
      <c r="M42" s="38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x14ac:dyDescent="0.25">
      <c r="A43" s="129">
        <v>30</v>
      </c>
      <c r="B43" s="130" t="s">
        <v>47</v>
      </c>
      <c r="C43" s="135">
        <v>15705525</v>
      </c>
      <c r="D43" s="132">
        <v>47.4</v>
      </c>
      <c r="E43" s="14">
        <v>8528</v>
      </c>
      <c r="F43" s="14">
        <v>8690</v>
      </c>
      <c r="G43" s="13">
        <f t="shared" si="0"/>
        <v>162</v>
      </c>
      <c r="H43" s="133">
        <f t="shared" si="1"/>
        <v>0.13932</v>
      </c>
      <c r="I43" s="97">
        <f>D43/7235.3*I10</f>
        <v>8.6694549555650813E-2</v>
      </c>
      <c r="J43" s="134">
        <f t="shared" si="2"/>
        <v>0.22601454955565081</v>
      </c>
      <c r="K43" s="30"/>
      <c r="L43" s="37"/>
      <c r="M43" s="38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x14ac:dyDescent="0.25">
      <c r="A44" s="129">
        <v>31</v>
      </c>
      <c r="B44" s="130" t="s">
        <v>48</v>
      </c>
      <c r="C44" s="135">
        <v>15705724</v>
      </c>
      <c r="D44" s="132">
        <v>43.2</v>
      </c>
      <c r="E44" s="15">
        <v>6029</v>
      </c>
      <c r="F44" s="15">
        <v>6202</v>
      </c>
      <c r="G44" s="13">
        <f t="shared" si="0"/>
        <v>173</v>
      </c>
      <c r="H44" s="133">
        <f t="shared" si="1"/>
        <v>0.14878</v>
      </c>
      <c r="I44" s="97">
        <f>D44/7235.3*I10</f>
        <v>7.9012754025403281E-2</v>
      </c>
      <c r="J44" s="134">
        <f t="shared" si="2"/>
        <v>0.22779275402540328</v>
      </c>
      <c r="K44" s="30"/>
      <c r="L44" s="37"/>
      <c r="M44" s="38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x14ac:dyDescent="0.25">
      <c r="A45" s="129">
        <v>32</v>
      </c>
      <c r="B45" s="130" t="s">
        <v>49</v>
      </c>
      <c r="C45" s="135">
        <v>15705733</v>
      </c>
      <c r="D45" s="132">
        <v>41.7</v>
      </c>
      <c r="E45" s="15">
        <v>5350</v>
      </c>
      <c r="F45" s="15">
        <v>5900</v>
      </c>
      <c r="G45" s="13">
        <f t="shared" si="0"/>
        <v>550</v>
      </c>
      <c r="H45" s="133">
        <f t="shared" si="1"/>
        <v>0.47299999999999998</v>
      </c>
      <c r="I45" s="97">
        <f>D45/7235.3*I10</f>
        <v>7.6269255621743443E-2</v>
      </c>
      <c r="J45" s="134">
        <f t="shared" si="2"/>
        <v>0.54926925562174345</v>
      </c>
      <c r="K45" s="30"/>
      <c r="L45" s="37"/>
      <c r="M45" s="9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x14ac:dyDescent="0.25">
      <c r="A46" s="129">
        <v>33</v>
      </c>
      <c r="B46" s="130" t="s">
        <v>50</v>
      </c>
      <c r="C46" s="135">
        <v>15705600</v>
      </c>
      <c r="D46" s="132">
        <v>46</v>
      </c>
      <c r="E46" s="14">
        <v>8047</v>
      </c>
      <c r="F46" s="14">
        <v>8741</v>
      </c>
      <c r="G46" s="13">
        <f t="shared" si="0"/>
        <v>694</v>
      </c>
      <c r="H46" s="133">
        <f t="shared" si="1"/>
        <v>0.59684000000000004</v>
      </c>
      <c r="I46" s="97">
        <f>D46/7235.3*I10</f>
        <v>8.4133951045568311E-2</v>
      </c>
      <c r="J46" s="134">
        <f t="shared" si="2"/>
        <v>0.68097395104556835</v>
      </c>
      <c r="K46" s="30"/>
      <c r="L46" s="46"/>
      <c r="M46" s="38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x14ac:dyDescent="0.25">
      <c r="A47" s="129">
        <v>34</v>
      </c>
      <c r="B47" s="130" t="s">
        <v>51</v>
      </c>
      <c r="C47" s="135">
        <v>15705534</v>
      </c>
      <c r="D47" s="132">
        <v>60.6</v>
      </c>
      <c r="E47" s="15">
        <v>12195</v>
      </c>
      <c r="F47" s="15">
        <v>13225</v>
      </c>
      <c r="G47" s="13">
        <f t="shared" si="0"/>
        <v>1030</v>
      </c>
      <c r="H47" s="133">
        <f t="shared" si="1"/>
        <v>0.88580000000000003</v>
      </c>
      <c r="I47" s="97">
        <f>D47/7235.3*I10</f>
        <v>0.11083733550785738</v>
      </c>
      <c r="J47" s="134">
        <f t="shared" si="2"/>
        <v>0.99663733550785738</v>
      </c>
      <c r="K47" s="30"/>
      <c r="L47" s="37"/>
      <c r="M47" s="38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x14ac:dyDescent="0.25">
      <c r="A48" s="129">
        <v>35</v>
      </c>
      <c r="B48" s="130" t="s">
        <v>52</v>
      </c>
      <c r="C48" s="139">
        <v>15705677</v>
      </c>
      <c r="D48" s="132">
        <v>72.2</v>
      </c>
      <c r="E48" s="15">
        <v>6427</v>
      </c>
      <c r="F48" s="15">
        <v>6427</v>
      </c>
      <c r="G48" s="13">
        <f t="shared" si="0"/>
        <v>0</v>
      </c>
      <c r="H48" s="133">
        <f t="shared" si="1"/>
        <v>0</v>
      </c>
      <c r="I48" s="97">
        <f>D48/7235.3*I10</f>
        <v>0.13205372316282676</v>
      </c>
      <c r="J48" s="134">
        <f t="shared" si="2"/>
        <v>0.13205372316282676</v>
      </c>
      <c r="K48" s="30"/>
      <c r="L48" s="37"/>
      <c r="M48" s="38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5">
      <c r="A49" s="129">
        <v>36</v>
      </c>
      <c r="B49" s="130" t="s">
        <v>53</v>
      </c>
      <c r="C49" s="135">
        <v>15705691</v>
      </c>
      <c r="D49" s="132">
        <v>46.5</v>
      </c>
      <c r="E49" s="15">
        <v>6156</v>
      </c>
      <c r="F49" s="15">
        <v>6156</v>
      </c>
      <c r="G49" s="13">
        <f t="shared" si="0"/>
        <v>0</v>
      </c>
      <c r="H49" s="133">
        <f t="shared" si="1"/>
        <v>0</v>
      </c>
      <c r="I49" s="97">
        <f>D49/7235.3*I10</f>
        <v>8.5048450513454915E-2</v>
      </c>
      <c r="J49" s="134">
        <f>H49+I49</f>
        <v>8.5048450513454915E-2</v>
      </c>
      <c r="K49" s="30"/>
      <c r="L49" s="37"/>
      <c r="M49" s="38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5">
      <c r="A50" s="140">
        <v>37</v>
      </c>
      <c r="B50" s="141" t="s">
        <v>54</v>
      </c>
      <c r="C50" s="135">
        <v>15730459</v>
      </c>
      <c r="D50" s="142">
        <v>69.5</v>
      </c>
      <c r="E50" s="14">
        <v>12679</v>
      </c>
      <c r="F50" s="14">
        <v>14051</v>
      </c>
      <c r="G50" s="13">
        <f t="shared" si="0"/>
        <v>1372</v>
      </c>
      <c r="H50" s="133">
        <f t="shared" si="1"/>
        <v>1.1799200000000001</v>
      </c>
      <c r="I50" s="97">
        <f>D50/7235.3*I10</f>
        <v>0.12711542603623907</v>
      </c>
      <c r="J50" s="143">
        <f>H50+I50</f>
        <v>1.3070354260362391</v>
      </c>
      <c r="K50" s="30"/>
      <c r="L50" s="37"/>
      <c r="M50" s="9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5">
      <c r="A51" s="129">
        <v>38</v>
      </c>
      <c r="B51" s="130" t="s">
        <v>55</v>
      </c>
      <c r="C51" s="144">
        <v>15705514</v>
      </c>
      <c r="D51" s="132">
        <v>47</v>
      </c>
      <c r="E51" s="15">
        <v>2463</v>
      </c>
      <c r="F51" s="15">
        <v>2548</v>
      </c>
      <c r="G51" s="13">
        <f t="shared" si="0"/>
        <v>85</v>
      </c>
      <c r="H51" s="133">
        <f t="shared" si="1"/>
        <v>7.3099999999999998E-2</v>
      </c>
      <c r="I51" s="97">
        <f>D51/7235.3*I10</f>
        <v>8.5962949981341533E-2</v>
      </c>
      <c r="J51" s="143">
        <f>H51+I51</f>
        <v>0.15906294998134152</v>
      </c>
      <c r="K51" s="30"/>
      <c r="L51" s="37"/>
      <c r="M51" s="9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5">
      <c r="A52" s="129">
        <v>39</v>
      </c>
      <c r="B52" s="145" t="s">
        <v>56</v>
      </c>
      <c r="C52" s="135">
        <v>15705660</v>
      </c>
      <c r="D52" s="132">
        <v>43.1</v>
      </c>
      <c r="E52" s="14">
        <v>3408</v>
      </c>
      <c r="F52" s="14">
        <v>3408</v>
      </c>
      <c r="G52" s="13">
        <f t="shared" si="0"/>
        <v>0</v>
      </c>
      <c r="H52" s="133">
        <f t="shared" si="1"/>
        <v>0</v>
      </c>
      <c r="I52" s="97">
        <f>D52/7235.3*I10</f>
        <v>7.8829854131825958E-2</v>
      </c>
      <c r="J52" s="134">
        <f t="shared" si="2"/>
        <v>7.8829854131825958E-2</v>
      </c>
      <c r="K52" s="30"/>
      <c r="L52" s="37"/>
      <c r="M52" s="9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5">
      <c r="A53" s="79">
        <v>40</v>
      </c>
      <c r="B53" s="9" t="s">
        <v>57</v>
      </c>
      <c r="C53" s="7">
        <v>15705539</v>
      </c>
      <c r="D53" s="39">
        <v>41.4</v>
      </c>
      <c r="E53" s="14">
        <v>6200</v>
      </c>
      <c r="F53" s="14">
        <v>6398</v>
      </c>
      <c r="G53" s="13">
        <f t="shared" si="0"/>
        <v>198</v>
      </c>
      <c r="H53" s="87">
        <f t="shared" si="1"/>
        <v>0.17027999999999999</v>
      </c>
      <c r="I53" s="97">
        <f>D53/7235.3*I10</f>
        <v>7.5720555941011472E-2</v>
      </c>
      <c r="J53" s="85">
        <f t="shared" si="2"/>
        <v>0.24600055594101145</v>
      </c>
      <c r="K53" s="30"/>
      <c r="L53" s="37"/>
      <c r="M53" s="9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5">
      <c r="A54" s="79">
        <v>41</v>
      </c>
      <c r="B54" s="9" t="s">
        <v>58</v>
      </c>
      <c r="C54" s="7">
        <v>15705823</v>
      </c>
      <c r="D54" s="39">
        <v>45.9</v>
      </c>
      <c r="E54" s="54">
        <v>7252</v>
      </c>
      <c r="F54" s="54">
        <v>7438</v>
      </c>
      <c r="G54" s="13">
        <f t="shared" si="0"/>
        <v>186</v>
      </c>
      <c r="H54" s="87">
        <f t="shared" si="1"/>
        <v>0.15995999999999999</v>
      </c>
      <c r="I54" s="97">
        <f>D54/7235.3*I10</f>
        <v>8.3951051151990988E-2</v>
      </c>
      <c r="J54" s="85">
        <f t="shared" si="2"/>
        <v>0.24391105115199097</v>
      </c>
      <c r="K54" s="30"/>
      <c r="L54" s="37"/>
      <c r="M54" s="38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5">
      <c r="A55" s="79">
        <v>42</v>
      </c>
      <c r="B55" s="9" t="s">
        <v>59</v>
      </c>
      <c r="C55" s="7">
        <v>15705552</v>
      </c>
      <c r="D55" s="39">
        <v>60.8</v>
      </c>
      <c r="E55" s="54">
        <v>11780</v>
      </c>
      <c r="F55" s="54">
        <v>12697</v>
      </c>
      <c r="G55" s="13">
        <f t="shared" si="0"/>
        <v>917</v>
      </c>
      <c r="H55" s="87">
        <f t="shared" si="1"/>
        <v>0.78861999999999999</v>
      </c>
      <c r="I55" s="97">
        <f>D55/7235.3*I10</f>
        <v>0.11120313529501202</v>
      </c>
      <c r="J55" s="85">
        <f t="shared" si="2"/>
        <v>0.89982313529501201</v>
      </c>
      <c r="K55" s="30"/>
      <c r="L55" s="37"/>
      <c r="M55" s="38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5">
      <c r="A56" s="80">
        <v>43</v>
      </c>
      <c r="B56" s="53" t="s">
        <v>60</v>
      </c>
      <c r="C56" s="7">
        <v>15705663</v>
      </c>
      <c r="D56" s="39">
        <v>72.2</v>
      </c>
      <c r="E56" s="54">
        <v>3155</v>
      </c>
      <c r="F56" s="54">
        <v>3155</v>
      </c>
      <c r="G56" s="13">
        <f t="shared" si="0"/>
        <v>0</v>
      </c>
      <c r="H56" s="87">
        <f t="shared" si="1"/>
        <v>0</v>
      </c>
      <c r="I56" s="98">
        <f>D56/7235.3*I10</f>
        <v>0.13205372316282676</v>
      </c>
      <c r="J56" s="84">
        <f t="shared" si="2"/>
        <v>0.13205372316282676</v>
      </c>
      <c r="K56" s="30"/>
      <c r="L56" s="102">
        <v>1037</v>
      </c>
      <c r="M56" s="38"/>
      <c r="N56" s="106" t="s">
        <v>157</v>
      </c>
      <c r="O56" s="106"/>
      <c r="P56" s="106"/>
      <c r="Q56" s="106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5">
      <c r="A57" s="79">
        <v>44</v>
      </c>
      <c r="B57" s="9" t="s">
        <v>61</v>
      </c>
      <c r="C57" s="7">
        <v>15705515</v>
      </c>
      <c r="D57" s="39">
        <v>46.3</v>
      </c>
      <c r="E57" s="54">
        <v>10415</v>
      </c>
      <c r="F57" s="54">
        <v>10841</v>
      </c>
      <c r="G57" s="13">
        <f t="shared" si="0"/>
        <v>426</v>
      </c>
      <c r="H57" s="87">
        <f t="shared" si="1"/>
        <v>0.36635999999999996</v>
      </c>
      <c r="I57" s="97">
        <f>D57/7235.3*I10</f>
        <v>8.4682650726300268E-2</v>
      </c>
      <c r="J57" s="85">
        <f t="shared" si="2"/>
        <v>0.45104265072630023</v>
      </c>
      <c r="K57" s="30"/>
      <c r="L57" s="37"/>
      <c r="M57" s="38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5">
      <c r="A58" s="79">
        <v>45</v>
      </c>
      <c r="B58" s="9" t="s">
        <v>62</v>
      </c>
      <c r="C58" s="7">
        <v>15705549</v>
      </c>
      <c r="D58" s="39">
        <v>69.7</v>
      </c>
      <c r="E58" s="54">
        <v>9094</v>
      </c>
      <c r="F58" s="54">
        <v>9094</v>
      </c>
      <c r="G58" s="13">
        <f t="shared" si="0"/>
        <v>0</v>
      </c>
      <c r="H58" s="87">
        <f t="shared" si="1"/>
        <v>0</v>
      </c>
      <c r="I58" s="97">
        <f>D58/7235.3*I10</f>
        <v>0.12748122582339372</v>
      </c>
      <c r="J58" s="85">
        <f t="shared" si="2"/>
        <v>0.12748122582339372</v>
      </c>
      <c r="K58" s="30"/>
      <c r="L58" s="37"/>
      <c r="M58" s="38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5">
      <c r="A59" s="79">
        <v>46</v>
      </c>
      <c r="B59" s="9" t="s">
        <v>63</v>
      </c>
      <c r="C59" s="7">
        <v>15705742</v>
      </c>
      <c r="D59" s="39">
        <v>47.9</v>
      </c>
      <c r="E59" s="54">
        <v>7890</v>
      </c>
      <c r="F59" s="54">
        <v>8337</v>
      </c>
      <c r="G59" s="13">
        <f t="shared" si="0"/>
        <v>447</v>
      </c>
      <c r="H59" s="87">
        <f t="shared" si="1"/>
        <v>0.38441999999999998</v>
      </c>
      <c r="I59" s="97">
        <f>D59/7235.3*I10</f>
        <v>8.760904902353743E-2</v>
      </c>
      <c r="J59" s="85">
        <f t="shared" si="2"/>
        <v>0.47202904902353743</v>
      </c>
      <c r="K59" s="30"/>
      <c r="L59" s="44"/>
      <c r="M59" s="38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79">
        <v>47</v>
      </c>
      <c r="B60" s="9" t="s">
        <v>64</v>
      </c>
      <c r="C60" s="7">
        <v>15705719</v>
      </c>
      <c r="D60" s="39">
        <v>42.4</v>
      </c>
      <c r="E60" s="54">
        <v>6608</v>
      </c>
      <c r="F60" s="54">
        <v>6779</v>
      </c>
      <c r="G60" s="13">
        <f t="shared" si="0"/>
        <v>171</v>
      </c>
      <c r="H60" s="87">
        <f t="shared" si="1"/>
        <v>0.14706</v>
      </c>
      <c r="I60" s="97">
        <f>D60/7235.3*I10</f>
        <v>7.7549554876784693E-2</v>
      </c>
      <c r="J60" s="85">
        <f t="shared" si="2"/>
        <v>0.22460955487678469</v>
      </c>
      <c r="K60" s="30"/>
      <c r="L60" s="37"/>
      <c r="M60" s="38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5">
      <c r="A61" s="79">
        <v>48</v>
      </c>
      <c r="B61" s="9" t="s">
        <v>57</v>
      </c>
      <c r="C61" s="7">
        <v>15702590</v>
      </c>
      <c r="D61" s="39">
        <v>41.7</v>
      </c>
      <c r="E61" s="54">
        <v>10037</v>
      </c>
      <c r="F61" s="54">
        <v>10947</v>
      </c>
      <c r="G61" s="13">
        <f t="shared" si="0"/>
        <v>910</v>
      </c>
      <c r="H61" s="87">
        <f t="shared" si="1"/>
        <v>0.78259999999999996</v>
      </c>
      <c r="I61" s="97">
        <f>D61/7235.3*I10</f>
        <v>7.6269255621743443E-2</v>
      </c>
      <c r="J61" s="85">
        <f t="shared" si="2"/>
        <v>0.85886925562174343</v>
      </c>
      <c r="K61" s="30"/>
      <c r="L61" s="37"/>
      <c r="M61" s="38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5">
      <c r="A62" s="79">
        <v>49</v>
      </c>
      <c r="B62" s="9" t="s">
        <v>65</v>
      </c>
      <c r="C62" s="7">
        <v>15705689</v>
      </c>
      <c r="D62" s="39">
        <v>45.7</v>
      </c>
      <c r="E62" s="13">
        <v>8644</v>
      </c>
      <c r="F62" s="13">
        <v>8689</v>
      </c>
      <c r="G62" s="13">
        <f t="shared" si="0"/>
        <v>45</v>
      </c>
      <c r="H62" s="87">
        <f t="shared" si="1"/>
        <v>3.8699999999999998E-2</v>
      </c>
      <c r="I62" s="97">
        <f>D62/7235.3*I10</f>
        <v>8.3585251364836341E-2</v>
      </c>
      <c r="J62" s="85">
        <f t="shared" si="2"/>
        <v>0.12228525136483634</v>
      </c>
      <c r="K62" s="30"/>
      <c r="L62" s="37"/>
      <c r="M62" s="38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5">
      <c r="A63" s="79">
        <v>50</v>
      </c>
      <c r="B63" s="9" t="s">
        <v>66</v>
      </c>
      <c r="C63" s="7">
        <v>15705596</v>
      </c>
      <c r="D63" s="39">
        <v>60.9</v>
      </c>
      <c r="E63" s="13">
        <v>4579</v>
      </c>
      <c r="F63" s="13">
        <v>4579</v>
      </c>
      <c r="G63" s="13">
        <f t="shared" si="0"/>
        <v>0</v>
      </c>
      <c r="H63" s="87">
        <f t="shared" si="1"/>
        <v>0</v>
      </c>
      <c r="I63" s="97">
        <f>D63/7235.3*I10</f>
        <v>0.11138603518858933</v>
      </c>
      <c r="J63" s="85">
        <f t="shared" si="2"/>
        <v>0.11138603518858933</v>
      </c>
      <c r="K63" s="30"/>
      <c r="L63" s="37"/>
      <c r="M63" s="38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5">
      <c r="A64" s="79">
        <v>51</v>
      </c>
      <c r="B64" s="9" t="s">
        <v>67</v>
      </c>
      <c r="C64" s="7">
        <v>15705599</v>
      </c>
      <c r="D64" s="39">
        <v>71.7</v>
      </c>
      <c r="E64" s="13">
        <v>5199</v>
      </c>
      <c r="F64" s="13">
        <v>5412</v>
      </c>
      <c r="G64" s="13">
        <f t="shared" si="0"/>
        <v>213</v>
      </c>
      <c r="H64" s="87">
        <f t="shared" si="1"/>
        <v>0.18317999999999998</v>
      </c>
      <c r="I64" s="97">
        <f>D64/7235.3*I10</f>
        <v>0.13113922369494016</v>
      </c>
      <c r="J64" s="85">
        <f t="shared" si="2"/>
        <v>0.31431922369494014</v>
      </c>
      <c r="K64" s="30"/>
      <c r="L64" s="37"/>
      <c r="M64" s="38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5">
      <c r="A65" s="79">
        <v>52</v>
      </c>
      <c r="B65" s="9" t="s">
        <v>68</v>
      </c>
      <c r="C65" s="7">
        <v>15705736</v>
      </c>
      <c r="D65" s="39">
        <v>46.2</v>
      </c>
      <c r="E65" s="13">
        <v>9005</v>
      </c>
      <c r="F65" s="13">
        <v>9897</v>
      </c>
      <c r="G65" s="13">
        <f t="shared" si="0"/>
        <v>892</v>
      </c>
      <c r="H65" s="87">
        <f t="shared" si="1"/>
        <v>0.76712000000000002</v>
      </c>
      <c r="I65" s="97">
        <f>D65/7235.3*I10</f>
        <v>8.4499750832722959E-2</v>
      </c>
      <c r="J65" s="85">
        <f t="shared" si="2"/>
        <v>0.85161975083272301</v>
      </c>
      <c r="K65" s="30"/>
      <c r="L65" s="37"/>
      <c r="M65" s="38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5">
      <c r="A66" s="79">
        <v>53</v>
      </c>
      <c r="B66" s="55" t="s">
        <v>150</v>
      </c>
      <c r="C66" s="7">
        <v>15708051</v>
      </c>
      <c r="D66" s="39">
        <v>69.8</v>
      </c>
      <c r="E66" s="13">
        <v>17174</v>
      </c>
      <c r="F66" s="13">
        <v>19458</v>
      </c>
      <c r="G66" s="13">
        <f t="shared" si="0"/>
        <v>2284</v>
      </c>
      <c r="H66" s="87">
        <f t="shared" si="1"/>
        <v>1.96424</v>
      </c>
      <c r="I66" s="97">
        <f>D66/7235.3*I10</f>
        <v>0.12766412571697103</v>
      </c>
      <c r="J66" s="85">
        <f t="shared" si="2"/>
        <v>2.091904125716971</v>
      </c>
      <c r="K66" s="30"/>
      <c r="L66" s="44"/>
      <c r="M66" s="38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5">
      <c r="A67" s="79">
        <v>54</v>
      </c>
      <c r="B67" s="56" t="s">
        <v>59</v>
      </c>
      <c r="C67" s="7">
        <v>15705572</v>
      </c>
      <c r="D67" s="39">
        <v>47.4</v>
      </c>
      <c r="E67" s="13">
        <v>9752</v>
      </c>
      <c r="F67" s="13">
        <v>10502</v>
      </c>
      <c r="G67" s="13">
        <f t="shared" si="0"/>
        <v>750</v>
      </c>
      <c r="H67" s="87">
        <f t="shared" si="1"/>
        <v>0.64500000000000002</v>
      </c>
      <c r="I67" s="97">
        <f>D67/7235.3*I10</f>
        <v>8.6694549555650813E-2</v>
      </c>
      <c r="J67" s="85">
        <f t="shared" si="2"/>
        <v>0.73169454955565083</v>
      </c>
      <c r="K67" s="30"/>
      <c r="L67" s="37"/>
      <c r="M67" s="38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5">
      <c r="A68" s="79">
        <v>55</v>
      </c>
      <c r="B68" s="55" t="s">
        <v>69</v>
      </c>
      <c r="C68" s="7">
        <v>15708071</v>
      </c>
      <c r="D68" s="39">
        <v>42.1</v>
      </c>
      <c r="E68" s="13">
        <v>8175</v>
      </c>
      <c r="F68" s="13">
        <v>9003</v>
      </c>
      <c r="G68" s="13">
        <f t="shared" si="0"/>
        <v>828</v>
      </c>
      <c r="H68" s="87">
        <f t="shared" si="1"/>
        <v>0.71207999999999994</v>
      </c>
      <c r="I68" s="97">
        <f>D68/7235.3*I10</f>
        <v>7.7000855196052737E-2</v>
      </c>
      <c r="J68" s="85">
        <f t="shared" si="2"/>
        <v>0.78908085519605264</v>
      </c>
      <c r="K68" s="30"/>
      <c r="L68" s="37"/>
      <c r="M68" s="38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5">
      <c r="A69" s="79">
        <v>56</v>
      </c>
      <c r="B69" s="55" t="s">
        <v>57</v>
      </c>
      <c r="C69" s="7">
        <v>15705570</v>
      </c>
      <c r="D69" s="39">
        <v>41.6</v>
      </c>
      <c r="E69" s="13">
        <v>10250</v>
      </c>
      <c r="F69" s="13">
        <v>11122.9</v>
      </c>
      <c r="G69" s="13">
        <f t="shared" si="0"/>
        <v>872.89999999999964</v>
      </c>
      <c r="H69" s="87">
        <f t="shared" si="1"/>
        <v>0.75069399999999964</v>
      </c>
      <c r="I69" s="97">
        <f>D69/7235.3*I10</f>
        <v>7.6086355728166119E-2</v>
      </c>
      <c r="J69" s="85">
        <f t="shared" si="2"/>
        <v>0.82678035572816577</v>
      </c>
      <c r="K69" s="30"/>
      <c r="L69" s="37"/>
      <c r="M69" s="38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5">
      <c r="A70" s="82">
        <v>57</v>
      </c>
      <c r="B70" s="56" t="s">
        <v>70</v>
      </c>
      <c r="C70" s="8">
        <v>15730776</v>
      </c>
      <c r="D70" s="39">
        <v>45.9</v>
      </c>
      <c r="E70" s="13">
        <v>5526</v>
      </c>
      <c r="F70" s="13">
        <v>6072</v>
      </c>
      <c r="G70" s="13">
        <f t="shared" si="0"/>
        <v>546</v>
      </c>
      <c r="H70" s="87">
        <f t="shared" si="1"/>
        <v>0.46955999999999998</v>
      </c>
      <c r="I70" s="97">
        <f>D70/7235.3*I10</f>
        <v>8.3951051151990988E-2</v>
      </c>
      <c r="J70" s="85">
        <f>H70+I70</f>
        <v>0.55351105115199095</v>
      </c>
      <c r="K70" s="30"/>
      <c r="L70" s="37"/>
      <c r="M70" s="38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5">
      <c r="A71" s="79">
        <v>58</v>
      </c>
      <c r="B71" s="55" t="s">
        <v>71</v>
      </c>
      <c r="C71" s="7">
        <v>15705638</v>
      </c>
      <c r="D71" s="39">
        <v>60.3</v>
      </c>
      <c r="E71" s="13">
        <v>3209</v>
      </c>
      <c r="F71" s="13">
        <v>3209</v>
      </c>
      <c r="G71" s="13">
        <f t="shared" si="0"/>
        <v>0</v>
      </c>
      <c r="H71" s="87">
        <f t="shared" si="1"/>
        <v>0</v>
      </c>
      <c r="I71" s="97">
        <f>D71/7235.3*I10</f>
        <v>0.11028863582712541</v>
      </c>
      <c r="J71" s="84">
        <f t="shared" si="2"/>
        <v>0.11028863582712541</v>
      </c>
      <c r="K71" s="30"/>
      <c r="L71" s="37"/>
      <c r="M71" s="38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5">
      <c r="A72" s="79">
        <v>59</v>
      </c>
      <c r="B72" s="55" t="s">
        <v>72</v>
      </c>
      <c r="C72" s="7">
        <v>15705679</v>
      </c>
      <c r="D72" s="39">
        <v>71.7</v>
      </c>
      <c r="E72" s="13">
        <v>11819</v>
      </c>
      <c r="F72" s="13">
        <v>12595</v>
      </c>
      <c r="G72" s="13">
        <f t="shared" si="0"/>
        <v>776</v>
      </c>
      <c r="H72" s="87">
        <f t="shared" si="1"/>
        <v>0.66735999999999995</v>
      </c>
      <c r="I72" s="97">
        <f>D72/7235.3*I10</f>
        <v>0.13113922369494016</v>
      </c>
      <c r="J72" s="85">
        <f t="shared" si="2"/>
        <v>0.79849922369494009</v>
      </c>
      <c r="K72" s="30"/>
      <c r="L72" s="37"/>
      <c r="M72" s="38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5">
      <c r="A73" s="79">
        <v>60</v>
      </c>
      <c r="B73" s="9" t="s">
        <v>73</v>
      </c>
      <c r="C73" s="7">
        <v>15705645</v>
      </c>
      <c r="D73" s="39">
        <v>46</v>
      </c>
      <c r="E73" s="13">
        <v>3648</v>
      </c>
      <c r="F73" s="13">
        <v>3648</v>
      </c>
      <c r="G73" s="13">
        <f t="shared" si="0"/>
        <v>0</v>
      </c>
      <c r="H73" s="87">
        <f t="shared" si="1"/>
        <v>0</v>
      </c>
      <c r="I73" s="97">
        <f>D73/7235.3*I10</f>
        <v>8.4133951045568311E-2</v>
      </c>
      <c r="J73" s="85">
        <f t="shared" si="2"/>
        <v>8.4133951045568311E-2</v>
      </c>
      <c r="K73" s="30"/>
      <c r="L73" s="37"/>
      <c r="M73" s="38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5">
      <c r="A74" s="79">
        <v>61</v>
      </c>
      <c r="B74" s="9" t="s">
        <v>74</v>
      </c>
      <c r="C74" s="7">
        <v>15705714</v>
      </c>
      <c r="D74" s="39">
        <v>71.5</v>
      </c>
      <c r="E74" s="13">
        <v>14137</v>
      </c>
      <c r="F74" s="13">
        <v>14139</v>
      </c>
      <c r="G74" s="13">
        <f t="shared" si="0"/>
        <v>2</v>
      </c>
      <c r="H74" s="87">
        <f t="shared" si="1"/>
        <v>1.72E-3</v>
      </c>
      <c r="I74" s="97">
        <f>D74/7235.3*I10</f>
        <v>0.13077342390778551</v>
      </c>
      <c r="J74" s="85">
        <f t="shared" si="2"/>
        <v>0.13249342390778551</v>
      </c>
      <c r="K74" s="30"/>
      <c r="L74" s="37"/>
      <c r="M74" s="38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5">
      <c r="A75" s="79">
        <v>62</v>
      </c>
      <c r="B75" s="9" t="s">
        <v>75</v>
      </c>
      <c r="C75" s="7">
        <v>15705794</v>
      </c>
      <c r="D75" s="39">
        <v>47.9</v>
      </c>
      <c r="E75" s="13">
        <v>6926</v>
      </c>
      <c r="F75" s="13">
        <v>6926</v>
      </c>
      <c r="G75" s="13">
        <f t="shared" si="0"/>
        <v>0</v>
      </c>
      <c r="H75" s="87">
        <f t="shared" si="1"/>
        <v>0</v>
      </c>
      <c r="I75" s="97">
        <f>D75/7235.3*I10</f>
        <v>8.760904902353743E-2</v>
      </c>
      <c r="J75" s="85">
        <f t="shared" si="2"/>
        <v>8.760904902353743E-2</v>
      </c>
      <c r="K75" s="30"/>
      <c r="L75" s="37"/>
      <c r="M75" s="38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5">
      <c r="A76" s="79">
        <v>63</v>
      </c>
      <c r="B76" s="9" t="s">
        <v>76</v>
      </c>
      <c r="C76" s="7">
        <v>15703003</v>
      </c>
      <c r="D76" s="39">
        <v>41.4</v>
      </c>
      <c r="E76" s="13">
        <v>3414</v>
      </c>
      <c r="F76" s="13">
        <v>3414</v>
      </c>
      <c r="G76" s="13">
        <f t="shared" si="0"/>
        <v>0</v>
      </c>
      <c r="H76" s="87">
        <f t="shared" si="1"/>
        <v>0</v>
      </c>
      <c r="I76" s="97">
        <f>D76/7235.3*I10</f>
        <v>7.5720555941011472E-2</v>
      </c>
      <c r="J76" s="85">
        <f t="shared" si="2"/>
        <v>7.5720555941011472E-2</v>
      </c>
      <c r="K76" s="30"/>
      <c r="L76" s="37"/>
      <c r="M76" s="38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5">
      <c r="A77" s="80">
        <v>64</v>
      </c>
      <c r="B77" s="49" t="s">
        <v>77</v>
      </c>
      <c r="C77" s="7">
        <v>15705656</v>
      </c>
      <c r="D77" s="39">
        <v>42.2</v>
      </c>
      <c r="E77" s="13">
        <v>6790</v>
      </c>
      <c r="F77" s="13">
        <v>7353</v>
      </c>
      <c r="G77" s="13">
        <f t="shared" si="0"/>
        <v>563</v>
      </c>
      <c r="H77" s="87">
        <f t="shared" si="1"/>
        <v>0.48418</v>
      </c>
      <c r="I77" s="97">
        <f>D77/7235.3*I10</f>
        <v>7.718375508963006E-2</v>
      </c>
      <c r="J77" s="84">
        <f t="shared" si="2"/>
        <v>0.5613637550896301</v>
      </c>
      <c r="K77" s="30"/>
      <c r="L77" s="44"/>
      <c r="M77" s="38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5">
      <c r="A78" s="79">
        <v>65</v>
      </c>
      <c r="B78" s="9" t="s">
        <v>78</v>
      </c>
      <c r="C78" s="7">
        <v>15708142</v>
      </c>
      <c r="D78" s="39">
        <v>45.4</v>
      </c>
      <c r="E78" s="13">
        <v>7539</v>
      </c>
      <c r="F78" s="13">
        <v>7673</v>
      </c>
      <c r="G78" s="13">
        <f t="shared" si="0"/>
        <v>134</v>
      </c>
      <c r="H78" s="87">
        <f t="shared" si="1"/>
        <v>0.11524</v>
      </c>
      <c r="I78" s="97">
        <f>D78/7235.3*I10</f>
        <v>8.303655168410437E-2</v>
      </c>
      <c r="J78" s="85">
        <f t="shared" si="2"/>
        <v>0.19827655168410435</v>
      </c>
      <c r="K78" s="30"/>
      <c r="L78" s="37"/>
      <c r="M78" s="38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5">
      <c r="A79" s="80">
        <v>66</v>
      </c>
      <c r="B79" s="49" t="s">
        <v>79</v>
      </c>
      <c r="C79" s="7">
        <v>15708645</v>
      </c>
      <c r="D79" s="39">
        <v>60.2</v>
      </c>
      <c r="E79" s="13">
        <v>13430</v>
      </c>
      <c r="F79" s="13">
        <v>14271</v>
      </c>
      <c r="G79" s="13">
        <f t="shared" ref="G79:G142" si="3">F79-E79</f>
        <v>841</v>
      </c>
      <c r="H79" s="87">
        <f t="shared" ref="H79:H142" si="4">G79*0.00086</f>
        <v>0.72326000000000001</v>
      </c>
      <c r="I79" s="97">
        <f>D79/7235.3*I10</f>
        <v>0.11010573593354808</v>
      </c>
      <c r="J79" s="84">
        <f t="shared" ref="J79:J142" si="5">H79+I79</f>
        <v>0.83336573593354812</v>
      </c>
      <c r="K79" s="30"/>
      <c r="L79" s="44"/>
      <c r="M79" s="38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5">
      <c r="A80" s="79">
        <v>67</v>
      </c>
      <c r="B80" s="9" t="s">
        <v>148</v>
      </c>
      <c r="C80" s="7">
        <v>15708109</v>
      </c>
      <c r="D80" s="39">
        <v>71.5</v>
      </c>
      <c r="E80" s="13">
        <v>9471</v>
      </c>
      <c r="F80" s="13">
        <v>9897</v>
      </c>
      <c r="G80" s="13">
        <f t="shared" si="3"/>
        <v>426</v>
      </c>
      <c r="H80" s="87">
        <f t="shared" si="4"/>
        <v>0.36635999999999996</v>
      </c>
      <c r="I80" s="97">
        <f>D80/7235.3*I10</f>
        <v>0.13077342390778551</v>
      </c>
      <c r="J80" s="85">
        <f t="shared" si="5"/>
        <v>0.49713342390778548</v>
      </c>
      <c r="K80" s="30"/>
      <c r="L80" s="37"/>
      <c r="M80" s="38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5">
      <c r="A81" s="79">
        <v>68</v>
      </c>
      <c r="B81" s="9" t="s">
        <v>80</v>
      </c>
      <c r="C81" s="7">
        <v>15705797</v>
      </c>
      <c r="D81" s="39">
        <v>45.7</v>
      </c>
      <c r="E81" s="13">
        <v>12583</v>
      </c>
      <c r="F81" s="13">
        <v>13615</v>
      </c>
      <c r="G81" s="13">
        <f t="shared" si="3"/>
        <v>1032</v>
      </c>
      <c r="H81" s="87">
        <f t="shared" si="4"/>
        <v>0.88751999999999998</v>
      </c>
      <c r="I81" s="97">
        <f>D81/7235.3*I10</f>
        <v>8.3585251364836341E-2</v>
      </c>
      <c r="J81" s="85">
        <f t="shared" si="5"/>
        <v>0.97110525136483627</v>
      </c>
      <c r="K81" s="30"/>
      <c r="L81" s="37"/>
      <c r="M81" s="38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5">
      <c r="A82" s="79">
        <v>69</v>
      </c>
      <c r="B82" s="9" t="s">
        <v>81</v>
      </c>
      <c r="C82" s="7">
        <v>15708362</v>
      </c>
      <c r="D82" s="39">
        <v>70.599999999999994</v>
      </c>
      <c r="E82" s="13">
        <v>16323</v>
      </c>
      <c r="F82" s="13">
        <v>17509</v>
      </c>
      <c r="G82" s="13">
        <f t="shared" si="3"/>
        <v>1186</v>
      </c>
      <c r="H82" s="87">
        <f t="shared" si="4"/>
        <v>1.01996</v>
      </c>
      <c r="I82" s="97">
        <f>D82/7235.3*I10</f>
        <v>0.12912732486558959</v>
      </c>
      <c r="J82" s="85">
        <f t="shared" si="5"/>
        <v>1.1490873248655895</v>
      </c>
      <c r="K82" s="30"/>
      <c r="L82" s="37"/>
      <c r="M82" s="38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5">
      <c r="A83" s="79">
        <v>70</v>
      </c>
      <c r="B83" s="9" t="s">
        <v>137</v>
      </c>
      <c r="C83" s="7">
        <v>15705643</v>
      </c>
      <c r="D83" s="39">
        <v>46.6</v>
      </c>
      <c r="E83" s="13">
        <v>8010</v>
      </c>
      <c r="F83" s="13">
        <v>8540</v>
      </c>
      <c r="G83" s="13">
        <f t="shared" si="3"/>
        <v>530</v>
      </c>
      <c r="H83" s="87">
        <f t="shared" si="4"/>
        <v>0.45579999999999998</v>
      </c>
      <c r="I83" s="97">
        <f>D83/7235.3*I10</f>
        <v>8.5231350407032239E-2</v>
      </c>
      <c r="J83" s="85">
        <f t="shared" si="5"/>
        <v>0.54103135040703221</v>
      </c>
      <c r="K83" s="30"/>
      <c r="L83" s="37"/>
      <c r="M83" s="38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x14ac:dyDescent="0.25">
      <c r="A84" s="79">
        <v>71</v>
      </c>
      <c r="B84" s="9" t="s">
        <v>82</v>
      </c>
      <c r="C84" s="7">
        <v>15705776</v>
      </c>
      <c r="D84" s="39">
        <v>42.2</v>
      </c>
      <c r="E84" s="13">
        <v>6</v>
      </c>
      <c r="F84" s="13">
        <v>6</v>
      </c>
      <c r="G84" s="13">
        <f t="shared" si="3"/>
        <v>0</v>
      </c>
      <c r="H84" s="87">
        <f t="shared" si="4"/>
        <v>0</v>
      </c>
      <c r="I84" s="97">
        <f>D84/7235.3*I10</f>
        <v>7.718375508963006E-2</v>
      </c>
      <c r="J84" s="85">
        <f t="shared" si="5"/>
        <v>7.718375508963006E-2</v>
      </c>
      <c r="K84" s="30"/>
      <c r="L84" s="37"/>
      <c r="M84" s="38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5">
      <c r="A85" s="79">
        <v>72</v>
      </c>
      <c r="B85" s="9" t="s">
        <v>83</v>
      </c>
      <c r="C85" s="7">
        <v>15705545</v>
      </c>
      <c r="D85" s="39">
        <v>41.9</v>
      </c>
      <c r="E85" s="13">
        <v>4210</v>
      </c>
      <c r="F85" s="13">
        <v>4477</v>
      </c>
      <c r="G85" s="13">
        <f t="shared" si="3"/>
        <v>267</v>
      </c>
      <c r="H85" s="87">
        <f t="shared" si="4"/>
        <v>0.22961999999999999</v>
      </c>
      <c r="I85" s="97">
        <f>D85/7235.3*I10</f>
        <v>7.6635055408898076E-2</v>
      </c>
      <c r="J85" s="85">
        <f t="shared" si="5"/>
        <v>0.30625505540889808</v>
      </c>
      <c r="K85" s="30"/>
      <c r="L85" s="37"/>
      <c r="M85" s="38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5">
      <c r="A86" s="79">
        <v>73</v>
      </c>
      <c r="B86" s="9" t="s">
        <v>84</v>
      </c>
      <c r="C86" s="7">
        <v>15708739</v>
      </c>
      <c r="D86" s="39">
        <v>45.8</v>
      </c>
      <c r="E86" s="13">
        <v>6973</v>
      </c>
      <c r="F86" s="13">
        <v>7399</v>
      </c>
      <c r="G86" s="13">
        <f t="shared" si="3"/>
        <v>426</v>
      </c>
      <c r="H86" s="87">
        <f t="shared" si="4"/>
        <v>0.36635999999999996</v>
      </c>
      <c r="I86" s="97">
        <f>D86/7235.3*I10</f>
        <v>8.3768151258413651E-2</v>
      </c>
      <c r="J86" s="85">
        <f t="shared" si="5"/>
        <v>0.4501281512584136</v>
      </c>
      <c r="K86" s="30"/>
      <c r="L86" s="37"/>
      <c r="M86" s="38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5">
      <c r="A87" s="80">
        <v>74</v>
      </c>
      <c r="B87" s="49" t="s">
        <v>85</v>
      </c>
      <c r="C87" s="7">
        <v>15708197</v>
      </c>
      <c r="D87" s="39">
        <v>60.7</v>
      </c>
      <c r="E87" s="13">
        <v>9454</v>
      </c>
      <c r="F87" s="13">
        <v>9993</v>
      </c>
      <c r="G87" s="13">
        <f t="shared" si="3"/>
        <v>539</v>
      </c>
      <c r="H87" s="87">
        <f t="shared" si="4"/>
        <v>0.46354000000000001</v>
      </c>
      <c r="I87" s="97">
        <f>D87/7235.3*I10</f>
        <v>0.1110202354014347</v>
      </c>
      <c r="J87" s="84">
        <f t="shared" si="5"/>
        <v>0.57456023540143475</v>
      </c>
      <c r="K87" s="30"/>
      <c r="L87" s="44"/>
      <c r="M87" s="38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5">
      <c r="A88" s="79">
        <v>75</v>
      </c>
      <c r="B88" s="9" t="s">
        <v>86</v>
      </c>
      <c r="C88" s="7">
        <v>15708099</v>
      </c>
      <c r="D88" s="39">
        <v>72.099999999999994</v>
      </c>
      <c r="E88" s="13">
        <v>11873</v>
      </c>
      <c r="F88" s="13">
        <v>12507</v>
      </c>
      <c r="G88" s="13">
        <f t="shared" si="3"/>
        <v>634</v>
      </c>
      <c r="H88" s="87">
        <f t="shared" si="4"/>
        <v>0.54523999999999995</v>
      </c>
      <c r="I88" s="97">
        <f>D88/7235.3*I10</f>
        <v>0.13187082326924943</v>
      </c>
      <c r="J88" s="85">
        <f t="shared" si="5"/>
        <v>0.67711082326924932</v>
      </c>
      <c r="K88" s="30"/>
      <c r="L88" s="37"/>
      <c r="M88" s="38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5">
      <c r="A89" s="79">
        <v>76</v>
      </c>
      <c r="B89" s="9" t="s">
        <v>87</v>
      </c>
      <c r="C89" s="7">
        <v>15708563</v>
      </c>
      <c r="D89" s="39">
        <v>45.9</v>
      </c>
      <c r="E89" s="13">
        <v>9371</v>
      </c>
      <c r="F89" s="13">
        <v>9848</v>
      </c>
      <c r="G89" s="13">
        <f t="shared" si="3"/>
        <v>477</v>
      </c>
      <c r="H89" s="87">
        <f t="shared" si="4"/>
        <v>0.41021999999999997</v>
      </c>
      <c r="I89" s="97">
        <f>D89/7235.3*I10</f>
        <v>8.3951051151990988E-2</v>
      </c>
      <c r="J89" s="85">
        <f t="shared" si="5"/>
        <v>0.49417105115199095</v>
      </c>
      <c r="K89" s="30"/>
      <c r="L89" s="37"/>
      <c r="M89" s="38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5">
      <c r="A90" s="80">
        <v>77</v>
      </c>
      <c r="B90" s="49" t="s">
        <v>88</v>
      </c>
      <c r="C90" s="7">
        <v>15708346</v>
      </c>
      <c r="D90" s="39">
        <v>71</v>
      </c>
      <c r="E90" s="13">
        <v>13885</v>
      </c>
      <c r="F90" s="13">
        <v>14185</v>
      </c>
      <c r="G90" s="13">
        <f t="shared" si="3"/>
        <v>300</v>
      </c>
      <c r="H90" s="87">
        <f t="shared" si="4"/>
        <v>0.25800000000000001</v>
      </c>
      <c r="I90" s="97">
        <f>D90/7235.3*I10</f>
        <v>0.12985892443989888</v>
      </c>
      <c r="J90" s="84">
        <f t="shared" si="5"/>
        <v>0.38785892443989889</v>
      </c>
      <c r="K90" s="30"/>
      <c r="L90" s="44"/>
      <c r="M90" s="38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5">
      <c r="A91" s="80">
        <v>78</v>
      </c>
      <c r="B91" s="49" t="s">
        <v>89</v>
      </c>
      <c r="C91" s="7">
        <v>15708441</v>
      </c>
      <c r="D91" s="39">
        <v>47.6</v>
      </c>
      <c r="E91" s="13">
        <v>10600</v>
      </c>
      <c r="F91" s="13">
        <v>11448</v>
      </c>
      <c r="G91" s="13">
        <f t="shared" si="3"/>
        <v>848</v>
      </c>
      <c r="H91" s="87">
        <f t="shared" si="4"/>
        <v>0.72927999999999993</v>
      </c>
      <c r="I91" s="97">
        <f>D91/7235.3*I10</f>
        <v>8.706034934280546E-2</v>
      </c>
      <c r="J91" s="84">
        <f t="shared" si="5"/>
        <v>0.81634034934280542</v>
      </c>
      <c r="K91" s="30"/>
      <c r="L91" s="44"/>
      <c r="M91" s="38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5">
      <c r="A92" s="79">
        <v>79</v>
      </c>
      <c r="B92" s="9" t="s">
        <v>138</v>
      </c>
      <c r="C92" s="7">
        <v>15708575</v>
      </c>
      <c r="D92" s="39">
        <v>42.3</v>
      </c>
      <c r="E92" s="13">
        <v>2120</v>
      </c>
      <c r="F92" s="13">
        <v>2120</v>
      </c>
      <c r="G92" s="13">
        <f t="shared" si="3"/>
        <v>0</v>
      </c>
      <c r="H92" s="87">
        <f t="shared" si="4"/>
        <v>0</v>
      </c>
      <c r="I92" s="97">
        <f>D92/7235.3*I10</f>
        <v>7.736665498320737E-2</v>
      </c>
      <c r="J92" s="85">
        <f t="shared" si="5"/>
        <v>7.736665498320737E-2</v>
      </c>
      <c r="K92" s="30"/>
      <c r="L92" s="37"/>
      <c r="M92" s="3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5">
      <c r="A93" s="79">
        <v>80</v>
      </c>
      <c r="B93" s="9" t="s">
        <v>90</v>
      </c>
      <c r="C93" s="7">
        <v>15708455</v>
      </c>
      <c r="D93" s="39">
        <v>41.9</v>
      </c>
      <c r="E93" s="13">
        <v>4853</v>
      </c>
      <c r="F93" s="13">
        <v>5047</v>
      </c>
      <c r="G93" s="13">
        <f t="shared" si="3"/>
        <v>194</v>
      </c>
      <c r="H93" s="87">
        <f t="shared" si="4"/>
        <v>0.16683999999999999</v>
      </c>
      <c r="I93" s="97">
        <f>D93/7235.3*I10</f>
        <v>7.6635055408898076E-2</v>
      </c>
      <c r="J93" s="85">
        <f t="shared" si="5"/>
        <v>0.24347505540889808</v>
      </c>
      <c r="K93" s="30"/>
      <c r="L93" s="37"/>
      <c r="M93" s="3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5">
      <c r="A94" s="79">
        <v>81</v>
      </c>
      <c r="B94" s="9" t="s">
        <v>91</v>
      </c>
      <c r="C94" s="7">
        <v>15708660</v>
      </c>
      <c r="D94" s="39">
        <v>45.7</v>
      </c>
      <c r="E94" s="13">
        <v>9839</v>
      </c>
      <c r="F94" s="13">
        <v>10530</v>
      </c>
      <c r="G94" s="13">
        <f t="shared" si="3"/>
        <v>691</v>
      </c>
      <c r="H94" s="87">
        <f t="shared" si="4"/>
        <v>0.59426000000000001</v>
      </c>
      <c r="I94" s="97">
        <f>D94/7235.3*I10</f>
        <v>8.3585251364836341E-2</v>
      </c>
      <c r="J94" s="85">
        <f t="shared" si="5"/>
        <v>0.67784525136483631</v>
      </c>
      <c r="K94" s="30"/>
      <c r="L94" s="37"/>
      <c r="M94" s="3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5">
      <c r="A95" s="79">
        <v>82</v>
      </c>
      <c r="B95" s="9" t="s">
        <v>92</v>
      </c>
      <c r="C95" s="7">
        <v>15708727</v>
      </c>
      <c r="D95" s="39">
        <v>60.7</v>
      </c>
      <c r="E95" s="13">
        <v>12297</v>
      </c>
      <c r="F95" s="13">
        <v>13189</v>
      </c>
      <c r="G95" s="13">
        <f t="shared" si="3"/>
        <v>892</v>
      </c>
      <c r="H95" s="87">
        <f t="shared" si="4"/>
        <v>0.76712000000000002</v>
      </c>
      <c r="I95" s="97">
        <f>D95/7235.3*I10</f>
        <v>0.1110202354014347</v>
      </c>
      <c r="J95" s="85">
        <f t="shared" si="5"/>
        <v>0.87814023540143471</v>
      </c>
      <c r="K95" s="30"/>
      <c r="L95" s="44"/>
      <c r="M95" s="3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5">
      <c r="A96" s="79">
        <v>83</v>
      </c>
      <c r="B96" s="9" t="s">
        <v>139</v>
      </c>
      <c r="C96" s="7">
        <v>15705611</v>
      </c>
      <c r="D96" s="39">
        <v>71.900000000000006</v>
      </c>
      <c r="E96" s="13">
        <v>7021</v>
      </c>
      <c r="F96" s="13">
        <v>7555</v>
      </c>
      <c r="G96" s="13">
        <f t="shared" si="3"/>
        <v>534</v>
      </c>
      <c r="H96" s="87">
        <f t="shared" si="4"/>
        <v>0.45923999999999998</v>
      </c>
      <c r="I96" s="97">
        <f>D96/7235.3*I10</f>
        <v>0.13150502348209481</v>
      </c>
      <c r="J96" s="85">
        <f t="shared" si="5"/>
        <v>0.59074502348209479</v>
      </c>
      <c r="K96" s="30"/>
      <c r="L96" s="44"/>
      <c r="M96" s="38"/>
      <c r="N96" s="11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79">
        <v>84</v>
      </c>
      <c r="B97" s="9" t="s">
        <v>93</v>
      </c>
      <c r="C97" s="7">
        <v>15708134</v>
      </c>
      <c r="D97" s="39">
        <v>45.6</v>
      </c>
      <c r="E97" s="13">
        <v>9270</v>
      </c>
      <c r="F97" s="13">
        <v>9738</v>
      </c>
      <c r="G97" s="13">
        <f t="shared" si="3"/>
        <v>468</v>
      </c>
      <c r="H97" s="87">
        <f t="shared" si="4"/>
        <v>0.40248</v>
      </c>
      <c r="I97" s="97">
        <f>D97/7235.3*I10</f>
        <v>8.3402351471259017E-2</v>
      </c>
      <c r="J97" s="85">
        <f t="shared" si="5"/>
        <v>0.48588235147125902</v>
      </c>
      <c r="K97" s="30"/>
      <c r="L97" s="37"/>
      <c r="M97" s="38"/>
      <c r="N97" s="11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80">
        <v>85</v>
      </c>
      <c r="B98" s="49" t="s">
        <v>94</v>
      </c>
      <c r="C98" s="7">
        <v>15705763</v>
      </c>
      <c r="D98" s="39">
        <v>70.7</v>
      </c>
      <c r="E98" s="13">
        <v>13448</v>
      </c>
      <c r="F98" s="13">
        <v>14089</v>
      </c>
      <c r="G98" s="13">
        <f t="shared" si="3"/>
        <v>641</v>
      </c>
      <c r="H98" s="87">
        <f t="shared" si="4"/>
        <v>0.55125999999999997</v>
      </c>
      <c r="I98" s="97">
        <f>D98/7235.3*I10</f>
        <v>0.12931022475916695</v>
      </c>
      <c r="J98" s="84">
        <f t="shared" si="5"/>
        <v>0.68057022475916695</v>
      </c>
      <c r="K98" s="30"/>
      <c r="L98" s="37"/>
      <c r="M98" s="37"/>
      <c r="N98" s="11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79">
        <v>86</v>
      </c>
      <c r="B99" s="90" t="s">
        <v>95</v>
      </c>
      <c r="C99" s="91">
        <v>15708293</v>
      </c>
      <c r="D99" s="92">
        <v>47.5</v>
      </c>
      <c r="E99" s="13">
        <v>8742</v>
      </c>
      <c r="F99" s="13">
        <v>9513</v>
      </c>
      <c r="G99" s="13">
        <f t="shared" si="3"/>
        <v>771</v>
      </c>
      <c r="H99" s="87">
        <f t="shared" si="4"/>
        <v>0.66305999999999998</v>
      </c>
      <c r="I99" s="97">
        <f>D99/7235.3*I10</f>
        <v>8.6877449449228136E-2</v>
      </c>
      <c r="J99" s="85">
        <f t="shared" si="5"/>
        <v>0.74993744944922813</v>
      </c>
      <c r="K99" s="30"/>
      <c r="L99" s="37"/>
      <c r="M99" s="38"/>
      <c r="N99" s="11"/>
      <c r="O99" s="44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79">
        <v>87</v>
      </c>
      <c r="B100" s="90" t="s">
        <v>96</v>
      </c>
      <c r="C100" s="91">
        <v>15708499</v>
      </c>
      <c r="D100" s="92">
        <v>42</v>
      </c>
      <c r="E100" s="13">
        <v>8936</v>
      </c>
      <c r="F100" s="13">
        <v>8936.2000000000007</v>
      </c>
      <c r="G100" s="13">
        <f t="shared" si="3"/>
        <v>0.2000000000007276</v>
      </c>
      <c r="H100" s="87">
        <f t="shared" si="4"/>
        <v>1.7200000000062573E-4</v>
      </c>
      <c r="I100" s="97">
        <f>D100/7235.3*I10</f>
        <v>7.6817955302475413E-2</v>
      </c>
      <c r="J100" s="85">
        <f t="shared" si="5"/>
        <v>7.6989955302476043E-2</v>
      </c>
      <c r="K100" s="30"/>
      <c r="L100" s="37"/>
      <c r="M100" s="38"/>
      <c r="N100" s="11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79">
        <v>88</v>
      </c>
      <c r="B101" s="89" t="s">
        <v>149</v>
      </c>
      <c r="C101" s="91">
        <v>15708190</v>
      </c>
      <c r="D101" s="92">
        <v>41.1</v>
      </c>
      <c r="E101" s="13">
        <v>10272</v>
      </c>
      <c r="F101" s="13">
        <v>11155</v>
      </c>
      <c r="G101" s="13">
        <f t="shared" si="3"/>
        <v>883</v>
      </c>
      <c r="H101" s="87">
        <f t="shared" si="4"/>
        <v>0.75937999999999994</v>
      </c>
      <c r="I101" s="97">
        <f>D101/7235.3*I10</f>
        <v>7.5171856260279515E-2</v>
      </c>
      <c r="J101" s="85">
        <f t="shared" si="5"/>
        <v>0.8345518562602795</v>
      </c>
      <c r="K101" s="30"/>
      <c r="L101" s="44"/>
      <c r="M101" s="38"/>
      <c r="N101" s="11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79">
        <v>89</v>
      </c>
      <c r="B102" s="90" t="s">
        <v>97</v>
      </c>
      <c r="C102" s="93">
        <v>15708008</v>
      </c>
      <c r="D102" s="92">
        <v>45.5</v>
      </c>
      <c r="E102" s="13">
        <v>12178</v>
      </c>
      <c r="F102" s="13">
        <v>13341</v>
      </c>
      <c r="G102" s="13">
        <f t="shared" si="3"/>
        <v>1163</v>
      </c>
      <c r="H102" s="87">
        <f t="shared" si="4"/>
        <v>1.0001800000000001</v>
      </c>
      <c r="I102" s="97">
        <f>D102/7235.3*I10</f>
        <v>8.3219451577681694E-2</v>
      </c>
      <c r="J102" s="85">
        <f t="shared" si="5"/>
        <v>1.0833994515776817</v>
      </c>
      <c r="K102" s="30"/>
      <c r="L102" s="37"/>
      <c r="M102" s="38"/>
      <c r="N102" s="11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79">
        <v>90</v>
      </c>
      <c r="B103" s="90" t="s">
        <v>98</v>
      </c>
      <c r="C103" s="93">
        <v>15708095</v>
      </c>
      <c r="D103" s="92">
        <v>61</v>
      </c>
      <c r="E103" s="13">
        <v>12256</v>
      </c>
      <c r="F103" s="13">
        <v>13275</v>
      </c>
      <c r="G103" s="13">
        <f t="shared" si="3"/>
        <v>1019</v>
      </c>
      <c r="H103" s="87">
        <f t="shared" si="4"/>
        <v>0.87634000000000001</v>
      </c>
      <c r="I103" s="97">
        <f>D103/7235.3*I10</f>
        <v>0.11156893508216666</v>
      </c>
      <c r="J103" s="85">
        <f t="shared" si="5"/>
        <v>0.98790893508216671</v>
      </c>
      <c r="K103" s="30"/>
      <c r="L103" s="44"/>
      <c r="M103" s="38"/>
      <c r="N103" s="11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80">
        <v>91</v>
      </c>
      <c r="B104" s="94" t="s">
        <v>99</v>
      </c>
      <c r="C104" s="93">
        <v>15708016</v>
      </c>
      <c r="D104" s="92">
        <v>71.8</v>
      </c>
      <c r="E104" s="13">
        <v>9497</v>
      </c>
      <c r="F104" s="13">
        <v>10312</v>
      </c>
      <c r="G104" s="13">
        <f t="shared" si="3"/>
        <v>815</v>
      </c>
      <c r="H104" s="87">
        <f t="shared" si="4"/>
        <v>0.70089999999999997</v>
      </c>
      <c r="I104" s="97">
        <f>D104/7235.3*I10</f>
        <v>0.13132212358851747</v>
      </c>
      <c r="J104" s="84">
        <f t="shared" si="5"/>
        <v>0.83222212358851744</v>
      </c>
      <c r="K104" s="30"/>
      <c r="L104" s="44"/>
      <c r="M104" s="37"/>
      <c r="N104" s="11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79">
        <v>92</v>
      </c>
      <c r="B105" s="90" t="s">
        <v>100</v>
      </c>
      <c r="C105" s="93">
        <v>15708063</v>
      </c>
      <c r="D105" s="92">
        <v>45.4</v>
      </c>
      <c r="E105" s="13">
        <v>10044</v>
      </c>
      <c r="F105" s="13">
        <v>10712</v>
      </c>
      <c r="G105" s="13">
        <f t="shared" si="3"/>
        <v>668</v>
      </c>
      <c r="H105" s="87">
        <f t="shared" si="4"/>
        <v>0.57447999999999999</v>
      </c>
      <c r="I105" s="97">
        <f>D105/7235.3*I10</f>
        <v>8.303655168410437E-2</v>
      </c>
      <c r="J105" s="85">
        <f t="shared" si="5"/>
        <v>0.65751655168410439</v>
      </c>
      <c r="K105" s="30"/>
      <c r="L105" s="37"/>
      <c r="M105" s="38"/>
      <c r="N105" s="11"/>
      <c r="O105" s="44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80">
        <v>93</v>
      </c>
      <c r="B106" s="94" t="s">
        <v>101</v>
      </c>
      <c r="C106" s="93">
        <v>15708115</v>
      </c>
      <c r="D106" s="92">
        <v>70.599999999999994</v>
      </c>
      <c r="E106" s="13">
        <v>3445</v>
      </c>
      <c r="F106" s="13">
        <v>3445</v>
      </c>
      <c r="G106" s="13">
        <f t="shared" si="3"/>
        <v>0</v>
      </c>
      <c r="H106" s="87">
        <f t="shared" si="4"/>
        <v>0</v>
      </c>
      <c r="I106" s="97">
        <f>D106/7235.3*I10</f>
        <v>0.12912732486558959</v>
      </c>
      <c r="J106" s="84">
        <f t="shared" si="5"/>
        <v>0.12912732486558959</v>
      </c>
      <c r="K106" s="30"/>
      <c r="L106" s="37"/>
      <c r="M106" s="38"/>
      <c r="N106" s="11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79">
        <v>94</v>
      </c>
      <c r="B107" s="90" t="s">
        <v>102</v>
      </c>
      <c r="C107" s="93">
        <v>15705706</v>
      </c>
      <c r="D107" s="92">
        <v>47.4</v>
      </c>
      <c r="E107" s="13">
        <v>6700</v>
      </c>
      <c r="F107" s="13">
        <v>6700</v>
      </c>
      <c r="G107" s="13">
        <f t="shared" si="3"/>
        <v>0</v>
      </c>
      <c r="H107" s="87">
        <f t="shared" si="4"/>
        <v>0</v>
      </c>
      <c r="I107" s="97">
        <f>D107/7235.3*I10</f>
        <v>8.6694549555650813E-2</v>
      </c>
      <c r="J107" s="85">
        <f t="shared" si="5"/>
        <v>8.6694549555650813E-2</v>
      </c>
      <c r="K107" s="30"/>
      <c r="L107" s="37"/>
      <c r="M107" s="38"/>
      <c r="N107" s="11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79">
        <v>95</v>
      </c>
      <c r="B108" s="90" t="s">
        <v>103</v>
      </c>
      <c r="C108" s="93">
        <v>15708352</v>
      </c>
      <c r="D108" s="92">
        <v>42</v>
      </c>
      <c r="E108" s="13">
        <v>1573</v>
      </c>
      <c r="F108" s="13">
        <v>1573</v>
      </c>
      <c r="G108" s="13">
        <f t="shared" si="3"/>
        <v>0</v>
      </c>
      <c r="H108" s="87">
        <f t="shared" si="4"/>
        <v>0</v>
      </c>
      <c r="I108" s="97">
        <f>D108/7235.3*I10</f>
        <v>7.6817955302475413E-2</v>
      </c>
      <c r="J108" s="85">
        <f t="shared" si="5"/>
        <v>7.6817955302475413E-2</v>
      </c>
      <c r="K108" s="30"/>
      <c r="L108" s="37"/>
      <c r="M108" s="38"/>
      <c r="N108" s="11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79">
        <v>96</v>
      </c>
      <c r="B109" s="90" t="s">
        <v>140</v>
      </c>
      <c r="C109" s="93">
        <v>15708616</v>
      </c>
      <c r="D109" s="92">
        <v>41.6</v>
      </c>
      <c r="E109" s="13">
        <v>8876</v>
      </c>
      <c r="F109" s="13">
        <v>9533</v>
      </c>
      <c r="G109" s="13">
        <f t="shared" si="3"/>
        <v>657</v>
      </c>
      <c r="H109" s="87">
        <f t="shared" si="4"/>
        <v>0.56501999999999997</v>
      </c>
      <c r="I109" s="97">
        <f>D109/7235.3*I10</f>
        <v>7.6086355728166119E-2</v>
      </c>
      <c r="J109" s="85">
        <f t="shared" si="5"/>
        <v>0.6411063557281661</v>
      </c>
      <c r="K109" s="30"/>
      <c r="L109" s="44"/>
      <c r="M109" s="38"/>
      <c r="N109" s="11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80">
        <v>97</v>
      </c>
      <c r="B110" s="94" t="s">
        <v>104</v>
      </c>
      <c r="C110" s="91">
        <v>15705517</v>
      </c>
      <c r="D110" s="92">
        <v>45.3</v>
      </c>
      <c r="E110" s="13">
        <v>5408</v>
      </c>
      <c r="F110" s="13">
        <v>5821</v>
      </c>
      <c r="G110" s="13">
        <f t="shared" si="3"/>
        <v>413</v>
      </c>
      <c r="H110" s="87">
        <f t="shared" si="4"/>
        <v>0.35518</v>
      </c>
      <c r="I110" s="97">
        <f>D110/7235.3*I10</f>
        <v>8.2853651790527047E-2</v>
      </c>
      <c r="J110" s="84">
        <f t="shared" si="5"/>
        <v>0.43803365179052706</v>
      </c>
      <c r="K110" s="30"/>
      <c r="L110" s="44"/>
      <c r="M110" s="43"/>
      <c r="N110" s="11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79">
        <v>98</v>
      </c>
      <c r="B111" s="90" t="s">
        <v>105</v>
      </c>
      <c r="C111" s="91">
        <v>15708462</v>
      </c>
      <c r="D111" s="92">
        <v>60.1</v>
      </c>
      <c r="E111" s="13">
        <v>8270</v>
      </c>
      <c r="F111" s="13">
        <v>8709</v>
      </c>
      <c r="G111" s="13">
        <f t="shared" si="3"/>
        <v>439</v>
      </c>
      <c r="H111" s="87">
        <f t="shared" si="4"/>
        <v>0.37753999999999999</v>
      </c>
      <c r="I111" s="97">
        <f>D111/7235.3*I10</f>
        <v>0.10992283603997076</v>
      </c>
      <c r="J111" s="85">
        <f t="shared" si="5"/>
        <v>0.48746283603997076</v>
      </c>
      <c r="K111" s="30"/>
      <c r="L111" s="44"/>
      <c r="M111" s="43"/>
      <c r="N111" s="11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80">
        <v>99</v>
      </c>
      <c r="B112" s="94" t="s">
        <v>106</v>
      </c>
      <c r="C112" s="91">
        <v>15705826</v>
      </c>
      <c r="D112" s="92">
        <v>71.2</v>
      </c>
      <c r="E112" s="13">
        <v>6535</v>
      </c>
      <c r="F112" s="13">
        <v>6909</v>
      </c>
      <c r="G112" s="13">
        <f t="shared" si="3"/>
        <v>374</v>
      </c>
      <c r="H112" s="87">
        <f t="shared" si="4"/>
        <v>0.32163999999999998</v>
      </c>
      <c r="I112" s="97">
        <f>D112/7235.3*I10</f>
        <v>0.13022472422705353</v>
      </c>
      <c r="J112" s="84">
        <f t="shared" si="5"/>
        <v>0.45186472422705348</v>
      </c>
      <c r="K112" s="30"/>
      <c r="L112" s="44"/>
      <c r="M112" s="43"/>
      <c r="N112" s="11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79">
        <v>100</v>
      </c>
      <c r="B113" s="90" t="s">
        <v>107</v>
      </c>
      <c r="C113" s="91">
        <v>15705803</v>
      </c>
      <c r="D113" s="92">
        <v>45.7</v>
      </c>
      <c r="E113" s="54">
        <v>3000</v>
      </c>
      <c r="F113" s="54">
        <v>3000</v>
      </c>
      <c r="G113" s="13">
        <f t="shared" si="3"/>
        <v>0</v>
      </c>
      <c r="H113" s="87">
        <f t="shared" si="4"/>
        <v>0</v>
      </c>
      <c r="I113" s="97">
        <f>D113/7235.3*I10</f>
        <v>8.3585251364836341E-2</v>
      </c>
      <c r="J113" s="85">
        <f t="shared" si="5"/>
        <v>8.3585251364836341E-2</v>
      </c>
      <c r="K113" s="30"/>
      <c r="L113" s="37"/>
      <c r="M113" s="43"/>
      <c r="N113" s="11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80">
        <v>101</v>
      </c>
      <c r="B114" s="90" t="s">
        <v>108</v>
      </c>
      <c r="C114" s="91">
        <v>15708066</v>
      </c>
      <c r="D114" s="92">
        <v>70.5</v>
      </c>
      <c r="E114" s="54">
        <v>12538</v>
      </c>
      <c r="F114" s="54">
        <v>13097</v>
      </c>
      <c r="G114" s="13">
        <f t="shared" si="3"/>
        <v>559</v>
      </c>
      <c r="H114" s="87">
        <f t="shared" si="4"/>
        <v>0.48074</v>
      </c>
      <c r="I114" s="97">
        <f>D114/7235.3*I10</f>
        <v>0.12894442497201231</v>
      </c>
      <c r="J114" s="84">
        <f t="shared" si="5"/>
        <v>0.60968442497201236</v>
      </c>
      <c r="K114" s="30"/>
      <c r="L114" s="44"/>
      <c r="M114" s="38"/>
      <c r="N114" s="11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79">
        <v>102</v>
      </c>
      <c r="B115" s="90" t="s">
        <v>109</v>
      </c>
      <c r="C115" s="93">
        <v>15708622</v>
      </c>
      <c r="D115" s="92">
        <v>47.6</v>
      </c>
      <c r="E115" s="13">
        <v>6309</v>
      </c>
      <c r="F115" s="13">
        <v>6833</v>
      </c>
      <c r="G115" s="13">
        <f t="shared" si="3"/>
        <v>524</v>
      </c>
      <c r="H115" s="87">
        <f t="shared" si="4"/>
        <v>0.45063999999999999</v>
      </c>
      <c r="I115" s="97">
        <f>D115/7235.3*I10</f>
        <v>8.706034934280546E-2</v>
      </c>
      <c r="J115" s="85">
        <f t="shared" si="5"/>
        <v>0.53770034934280542</v>
      </c>
      <c r="K115" s="30"/>
      <c r="L115" s="37"/>
      <c r="M115" s="38"/>
      <c r="N115" s="11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79">
        <v>103</v>
      </c>
      <c r="B116" s="90" t="s">
        <v>110</v>
      </c>
      <c r="C116" s="93">
        <v>15708104</v>
      </c>
      <c r="D116" s="92">
        <v>41.8</v>
      </c>
      <c r="E116" s="13">
        <v>1426</v>
      </c>
      <c r="F116" s="13">
        <v>1426</v>
      </c>
      <c r="G116" s="13">
        <f t="shared" si="3"/>
        <v>0</v>
      </c>
      <c r="H116" s="87">
        <f t="shared" si="4"/>
        <v>0</v>
      </c>
      <c r="I116" s="97">
        <f>D116/7235.3*I10</f>
        <v>7.6452155515320752E-2</v>
      </c>
      <c r="J116" s="85">
        <f t="shared" si="5"/>
        <v>7.6452155515320752E-2</v>
      </c>
      <c r="K116" s="30"/>
      <c r="L116" s="37"/>
      <c r="M116" s="38"/>
      <c r="N116" s="11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79">
        <v>104</v>
      </c>
      <c r="B117" s="9" t="s">
        <v>111</v>
      </c>
      <c r="C117" s="48">
        <v>15708388</v>
      </c>
      <c r="D117" s="39">
        <v>41.4</v>
      </c>
      <c r="E117" s="13">
        <v>6449</v>
      </c>
      <c r="F117" s="13">
        <v>6763</v>
      </c>
      <c r="G117" s="13">
        <f t="shared" si="3"/>
        <v>314</v>
      </c>
      <c r="H117" s="87">
        <f t="shared" si="4"/>
        <v>0.27004</v>
      </c>
      <c r="I117" s="97">
        <f>D117/7235.3*I10</f>
        <v>7.5720555941011472E-2</v>
      </c>
      <c r="J117" s="85">
        <f t="shared" si="5"/>
        <v>0.34576055594101146</v>
      </c>
      <c r="K117" s="30"/>
      <c r="L117" s="37"/>
      <c r="M117" s="38"/>
      <c r="N117" s="11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79">
        <v>105</v>
      </c>
      <c r="B118" s="9" t="s">
        <v>112</v>
      </c>
      <c r="C118" s="48">
        <v>15708121</v>
      </c>
      <c r="D118" s="39">
        <v>45.4</v>
      </c>
      <c r="E118" s="13">
        <v>8211</v>
      </c>
      <c r="F118" s="13">
        <v>8931</v>
      </c>
      <c r="G118" s="13">
        <f t="shared" si="3"/>
        <v>720</v>
      </c>
      <c r="H118" s="87">
        <f t="shared" si="4"/>
        <v>0.61919999999999997</v>
      </c>
      <c r="I118" s="97">
        <f>D118/7235.3*I10</f>
        <v>8.303655168410437E-2</v>
      </c>
      <c r="J118" s="85">
        <f t="shared" si="5"/>
        <v>0.70223655168410437</v>
      </c>
      <c r="K118" s="30"/>
      <c r="L118" s="37"/>
      <c r="M118" s="38"/>
      <c r="N118" s="11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79">
        <v>106</v>
      </c>
      <c r="B119" s="9" t="s">
        <v>113</v>
      </c>
      <c r="C119" s="57">
        <v>15708043</v>
      </c>
      <c r="D119" s="39">
        <v>60.2</v>
      </c>
      <c r="E119" s="13">
        <v>12710</v>
      </c>
      <c r="F119" s="13">
        <v>13505</v>
      </c>
      <c r="G119" s="13">
        <f t="shared" si="3"/>
        <v>795</v>
      </c>
      <c r="H119" s="87">
        <f t="shared" si="4"/>
        <v>0.68369999999999997</v>
      </c>
      <c r="I119" s="97">
        <f>D119/7235.3*I10</f>
        <v>0.11010573593354808</v>
      </c>
      <c r="J119" s="85">
        <f t="shared" si="5"/>
        <v>0.79380573593354808</v>
      </c>
      <c r="K119" s="30"/>
      <c r="L119" s="44"/>
      <c r="M119" s="38"/>
      <c r="N119" s="11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80">
        <v>107</v>
      </c>
      <c r="B120" s="53" t="s">
        <v>114</v>
      </c>
      <c r="C120" s="48">
        <v>15708227</v>
      </c>
      <c r="D120" s="39">
        <v>71.3</v>
      </c>
      <c r="E120" s="13">
        <v>8534</v>
      </c>
      <c r="F120" s="13">
        <v>9170</v>
      </c>
      <c r="G120" s="13">
        <f t="shared" si="3"/>
        <v>636</v>
      </c>
      <c r="H120" s="87">
        <f t="shared" si="4"/>
        <v>0.54696</v>
      </c>
      <c r="I120" s="97">
        <f>D120/7235.3*I10</f>
        <v>0.13040762412063087</v>
      </c>
      <c r="J120" s="84">
        <f t="shared" si="5"/>
        <v>0.6773676241206309</v>
      </c>
      <c r="K120" s="30"/>
      <c r="L120" s="44"/>
      <c r="M120" s="38"/>
      <c r="N120" s="11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79">
        <v>108</v>
      </c>
      <c r="B121" s="9" t="s">
        <v>115</v>
      </c>
      <c r="C121" s="48">
        <v>15708438</v>
      </c>
      <c r="D121" s="39">
        <v>46</v>
      </c>
      <c r="E121" s="13">
        <v>8889</v>
      </c>
      <c r="F121" s="13">
        <v>9423</v>
      </c>
      <c r="G121" s="13">
        <f t="shared" si="3"/>
        <v>534</v>
      </c>
      <c r="H121" s="87">
        <f t="shared" si="4"/>
        <v>0.45923999999999998</v>
      </c>
      <c r="I121" s="97">
        <f>D121/7235.3*I10</f>
        <v>8.4133951045568311E-2</v>
      </c>
      <c r="J121" s="85">
        <f t="shared" si="5"/>
        <v>0.54337395104556829</v>
      </c>
      <c r="K121" s="30"/>
      <c r="L121" s="37"/>
      <c r="M121" s="38"/>
      <c r="N121" s="11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80">
        <v>109</v>
      </c>
      <c r="B122" s="53" t="s">
        <v>116</v>
      </c>
      <c r="C122" s="48">
        <v>15708285</v>
      </c>
      <c r="D122" s="39">
        <v>70.400000000000006</v>
      </c>
      <c r="E122" s="13">
        <v>2791</v>
      </c>
      <c r="F122" s="13">
        <v>2791</v>
      </c>
      <c r="G122" s="13">
        <f t="shared" si="3"/>
        <v>0</v>
      </c>
      <c r="H122" s="87">
        <f t="shared" si="4"/>
        <v>0</v>
      </c>
      <c r="I122" s="97">
        <f>D122/7235.3*I10</f>
        <v>0.12876152507843497</v>
      </c>
      <c r="J122" s="84">
        <f t="shared" si="5"/>
        <v>0.12876152507843497</v>
      </c>
      <c r="K122" s="30"/>
      <c r="L122" s="44"/>
      <c r="M122" s="38"/>
      <c r="N122" s="11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80">
        <v>110</v>
      </c>
      <c r="B123" s="49" t="s">
        <v>117</v>
      </c>
      <c r="C123" s="48">
        <v>15708248</v>
      </c>
      <c r="D123" s="39">
        <v>47.7</v>
      </c>
      <c r="E123" s="13">
        <v>4716</v>
      </c>
      <c r="F123" s="13">
        <v>5015</v>
      </c>
      <c r="G123" s="13">
        <f t="shared" si="3"/>
        <v>299</v>
      </c>
      <c r="H123" s="87">
        <f t="shared" si="4"/>
        <v>0.25713999999999998</v>
      </c>
      <c r="I123" s="97">
        <f>D123/7235.3*I10</f>
        <v>8.7243249236382783E-2</v>
      </c>
      <c r="J123" s="84">
        <f t="shared" si="5"/>
        <v>0.34438324923638275</v>
      </c>
      <c r="K123" s="30"/>
      <c r="L123" s="44"/>
      <c r="M123" s="38"/>
      <c r="N123" s="11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79">
        <v>111</v>
      </c>
      <c r="B124" s="9" t="s">
        <v>118</v>
      </c>
      <c r="C124" s="48">
        <v>15708011</v>
      </c>
      <c r="D124" s="39">
        <v>41.6</v>
      </c>
      <c r="E124" s="13">
        <v>9700</v>
      </c>
      <c r="F124" s="13">
        <v>9778</v>
      </c>
      <c r="G124" s="13">
        <f t="shared" si="3"/>
        <v>78</v>
      </c>
      <c r="H124" s="87">
        <f t="shared" si="4"/>
        <v>6.7080000000000001E-2</v>
      </c>
      <c r="I124" s="97">
        <f>D124/7235.3*I10</f>
        <v>7.6086355728166119E-2</v>
      </c>
      <c r="J124" s="85">
        <f t="shared" si="5"/>
        <v>0.14316635572816611</v>
      </c>
      <c r="K124" s="30"/>
      <c r="L124" s="44"/>
      <c r="M124" s="38"/>
      <c r="N124" s="11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79">
        <v>112</v>
      </c>
      <c r="B125" s="9" t="s">
        <v>119</v>
      </c>
      <c r="C125" s="48">
        <v>15708208</v>
      </c>
      <c r="D125" s="39">
        <v>41.7</v>
      </c>
      <c r="E125" s="13">
        <v>8051</v>
      </c>
      <c r="F125" s="13">
        <v>8597</v>
      </c>
      <c r="G125" s="13">
        <f t="shared" si="3"/>
        <v>546</v>
      </c>
      <c r="H125" s="87">
        <f t="shared" si="4"/>
        <v>0.46955999999999998</v>
      </c>
      <c r="I125" s="97">
        <f>D125/7235.3*I10</f>
        <v>7.6269255621743443E-2</v>
      </c>
      <c r="J125" s="85">
        <f t="shared" si="5"/>
        <v>0.54582925562174345</v>
      </c>
      <c r="K125" s="30"/>
      <c r="L125" s="37"/>
      <c r="M125" s="38"/>
      <c r="N125" s="11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79">
        <v>113</v>
      </c>
      <c r="B126" s="9" t="s">
        <v>120</v>
      </c>
      <c r="C126" s="48">
        <v>15708187</v>
      </c>
      <c r="D126" s="39">
        <v>45.7</v>
      </c>
      <c r="E126" s="13">
        <v>9016</v>
      </c>
      <c r="F126" s="13">
        <v>9813</v>
      </c>
      <c r="G126" s="13">
        <f t="shared" si="3"/>
        <v>797</v>
      </c>
      <c r="H126" s="87">
        <f t="shared" si="4"/>
        <v>0.68542000000000003</v>
      </c>
      <c r="I126" s="97">
        <f>D126/7235.3*I10</f>
        <v>8.3585251364836341E-2</v>
      </c>
      <c r="J126" s="85">
        <f t="shared" si="5"/>
        <v>0.76900525136483633</v>
      </c>
      <c r="K126" s="30"/>
      <c r="L126" s="37"/>
      <c r="M126" s="38"/>
      <c r="N126" s="11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80">
        <v>114</v>
      </c>
      <c r="B127" s="49" t="s">
        <v>121</v>
      </c>
      <c r="C127" s="48">
        <v>15705591</v>
      </c>
      <c r="D127" s="39">
        <v>59.9</v>
      </c>
      <c r="E127" s="13">
        <v>12152</v>
      </c>
      <c r="F127" s="13">
        <v>12838</v>
      </c>
      <c r="G127" s="13">
        <f t="shared" si="3"/>
        <v>686</v>
      </c>
      <c r="H127" s="87">
        <f t="shared" si="4"/>
        <v>0.58996000000000004</v>
      </c>
      <c r="I127" s="97">
        <f>D127/7235.3*I10</f>
        <v>0.10955703625281611</v>
      </c>
      <c r="J127" s="84">
        <f t="shared" si="5"/>
        <v>0.69951703625281614</v>
      </c>
      <c r="K127" s="30"/>
      <c r="L127" s="44"/>
      <c r="M127" s="38"/>
      <c r="N127" s="11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80">
        <v>115</v>
      </c>
      <c r="B128" s="49" t="s">
        <v>122</v>
      </c>
      <c r="C128" s="48">
        <v>15705766</v>
      </c>
      <c r="D128" s="39">
        <v>70.5</v>
      </c>
      <c r="E128" s="13">
        <v>11634</v>
      </c>
      <c r="F128" s="13">
        <v>12500</v>
      </c>
      <c r="G128" s="13">
        <f t="shared" si="3"/>
        <v>866</v>
      </c>
      <c r="H128" s="87">
        <f t="shared" si="4"/>
        <v>0.74475999999999998</v>
      </c>
      <c r="I128" s="97">
        <f>D128/7235.3*I10</f>
        <v>0.12894442497201231</v>
      </c>
      <c r="J128" s="84">
        <f t="shared" si="5"/>
        <v>0.87370442497201228</v>
      </c>
      <c r="K128" s="30"/>
      <c r="L128" s="44"/>
      <c r="M128" s="38"/>
      <c r="N128" s="11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79">
        <v>116</v>
      </c>
      <c r="B129" s="9" t="s">
        <v>123</v>
      </c>
      <c r="C129" s="48">
        <v>15708601</v>
      </c>
      <c r="D129" s="39">
        <v>45.6</v>
      </c>
      <c r="E129" s="13">
        <v>10584</v>
      </c>
      <c r="F129" s="13">
        <v>11455</v>
      </c>
      <c r="G129" s="13">
        <f t="shared" si="3"/>
        <v>871</v>
      </c>
      <c r="H129" s="87">
        <f t="shared" si="4"/>
        <v>0.74905999999999995</v>
      </c>
      <c r="I129" s="97">
        <f>D129/7235.3*I10</f>
        <v>8.3402351471259017E-2</v>
      </c>
      <c r="J129" s="85">
        <f t="shared" si="5"/>
        <v>0.83246235147125902</v>
      </c>
      <c r="K129" s="30"/>
      <c r="L129" s="37"/>
      <c r="M129" s="38"/>
      <c r="N129" s="11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79">
        <v>117</v>
      </c>
      <c r="B130" s="9" t="s">
        <v>124</v>
      </c>
      <c r="C130" s="48">
        <v>15705738</v>
      </c>
      <c r="D130" s="39">
        <v>70.599999999999994</v>
      </c>
      <c r="E130" s="13">
        <v>15645</v>
      </c>
      <c r="F130" s="13">
        <v>16600</v>
      </c>
      <c r="G130" s="13">
        <f t="shared" si="3"/>
        <v>955</v>
      </c>
      <c r="H130" s="87">
        <f t="shared" si="4"/>
        <v>0.82130000000000003</v>
      </c>
      <c r="I130" s="97">
        <f>D130/7235.3*I10</f>
        <v>0.12912732486558959</v>
      </c>
      <c r="J130" s="85">
        <f t="shared" si="5"/>
        <v>0.95042732486558967</v>
      </c>
      <c r="K130" s="30"/>
      <c r="L130" s="44"/>
      <c r="M130" s="38"/>
      <c r="N130" s="11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79">
        <v>118</v>
      </c>
      <c r="B131" s="9" t="s">
        <v>147</v>
      </c>
      <c r="C131" s="48">
        <v>15705647</v>
      </c>
      <c r="D131" s="39">
        <v>47</v>
      </c>
      <c r="E131" s="13">
        <v>6893</v>
      </c>
      <c r="F131" s="13">
        <v>7057</v>
      </c>
      <c r="G131" s="13">
        <f t="shared" si="3"/>
        <v>164</v>
      </c>
      <c r="H131" s="87">
        <f t="shared" si="4"/>
        <v>0.14104</v>
      </c>
      <c r="I131" s="97">
        <f>D131/7235.3*I10</f>
        <v>8.5962949981341533E-2</v>
      </c>
      <c r="J131" s="85">
        <f t="shared" si="5"/>
        <v>0.22700294998134152</v>
      </c>
      <c r="K131" s="30"/>
      <c r="L131" s="37"/>
      <c r="M131" s="38"/>
      <c r="N131" s="11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79">
        <v>119</v>
      </c>
      <c r="B132" s="9" t="s">
        <v>125</v>
      </c>
      <c r="C132" s="48">
        <v>15702596</v>
      </c>
      <c r="D132" s="39">
        <v>41.3</v>
      </c>
      <c r="E132" s="13">
        <v>1594</v>
      </c>
      <c r="F132" s="13">
        <v>1594</v>
      </c>
      <c r="G132" s="13">
        <f t="shared" si="3"/>
        <v>0</v>
      </c>
      <c r="H132" s="87">
        <f t="shared" si="4"/>
        <v>0</v>
      </c>
      <c r="I132" s="97">
        <f>D132/7235.3*I10</f>
        <v>7.5537656047434149E-2</v>
      </c>
      <c r="J132" s="85">
        <f t="shared" si="5"/>
        <v>7.5537656047434149E-2</v>
      </c>
      <c r="K132" s="30"/>
      <c r="L132" s="37"/>
      <c r="M132" s="38"/>
      <c r="N132" s="11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80">
        <v>120</v>
      </c>
      <c r="B133" s="49" t="s">
        <v>126</v>
      </c>
      <c r="C133" s="48">
        <v>15705820</v>
      </c>
      <c r="D133" s="39">
        <v>41.7</v>
      </c>
      <c r="E133" s="13">
        <v>8051</v>
      </c>
      <c r="F133" s="13">
        <v>8484</v>
      </c>
      <c r="G133" s="13">
        <f t="shared" si="3"/>
        <v>433</v>
      </c>
      <c r="H133" s="87">
        <f t="shared" si="4"/>
        <v>0.37237999999999999</v>
      </c>
      <c r="I133" s="97">
        <f>D133/7235.3*I10</f>
        <v>7.6269255621743443E-2</v>
      </c>
      <c r="J133" s="84">
        <f t="shared" si="5"/>
        <v>0.4486492556217434</v>
      </c>
      <c r="K133" s="30"/>
      <c r="L133" s="44"/>
      <c r="M133" s="38"/>
      <c r="N133" s="11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79">
        <v>121</v>
      </c>
      <c r="B134" s="9" t="s">
        <v>115</v>
      </c>
      <c r="C134" s="48">
        <v>15705777</v>
      </c>
      <c r="D134" s="39">
        <v>45.4</v>
      </c>
      <c r="E134" s="13">
        <v>4545</v>
      </c>
      <c r="F134" s="13">
        <v>4798</v>
      </c>
      <c r="G134" s="13">
        <f t="shared" si="3"/>
        <v>253</v>
      </c>
      <c r="H134" s="87">
        <f t="shared" si="4"/>
        <v>0.21758</v>
      </c>
      <c r="I134" s="97">
        <f>D134/7235.3*I10</f>
        <v>8.303655168410437E-2</v>
      </c>
      <c r="J134" s="85">
        <f t="shared" si="5"/>
        <v>0.30061655168410439</v>
      </c>
      <c r="K134" s="30"/>
      <c r="L134" s="37"/>
      <c r="M134" s="38"/>
      <c r="N134" s="11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79">
        <v>122</v>
      </c>
      <c r="B135" s="9" t="s">
        <v>127</v>
      </c>
      <c r="C135" s="48">
        <v>15708339</v>
      </c>
      <c r="D135" s="39">
        <v>60.2</v>
      </c>
      <c r="E135" s="13">
        <v>10044</v>
      </c>
      <c r="F135" s="13">
        <v>10308</v>
      </c>
      <c r="G135" s="13">
        <f t="shared" si="3"/>
        <v>264</v>
      </c>
      <c r="H135" s="87">
        <f t="shared" si="4"/>
        <v>0.22703999999999999</v>
      </c>
      <c r="I135" s="97">
        <f>D135/7235.3*I10</f>
        <v>0.11010573593354808</v>
      </c>
      <c r="J135" s="85">
        <f t="shared" si="5"/>
        <v>0.33714573593354807</v>
      </c>
      <c r="K135" s="30"/>
      <c r="L135" s="37"/>
      <c r="M135" s="38"/>
      <c r="N135" s="11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80">
        <v>123</v>
      </c>
      <c r="B136" s="49" t="s">
        <v>128</v>
      </c>
      <c r="C136" s="48">
        <v>15705781</v>
      </c>
      <c r="D136" s="39">
        <v>71</v>
      </c>
      <c r="E136" s="13">
        <v>4461</v>
      </c>
      <c r="F136" s="13">
        <v>4461</v>
      </c>
      <c r="G136" s="13">
        <f t="shared" si="3"/>
        <v>0</v>
      </c>
      <c r="H136" s="87">
        <f t="shared" si="4"/>
        <v>0</v>
      </c>
      <c r="I136" s="97">
        <f>D136/7235.3*I10</f>
        <v>0.12985892443989888</v>
      </c>
      <c r="J136" s="84">
        <f t="shared" si="5"/>
        <v>0.12985892443989888</v>
      </c>
      <c r="K136" s="30"/>
      <c r="L136" s="102">
        <f>4461</f>
        <v>4461</v>
      </c>
      <c r="M136" s="38"/>
      <c r="N136" s="11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79">
        <v>124</v>
      </c>
      <c r="B137" s="9" t="s">
        <v>129</v>
      </c>
      <c r="C137" s="58">
        <v>15705805</v>
      </c>
      <c r="D137" s="39">
        <v>46</v>
      </c>
      <c r="E137" s="13">
        <v>12012</v>
      </c>
      <c r="F137" s="13">
        <v>13213</v>
      </c>
      <c r="G137" s="13">
        <f t="shared" si="3"/>
        <v>1201</v>
      </c>
      <c r="H137" s="87">
        <f t="shared" si="4"/>
        <v>1.0328599999999999</v>
      </c>
      <c r="I137" s="97">
        <f>D137/7235.3*I10</f>
        <v>8.4133951045568311E-2</v>
      </c>
      <c r="J137" s="85">
        <f t="shared" si="5"/>
        <v>1.1169939510455682</v>
      </c>
      <c r="K137" s="30"/>
      <c r="L137" s="37"/>
      <c r="M137" s="38"/>
      <c r="N137" s="11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79">
        <v>125</v>
      </c>
      <c r="B138" s="9" t="s">
        <v>130</v>
      </c>
      <c r="C138" s="59">
        <v>15705540</v>
      </c>
      <c r="D138" s="39">
        <v>70.599999999999994</v>
      </c>
      <c r="E138" s="13">
        <v>9001</v>
      </c>
      <c r="F138" s="13">
        <v>9151</v>
      </c>
      <c r="G138" s="13">
        <f t="shared" si="3"/>
        <v>150</v>
      </c>
      <c r="H138" s="87">
        <f t="shared" si="4"/>
        <v>0.129</v>
      </c>
      <c r="I138" s="97">
        <f>D138/7235.3*I10</f>
        <v>0.12912732486558959</v>
      </c>
      <c r="J138" s="85">
        <f t="shared" si="5"/>
        <v>0.25812732486558959</v>
      </c>
      <c r="K138" s="30"/>
      <c r="L138" s="44"/>
      <c r="M138" s="38"/>
      <c r="N138" s="11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79">
        <v>126</v>
      </c>
      <c r="B139" s="9" t="s">
        <v>131</v>
      </c>
      <c r="C139" s="7">
        <v>15705560</v>
      </c>
      <c r="D139" s="39">
        <v>47.3</v>
      </c>
      <c r="E139" s="13">
        <v>5916</v>
      </c>
      <c r="F139" s="13">
        <v>6347</v>
      </c>
      <c r="G139" s="13">
        <f t="shared" si="3"/>
        <v>431</v>
      </c>
      <c r="H139" s="87">
        <f t="shared" si="4"/>
        <v>0.37065999999999999</v>
      </c>
      <c r="I139" s="97">
        <f>D139/7235.3*I10</f>
        <v>8.6511649662073489E-2</v>
      </c>
      <c r="J139" s="85">
        <f t="shared" si="5"/>
        <v>0.45717164966207346</v>
      </c>
      <c r="K139" s="30"/>
      <c r="L139" s="37"/>
      <c r="M139" s="38"/>
      <c r="N139" s="11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80">
        <v>127</v>
      </c>
      <c r="B140" s="9" t="s">
        <v>141</v>
      </c>
      <c r="C140" s="7">
        <v>15705687</v>
      </c>
      <c r="D140" s="39">
        <v>42.1</v>
      </c>
      <c r="E140" s="13">
        <v>10305</v>
      </c>
      <c r="F140" s="13">
        <v>11240</v>
      </c>
      <c r="G140" s="13">
        <f t="shared" si="3"/>
        <v>935</v>
      </c>
      <c r="H140" s="87">
        <f t="shared" si="4"/>
        <v>0.80409999999999993</v>
      </c>
      <c r="I140" s="97">
        <f>D140/7235.3*I10</f>
        <v>7.7000855196052737E-2</v>
      </c>
      <c r="J140" s="84">
        <f t="shared" si="5"/>
        <v>0.88110085519605263</v>
      </c>
      <c r="K140" s="30"/>
      <c r="L140" s="44"/>
      <c r="M140" s="38"/>
      <c r="N140" s="11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80">
        <v>128</v>
      </c>
      <c r="B141" s="9" t="s">
        <v>132</v>
      </c>
      <c r="C141" s="7">
        <v>15705516</v>
      </c>
      <c r="D141" s="39">
        <v>41.7</v>
      </c>
      <c r="E141" s="13">
        <v>7308</v>
      </c>
      <c r="F141" s="13">
        <v>8015</v>
      </c>
      <c r="G141" s="13">
        <f t="shared" si="3"/>
        <v>707</v>
      </c>
      <c r="H141" s="87">
        <f t="shared" si="4"/>
        <v>0.60802</v>
      </c>
      <c r="I141" s="97">
        <f>D141/7235.3*I10</f>
        <v>7.6269255621743443E-2</v>
      </c>
      <c r="J141" s="84">
        <f t="shared" si="5"/>
        <v>0.68428925562174348</v>
      </c>
      <c r="K141" s="30"/>
      <c r="L141" s="44"/>
      <c r="M141" s="38"/>
      <c r="N141" s="11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80">
        <v>129</v>
      </c>
      <c r="B142" s="9" t="s">
        <v>133</v>
      </c>
      <c r="C142" s="7">
        <v>15705523</v>
      </c>
      <c r="D142" s="39">
        <v>45.4</v>
      </c>
      <c r="E142" s="13">
        <v>8646</v>
      </c>
      <c r="F142" s="13">
        <v>9314</v>
      </c>
      <c r="G142" s="13">
        <f t="shared" si="3"/>
        <v>668</v>
      </c>
      <c r="H142" s="87">
        <f t="shared" si="4"/>
        <v>0.57447999999999999</v>
      </c>
      <c r="I142" s="97">
        <f>D142/7235.3*I10</f>
        <v>8.303655168410437E-2</v>
      </c>
      <c r="J142" s="85">
        <f t="shared" si="5"/>
        <v>0.65751655168410439</v>
      </c>
      <c r="K142" s="30"/>
      <c r="L142" s="44"/>
      <c r="M142" s="38"/>
      <c r="N142" s="11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83">
        <v>130</v>
      </c>
      <c r="B143" s="9" t="s">
        <v>142</v>
      </c>
      <c r="C143" s="7">
        <v>15705627</v>
      </c>
      <c r="D143" s="39">
        <v>59.9</v>
      </c>
      <c r="E143" s="13">
        <v>12807</v>
      </c>
      <c r="F143" s="13">
        <v>13655</v>
      </c>
      <c r="G143" s="13">
        <f t="shared" ref="G143:G149" si="6">F143-E143</f>
        <v>848</v>
      </c>
      <c r="H143" s="87">
        <f t="shared" ref="H143:H149" si="7">G143*0.00086</f>
        <v>0.72927999999999993</v>
      </c>
      <c r="I143" s="97">
        <f>D143/7235.3*I10</f>
        <v>0.10955703625281611</v>
      </c>
      <c r="J143" s="85">
        <f t="shared" ref="J143:J149" si="8">H143+I143</f>
        <v>0.83883703625281603</v>
      </c>
      <c r="K143" s="30"/>
      <c r="L143" s="44"/>
      <c r="M143" s="38"/>
      <c r="N143" s="11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79">
        <v>131</v>
      </c>
      <c r="B144" s="9" t="s">
        <v>134</v>
      </c>
      <c r="C144" s="7">
        <v>15705803</v>
      </c>
      <c r="D144" s="39">
        <v>70.5</v>
      </c>
      <c r="E144" s="13">
        <v>11330</v>
      </c>
      <c r="F144" s="13">
        <v>12135</v>
      </c>
      <c r="G144" s="13">
        <f t="shared" si="6"/>
        <v>805</v>
      </c>
      <c r="H144" s="87">
        <f t="shared" si="7"/>
        <v>0.69230000000000003</v>
      </c>
      <c r="I144" s="97">
        <f>D144/7235.3*I10</f>
        <v>0.12894442497201231</v>
      </c>
      <c r="J144" s="85">
        <f t="shared" si="8"/>
        <v>0.82124442497201233</v>
      </c>
      <c r="K144" s="30"/>
      <c r="L144" s="44"/>
      <c r="M144" s="38"/>
      <c r="N144" s="11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80">
        <v>132</v>
      </c>
      <c r="B145" s="9" t="s">
        <v>135</v>
      </c>
      <c r="C145" s="7">
        <v>15705824</v>
      </c>
      <c r="D145" s="39">
        <v>45.1</v>
      </c>
      <c r="E145" s="13">
        <v>12545</v>
      </c>
      <c r="F145" s="13">
        <v>13173</v>
      </c>
      <c r="G145" s="13">
        <f t="shared" si="6"/>
        <v>628</v>
      </c>
      <c r="H145" s="87">
        <f t="shared" si="7"/>
        <v>0.54008</v>
      </c>
      <c r="I145" s="97">
        <f>D145/7235.3*I10</f>
        <v>8.2487852003372414E-2</v>
      </c>
      <c r="J145" s="84">
        <f t="shared" si="8"/>
        <v>0.62256785200337239</v>
      </c>
      <c r="K145" s="30"/>
      <c r="L145" s="37"/>
      <c r="M145" s="38"/>
      <c r="N145" s="11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81">
        <v>133</v>
      </c>
      <c r="B146" s="60" t="s">
        <v>143</v>
      </c>
      <c r="C146" s="7">
        <v>15705693</v>
      </c>
      <c r="D146" s="45">
        <v>70.5</v>
      </c>
      <c r="E146" s="13">
        <v>6855</v>
      </c>
      <c r="F146" s="13">
        <v>7140</v>
      </c>
      <c r="G146" s="13">
        <f t="shared" si="6"/>
        <v>285</v>
      </c>
      <c r="H146" s="87">
        <f t="shared" si="7"/>
        <v>0.24509999999999998</v>
      </c>
      <c r="I146" s="97">
        <f>D146/7235.3*I10</f>
        <v>0.12894442497201231</v>
      </c>
      <c r="J146" s="84">
        <f t="shared" si="8"/>
        <v>0.37404442497201229</v>
      </c>
      <c r="K146" s="30"/>
      <c r="L146" s="44"/>
      <c r="M146" s="38"/>
      <c r="N146" s="11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80">
        <v>134</v>
      </c>
      <c r="B147" s="9" t="s">
        <v>131</v>
      </c>
      <c r="C147" s="7">
        <v>15705786</v>
      </c>
      <c r="D147" s="39">
        <v>46.9</v>
      </c>
      <c r="E147" s="13">
        <v>9115</v>
      </c>
      <c r="F147" s="13">
        <v>9567</v>
      </c>
      <c r="G147" s="13">
        <f t="shared" si="6"/>
        <v>452</v>
      </c>
      <c r="H147" s="87">
        <f t="shared" si="7"/>
        <v>0.38872000000000001</v>
      </c>
      <c r="I147" s="97">
        <f>D147/7235.3*I10</f>
        <v>8.5780050087764209E-2</v>
      </c>
      <c r="J147" s="84">
        <f t="shared" si="8"/>
        <v>0.47450005008776419</v>
      </c>
      <c r="K147" s="30"/>
      <c r="L147" s="37"/>
      <c r="M147" s="38"/>
      <c r="N147" s="11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80">
        <v>135</v>
      </c>
      <c r="B148" s="9" t="s">
        <v>136</v>
      </c>
      <c r="C148" s="7">
        <v>15705757</v>
      </c>
      <c r="D148" s="39">
        <v>42.3</v>
      </c>
      <c r="E148" s="13">
        <v>9417</v>
      </c>
      <c r="F148" s="13">
        <v>10019</v>
      </c>
      <c r="G148" s="13">
        <f t="shared" si="6"/>
        <v>602</v>
      </c>
      <c r="H148" s="87">
        <f t="shared" si="7"/>
        <v>0.51771999999999996</v>
      </c>
      <c r="I148" s="97">
        <f>D148/7235.3*I10</f>
        <v>7.736665498320737E-2</v>
      </c>
      <c r="J148" s="84">
        <f t="shared" si="8"/>
        <v>0.59508665498320734</v>
      </c>
      <c r="K148" s="30"/>
      <c r="L148" s="44"/>
      <c r="M148" s="38"/>
      <c r="N148" s="11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80">
        <v>136</v>
      </c>
      <c r="B149" s="9" t="s">
        <v>144</v>
      </c>
      <c r="C149" s="7">
        <v>15705635</v>
      </c>
      <c r="D149" s="39">
        <v>41.2</v>
      </c>
      <c r="E149" s="13">
        <v>8716</v>
      </c>
      <c r="F149" s="13">
        <v>9452</v>
      </c>
      <c r="G149" s="13">
        <f t="shared" si="6"/>
        <v>736</v>
      </c>
      <c r="H149" s="87">
        <f t="shared" si="7"/>
        <v>0.63295999999999997</v>
      </c>
      <c r="I149" s="97">
        <f>D149/7235.3*I10</f>
        <v>7.5354756153856839E-2</v>
      </c>
      <c r="J149" s="84">
        <f t="shared" si="8"/>
        <v>0.70831475615385675</v>
      </c>
      <c r="K149" s="30"/>
      <c r="L149" s="44"/>
      <c r="M149" s="38"/>
      <c r="N149" s="11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169" t="s">
        <v>3</v>
      </c>
      <c r="B150" s="169"/>
      <c r="C150" s="169"/>
      <c r="D150" s="76">
        <f>SUM(D14:D149)</f>
        <v>7235.2999999999984</v>
      </c>
      <c r="E150" s="76">
        <v>712637.48837209307</v>
      </c>
      <c r="F150" s="76">
        <f t="shared" ref="F150:J150" si="9">SUM(F14:F149)</f>
        <v>1217461.6000000001</v>
      </c>
      <c r="G150" s="76">
        <f t="shared" si="9"/>
        <v>68205.399999999994</v>
      </c>
      <c r="H150" s="77">
        <f t="shared" si="9"/>
        <v>58.656643999999993</v>
      </c>
      <c r="I150" s="78">
        <f t="shared" si="9"/>
        <v>13.233356000000009</v>
      </c>
      <c r="J150" s="78">
        <f t="shared" si="9"/>
        <v>71.889999999999986</v>
      </c>
      <c r="K150" s="61"/>
      <c r="L150" s="61"/>
      <c r="M150" s="62"/>
      <c r="N150" s="63"/>
      <c r="O150" s="61"/>
      <c r="P150" s="61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H151" s="65"/>
      <c r="K151" s="75"/>
      <c r="L151" s="75"/>
      <c r="M151" s="30"/>
      <c r="N151" s="11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A152" s="4"/>
      <c r="B152" s="4"/>
      <c r="C152" s="4"/>
      <c r="D152" s="4"/>
      <c r="E152" s="6"/>
      <c r="F152" s="5"/>
      <c r="G152" s="5"/>
      <c r="H152" s="6"/>
      <c r="I152" s="2"/>
      <c r="J152" s="2"/>
      <c r="K152" s="30"/>
      <c r="L152" s="30"/>
      <c r="M152" s="30"/>
      <c r="N152" s="11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B153" s="68"/>
      <c r="C153" s="64" t="s">
        <v>151</v>
      </c>
      <c r="E153" s="68"/>
      <c r="F153" s="68"/>
      <c r="G153" s="68"/>
      <c r="H153" s="69"/>
      <c r="K153" s="30"/>
      <c r="L153" s="30"/>
      <c r="M153" s="30"/>
      <c r="N153" s="11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K154" s="30"/>
      <c r="L154" s="30"/>
      <c r="M154" s="30"/>
      <c r="N154" s="11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K155" s="30"/>
      <c r="L155" s="30"/>
      <c r="M155" s="30"/>
      <c r="N155" s="11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K156" s="30"/>
      <c r="L156" s="30"/>
      <c r="M156" s="30"/>
      <c r="N156" s="11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K157" s="30"/>
      <c r="L157" s="30"/>
      <c r="M157" s="30"/>
      <c r="N157" s="11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K158" s="30"/>
      <c r="L158" s="30"/>
      <c r="M158" s="30"/>
      <c r="N158" s="11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K159" s="30"/>
      <c r="L159" s="30"/>
      <c r="M159" s="30"/>
      <c r="N159" s="11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K160" s="30"/>
      <c r="L160" s="30"/>
      <c r="M160" s="30"/>
      <c r="N160" s="11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1:27" x14ac:dyDescent="0.25">
      <c r="K161" s="30"/>
      <c r="L161" s="30"/>
      <c r="M161" s="30"/>
      <c r="N161" s="11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1:27" x14ac:dyDescent="0.25">
      <c r="K162" s="30"/>
      <c r="L162" s="30"/>
      <c r="M162" s="30"/>
      <c r="N162" s="11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1:27" x14ac:dyDescent="0.25">
      <c r="K163" s="30"/>
      <c r="L163" s="30"/>
      <c r="M163" s="30"/>
      <c r="N163" s="11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1:27" x14ac:dyDescent="0.25">
      <c r="K164" s="30"/>
      <c r="L164" s="30"/>
      <c r="M164" s="30"/>
      <c r="N164" s="11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1:27" x14ac:dyDescent="0.25">
      <c r="K165" s="30"/>
      <c r="L165" s="30"/>
      <c r="M165" s="30"/>
      <c r="N165" s="11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1:27" x14ac:dyDescent="0.25">
      <c r="K166" s="30"/>
      <c r="L166" s="30"/>
      <c r="M166" s="30"/>
      <c r="N166" s="11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1:27" x14ac:dyDescent="0.25">
      <c r="K167" s="30"/>
      <c r="L167" s="30"/>
      <c r="M167" s="30"/>
      <c r="N167" s="11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1:27" x14ac:dyDescent="0.25">
      <c r="K168" s="30"/>
      <c r="L168" s="30"/>
      <c r="M168" s="30"/>
      <c r="N168" s="11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1:27" x14ac:dyDescent="0.25">
      <c r="K169" s="30"/>
      <c r="L169" s="30"/>
      <c r="M169" s="30"/>
      <c r="N169" s="11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1:27" x14ac:dyDescent="0.25">
      <c r="K170" s="30"/>
      <c r="L170" s="30"/>
      <c r="M170" s="30"/>
      <c r="N170" s="11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1:27" x14ac:dyDescent="0.25">
      <c r="K171" s="30"/>
      <c r="L171" s="30"/>
      <c r="M171" s="30"/>
      <c r="N171" s="11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1:27" x14ac:dyDescent="0.25">
      <c r="K172" s="30"/>
      <c r="L172" s="30"/>
      <c r="M172" s="30"/>
      <c r="N172" s="11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1:27" x14ac:dyDescent="0.25">
      <c r="K173" s="30"/>
      <c r="L173" s="30"/>
      <c r="M173" s="30"/>
      <c r="N173" s="11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1:27" x14ac:dyDescent="0.25">
      <c r="K174" s="30"/>
      <c r="L174" s="30"/>
      <c r="M174" s="30"/>
      <c r="N174" s="11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1:27" x14ac:dyDescent="0.25">
      <c r="K175" s="30"/>
      <c r="L175" s="30"/>
      <c r="M175" s="30"/>
      <c r="N175" s="11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1:27" x14ac:dyDescent="0.25">
      <c r="K176" s="30"/>
      <c r="L176" s="30"/>
      <c r="M176" s="30"/>
      <c r="N176" s="11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1:27" x14ac:dyDescent="0.25">
      <c r="K177" s="30"/>
      <c r="L177" s="30"/>
      <c r="M177" s="30"/>
      <c r="N177" s="11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1:27" x14ac:dyDescent="0.25">
      <c r="K178" s="30"/>
      <c r="L178" s="30"/>
      <c r="M178" s="30"/>
      <c r="N178" s="11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1:27" x14ac:dyDescent="0.25">
      <c r="K179" s="30"/>
      <c r="L179" s="30"/>
      <c r="M179" s="30"/>
      <c r="N179" s="11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1:27" x14ac:dyDescent="0.25">
      <c r="K180" s="30"/>
      <c r="L180" s="30"/>
      <c r="M180" s="30"/>
      <c r="N180" s="11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1:27" x14ac:dyDescent="0.25">
      <c r="K181" s="30"/>
      <c r="L181" s="30"/>
      <c r="M181" s="30"/>
      <c r="N181" s="1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1:27" x14ac:dyDescent="0.25">
      <c r="K182" s="30"/>
      <c r="L182" s="30"/>
      <c r="M182" s="30"/>
      <c r="N182" s="1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1:27" x14ac:dyDescent="0.25">
      <c r="K183" s="30"/>
      <c r="L183" s="30"/>
      <c r="M183" s="30"/>
      <c r="N183" s="1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1:27" x14ac:dyDescent="0.25">
      <c r="K184" s="30"/>
      <c r="L184" s="30"/>
      <c r="M184" s="30"/>
      <c r="N184" s="1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1:27" x14ac:dyDescent="0.25">
      <c r="K185" s="30"/>
      <c r="L185" s="30"/>
      <c r="M185" s="30"/>
      <c r="N185" s="1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1:27" x14ac:dyDescent="0.25">
      <c r="K186" s="30"/>
      <c r="L186" s="30"/>
      <c r="M186" s="30"/>
      <c r="N186" s="1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1:27" x14ac:dyDescent="0.25">
      <c r="K187" s="30"/>
      <c r="L187" s="30"/>
      <c r="M187" s="30"/>
      <c r="N187" s="1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1:27" x14ac:dyDescent="0.25">
      <c r="K188" s="30"/>
      <c r="L188" s="30"/>
      <c r="M188" s="30"/>
      <c r="N188" s="1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1:27" x14ac:dyDescent="0.25">
      <c r="K189" s="30"/>
      <c r="L189" s="30"/>
      <c r="M189" s="30"/>
      <c r="N189" s="1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1:27" x14ac:dyDescent="0.25">
      <c r="K190" s="71"/>
      <c r="L190" s="71"/>
      <c r="M190" s="71"/>
      <c r="N190" s="72"/>
      <c r="O190" s="71"/>
      <c r="P190" s="71"/>
      <c r="Q190" s="71"/>
      <c r="R190" s="71"/>
      <c r="S190" s="71"/>
      <c r="T190" s="71"/>
      <c r="U190" s="71"/>
      <c r="V190" s="71"/>
      <c r="W190" s="71"/>
    </row>
    <row r="191" spans="11:27" x14ac:dyDescent="0.25">
      <c r="K191" s="71"/>
      <c r="L191" s="71"/>
      <c r="M191" s="71"/>
      <c r="N191" s="72"/>
      <c r="O191" s="71"/>
      <c r="P191" s="71"/>
      <c r="Q191" s="71"/>
      <c r="R191" s="71"/>
      <c r="S191" s="71"/>
      <c r="T191" s="71"/>
      <c r="U191" s="71"/>
      <c r="V191" s="71"/>
      <c r="W191" s="71"/>
    </row>
  </sheetData>
  <mergeCells count="14">
    <mergeCell ref="F9:H9"/>
    <mergeCell ref="F10:H10"/>
    <mergeCell ref="L12:M12"/>
    <mergeCell ref="A150:C150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</mergeCells>
  <pageMargins left="0.70866141732283472" right="0.31496062992125984" top="0.74803149606299213" bottom="0" header="0.31496062992125984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topLeftCell="A28" workbookViewId="0">
      <selection activeCell="F43" sqref="F43"/>
    </sheetView>
  </sheetViews>
  <sheetFormatPr defaultRowHeight="15" x14ac:dyDescent="0.25"/>
  <cols>
    <col min="1" max="1" width="4.85546875" style="64" customWidth="1"/>
    <col min="2" max="2" width="12.28515625" style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70" customWidth="1"/>
    <col min="9" max="9" width="9.85546875" style="66" customWidth="1"/>
    <col min="10" max="10" width="9.42578125" style="67" customWidth="1"/>
    <col min="11" max="11" width="2.140625" style="16" customWidth="1"/>
    <col min="12" max="12" width="14.5703125" style="16" customWidth="1"/>
    <col min="13" max="13" width="16.140625" style="16" customWidth="1"/>
    <col min="14" max="14" width="13.5703125" style="10" customWidth="1"/>
    <col min="15" max="25" width="9.140625" style="16"/>
    <col min="26" max="27" width="9.140625" style="1"/>
  </cols>
  <sheetData>
    <row r="1" spans="1:27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7" ht="20.25" x14ac:dyDescent="0.3">
      <c r="A2" s="17"/>
      <c r="B2" s="127"/>
      <c r="C2" s="127"/>
      <c r="D2" s="17"/>
      <c r="E2" s="127"/>
      <c r="F2" s="127"/>
      <c r="G2" s="127"/>
      <c r="H2" s="127"/>
      <c r="I2" s="18"/>
      <c r="J2" s="19"/>
      <c r="K2" s="20"/>
      <c r="L2" s="20"/>
      <c r="M2" s="20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7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8.75" x14ac:dyDescent="0.25">
      <c r="A4" s="172" t="s">
        <v>162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7" ht="18.7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21"/>
      <c r="K5" s="21"/>
      <c r="L5" s="21"/>
      <c r="M5" s="2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7" ht="60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03" t="s">
        <v>164</v>
      </c>
      <c r="J7" s="24"/>
      <c r="K7" s="23"/>
      <c r="L7" s="176"/>
      <c r="M7" s="17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7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73">
        <v>151.79</v>
      </c>
      <c r="J8" s="25"/>
      <c r="K8" s="23"/>
      <c r="L8" s="176"/>
      <c r="M8" s="17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7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H150</f>
        <v>126.52509200000001</v>
      </c>
      <c r="J9" s="25"/>
      <c r="K9" s="23"/>
      <c r="L9" s="176"/>
      <c r="M9" s="17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7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25.264907999999977</v>
      </c>
      <c r="J10" s="25"/>
      <c r="K10" s="23"/>
      <c r="L10" s="176"/>
      <c r="M10" s="17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7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7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1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0"/>
      <c r="Z12" s="30"/>
      <c r="AA12" s="30"/>
    </row>
    <row r="13" spans="1:27" ht="42.75" customHeight="1" x14ac:dyDescent="0.25">
      <c r="A13" s="31" t="s">
        <v>0</v>
      </c>
      <c r="B13" s="31"/>
      <c r="C13" s="32" t="s">
        <v>1</v>
      </c>
      <c r="D13" s="31" t="s">
        <v>2</v>
      </c>
      <c r="E13" s="12" t="s">
        <v>155</v>
      </c>
      <c r="F13" s="104" t="s">
        <v>163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5"/>
      <c r="O13" s="126"/>
      <c r="P13" s="126"/>
      <c r="Q13" s="106"/>
      <c r="R13" s="106"/>
      <c r="S13" s="106"/>
      <c r="T13" s="106"/>
      <c r="U13" s="106"/>
      <c r="V13" s="106"/>
      <c r="W13" s="106"/>
      <c r="X13" s="106"/>
      <c r="Y13" s="30"/>
      <c r="Z13" s="30"/>
      <c r="AA13" s="30"/>
    </row>
    <row r="14" spans="1:27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9693</v>
      </c>
      <c r="F14" s="13">
        <v>11130.7</v>
      </c>
      <c r="G14" s="13">
        <f>F14-E14</f>
        <v>1437.7000000000007</v>
      </c>
      <c r="H14" s="87">
        <f>G14*0.00086</f>
        <v>1.2364220000000006</v>
      </c>
      <c r="I14" s="97">
        <f>D14/7235.3*I10</f>
        <v>0.15783365466532129</v>
      </c>
      <c r="J14" s="84">
        <f>H14+I14</f>
        <v>1.3942556546653218</v>
      </c>
      <c r="K14" s="30"/>
      <c r="L14" s="37"/>
      <c r="M14" s="38"/>
      <c r="N14" s="30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30"/>
      <c r="Z14" s="30"/>
      <c r="AA14" s="30"/>
    </row>
    <row r="15" spans="1:27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11342</v>
      </c>
      <c r="F15" s="13">
        <v>11366.5</v>
      </c>
      <c r="G15" s="13">
        <f t="shared" ref="G15:G78" si="0">F15-E15</f>
        <v>24.5</v>
      </c>
      <c r="H15" s="87">
        <f t="shared" ref="H15:H78" si="1">G15*0.00086</f>
        <v>2.1069999999999998E-2</v>
      </c>
      <c r="I15" s="98">
        <f>D15/7235.3*I10</f>
        <v>0.21649749091260884</v>
      </c>
      <c r="J15" s="84">
        <f t="shared" ref="J15:J78" si="2">H15+I15</f>
        <v>0.23756749091260884</v>
      </c>
      <c r="K15" s="30"/>
      <c r="L15" s="37"/>
      <c r="M15" s="41"/>
      <c r="N15" s="30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30"/>
      <c r="Z15" s="30"/>
      <c r="AA15" s="30"/>
    </row>
    <row r="16" spans="1:27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10914</v>
      </c>
      <c r="F16" s="13">
        <v>12790</v>
      </c>
      <c r="G16" s="13">
        <f t="shared" si="0"/>
        <v>1876</v>
      </c>
      <c r="H16" s="87">
        <f t="shared" si="1"/>
        <v>1.6133599999999999</v>
      </c>
      <c r="I16" s="97">
        <f>D16/7235.3*I10</f>
        <v>0.25386076757010745</v>
      </c>
      <c r="J16" s="85">
        <f t="shared" si="2"/>
        <v>1.8672207675701074</v>
      </c>
      <c r="K16" s="30"/>
      <c r="L16" s="37"/>
      <c r="M16" s="43"/>
      <c r="N16" s="30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30"/>
      <c r="Z16" s="30"/>
      <c r="AA16" s="30"/>
    </row>
    <row r="17" spans="1:27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2735</v>
      </c>
      <c r="F17" s="13">
        <v>2735</v>
      </c>
      <c r="G17" s="13">
        <f t="shared" si="0"/>
        <v>0</v>
      </c>
      <c r="H17" s="87">
        <f t="shared" si="1"/>
        <v>0</v>
      </c>
      <c r="I17" s="97">
        <f>D17/7235.3*I10</f>
        <v>0.16376987619034442</v>
      </c>
      <c r="J17" s="85">
        <f t="shared" si="2"/>
        <v>0.16376987619034442</v>
      </c>
      <c r="K17" s="30"/>
      <c r="L17" s="44"/>
      <c r="M17" s="43"/>
      <c r="N17" s="30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30"/>
      <c r="Z17" s="30"/>
      <c r="AA17" s="30"/>
    </row>
    <row r="18" spans="1:27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12664</v>
      </c>
      <c r="F18" s="13">
        <v>14998</v>
      </c>
      <c r="G18" s="13">
        <f t="shared" si="0"/>
        <v>2334</v>
      </c>
      <c r="H18" s="87">
        <f t="shared" si="1"/>
        <v>2.0072399999999999</v>
      </c>
      <c r="I18" s="98">
        <f>D18/7235.3*I10</f>
        <v>0.24652778803919648</v>
      </c>
      <c r="J18" s="84">
        <f t="shared" si="2"/>
        <v>2.2537677880391964</v>
      </c>
      <c r="K18" s="30"/>
      <c r="L18" s="44"/>
      <c r="M18" s="38"/>
      <c r="N18" s="30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30"/>
      <c r="Z18" s="30"/>
      <c r="AA18" s="30"/>
    </row>
    <row r="19" spans="1:27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1060</v>
      </c>
      <c r="F19" s="13">
        <v>1178</v>
      </c>
      <c r="G19" s="13">
        <f t="shared" si="0"/>
        <v>118</v>
      </c>
      <c r="H19" s="87">
        <f t="shared" si="1"/>
        <v>0.10148</v>
      </c>
      <c r="I19" s="97">
        <f>D19/7235.3*I10</f>
        <v>0.16551582369770415</v>
      </c>
      <c r="J19" s="85">
        <f t="shared" si="2"/>
        <v>0.26699582369770414</v>
      </c>
      <c r="K19" s="30"/>
      <c r="L19" s="37"/>
      <c r="M19" s="38"/>
      <c r="N19" s="30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30"/>
      <c r="Z19" s="30"/>
      <c r="AA19" s="30"/>
    </row>
    <row r="20" spans="1:27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7872</v>
      </c>
      <c r="F20" s="13">
        <v>9416</v>
      </c>
      <c r="G20" s="13">
        <f t="shared" si="0"/>
        <v>1544</v>
      </c>
      <c r="H20" s="87">
        <f t="shared" si="1"/>
        <v>1.3278399999999999</v>
      </c>
      <c r="I20" s="97">
        <f>D20/7235.3*I10</f>
        <v>0.14735796962116279</v>
      </c>
      <c r="J20" s="85">
        <f t="shared" si="2"/>
        <v>1.4751979696211628</v>
      </c>
      <c r="K20" s="30"/>
      <c r="L20" s="46"/>
      <c r="M20" s="38"/>
      <c r="N20" s="30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30"/>
      <c r="Z20" s="30"/>
      <c r="AA20" s="30"/>
    </row>
    <row r="21" spans="1:27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8375</v>
      </c>
      <c r="F21" s="13">
        <v>10073</v>
      </c>
      <c r="G21" s="13">
        <f t="shared" si="0"/>
        <v>1698</v>
      </c>
      <c r="H21" s="87">
        <f t="shared" si="1"/>
        <v>1.46028</v>
      </c>
      <c r="I21" s="98">
        <f>D21/7235.3*I10</f>
        <v>0.1463104011167469</v>
      </c>
      <c r="J21" s="84">
        <f t="shared" si="2"/>
        <v>1.6065904011167469</v>
      </c>
      <c r="K21" s="30"/>
      <c r="L21" s="46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8474</v>
      </c>
      <c r="F22" s="13">
        <v>9998</v>
      </c>
      <c r="G22" s="13">
        <f t="shared" si="0"/>
        <v>1524</v>
      </c>
      <c r="H22" s="87">
        <f t="shared" si="1"/>
        <v>1.31064</v>
      </c>
      <c r="I22" s="97">
        <f>D22/7235.3*I10</f>
        <v>0.15643689665943344</v>
      </c>
      <c r="J22" s="85">
        <f t="shared" si="2"/>
        <v>1.4670768966594334</v>
      </c>
      <c r="K22" s="30"/>
      <c r="L22" s="46"/>
      <c r="M22" s="38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7636</v>
      </c>
      <c r="F23" s="13">
        <v>8725</v>
      </c>
      <c r="G23" s="13">
        <f t="shared" si="0"/>
        <v>1089</v>
      </c>
      <c r="H23" s="87">
        <f t="shared" si="1"/>
        <v>0.93653999999999993</v>
      </c>
      <c r="I23" s="97">
        <f>D23/7235.3*I10</f>
        <v>0.21684668041408078</v>
      </c>
      <c r="J23" s="85">
        <f t="shared" si="2"/>
        <v>1.1533866804140807</v>
      </c>
      <c r="K23" s="30"/>
      <c r="L23" s="46"/>
      <c r="M23" s="38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8526</v>
      </c>
      <c r="F24" s="13">
        <v>10009</v>
      </c>
      <c r="G24" s="13">
        <f t="shared" si="0"/>
        <v>1483</v>
      </c>
      <c r="H24" s="87">
        <f t="shared" si="1"/>
        <v>1.27538</v>
      </c>
      <c r="I24" s="97">
        <f>D24/7235.3*I10</f>
        <v>0.25420995707157934</v>
      </c>
      <c r="J24" s="85">
        <f t="shared" si="2"/>
        <v>1.5295899570715794</v>
      </c>
      <c r="K24" s="30"/>
      <c r="L24" s="37"/>
      <c r="M24" s="38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10334</v>
      </c>
      <c r="F25" s="13">
        <v>12263</v>
      </c>
      <c r="G25" s="13">
        <f t="shared" si="0"/>
        <v>1929</v>
      </c>
      <c r="H25" s="87">
        <f t="shared" si="1"/>
        <v>1.6589399999999999</v>
      </c>
      <c r="I25" s="97">
        <f>D25/7235.3*I10</f>
        <v>0.16411906569181636</v>
      </c>
      <c r="J25" s="85">
        <f t="shared" si="2"/>
        <v>1.8230590656918162</v>
      </c>
      <c r="K25" s="30"/>
      <c r="L25" s="37"/>
      <c r="M25" s="3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12452</v>
      </c>
      <c r="F26" s="13">
        <v>14953</v>
      </c>
      <c r="G26" s="13">
        <f t="shared" si="0"/>
        <v>2501</v>
      </c>
      <c r="H26" s="87">
        <f t="shared" si="1"/>
        <v>2.1508599999999998</v>
      </c>
      <c r="I26" s="98">
        <f>D26/7235.3*I10</f>
        <v>0.24652778803919648</v>
      </c>
      <c r="J26" s="84">
        <f t="shared" si="2"/>
        <v>2.3973877880391963</v>
      </c>
      <c r="K26" s="30"/>
      <c r="L26" s="44"/>
      <c r="M26" s="3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8022</v>
      </c>
      <c r="F27" s="13">
        <v>9432</v>
      </c>
      <c r="G27" s="13">
        <f t="shared" si="0"/>
        <v>1410</v>
      </c>
      <c r="H27" s="87">
        <f t="shared" si="1"/>
        <v>1.2125999999999999</v>
      </c>
      <c r="I27" s="97">
        <f>D27/7235.3*I10</f>
        <v>0.16411906569181636</v>
      </c>
      <c r="J27" s="85">
        <f t="shared" si="2"/>
        <v>1.3767190656918162</v>
      </c>
      <c r="K27" s="30"/>
      <c r="L27" s="44"/>
      <c r="M27" s="3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3438</v>
      </c>
      <c r="F28" s="13">
        <v>3760</v>
      </c>
      <c r="G28" s="13">
        <f t="shared" si="0"/>
        <v>322</v>
      </c>
      <c r="H28" s="87">
        <f t="shared" si="1"/>
        <v>0.27692</v>
      </c>
      <c r="I28" s="97">
        <f>D28/7235.3*I10</f>
        <v>0.14735796962116279</v>
      </c>
      <c r="J28" s="85">
        <f t="shared" si="2"/>
        <v>0.42427796962116282</v>
      </c>
      <c r="K28" s="30"/>
      <c r="L28" s="37"/>
      <c r="M28" s="3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6163</v>
      </c>
      <c r="F29" s="13">
        <v>7184</v>
      </c>
      <c r="G29" s="13">
        <f t="shared" si="0"/>
        <v>1021</v>
      </c>
      <c r="H29" s="87">
        <f t="shared" si="1"/>
        <v>0.87805999999999995</v>
      </c>
      <c r="I29" s="98">
        <f>D29/7235.3*I10</f>
        <v>0.14945310662999448</v>
      </c>
      <c r="J29" s="84">
        <f t="shared" si="2"/>
        <v>1.0275131066299945</v>
      </c>
      <c r="K29" s="30"/>
      <c r="L29" s="44"/>
      <c r="M29" s="3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4246</v>
      </c>
      <c r="F30" s="13">
        <v>4257</v>
      </c>
      <c r="G30" s="13">
        <f t="shared" si="0"/>
        <v>11</v>
      </c>
      <c r="H30" s="87">
        <f t="shared" si="1"/>
        <v>9.4599999999999997E-3</v>
      </c>
      <c r="I30" s="97">
        <f>D30/7235.3*I10</f>
        <v>0.15992879167415294</v>
      </c>
      <c r="J30" s="85">
        <f t="shared" si="2"/>
        <v>0.16938879167415294</v>
      </c>
      <c r="K30" s="30"/>
      <c r="L30" s="37"/>
      <c r="M30" s="3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11371</v>
      </c>
      <c r="F31" s="13">
        <v>13259</v>
      </c>
      <c r="G31" s="13">
        <f t="shared" si="0"/>
        <v>1888</v>
      </c>
      <c r="H31" s="87">
        <f t="shared" si="1"/>
        <v>1.62368</v>
      </c>
      <c r="I31" s="98">
        <f>D31/7235.3*I10</f>
        <v>0.21160883789200152</v>
      </c>
      <c r="J31" s="84">
        <f t="shared" si="2"/>
        <v>1.8352888378920016</v>
      </c>
      <c r="K31" s="30"/>
      <c r="L31" s="44"/>
      <c r="M31" s="3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9676</v>
      </c>
      <c r="F32" s="13">
        <v>11341</v>
      </c>
      <c r="G32" s="13">
        <f t="shared" si="0"/>
        <v>1665</v>
      </c>
      <c r="H32" s="87">
        <f t="shared" si="1"/>
        <v>1.4319</v>
      </c>
      <c r="I32" s="98">
        <f>D32/7235.3*I10</f>
        <v>0.25001968305391598</v>
      </c>
      <c r="J32" s="84">
        <f t="shared" si="2"/>
        <v>1.6819196830539158</v>
      </c>
      <c r="K32" s="30"/>
      <c r="L32" s="44"/>
      <c r="M32" s="38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x14ac:dyDescent="0.25">
      <c r="A33" s="79">
        <v>20</v>
      </c>
      <c r="B33" s="9" t="s">
        <v>37</v>
      </c>
      <c r="C33" s="48">
        <v>15705665</v>
      </c>
      <c r="D33" s="39">
        <v>46.3</v>
      </c>
      <c r="E33" s="13">
        <v>6233</v>
      </c>
      <c r="F33" s="14">
        <v>7189</v>
      </c>
      <c r="G33" s="13">
        <f t="shared" si="0"/>
        <v>956</v>
      </c>
      <c r="H33" s="87">
        <f t="shared" si="1"/>
        <v>0.82216</v>
      </c>
      <c r="I33" s="97">
        <f>D33/7235.3*I10</f>
        <v>0.16167473918151271</v>
      </c>
      <c r="J33" s="85">
        <f t="shared" si="2"/>
        <v>0.98383473918151276</v>
      </c>
      <c r="K33" s="30"/>
      <c r="L33" s="37"/>
      <c r="M33" s="3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x14ac:dyDescent="0.25">
      <c r="A34" s="129">
        <v>21</v>
      </c>
      <c r="B34" s="130" t="s">
        <v>38</v>
      </c>
      <c r="C34" s="131">
        <v>15708400</v>
      </c>
      <c r="D34" s="132">
        <v>70.099999999999994</v>
      </c>
      <c r="E34" s="14">
        <v>7959</v>
      </c>
      <c r="F34" s="14">
        <v>8225</v>
      </c>
      <c r="G34" s="13">
        <f t="shared" si="0"/>
        <v>266</v>
      </c>
      <c r="H34" s="133">
        <f t="shared" si="1"/>
        <v>0.22875999999999999</v>
      </c>
      <c r="I34" s="97">
        <f>D34/7235.3*I10</f>
        <v>0.24478184053183671</v>
      </c>
      <c r="J34" s="134">
        <f t="shared" si="2"/>
        <v>0.47354184053183668</v>
      </c>
      <c r="K34" s="30"/>
      <c r="L34" s="37"/>
      <c r="M34" s="38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x14ac:dyDescent="0.25">
      <c r="A35" s="129">
        <v>22</v>
      </c>
      <c r="B35" s="130" t="s">
        <v>39</v>
      </c>
      <c r="C35" s="131">
        <v>15705816</v>
      </c>
      <c r="D35" s="132">
        <v>48.1</v>
      </c>
      <c r="E35" s="14">
        <v>5130</v>
      </c>
      <c r="F35" s="14">
        <v>5479</v>
      </c>
      <c r="G35" s="13">
        <f t="shared" si="0"/>
        <v>349</v>
      </c>
      <c r="H35" s="133">
        <f t="shared" si="1"/>
        <v>0.30014000000000002</v>
      </c>
      <c r="I35" s="97">
        <f>D35/7235.3*I10</f>
        <v>0.16796015020800781</v>
      </c>
      <c r="J35" s="134">
        <f t="shared" si="2"/>
        <v>0.46810015020800783</v>
      </c>
      <c r="K35" s="30"/>
      <c r="L35" s="37"/>
      <c r="M35" s="38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x14ac:dyDescent="0.25">
      <c r="A36" s="129">
        <v>23</v>
      </c>
      <c r="B36" s="130" t="s">
        <v>40</v>
      </c>
      <c r="C36" s="131">
        <v>15705524</v>
      </c>
      <c r="D36" s="132">
        <v>42</v>
      </c>
      <c r="E36" s="14">
        <v>5555</v>
      </c>
      <c r="F36" s="14">
        <v>6255</v>
      </c>
      <c r="G36" s="13">
        <f t="shared" si="0"/>
        <v>700</v>
      </c>
      <c r="H36" s="133">
        <f t="shared" si="1"/>
        <v>0.60199999999999998</v>
      </c>
      <c r="I36" s="97">
        <f>D36/7235.3*I10</f>
        <v>0.14665959061821887</v>
      </c>
      <c r="J36" s="134">
        <f t="shared" si="2"/>
        <v>0.74865959061821885</v>
      </c>
      <c r="K36" s="30"/>
      <c r="L36" s="37"/>
      <c r="M36" s="38"/>
      <c r="N36" s="30" t="s">
        <v>156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x14ac:dyDescent="0.25">
      <c r="A37" s="129">
        <v>24</v>
      </c>
      <c r="B37" s="130" t="s">
        <v>41</v>
      </c>
      <c r="C37" s="131">
        <v>15705585</v>
      </c>
      <c r="D37" s="132">
        <v>41.4</v>
      </c>
      <c r="E37" s="14">
        <v>5404</v>
      </c>
      <c r="F37" s="14">
        <v>6071</v>
      </c>
      <c r="G37" s="13">
        <f t="shared" si="0"/>
        <v>667</v>
      </c>
      <c r="H37" s="133">
        <f t="shared" si="1"/>
        <v>0.57362000000000002</v>
      </c>
      <c r="I37" s="97">
        <f>D37/7235.3*I10</f>
        <v>0.14456445360938716</v>
      </c>
      <c r="J37" s="134">
        <f t="shared" si="2"/>
        <v>0.71818445360938721</v>
      </c>
      <c r="K37" s="30"/>
      <c r="L37" s="37"/>
      <c r="M37" s="38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x14ac:dyDescent="0.25">
      <c r="A38" s="129">
        <v>25</v>
      </c>
      <c r="B38" s="130" t="s">
        <v>42</v>
      </c>
      <c r="C38" s="135">
        <v>15705746</v>
      </c>
      <c r="D38" s="132">
        <v>45.8</v>
      </c>
      <c r="E38" s="14">
        <v>4495</v>
      </c>
      <c r="F38" s="14">
        <v>6182</v>
      </c>
      <c r="G38" s="13">
        <f t="shared" si="0"/>
        <v>1687</v>
      </c>
      <c r="H38" s="133">
        <f t="shared" si="1"/>
        <v>1.45082</v>
      </c>
      <c r="I38" s="97">
        <f>D38/7235.3*I10</f>
        <v>0.15992879167415294</v>
      </c>
      <c r="J38" s="134">
        <f t="shared" si="2"/>
        <v>1.610748791674153</v>
      </c>
      <c r="K38" s="30"/>
      <c r="L38" s="37"/>
      <c r="M38" s="38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x14ac:dyDescent="0.25">
      <c r="A39" s="129">
        <v>26</v>
      </c>
      <c r="B39" s="130" t="s">
        <v>43</v>
      </c>
      <c r="C39" s="135">
        <v>15705829</v>
      </c>
      <c r="D39" s="132">
        <v>60.4</v>
      </c>
      <c r="E39" s="14">
        <v>9404</v>
      </c>
      <c r="F39" s="14">
        <v>11465</v>
      </c>
      <c r="G39" s="13">
        <f t="shared" si="0"/>
        <v>2061</v>
      </c>
      <c r="H39" s="133">
        <f t="shared" si="1"/>
        <v>1.7724599999999999</v>
      </c>
      <c r="I39" s="97">
        <f>D39/7235.3*I10</f>
        <v>0.2109104588890576</v>
      </c>
      <c r="J39" s="134">
        <f t="shared" si="2"/>
        <v>1.9833704588890575</v>
      </c>
      <c r="K39" s="30"/>
      <c r="L39" s="37"/>
      <c r="M39" s="38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x14ac:dyDescent="0.25">
      <c r="A40" s="136">
        <v>27</v>
      </c>
      <c r="B40" s="137" t="s">
        <v>44</v>
      </c>
      <c r="C40" s="135">
        <v>15705815</v>
      </c>
      <c r="D40" s="132">
        <v>72.099999999999994</v>
      </c>
      <c r="E40" s="14">
        <v>8236</v>
      </c>
      <c r="F40" s="14">
        <v>9998</v>
      </c>
      <c r="G40" s="13">
        <f t="shared" si="0"/>
        <v>1762</v>
      </c>
      <c r="H40" s="133">
        <f t="shared" si="1"/>
        <v>1.51532</v>
      </c>
      <c r="I40" s="98">
        <f>D40/7235.3*I10</f>
        <v>0.25176563056127571</v>
      </c>
      <c r="J40" s="138">
        <f t="shared" si="2"/>
        <v>1.7670856305612757</v>
      </c>
      <c r="K40" s="30"/>
      <c r="L40" s="44"/>
      <c r="M40" s="38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x14ac:dyDescent="0.25">
      <c r="A41" s="129">
        <v>28</v>
      </c>
      <c r="B41" s="130" t="s">
        <v>45</v>
      </c>
      <c r="C41" s="135">
        <v>15705586</v>
      </c>
      <c r="D41" s="132">
        <v>46.9</v>
      </c>
      <c r="E41" s="14">
        <v>6611</v>
      </c>
      <c r="F41" s="14">
        <v>7906</v>
      </c>
      <c r="G41" s="13">
        <f t="shared" si="0"/>
        <v>1295</v>
      </c>
      <c r="H41" s="133">
        <f t="shared" si="1"/>
        <v>1.1136999999999999</v>
      </c>
      <c r="I41" s="97">
        <f>D41/7235.3*I10</f>
        <v>0.16376987619034442</v>
      </c>
      <c r="J41" s="134">
        <f t="shared" si="2"/>
        <v>1.2774698761903442</v>
      </c>
      <c r="K41" s="30"/>
      <c r="L41" s="46"/>
      <c r="M41" s="38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x14ac:dyDescent="0.25">
      <c r="A42" s="136">
        <v>29</v>
      </c>
      <c r="B42" s="137" t="s">
        <v>46</v>
      </c>
      <c r="C42" s="135">
        <v>15705609</v>
      </c>
      <c r="D42" s="132">
        <v>70</v>
      </c>
      <c r="E42" s="14">
        <v>12434</v>
      </c>
      <c r="F42" s="14">
        <v>12434</v>
      </c>
      <c r="G42" s="13">
        <f t="shared" si="0"/>
        <v>0</v>
      </c>
      <c r="H42" s="133">
        <f t="shared" si="1"/>
        <v>0</v>
      </c>
      <c r="I42" s="98">
        <f>D42/7235.3*I10</f>
        <v>0.24443265103036479</v>
      </c>
      <c r="J42" s="138">
        <f t="shared" si="2"/>
        <v>0.24443265103036479</v>
      </c>
      <c r="K42" s="30"/>
      <c r="L42" s="37"/>
      <c r="M42" s="38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x14ac:dyDescent="0.25">
      <c r="A43" s="129">
        <v>30</v>
      </c>
      <c r="B43" s="130" t="s">
        <v>47</v>
      </c>
      <c r="C43" s="135">
        <v>15705525</v>
      </c>
      <c r="D43" s="132">
        <v>47.4</v>
      </c>
      <c r="E43" s="14">
        <v>7242</v>
      </c>
      <c r="F43" s="14">
        <v>8528</v>
      </c>
      <c r="G43" s="13">
        <f t="shared" si="0"/>
        <v>1286</v>
      </c>
      <c r="H43" s="133">
        <f t="shared" si="1"/>
        <v>1.1059600000000001</v>
      </c>
      <c r="I43" s="97">
        <f>D43/7235.3*I10</f>
        <v>0.16551582369770415</v>
      </c>
      <c r="J43" s="134">
        <f t="shared" si="2"/>
        <v>1.2714758236977042</v>
      </c>
      <c r="K43" s="30"/>
      <c r="L43" s="37"/>
      <c r="M43" s="38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x14ac:dyDescent="0.25">
      <c r="A44" s="129">
        <v>31</v>
      </c>
      <c r="B44" s="130" t="s">
        <v>48</v>
      </c>
      <c r="C44" s="135">
        <v>15705724</v>
      </c>
      <c r="D44" s="132">
        <v>43.2</v>
      </c>
      <c r="E44" s="14">
        <v>5440</v>
      </c>
      <c r="F44" s="15">
        <v>6029</v>
      </c>
      <c r="G44" s="13">
        <f t="shared" si="0"/>
        <v>589</v>
      </c>
      <c r="H44" s="133">
        <f t="shared" si="1"/>
        <v>0.50653999999999999</v>
      </c>
      <c r="I44" s="97">
        <f>D44/7235.3*I10</f>
        <v>0.15084986463588226</v>
      </c>
      <c r="J44" s="134">
        <f t="shared" si="2"/>
        <v>0.65738986463588223</v>
      </c>
      <c r="K44" s="30"/>
      <c r="L44" s="37"/>
      <c r="M44" s="38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x14ac:dyDescent="0.25">
      <c r="A45" s="129">
        <v>32</v>
      </c>
      <c r="B45" s="130" t="s">
        <v>49</v>
      </c>
      <c r="C45" s="135">
        <v>15705733</v>
      </c>
      <c r="D45" s="132">
        <v>41.7</v>
      </c>
      <c r="E45" s="14">
        <v>4075</v>
      </c>
      <c r="F45" s="15">
        <v>5350</v>
      </c>
      <c r="G45" s="13">
        <f t="shared" si="0"/>
        <v>1275</v>
      </c>
      <c r="H45" s="133">
        <f t="shared" si="1"/>
        <v>1.0965</v>
      </c>
      <c r="I45" s="97">
        <f>D45/7235.3*I10</f>
        <v>0.14561202211380303</v>
      </c>
      <c r="J45" s="134">
        <f t="shared" si="2"/>
        <v>1.2421120221138031</v>
      </c>
      <c r="K45" s="30"/>
      <c r="L45" s="37"/>
      <c r="M45" s="9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x14ac:dyDescent="0.25">
      <c r="A46" s="129">
        <v>33</v>
      </c>
      <c r="B46" s="130" t="s">
        <v>50</v>
      </c>
      <c r="C46" s="135">
        <v>15705600</v>
      </c>
      <c r="D46" s="132">
        <v>46</v>
      </c>
      <c r="E46" s="14">
        <v>6758</v>
      </c>
      <c r="F46" s="14">
        <v>8047</v>
      </c>
      <c r="G46" s="13">
        <f t="shared" si="0"/>
        <v>1289</v>
      </c>
      <c r="H46" s="133">
        <f t="shared" si="1"/>
        <v>1.1085400000000001</v>
      </c>
      <c r="I46" s="97">
        <f>D46/7235.3*I10</f>
        <v>0.16062717067709686</v>
      </c>
      <c r="J46" s="134">
        <f t="shared" si="2"/>
        <v>1.2691671706770968</v>
      </c>
      <c r="K46" s="30"/>
      <c r="L46" s="46"/>
      <c r="M46" s="38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x14ac:dyDescent="0.25">
      <c r="A47" s="129">
        <v>34</v>
      </c>
      <c r="B47" s="130" t="s">
        <v>51</v>
      </c>
      <c r="C47" s="135">
        <v>15705534</v>
      </c>
      <c r="D47" s="132">
        <v>60.6</v>
      </c>
      <c r="E47" s="15">
        <v>10252</v>
      </c>
      <c r="F47" s="15">
        <v>12195</v>
      </c>
      <c r="G47" s="13">
        <f t="shared" si="0"/>
        <v>1943</v>
      </c>
      <c r="H47" s="133">
        <f t="shared" si="1"/>
        <v>1.6709799999999999</v>
      </c>
      <c r="I47" s="97">
        <f>D47/7235.3*I10</f>
        <v>0.21160883789200152</v>
      </c>
      <c r="J47" s="134">
        <f t="shared" si="2"/>
        <v>1.8825888378920015</v>
      </c>
      <c r="K47" s="30"/>
      <c r="L47" s="37"/>
      <c r="M47" s="38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x14ac:dyDescent="0.25">
      <c r="A48" s="129">
        <v>35</v>
      </c>
      <c r="B48" s="130" t="s">
        <v>52</v>
      </c>
      <c r="C48" s="139">
        <v>15705677</v>
      </c>
      <c r="D48" s="132">
        <v>72.2</v>
      </c>
      <c r="E48" s="15">
        <v>6427</v>
      </c>
      <c r="F48" s="15">
        <v>6427</v>
      </c>
      <c r="G48" s="13">
        <f t="shared" si="0"/>
        <v>0</v>
      </c>
      <c r="H48" s="133">
        <f t="shared" si="1"/>
        <v>0</v>
      </c>
      <c r="I48" s="97">
        <f>D48/7235.3*I10</f>
        <v>0.25211482006274771</v>
      </c>
      <c r="J48" s="134">
        <f t="shared" si="2"/>
        <v>0.25211482006274771</v>
      </c>
      <c r="K48" s="30"/>
      <c r="L48" s="37"/>
      <c r="M48" s="38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5">
      <c r="A49" s="129">
        <v>36</v>
      </c>
      <c r="B49" s="130" t="s">
        <v>53</v>
      </c>
      <c r="C49" s="135">
        <v>15705691</v>
      </c>
      <c r="D49" s="132">
        <v>46.5</v>
      </c>
      <c r="E49" s="15">
        <v>5356</v>
      </c>
      <c r="F49" s="15">
        <v>6156</v>
      </c>
      <c r="G49" s="13">
        <f t="shared" si="0"/>
        <v>800</v>
      </c>
      <c r="H49" s="133">
        <f t="shared" si="1"/>
        <v>0.68799999999999994</v>
      </c>
      <c r="I49" s="97">
        <f>D49/7235.3*I10</f>
        <v>0.1623731181844566</v>
      </c>
      <c r="J49" s="134">
        <f>H49+I49</f>
        <v>0.85037311818445649</v>
      </c>
      <c r="K49" s="30"/>
      <c r="L49" s="37"/>
      <c r="M49" s="38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5">
      <c r="A50" s="140">
        <v>37</v>
      </c>
      <c r="B50" s="141" t="s">
        <v>54</v>
      </c>
      <c r="C50" s="135">
        <v>15730459</v>
      </c>
      <c r="D50" s="142">
        <v>69.5</v>
      </c>
      <c r="E50" s="15">
        <v>10127</v>
      </c>
      <c r="F50" s="14">
        <v>12679</v>
      </c>
      <c r="G50" s="13">
        <f t="shared" si="0"/>
        <v>2552</v>
      </c>
      <c r="H50" s="133">
        <f t="shared" si="1"/>
        <v>2.1947199999999998</v>
      </c>
      <c r="I50" s="97">
        <f>D50/7235.3*I10</f>
        <v>0.24268670352300503</v>
      </c>
      <c r="J50" s="143">
        <f>H50+I50</f>
        <v>2.4374067035230049</v>
      </c>
      <c r="K50" s="30"/>
      <c r="L50" s="37"/>
      <c r="M50" s="9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5">
      <c r="A51" s="129">
        <v>38</v>
      </c>
      <c r="B51" s="130" t="s">
        <v>55</v>
      </c>
      <c r="C51" s="144">
        <v>15705514</v>
      </c>
      <c r="D51" s="132">
        <v>47</v>
      </c>
      <c r="E51" s="15">
        <v>2450</v>
      </c>
      <c r="F51" s="15">
        <v>2463</v>
      </c>
      <c r="G51" s="13">
        <f t="shared" si="0"/>
        <v>13</v>
      </c>
      <c r="H51" s="133">
        <f t="shared" si="1"/>
        <v>1.1179999999999999E-2</v>
      </c>
      <c r="I51" s="97">
        <f>D51/7235.3*I10</f>
        <v>0.16411906569181636</v>
      </c>
      <c r="J51" s="143">
        <f>H51+I51</f>
        <v>0.17529906569181636</v>
      </c>
      <c r="K51" s="30"/>
      <c r="L51" s="37"/>
      <c r="M51" s="9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5">
      <c r="A52" s="129">
        <v>39</v>
      </c>
      <c r="B52" s="145" t="s">
        <v>56</v>
      </c>
      <c r="C52" s="135">
        <v>15705660</v>
      </c>
      <c r="D52" s="132">
        <v>43.1</v>
      </c>
      <c r="E52" s="15">
        <v>3238</v>
      </c>
      <c r="F52" s="14">
        <v>3408</v>
      </c>
      <c r="G52" s="13">
        <f t="shared" si="0"/>
        <v>170</v>
      </c>
      <c r="H52" s="133">
        <f t="shared" si="1"/>
        <v>0.1462</v>
      </c>
      <c r="I52" s="97">
        <f>D52/7235.3*I10</f>
        <v>0.15050067513441032</v>
      </c>
      <c r="J52" s="134">
        <f t="shared" si="2"/>
        <v>0.29670067513441034</v>
      </c>
      <c r="K52" s="30"/>
      <c r="L52" s="37"/>
      <c r="M52" s="9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5">
      <c r="A53" s="79">
        <v>40</v>
      </c>
      <c r="B53" s="9" t="s">
        <v>57</v>
      </c>
      <c r="C53" s="7">
        <v>15705539</v>
      </c>
      <c r="D53" s="39">
        <v>41.4</v>
      </c>
      <c r="E53" s="54">
        <v>5700</v>
      </c>
      <c r="F53" s="14">
        <v>6200</v>
      </c>
      <c r="G53" s="13">
        <f t="shared" si="0"/>
        <v>500</v>
      </c>
      <c r="H53" s="87">
        <f t="shared" si="1"/>
        <v>0.43</v>
      </c>
      <c r="I53" s="97">
        <f>D53/7235.3*I10</f>
        <v>0.14456445360938716</v>
      </c>
      <c r="J53" s="85">
        <f t="shared" si="2"/>
        <v>0.57456445360938713</v>
      </c>
      <c r="K53" s="30"/>
      <c r="L53" s="37"/>
      <c r="M53" s="9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5">
      <c r="A54" s="79">
        <v>41</v>
      </c>
      <c r="B54" s="9" t="s">
        <v>58</v>
      </c>
      <c r="C54" s="7">
        <v>15705823</v>
      </c>
      <c r="D54" s="39">
        <v>45.9</v>
      </c>
      <c r="E54" s="54">
        <v>6152</v>
      </c>
      <c r="F54" s="54">
        <v>7252</v>
      </c>
      <c r="G54" s="13">
        <f t="shared" si="0"/>
        <v>1100</v>
      </c>
      <c r="H54" s="87">
        <f t="shared" si="1"/>
        <v>0.94599999999999995</v>
      </c>
      <c r="I54" s="97">
        <f>D54/7235.3*I10</f>
        <v>0.16027798117562492</v>
      </c>
      <c r="J54" s="85">
        <f t="shared" si="2"/>
        <v>1.1062779811756249</v>
      </c>
      <c r="K54" s="30"/>
      <c r="L54" s="37"/>
      <c r="M54" s="38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5">
      <c r="A55" s="79">
        <v>42</v>
      </c>
      <c r="B55" s="9" t="s">
        <v>59</v>
      </c>
      <c r="C55" s="7">
        <v>15705552</v>
      </c>
      <c r="D55" s="39">
        <v>60.8</v>
      </c>
      <c r="E55" s="54">
        <v>10214</v>
      </c>
      <c r="F55" s="54">
        <v>11780</v>
      </c>
      <c r="G55" s="13">
        <f t="shared" si="0"/>
        <v>1566</v>
      </c>
      <c r="H55" s="87">
        <f t="shared" si="1"/>
        <v>1.34676</v>
      </c>
      <c r="I55" s="97">
        <f>D55/7235.3*I10</f>
        <v>0.21230721689494542</v>
      </c>
      <c r="J55" s="85">
        <f t="shared" si="2"/>
        <v>1.5590672168949453</v>
      </c>
      <c r="K55" s="30"/>
      <c r="L55" s="37"/>
      <c r="M55" s="38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5">
      <c r="A56" s="80">
        <v>43</v>
      </c>
      <c r="B56" s="53" t="s">
        <v>60</v>
      </c>
      <c r="C56" s="7">
        <v>15705663</v>
      </c>
      <c r="D56" s="39">
        <v>72.2</v>
      </c>
      <c r="E56" s="54">
        <v>3155</v>
      </c>
      <c r="F56" s="54">
        <v>3155</v>
      </c>
      <c r="G56" s="13">
        <f t="shared" si="0"/>
        <v>0</v>
      </c>
      <c r="H56" s="87">
        <f t="shared" si="1"/>
        <v>0</v>
      </c>
      <c r="I56" s="98">
        <f>D56/7235.3*I10</f>
        <v>0.25211482006274771</v>
      </c>
      <c r="J56" s="84">
        <f t="shared" si="2"/>
        <v>0.25211482006274771</v>
      </c>
      <c r="K56" s="30"/>
      <c r="L56" s="102">
        <v>1037</v>
      </c>
      <c r="M56" s="38"/>
      <c r="N56" s="106" t="s">
        <v>157</v>
      </c>
      <c r="O56" s="106"/>
      <c r="P56" s="106"/>
      <c r="Q56" s="106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5">
      <c r="A57" s="79">
        <v>44</v>
      </c>
      <c r="B57" s="9" t="s">
        <v>61</v>
      </c>
      <c r="C57" s="7">
        <v>15705515</v>
      </c>
      <c r="D57" s="39">
        <v>46.3</v>
      </c>
      <c r="E57" s="54">
        <v>8890</v>
      </c>
      <c r="F57" s="54">
        <v>10415</v>
      </c>
      <c r="G57" s="13">
        <f t="shared" si="0"/>
        <v>1525</v>
      </c>
      <c r="H57" s="87">
        <f t="shared" si="1"/>
        <v>1.3114999999999999</v>
      </c>
      <c r="I57" s="97">
        <f>D57/7235.3*I10</f>
        <v>0.16167473918151271</v>
      </c>
      <c r="J57" s="85">
        <f t="shared" si="2"/>
        <v>1.4731747391815126</v>
      </c>
      <c r="K57" s="30"/>
      <c r="L57" s="37"/>
      <c r="M57" s="38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5">
      <c r="A58" s="79">
        <v>45</v>
      </c>
      <c r="B58" s="9" t="s">
        <v>62</v>
      </c>
      <c r="C58" s="7">
        <v>15705549</v>
      </c>
      <c r="D58" s="39">
        <v>69.7</v>
      </c>
      <c r="E58" s="54">
        <v>9094</v>
      </c>
      <c r="F58" s="54">
        <v>9094</v>
      </c>
      <c r="G58" s="13">
        <f t="shared" si="0"/>
        <v>0</v>
      </c>
      <c r="H58" s="87">
        <f t="shared" si="1"/>
        <v>0</v>
      </c>
      <c r="I58" s="97">
        <f>D58/7235.3*I10</f>
        <v>0.24338508252594895</v>
      </c>
      <c r="J58" s="85">
        <f t="shared" si="2"/>
        <v>0.24338508252594895</v>
      </c>
      <c r="K58" s="30"/>
      <c r="L58" s="37"/>
      <c r="M58" s="38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5">
      <c r="A59" s="79">
        <v>46</v>
      </c>
      <c r="B59" s="9" t="s">
        <v>63</v>
      </c>
      <c r="C59" s="7">
        <v>15705742</v>
      </c>
      <c r="D59" s="39">
        <v>47.9</v>
      </c>
      <c r="E59" s="54">
        <v>6868</v>
      </c>
      <c r="F59" s="54">
        <v>7890</v>
      </c>
      <c r="G59" s="13">
        <f t="shared" si="0"/>
        <v>1022</v>
      </c>
      <c r="H59" s="87">
        <f t="shared" si="1"/>
        <v>0.87891999999999992</v>
      </c>
      <c r="I59" s="97">
        <f>D59/7235.3*I10</f>
        <v>0.16726177120506389</v>
      </c>
      <c r="J59" s="85">
        <f t="shared" si="2"/>
        <v>1.0461817712050638</v>
      </c>
      <c r="K59" s="30"/>
      <c r="L59" s="44"/>
      <c r="M59" s="38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79">
        <v>47</v>
      </c>
      <c r="B60" s="9" t="s">
        <v>64</v>
      </c>
      <c r="C60" s="7">
        <v>15705719</v>
      </c>
      <c r="D60" s="39">
        <v>42.4</v>
      </c>
      <c r="E60" s="54">
        <v>5752</v>
      </c>
      <c r="F60" s="54">
        <v>6608</v>
      </c>
      <c r="G60" s="13">
        <f t="shared" si="0"/>
        <v>856</v>
      </c>
      <c r="H60" s="87">
        <f t="shared" si="1"/>
        <v>0.73616000000000004</v>
      </c>
      <c r="I60" s="97">
        <f>D60/7235.3*I10</f>
        <v>0.14805634862410666</v>
      </c>
      <c r="J60" s="85">
        <f t="shared" si="2"/>
        <v>0.8842163486241067</v>
      </c>
      <c r="K60" s="30"/>
      <c r="L60" s="37"/>
      <c r="M60" s="38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5">
      <c r="A61" s="79">
        <v>48</v>
      </c>
      <c r="B61" s="9" t="s">
        <v>57</v>
      </c>
      <c r="C61" s="7">
        <v>15702590</v>
      </c>
      <c r="D61" s="39">
        <v>41.7</v>
      </c>
      <c r="E61" s="54">
        <v>8289</v>
      </c>
      <c r="F61" s="54">
        <v>10037</v>
      </c>
      <c r="G61" s="13">
        <f t="shared" si="0"/>
        <v>1748</v>
      </c>
      <c r="H61" s="87">
        <f t="shared" si="1"/>
        <v>1.5032799999999999</v>
      </c>
      <c r="I61" s="97">
        <f>D61/7235.3*I10</f>
        <v>0.14561202211380303</v>
      </c>
      <c r="J61" s="85">
        <f t="shared" si="2"/>
        <v>1.648892022113803</v>
      </c>
      <c r="K61" s="30"/>
      <c r="L61" s="37"/>
      <c r="M61" s="38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5">
      <c r="A62" s="79">
        <v>49</v>
      </c>
      <c r="B62" s="9" t="s">
        <v>65</v>
      </c>
      <c r="C62" s="7">
        <v>15705689</v>
      </c>
      <c r="D62" s="39">
        <v>45.7</v>
      </c>
      <c r="E62" s="13">
        <v>7861</v>
      </c>
      <c r="F62" s="13">
        <v>8644</v>
      </c>
      <c r="G62" s="13">
        <f t="shared" si="0"/>
        <v>783</v>
      </c>
      <c r="H62" s="87">
        <f t="shared" si="1"/>
        <v>0.67337999999999998</v>
      </c>
      <c r="I62" s="97">
        <f>D62/7235.3*I10</f>
        <v>0.15957960217268102</v>
      </c>
      <c r="J62" s="85">
        <f t="shared" si="2"/>
        <v>0.83295960217268106</v>
      </c>
      <c r="K62" s="30"/>
      <c r="L62" s="37"/>
      <c r="M62" s="38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5">
      <c r="A63" s="79">
        <v>50</v>
      </c>
      <c r="B63" s="9" t="s">
        <v>66</v>
      </c>
      <c r="C63" s="7">
        <v>15705596</v>
      </c>
      <c r="D63" s="39">
        <v>60.9</v>
      </c>
      <c r="E63" s="13">
        <v>4579</v>
      </c>
      <c r="F63" s="13">
        <v>4579</v>
      </c>
      <c r="G63" s="13">
        <f t="shared" si="0"/>
        <v>0</v>
      </c>
      <c r="H63" s="87">
        <f t="shared" si="1"/>
        <v>0</v>
      </c>
      <c r="I63" s="97">
        <f>D63/7235.3*I10</f>
        <v>0.21265640639641736</v>
      </c>
      <c r="J63" s="85">
        <f t="shared" si="2"/>
        <v>0.21265640639641736</v>
      </c>
      <c r="K63" s="30"/>
      <c r="L63" s="37"/>
      <c r="M63" s="38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5">
      <c r="A64" s="79">
        <v>51</v>
      </c>
      <c r="B64" s="9" t="s">
        <v>67</v>
      </c>
      <c r="C64" s="7">
        <v>15705599</v>
      </c>
      <c r="D64" s="39">
        <v>71.7</v>
      </c>
      <c r="E64" s="13">
        <v>4886</v>
      </c>
      <c r="F64" s="13">
        <v>5199</v>
      </c>
      <c r="G64" s="13">
        <f t="shared" si="0"/>
        <v>313</v>
      </c>
      <c r="H64" s="87">
        <f t="shared" si="1"/>
        <v>0.26917999999999997</v>
      </c>
      <c r="I64" s="97">
        <f>D64/7235.3*I10</f>
        <v>0.25036887255538792</v>
      </c>
      <c r="J64" s="85">
        <f t="shared" si="2"/>
        <v>0.51954887255538784</v>
      </c>
      <c r="K64" s="30"/>
      <c r="L64" s="37"/>
      <c r="M64" s="38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5">
      <c r="A65" s="79">
        <v>52</v>
      </c>
      <c r="B65" s="9" t="s">
        <v>68</v>
      </c>
      <c r="C65" s="7">
        <v>15705736</v>
      </c>
      <c r="D65" s="39">
        <v>46.2</v>
      </c>
      <c r="E65" s="13">
        <v>7502</v>
      </c>
      <c r="F65" s="13">
        <v>9005</v>
      </c>
      <c r="G65" s="13">
        <f t="shared" si="0"/>
        <v>1503</v>
      </c>
      <c r="H65" s="87">
        <f t="shared" si="1"/>
        <v>1.2925800000000001</v>
      </c>
      <c r="I65" s="97">
        <f>D65/7235.3*I10</f>
        <v>0.16132554968004076</v>
      </c>
      <c r="J65" s="85">
        <f t="shared" si="2"/>
        <v>1.4539055496800408</v>
      </c>
      <c r="K65" s="30"/>
      <c r="L65" s="37"/>
      <c r="M65" s="38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5">
      <c r="A66" s="79">
        <v>53</v>
      </c>
      <c r="B66" s="55" t="s">
        <v>150</v>
      </c>
      <c r="C66" s="7">
        <v>15708051</v>
      </c>
      <c r="D66" s="39">
        <v>69.8</v>
      </c>
      <c r="E66" s="13">
        <v>14610</v>
      </c>
      <c r="F66" s="13">
        <v>17174</v>
      </c>
      <c r="G66" s="13">
        <f t="shared" si="0"/>
        <v>2564</v>
      </c>
      <c r="H66" s="87">
        <f t="shared" si="1"/>
        <v>2.2050399999999999</v>
      </c>
      <c r="I66" s="97">
        <f>D66/7235.3*I10</f>
        <v>0.2437342720274209</v>
      </c>
      <c r="J66" s="85">
        <f t="shared" si="2"/>
        <v>2.4487742720274208</v>
      </c>
      <c r="K66" s="30"/>
      <c r="L66" s="44"/>
      <c r="M66" s="38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5">
      <c r="A67" s="79">
        <v>54</v>
      </c>
      <c r="B67" s="56" t="s">
        <v>59</v>
      </c>
      <c r="C67" s="7">
        <v>15705572</v>
      </c>
      <c r="D67" s="39">
        <v>47.4</v>
      </c>
      <c r="E67" s="13">
        <v>8205</v>
      </c>
      <c r="F67" s="13">
        <v>9752</v>
      </c>
      <c r="G67" s="13">
        <f t="shared" si="0"/>
        <v>1547</v>
      </c>
      <c r="H67" s="87">
        <f t="shared" si="1"/>
        <v>1.3304199999999999</v>
      </c>
      <c r="I67" s="97">
        <f>D67/7235.3*I10</f>
        <v>0.16551582369770415</v>
      </c>
      <c r="J67" s="85">
        <f t="shared" si="2"/>
        <v>1.4959358236977041</v>
      </c>
      <c r="K67" s="30"/>
      <c r="L67" s="37"/>
      <c r="M67" s="38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5">
      <c r="A68" s="79">
        <v>55</v>
      </c>
      <c r="B68" s="55" t="s">
        <v>69</v>
      </c>
      <c r="C68" s="7">
        <v>15708071</v>
      </c>
      <c r="D68" s="39">
        <v>42.1</v>
      </c>
      <c r="E68" s="13">
        <v>6779</v>
      </c>
      <c r="F68" s="13">
        <v>8175</v>
      </c>
      <c r="G68" s="13">
        <f t="shared" si="0"/>
        <v>1396</v>
      </c>
      <c r="H68" s="87">
        <f t="shared" si="1"/>
        <v>1.2005600000000001</v>
      </c>
      <c r="I68" s="97">
        <f>D68/7235.3*I10</f>
        <v>0.14700878011969082</v>
      </c>
      <c r="J68" s="85">
        <f t="shared" si="2"/>
        <v>1.3475687801196909</v>
      </c>
      <c r="K68" s="30"/>
      <c r="L68" s="37"/>
      <c r="M68" s="38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5">
      <c r="A69" s="79">
        <v>56</v>
      </c>
      <c r="B69" s="55" t="s">
        <v>57</v>
      </c>
      <c r="C69" s="7">
        <v>15705570</v>
      </c>
      <c r="D69" s="39">
        <v>41.6</v>
      </c>
      <c r="E69" s="13">
        <v>8653</v>
      </c>
      <c r="F69" s="13">
        <v>10250</v>
      </c>
      <c r="G69" s="13">
        <f t="shared" si="0"/>
        <v>1597</v>
      </c>
      <c r="H69" s="87">
        <f t="shared" si="1"/>
        <v>1.3734199999999999</v>
      </c>
      <c r="I69" s="97">
        <f>D69/7235.3*I10</f>
        <v>0.14526283261233108</v>
      </c>
      <c r="J69" s="85">
        <f t="shared" si="2"/>
        <v>1.5186828326123309</v>
      </c>
      <c r="K69" s="30"/>
      <c r="L69" s="37"/>
      <c r="M69" s="38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5">
      <c r="A70" s="82">
        <v>57</v>
      </c>
      <c r="B70" s="56" t="s">
        <v>70</v>
      </c>
      <c r="C70" s="8">
        <v>15730776</v>
      </c>
      <c r="D70" s="39">
        <v>45.9</v>
      </c>
      <c r="E70" s="13">
        <v>4840</v>
      </c>
      <c r="F70" s="13">
        <v>5526</v>
      </c>
      <c r="G70" s="13">
        <f t="shared" si="0"/>
        <v>686</v>
      </c>
      <c r="H70" s="87">
        <f t="shared" si="1"/>
        <v>0.58996000000000004</v>
      </c>
      <c r="I70" s="97">
        <f>D70/7235.3*I10</f>
        <v>0.16027798117562492</v>
      </c>
      <c r="J70" s="85">
        <f>H70+I70</f>
        <v>0.75023798117562501</v>
      </c>
      <c r="K70" s="30"/>
      <c r="L70" s="37"/>
      <c r="M70" s="38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5">
      <c r="A71" s="79">
        <v>58</v>
      </c>
      <c r="B71" s="55" t="s">
        <v>71</v>
      </c>
      <c r="C71" s="7">
        <v>15705638</v>
      </c>
      <c r="D71" s="39">
        <v>60.3</v>
      </c>
      <c r="E71" s="13">
        <v>3209</v>
      </c>
      <c r="F71" s="13">
        <v>3209</v>
      </c>
      <c r="G71" s="13">
        <f t="shared" si="0"/>
        <v>0</v>
      </c>
      <c r="H71" s="87">
        <f t="shared" si="1"/>
        <v>0</v>
      </c>
      <c r="I71" s="97">
        <f>D71/7235.3*I10</f>
        <v>0.21056126938758565</v>
      </c>
      <c r="J71" s="84">
        <f t="shared" si="2"/>
        <v>0.21056126938758565</v>
      </c>
      <c r="K71" s="30"/>
      <c r="L71" s="37"/>
      <c r="M71" s="38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5">
      <c r="A72" s="79">
        <v>59</v>
      </c>
      <c r="B72" s="55" t="s">
        <v>72</v>
      </c>
      <c r="C72" s="7">
        <v>15705679</v>
      </c>
      <c r="D72" s="39">
        <v>71.7</v>
      </c>
      <c r="E72" s="13">
        <v>10146</v>
      </c>
      <c r="F72" s="13">
        <v>11819</v>
      </c>
      <c r="G72" s="13">
        <f t="shared" si="0"/>
        <v>1673</v>
      </c>
      <c r="H72" s="87">
        <f t="shared" si="1"/>
        <v>1.4387799999999999</v>
      </c>
      <c r="I72" s="97">
        <f>D72/7235.3*I10</f>
        <v>0.25036887255538792</v>
      </c>
      <c r="J72" s="85">
        <f t="shared" si="2"/>
        <v>1.6891488725553878</v>
      </c>
      <c r="K72" s="30"/>
      <c r="L72" s="37"/>
      <c r="M72" s="38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5">
      <c r="A73" s="79">
        <v>60</v>
      </c>
      <c r="B73" s="9" t="s">
        <v>73</v>
      </c>
      <c r="C73" s="7">
        <v>15705645</v>
      </c>
      <c r="D73" s="39">
        <v>46</v>
      </c>
      <c r="E73" s="13">
        <v>3284</v>
      </c>
      <c r="F73" s="13">
        <v>3648</v>
      </c>
      <c r="G73" s="13">
        <f t="shared" si="0"/>
        <v>364</v>
      </c>
      <c r="H73" s="87">
        <f t="shared" si="1"/>
        <v>0.31303999999999998</v>
      </c>
      <c r="I73" s="97">
        <f>D73/7235.3*I10</f>
        <v>0.16062717067709686</v>
      </c>
      <c r="J73" s="85">
        <f t="shared" si="2"/>
        <v>0.47366717067709685</v>
      </c>
      <c r="K73" s="30"/>
      <c r="L73" s="37"/>
      <c r="M73" s="38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5">
      <c r="A74" s="79">
        <v>61</v>
      </c>
      <c r="B74" s="9" t="s">
        <v>74</v>
      </c>
      <c r="C74" s="7">
        <v>15705714</v>
      </c>
      <c r="D74" s="39">
        <v>71.5</v>
      </c>
      <c r="E74" s="13">
        <v>12920</v>
      </c>
      <c r="F74" s="13">
        <v>14137</v>
      </c>
      <c r="G74" s="13">
        <f t="shared" si="0"/>
        <v>1217</v>
      </c>
      <c r="H74" s="87">
        <f t="shared" si="1"/>
        <v>1.0466199999999999</v>
      </c>
      <c r="I74" s="97">
        <f>D74/7235.3*I10</f>
        <v>0.24967049355244403</v>
      </c>
      <c r="J74" s="85">
        <f t="shared" si="2"/>
        <v>1.296290493552444</v>
      </c>
      <c r="K74" s="30"/>
      <c r="L74" s="37"/>
      <c r="M74" s="38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5">
      <c r="A75" s="79">
        <v>62</v>
      </c>
      <c r="B75" s="9" t="s">
        <v>75</v>
      </c>
      <c r="C75" s="7">
        <v>15705794</v>
      </c>
      <c r="D75" s="39">
        <v>47.9</v>
      </c>
      <c r="E75" s="13">
        <v>6145</v>
      </c>
      <c r="F75" s="13">
        <v>6926</v>
      </c>
      <c r="G75" s="13">
        <f t="shared" si="0"/>
        <v>781</v>
      </c>
      <c r="H75" s="87">
        <f t="shared" si="1"/>
        <v>0.67166000000000003</v>
      </c>
      <c r="I75" s="97">
        <f>D75/7235.3*I10</f>
        <v>0.16726177120506389</v>
      </c>
      <c r="J75" s="85">
        <f t="shared" si="2"/>
        <v>0.83892177120506395</v>
      </c>
      <c r="K75" s="30"/>
      <c r="L75" s="37"/>
      <c r="M75" s="38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5">
      <c r="A76" s="79">
        <v>63</v>
      </c>
      <c r="B76" s="9" t="s">
        <v>76</v>
      </c>
      <c r="C76" s="7">
        <v>15703003</v>
      </c>
      <c r="D76" s="39">
        <v>41.4</v>
      </c>
      <c r="E76" s="13">
        <v>2982</v>
      </c>
      <c r="F76" s="13">
        <v>3414</v>
      </c>
      <c r="G76" s="13">
        <f t="shared" si="0"/>
        <v>432</v>
      </c>
      <c r="H76" s="87">
        <f t="shared" si="1"/>
        <v>0.37152000000000002</v>
      </c>
      <c r="I76" s="97">
        <f>D76/7235.3*I10</f>
        <v>0.14456445360938716</v>
      </c>
      <c r="J76" s="85">
        <f t="shared" si="2"/>
        <v>0.51608445360938715</v>
      </c>
      <c r="K76" s="30"/>
      <c r="L76" s="37"/>
      <c r="M76" s="38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5">
      <c r="A77" s="80">
        <v>64</v>
      </c>
      <c r="B77" s="49" t="s">
        <v>77</v>
      </c>
      <c r="C77" s="7">
        <v>15705656</v>
      </c>
      <c r="D77" s="39">
        <v>42.2</v>
      </c>
      <c r="E77" s="13">
        <v>5781</v>
      </c>
      <c r="F77" s="13">
        <v>6790</v>
      </c>
      <c r="G77" s="13">
        <f t="shared" si="0"/>
        <v>1009</v>
      </c>
      <c r="H77" s="87">
        <f t="shared" si="1"/>
        <v>0.86773999999999996</v>
      </c>
      <c r="I77" s="97">
        <f>D77/7235.3*I10</f>
        <v>0.14735796962116279</v>
      </c>
      <c r="J77" s="84">
        <f t="shared" si="2"/>
        <v>1.0150979696211628</v>
      </c>
      <c r="K77" s="30"/>
      <c r="L77" s="44"/>
      <c r="M77" s="38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5">
      <c r="A78" s="79">
        <v>65</v>
      </c>
      <c r="B78" s="9" t="s">
        <v>78</v>
      </c>
      <c r="C78" s="7">
        <v>15708142</v>
      </c>
      <c r="D78" s="39">
        <v>45.4</v>
      </c>
      <c r="E78" s="13">
        <v>6722</v>
      </c>
      <c r="F78" s="13">
        <v>7539</v>
      </c>
      <c r="G78" s="13">
        <f t="shared" si="0"/>
        <v>817</v>
      </c>
      <c r="H78" s="87">
        <f t="shared" si="1"/>
        <v>0.70262000000000002</v>
      </c>
      <c r="I78" s="97">
        <f>D78/7235.3*I10</f>
        <v>0.15853203366826515</v>
      </c>
      <c r="J78" s="85">
        <f t="shared" si="2"/>
        <v>0.8611520336682652</v>
      </c>
      <c r="K78" s="30"/>
      <c r="L78" s="37"/>
      <c r="M78" s="38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5">
      <c r="A79" s="80">
        <v>66</v>
      </c>
      <c r="B79" s="49" t="s">
        <v>79</v>
      </c>
      <c r="C79" s="7">
        <v>15708645</v>
      </c>
      <c r="D79" s="39">
        <v>60.2</v>
      </c>
      <c r="E79" s="13">
        <v>11662</v>
      </c>
      <c r="F79" s="13">
        <v>13430</v>
      </c>
      <c r="G79" s="13">
        <f t="shared" ref="G79:G142" si="3">F79-E79</f>
        <v>1768</v>
      </c>
      <c r="H79" s="87">
        <f t="shared" ref="H79:H142" si="4">G79*0.00086</f>
        <v>1.5204800000000001</v>
      </c>
      <c r="I79" s="97">
        <f>D79/7235.3*I10</f>
        <v>0.21021207988611371</v>
      </c>
      <c r="J79" s="84">
        <f t="shared" ref="J79:J142" si="5">H79+I79</f>
        <v>1.7306920798861138</v>
      </c>
      <c r="K79" s="30"/>
      <c r="L79" s="44"/>
      <c r="M79" s="38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5">
      <c r="A80" s="79">
        <v>67</v>
      </c>
      <c r="B80" s="9" t="s">
        <v>148</v>
      </c>
      <c r="C80" s="7">
        <v>15708109</v>
      </c>
      <c r="D80" s="39">
        <v>71.5</v>
      </c>
      <c r="E80" s="13">
        <v>8368</v>
      </c>
      <c r="F80" s="13">
        <v>9471</v>
      </c>
      <c r="G80" s="13">
        <f t="shared" si="3"/>
        <v>1103</v>
      </c>
      <c r="H80" s="87">
        <f t="shared" si="4"/>
        <v>0.94857999999999998</v>
      </c>
      <c r="I80" s="97">
        <f>D80/7235.3*I10</f>
        <v>0.24967049355244403</v>
      </c>
      <c r="J80" s="85">
        <f t="shared" si="5"/>
        <v>1.1982504935524441</v>
      </c>
      <c r="K80" s="30"/>
      <c r="L80" s="37"/>
      <c r="M80" s="38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5">
      <c r="A81" s="79">
        <v>68</v>
      </c>
      <c r="B81" s="9" t="s">
        <v>80</v>
      </c>
      <c r="C81" s="7">
        <v>15705797</v>
      </c>
      <c r="D81" s="39">
        <v>45.7</v>
      </c>
      <c r="E81" s="13">
        <v>10974</v>
      </c>
      <c r="F81" s="13">
        <v>12583</v>
      </c>
      <c r="G81" s="13">
        <f t="shared" si="3"/>
        <v>1609</v>
      </c>
      <c r="H81" s="87">
        <f t="shared" si="4"/>
        <v>1.38374</v>
      </c>
      <c r="I81" s="97">
        <f>D81/7235.3*I10</f>
        <v>0.15957960217268102</v>
      </c>
      <c r="J81" s="85">
        <f t="shared" si="5"/>
        <v>1.5433196021726809</v>
      </c>
      <c r="K81" s="30"/>
      <c r="L81" s="37"/>
      <c r="M81" s="38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5">
      <c r="A82" s="79">
        <v>69</v>
      </c>
      <c r="B82" s="9" t="s">
        <v>81</v>
      </c>
      <c r="C82" s="7">
        <v>15708362</v>
      </c>
      <c r="D82" s="39">
        <v>70.599999999999994</v>
      </c>
      <c r="E82" s="13">
        <v>13766</v>
      </c>
      <c r="F82" s="13">
        <v>16323</v>
      </c>
      <c r="G82" s="13">
        <f t="shared" si="3"/>
        <v>2557</v>
      </c>
      <c r="H82" s="87">
        <f t="shared" si="4"/>
        <v>2.19902</v>
      </c>
      <c r="I82" s="97">
        <f>D82/7235.3*I10</f>
        <v>0.24652778803919648</v>
      </c>
      <c r="J82" s="85">
        <f t="shared" si="5"/>
        <v>2.4455477880391965</v>
      </c>
      <c r="K82" s="30"/>
      <c r="L82" s="37"/>
      <c r="M82" s="38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5">
      <c r="A83" s="79">
        <v>70</v>
      </c>
      <c r="B83" s="9" t="s">
        <v>137</v>
      </c>
      <c r="C83" s="7">
        <v>15705643</v>
      </c>
      <c r="D83" s="39">
        <v>46.6</v>
      </c>
      <c r="E83" s="13">
        <v>7068</v>
      </c>
      <c r="F83" s="13">
        <v>8010</v>
      </c>
      <c r="G83" s="13">
        <f t="shared" si="3"/>
        <v>942</v>
      </c>
      <c r="H83" s="87">
        <f t="shared" si="4"/>
        <v>0.81011999999999995</v>
      </c>
      <c r="I83" s="97">
        <f>D83/7235.3*I10</f>
        <v>0.16272230768592857</v>
      </c>
      <c r="J83" s="85">
        <f t="shared" si="5"/>
        <v>0.9728423076859285</v>
      </c>
      <c r="K83" s="30"/>
      <c r="L83" s="37"/>
      <c r="M83" s="38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x14ac:dyDescent="0.25">
      <c r="A84" s="79">
        <v>71</v>
      </c>
      <c r="B84" s="9" t="s">
        <v>82</v>
      </c>
      <c r="C84" s="7">
        <v>15705776</v>
      </c>
      <c r="D84" s="39">
        <v>42.2</v>
      </c>
      <c r="E84" s="13">
        <v>6</v>
      </c>
      <c r="F84" s="13">
        <v>6</v>
      </c>
      <c r="G84" s="13">
        <f t="shared" si="3"/>
        <v>0</v>
      </c>
      <c r="H84" s="87">
        <f t="shared" si="4"/>
        <v>0</v>
      </c>
      <c r="I84" s="97">
        <f>D84/7235.3*I10</f>
        <v>0.14735796962116279</v>
      </c>
      <c r="J84" s="85">
        <f t="shared" si="5"/>
        <v>0.14735796962116279</v>
      </c>
      <c r="K84" s="30"/>
      <c r="L84" s="37"/>
      <c r="M84" s="38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5">
      <c r="A85" s="79">
        <v>72</v>
      </c>
      <c r="B85" s="9" t="s">
        <v>83</v>
      </c>
      <c r="C85" s="7">
        <v>15705545</v>
      </c>
      <c r="D85" s="39">
        <v>41.9</v>
      </c>
      <c r="E85" s="13">
        <v>3590</v>
      </c>
      <c r="F85" s="13">
        <v>4210</v>
      </c>
      <c r="G85" s="13">
        <f t="shared" si="3"/>
        <v>620</v>
      </c>
      <c r="H85" s="87">
        <f t="shared" si="4"/>
        <v>0.53320000000000001</v>
      </c>
      <c r="I85" s="97">
        <f>D85/7235.3*I10</f>
        <v>0.1463104011167469</v>
      </c>
      <c r="J85" s="85">
        <f t="shared" si="5"/>
        <v>0.67951040111674688</v>
      </c>
      <c r="K85" s="30"/>
      <c r="L85" s="37"/>
      <c r="M85" s="38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5">
      <c r="A86" s="79">
        <v>73</v>
      </c>
      <c r="B86" s="9" t="s">
        <v>84</v>
      </c>
      <c r="C86" s="7">
        <v>15708739</v>
      </c>
      <c r="D86" s="39">
        <v>45.8</v>
      </c>
      <c r="E86" s="13">
        <v>5860</v>
      </c>
      <c r="F86" s="13">
        <v>6973</v>
      </c>
      <c r="G86" s="13">
        <f t="shared" si="3"/>
        <v>1113</v>
      </c>
      <c r="H86" s="87">
        <f t="shared" si="4"/>
        <v>0.95718000000000003</v>
      </c>
      <c r="I86" s="97">
        <f>D86/7235.3*I10</f>
        <v>0.15992879167415294</v>
      </c>
      <c r="J86" s="85">
        <f t="shared" si="5"/>
        <v>1.1171087916741529</v>
      </c>
      <c r="K86" s="30"/>
      <c r="L86" s="37"/>
      <c r="M86" s="38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5">
      <c r="A87" s="80">
        <v>74</v>
      </c>
      <c r="B87" s="49" t="s">
        <v>85</v>
      </c>
      <c r="C87" s="7">
        <v>15708197</v>
      </c>
      <c r="D87" s="39">
        <v>60.7</v>
      </c>
      <c r="E87" s="13">
        <v>8360</v>
      </c>
      <c r="F87" s="13">
        <v>9454</v>
      </c>
      <c r="G87" s="13">
        <f t="shared" si="3"/>
        <v>1094</v>
      </c>
      <c r="H87" s="87">
        <f t="shared" si="4"/>
        <v>0.94084000000000001</v>
      </c>
      <c r="I87" s="97">
        <f>D87/7235.3*I10</f>
        <v>0.21195802739347347</v>
      </c>
      <c r="J87" s="84">
        <f t="shared" si="5"/>
        <v>1.1527980273934735</v>
      </c>
      <c r="K87" s="30"/>
      <c r="L87" s="44"/>
      <c r="M87" s="38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5">
      <c r="A88" s="79">
        <v>75</v>
      </c>
      <c r="B88" s="9" t="s">
        <v>86</v>
      </c>
      <c r="C88" s="7">
        <v>15708099</v>
      </c>
      <c r="D88" s="39">
        <v>72.099999999999994</v>
      </c>
      <c r="E88" s="13">
        <v>10488</v>
      </c>
      <c r="F88" s="13">
        <v>11873</v>
      </c>
      <c r="G88" s="13">
        <f t="shared" si="3"/>
        <v>1385</v>
      </c>
      <c r="H88" s="87">
        <f t="shared" si="4"/>
        <v>1.1911</v>
      </c>
      <c r="I88" s="97">
        <f>D88/7235.3*I10</f>
        <v>0.25176563056127571</v>
      </c>
      <c r="J88" s="85">
        <f t="shared" si="5"/>
        <v>1.4428656305612757</v>
      </c>
      <c r="K88" s="30"/>
      <c r="L88" s="37"/>
      <c r="M88" s="38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5">
      <c r="A89" s="79">
        <v>76</v>
      </c>
      <c r="B89" s="9" t="s">
        <v>87</v>
      </c>
      <c r="C89" s="7">
        <v>15708563</v>
      </c>
      <c r="D89" s="39">
        <v>45.9</v>
      </c>
      <c r="E89" s="13">
        <v>8000</v>
      </c>
      <c r="F89" s="13">
        <v>9371</v>
      </c>
      <c r="G89" s="13">
        <f t="shared" si="3"/>
        <v>1371</v>
      </c>
      <c r="H89" s="87">
        <f t="shared" si="4"/>
        <v>1.17906</v>
      </c>
      <c r="I89" s="97">
        <f>D89/7235.3*I10</f>
        <v>0.16027798117562492</v>
      </c>
      <c r="J89" s="85">
        <f t="shared" si="5"/>
        <v>1.339337981175625</v>
      </c>
      <c r="K89" s="30"/>
      <c r="L89" s="37"/>
      <c r="M89" s="38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5">
      <c r="A90" s="80">
        <v>77</v>
      </c>
      <c r="B90" s="49" t="s">
        <v>88</v>
      </c>
      <c r="C90" s="7">
        <v>15708346</v>
      </c>
      <c r="D90" s="39">
        <v>71</v>
      </c>
      <c r="E90" s="13">
        <v>12088</v>
      </c>
      <c r="F90" s="13">
        <v>13885</v>
      </c>
      <c r="G90" s="13">
        <f t="shared" si="3"/>
        <v>1797</v>
      </c>
      <c r="H90" s="87">
        <f t="shared" si="4"/>
        <v>1.54542</v>
      </c>
      <c r="I90" s="97">
        <f>D90/7235.3*I10</f>
        <v>0.24792454604508427</v>
      </c>
      <c r="J90" s="84">
        <f t="shared" si="5"/>
        <v>1.7933445460450843</v>
      </c>
      <c r="K90" s="30"/>
      <c r="L90" s="44"/>
      <c r="M90" s="38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5">
      <c r="A91" s="80">
        <v>78</v>
      </c>
      <c r="B91" s="49" t="s">
        <v>89</v>
      </c>
      <c r="C91" s="7">
        <v>15708441</v>
      </c>
      <c r="D91" s="39">
        <v>47.6</v>
      </c>
      <c r="E91" s="13">
        <v>9026</v>
      </c>
      <c r="F91" s="13">
        <v>10600</v>
      </c>
      <c r="G91" s="13">
        <f t="shared" si="3"/>
        <v>1574</v>
      </c>
      <c r="H91" s="87">
        <f t="shared" si="4"/>
        <v>1.35364</v>
      </c>
      <c r="I91" s="97">
        <f>D91/7235.3*I10</f>
        <v>0.16621420270064807</v>
      </c>
      <c r="J91" s="84">
        <f t="shared" si="5"/>
        <v>1.5198542027006481</v>
      </c>
      <c r="K91" s="30"/>
      <c r="L91" s="44"/>
      <c r="M91" s="38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5">
      <c r="A92" s="79">
        <v>79</v>
      </c>
      <c r="B92" s="9" t="s">
        <v>138</v>
      </c>
      <c r="C92" s="7">
        <v>15708575</v>
      </c>
      <c r="D92" s="39">
        <v>42.3</v>
      </c>
      <c r="E92" s="13">
        <v>2066</v>
      </c>
      <c r="F92" s="13">
        <v>2120</v>
      </c>
      <c r="G92" s="13">
        <f t="shared" si="3"/>
        <v>54</v>
      </c>
      <c r="H92" s="87">
        <f t="shared" si="4"/>
        <v>4.6440000000000002E-2</v>
      </c>
      <c r="I92" s="97">
        <f>D92/7235.3*I10</f>
        <v>0.14770715912263471</v>
      </c>
      <c r="J92" s="85">
        <f t="shared" si="5"/>
        <v>0.19414715912263472</v>
      </c>
      <c r="K92" s="30"/>
      <c r="L92" s="37"/>
      <c r="M92" s="3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5">
      <c r="A93" s="79">
        <v>80</v>
      </c>
      <c r="B93" s="9" t="s">
        <v>90</v>
      </c>
      <c r="C93" s="7">
        <v>15708455</v>
      </c>
      <c r="D93" s="39">
        <v>41.9</v>
      </c>
      <c r="E93" s="13">
        <v>4139</v>
      </c>
      <c r="F93" s="13">
        <v>4853</v>
      </c>
      <c r="G93" s="13">
        <f t="shared" si="3"/>
        <v>714</v>
      </c>
      <c r="H93" s="87">
        <f t="shared" si="4"/>
        <v>0.61404000000000003</v>
      </c>
      <c r="I93" s="97">
        <f>D93/7235.3*I10</f>
        <v>0.1463104011167469</v>
      </c>
      <c r="J93" s="85">
        <f t="shared" si="5"/>
        <v>0.7603504011167469</v>
      </c>
      <c r="K93" s="30"/>
      <c r="L93" s="37"/>
      <c r="M93" s="3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5">
      <c r="A94" s="79">
        <v>81</v>
      </c>
      <c r="B94" s="9" t="s">
        <v>91</v>
      </c>
      <c r="C94" s="7">
        <v>15708660</v>
      </c>
      <c r="D94" s="39">
        <v>45.7</v>
      </c>
      <c r="E94" s="13">
        <v>8531</v>
      </c>
      <c r="F94" s="13">
        <v>9839</v>
      </c>
      <c r="G94" s="13">
        <f t="shared" si="3"/>
        <v>1308</v>
      </c>
      <c r="H94" s="87">
        <f t="shared" si="4"/>
        <v>1.1248799999999999</v>
      </c>
      <c r="I94" s="97">
        <f>D94/7235.3*I10</f>
        <v>0.15957960217268102</v>
      </c>
      <c r="J94" s="85">
        <f t="shared" si="5"/>
        <v>1.2844596021726808</v>
      </c>
      <c r="K94" s="30"/>
      <c r="L94" s="37"/>
      <c r="M94" s="3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5">
      <c r="A95" s="79">
        <v>82</v>
      </c>
      <c r="B95" s="9" t="s">
        <v>92</v>
      </c>
      <c r="C95" s="7">
        <v>15708727</v>
      </c>
      <c r="D95" s="39">
        <v>60.7</v>
      </c>
      <c r="E95" s="13">
        <v>10485</v>
      </c>
      <c r="F95" s="13">
        <v>12297</v>
      </c>
      <c r="G95" s="13">
        <f t="shared" si="3"/>
        <v>1812</v>
      </c>
      <c r="H95" s="87">
        <f t="shared" si="4"/>
        <v>1.5583199999999999</v>
      </c>
      <c r="I95" s="97">
        <f>D95/7235.3*I10</f>
        <v>0.21195802739347347</v>
      </c>
      <c r="J95" s="85">
        <f t="shared" si="5"/>
        <v>1.7702780273934735</v>
      </c>
      <c r="K95" s="30"/>
      <c r="L95" s="44"/>
      <c r="M95" s="3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5">
      <c r="A96" s="79">
        <v>83</v>
      </c>
      <c r="B96" s="9" t="s">
        <v>139</v>
      </c>
      <c r="C96" s="7">
        <v>15705611</v>
      </c>
      <c r="D96" s="39">
        <v>71.900000000000006</v>
      </c>
      <c r="E96" s="13">
        <v>6039</v>
      </c>
      <c r="F96" s="13">
        <v>7021</v>
      </c>
      <c r="G96" s="13">
        <f t="shared" si="3"/>
        <v>982</v>
      </c>
      <c r="H96" s="87">
        <f t="shared" si="4"/>
        <v>0.84451999999999994</v>
      </c>
      <c r="I96" s="97">
        <f>D96/7235.3*I10</f>
        <v>0.25106725155833182</v>
      </c>
      <c r="J96" s="85">
        <f t="shared" si="5"/>
        <v>1.0955872515583318</v>
      </c>
      <c r="K96" s="30"/>
      <c r="L96" s="44"/>
      <c r="M96" s="38"/>
      <c r="N96" s="11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79">
        <v>84</v>
      </c>
      <c r="B97" s="9" t="s">
        <v>93</v>
      </c>
      <c r="C97" s="7">
        <v>15708134</v>
      </c>
      <c r="D97" s="39">
        <v>45.6</v>
      </c>
      <c r="E97" s="13">
        <v>8475</v>
      </c>
      <c r="F97" s="13">
        <v>9270</v>
      </c>
      <c r="G97" s="13">
        <f t="shared" si="3"/>
        <v>795</v>
      </c>
      <c r="H97" s="87">
        <f t="shared" si="4"/>
        <v>0.68369999999999997</v>
      </c>
      <c r="I97" s="97">
        <f>D97/7235.3*I10</f>
        <v>0.15923041267120905</v>
      </c>
      <c r="J97" s="85">
        <f t="shared" si="5"/>
        <v>0.84293041267120905</v>
      </c>
      <c r="K97" s="30"/>
      <c r="L97" s="37"/>
      <c r="M97" s="38"/>
      <c r="N97" s="11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80">
        <v>85</v>
      </c>
      <c r="B98" s="49" t="s">
        <v>94</v>
      </c>
      <c r="C98" s="7">
        <v>15705763</v>
      </c>
      <c r="D98" s="39">
        <v>70.7</v>
      </c>
      <c r="E98" s="13">
        <v>11816</v>
      </c>
      <c r="F98" s="13">
        <v>13448</v>
      </c>
      <c r="G98" s="13">
        <f t="shared" si="3"/>
        <v>1632</v>
      </c>
      <c r="H98" s="87">
        <f t="shared" si="4"/>
        <v>1.4035199999999999</v>
      </c>
      <c r="I98" s="97">
        <f>D98/7235.3*I10</f>
        <v>0.24687697754066845</v>
      </c>
      <c r="J98" s="84">
        <f t="shared" si="5"/>
        <v>1.6503969775406684</v>
      </c>
      <c r="K98" s="30"/>
      <c r="L98" s="37"/>
      <c r="M98" s="37"/>
      <c r="N98" s="11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79">
        <v>86</v>
      </c>
      <c r="B99" s="90" t="s">
        <v>95</v>
      </c>
      <c r="C99" s="91">
        <v>15708293</v>
      </c>
      <c r="D99" s="92">
        <v>47.5</v>
      </c>
      <c r="E99" s="54">
        <v>7340</v>
      </c>
      <c r="F99" s="13">
        <v>8742</v>
      </c>
      <c r="G99" s="13">
        <f t="shared" si="3"/>
        <v>1402</v>
      </c>
      <c r="H99" s="87">
        <f t="shared" si="4"/>
        <v>1.2057199999999999</v>
      </c>
      <c r="I99" s="97">
        <f>D99/7235.3*I10</f>
        <v>0.16586501319917613</v>
      </c>
      <c r="J99" s="85">
        <f t="shared" si="5"/>
        <v>1.371585013199176</v>
      </c>
      <c r="K99" s="30"/>
      <c r="L99" s="37"/>
      <c r="M99" s="38"/>
      <c r="N99" s="11"/>
      <c r="O99" s="44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79">
        <v>87</v>
      </c>
      <c r="B100" s="90" t="s">
        <v>96</v>
      </c>
      <c r="C100" s="91">
        <v>15708499</v>
      </c>
      <c r="D100" s="92">
        <v>42</v>
      </c>
      <c r="E100" s="54">
        <v>8936</v>
      </c>
      <c r="F100" s="13">
        <v>8936</v>
      </c>
      <c r="G100" s="13">
        <f t="shared" si="3"/>
        <v>0</v>
      </c>
      <c r="H100" s="87">
        <f t="shared" si="4"/>
        <v>0</v>
      </c>
      <c r="I100" s="97">
        <f>D100/7235.3*I10</f>
        <v>0.14665959061821887</v>
      </c>
      <c r="J100" s="85">
        <f t="shared" si="5"/>
        <v>0.14665959061821887</v>
      </c>
      <c r="K100" s="30"/>
      <c r="L100" s="37"/>
      <c r="M100" s="38"/>
      <c r="N100" s="11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79">
        <v>88</v>
      </c>
      <c r="B101" s="89" t="s">
        <v>149</v>
      </c>
      <c r="C101" s="91">
        <v>15708190</v>
      </c>
      <c r="D101" s="92">
        <v>41.1</v>
      </c>
      <c r="E101" s="54">
        <v>8655</v>
      </c>
      <c r="F101" s="13">
        <v>10272</v>
      </c>
      <c r="G101" s="13">
        <f t="shared" si="3"/>
        <v>1617</v>
      </c>
      <c r="H101" s="87">
        <f t="shared" si="4"/>
        <v>1.39062</v>
      </c>
      <c r="I101" s="97">
        <f>D101/7235.3*I10</f>
        <v>0.14351688510497135</v>
      </c>
      <c r="J101" s="85">
        <f t="shared" si="5"/>
        <v>1.5341368851049713</v>
      </c>
      <c r="K101" s="30"/>
      <c r="L101" s="44"/>
      <c r="M101" s="38"/>
      <c r="N101" s="11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79">
        <v>89</v>
      </c>
      <c r="B102" s="90" t="s">
        <v>97</v>
      </c>
      <c r="C102" s="93">
        <v>15708008</v>
      </c>
      <c r="D102" s="92">
        <v>45.5</v>
      </c>
      <c r="E102" s="54">
        <v>10306</v>
      </c>
      <c r="F102" s="13">
        <v>12178</v>
      </c>
      <c r="G102" s="13">
        <f t="shared" si="3"/>
        <v>1872</v>
      </c>
      <c r="H102" s="87">
        <f t="shared" si="4"/>
        <v>1.60992</v>
      </c>
      <c r="I102" s="97">
        <f>D102/7235.3*I10</f>
        <v>0.1588812231697371</v>
      </c>
      <c r="J102" s="85">
        <f t="shared" si="5"/>
        <v>1.7688012231697372</v>
      </c>
      <c r="K102" s="30"/>
      <c r="L102" s="37"/>
      <c r="M102" s="38"/>
      <c r="N102" s="11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79">
        <v>90</v>
      </c>
      <c r="B103" s="90" t="s">
        <v>98</v>
      </c>
      <c r="C103" s="93">
        <v>15708095</v>
      </c>
      <c r="D103" s="92">
        <v>61</v>
      </c>
      <c r="E103" s="54">
        <v>10305</v>
      </c>
      <c r="F103" s="13">
        <v>12256</v>
      </c>
      <c r="G103" s="13">
        <f t="shared" si="3"/>
        <v>1951</v>
      </c>
      <c r="H103" s="87">
        <f t="shared" si="4"/>
        <v>1.6778599999999999</v>
      </c>
      <c r="I103" s="97">
        <f>D103/7235.3*I10</f>
        <v>0.21300559589788931</v>
      </c>
      <c r="J103" s="85">
        <f t="shared" si="5"/>
        <v>1.8908655958978893</v>
      </c>
      <c r="K103" s="30"/>
      <c r="L103" s="44"/>
      <c r="M103" s="38"/>
      <c r="N103" s="11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80">
        <v>91</v>
      </c>
      <c r="B104" s="94" t="s">
        <v>99</v>
      </c>
      <c r="C104" s="93">
        <v>15708016</v>
      </c>
      <c r="D104" s="92">
        <v>71.8</v>
      </c>
      <c r="E104" s="54">
        <v>8441</v>
      </c>
      <c r="F104" s="13">
        <v>9497</v>
      </c>
      <c r="G104" s="13">
        <f t="shared" si="3"/>
        <v>1056</v>
      </c>
      <c r="H104" s="87">
        <f t="shared" si="4"/>
        <v>0.90815999999999997</v>
      </c>
      <c r="I104" s="97">
        <f>D104/7235.3*I10</f>
        <v>0.25071806205685987</v>
      </c>
      <c r="J104" s="84">
        <f t="shared" si="5"/>
        <v>1.1588780620568597</v>
      </c>
      <c r="K104" s="30"/>
      <c r="L104" s="44"/>
      <c r="M104" s="37"/>
      <c r="N104" s="11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79">
        <v>92</v>
      </c>
      <c r="B105" s="90" t="s">
        <v>100</v>
      </c>
      <c r="C105" s="93">
        <v>15708063</v>
      </c>
      <c r="D105" s="92">
        <v>45.4</v>
      </c>
      <c r="E105" s="54">
        <v>8441</v>
      </c>
      <c r="F105" s="13">
        <v>10044</v>
      </c>
      <c r="G105" s="13">
        <f t="shared" si="3"/>
        <v>1603</v>
      </c>
      <c r="H105" s="87">
        <f t="shared" si="4"/>
        <v>1.3785799999999999</v>
      </c>
      <c r="I105" s="97">
        <f>D105/7235.3*I10</f>
        <v>0.15853203366826515</v>
      </c>
      <c r="J105" s="85">
        <f t="shared" si="5"/>
        <v>1.5371120336682651</v>
      </c>
      <c r="K105" s="30"/>
      <c r="L105" s="37"/>
      <c r="M105" s="38"/>
      <c r="N105" s="11"/>
      <c r="O105" s="44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80">
        <v>93</v>
      </c>
      <c r="B106" s="94" t="s">
        <v>101</v>
      </c>
      <c r="C106" s="93">
        <v>15708115</v>
      </c>
      <c r="D106" s="92">
        <v>70.599999999999994</v>
      </c>
      <c r="E106" s="54">
        <v>3445</v>
      </c>
      <c r="F106" s="13">
        <v>3445</v>
      </c>
      <c r="G106" s="13">
        <f t="shared" si="3"/>
        <v>0</v>
      </c>
      <c r="H106" s="87">
        <f t="shared" si="4"/>
        <v>0</v>
      </c>
      <c r="I106" s="97">
        <f>D106/7235.3*I10</f>
        <v>0.24652778803919648</v>
      </c>
      <c r="J106" s="84">
        <f t="shared" si="5"/>
        <v>0.24652778803919648</v>
      </c>
      <c r="K106" s="30"/>
      <c r="L106" s="37"/>
      <c r="M106" s="38"/>
      <c r="N106" s="11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79">
        <v>94</v>
      </c>
      <c r="B107" s="90" t="s">
        <v>102</v>
      </c>
      <c r="C107" s="93">
        <v>15705706</v>
      </c>
      <c r="D107" s="92">
        <v>47.4</v>
      </c>
      <c r="E107" s="54">
        <v>6220</v>
      </c>
      <c r="F107" s="13">
        <v>6700</v>
      </c>
      <c r="G107" s="13">
        <f t="shared" si="3"/>
        <v>480</v>
      </c>
      <c r="H107" s="87">
        <f t="shared" si="4"/>
        <v>0.4128</v>
      </c>
      <c r="I107" s="97">
        <f>D107/7235.3*I10</f>
        <v>0.16551582369770415</v>
      </c>
      <c r="J107" s="85">
        <f t="shared" si="5"/>
        <v>0.57831582369770418</v>
      </c>
      <c r="K107" s="30"/>
      <c r="L107" s="37"/>
      <c r="M107" s="38"/>
      <c r="N107" s="11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79">
        <v>95</v>
      </c>
      <c r="B108" s="90" t="s">
        <v>103</v>
      </c>
      <c r="C108" s="93">
        <v>15708352</v>
      </c>
      <c r="D108" s="92">
        <v>42</v>
      </c>
      <c r="E108" s="54">
        <v>1573</v>
      </c>
      <c r="F108" s="13">
        <v>1573</v>
      </c>
      <c r="G108" s="13">
        <f t="shared" si="3"/>
        <v>0</v>
      </c>
      <c r="H108" s="87">
        <f t="shared" si="4"/>
        <v>0</v>
      </c>
      <c r="I108" s="97">
        <f>D108/7235.3*I10</f>
        <v>0.14665959061821887</v>
      </c>
      <c r="J108" s="85">
        <f t="shared" si="5"/>
        <v>0.14665959061821887</v>
      </c>
      <c r="K108" s="30"/>
      <c r="L108" s="37"/>
      <c r="M108" s="38"/>
      <c r="N108" s="11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79">
        <v>96</v>
      </c>
      <c r="B109" s="90" t="s">
        <v>140</v>
      </c>
      <c r="C109" s="93">
        <v>15708616</v>
      </c>
      <c r="D109" s="92">
        <v>41.6</v>
      </c>
      <c r="E109" s="54">
        <v>7485</v>
      </c>
      <c r="F109" s="13">
        <v>8876</v>
      </c>
      <c r="G109" s="13">
        <f t="shared" si="3"/>
        <v>1391</v>
      </c>
      <c r="H109" s="87">
        <f t="shared" si="4"/>
        <v>1.1962599999999999</v>
      </c>
      <c r="I109" s="97">
        <f>D109/7235.3*I10</f>
        <v>0.14526283261233108</v>
      </c>
      <c r="J109" s="85">
        <f t="shared" si="5"/>
        <v>1.341522832612331</v>
      </c>
      <c r="K109" s="30"/>
      <c r="L109" s="44"/>
      <c r="M109" s="38"/>
      <c r="N109" s="11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80">
        <v>97</v>
      </c>
      <c r="B110" s="94" t="s">
        <v>104</v>
      </c>
      <c r="C110" s="91">
        <v>15705517</v>
      </c>
      <c r="D110" s="92">
        <v>45.3</v>
      </c>
      <c r="E110" s="54">
        <v>4927</v>
      </c>
      <c r="F110" s="13">
        <v>5408</v>
      </c>
      <c r="G110" s="13">
        <f t="shared" si="3"/>
        <v>481</v>
      </c>
      <c r="H110" s="87">
        <f t="shared" si="4"/>
        <v>0.41365999999999997</v>
      </c>
      <c r="I110" s="97">
        <f>D110/7235.3*I10</f>
        <v>0.15818284416679321</v>
      </c>
      <c r="J110" s="84">
        <f t="shared" si="5"/>
        <v>0.57184284416679321</v>
      </c>
      <c r="K110" s="30"/>
      <c r="L110" s="44"/>
      <c r="M110" s="43"/>
      <c r="N110" s="11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79">
        <v>98</v>
      </c>
      <c r="B111" s="90" t="s">
        <v>105</v>
      </c>
      <c r="C111" s="91">
        <v>15708462</v>
      </c>
      <c r="D111" s="92">
        <v>60.1</v>
      </c>
      <c r="E111" s="54">
        <v>7283</v>
      </c>
      <c r="F111" s="13">
        <v>8270</v>
      </c>
      <c r="G111" s="13">
        <f t="shared" si="3"/>
        <v>987</v>
      </c>
      <c r="H111" s="87">
        <f t="shared" si="4"/>
        <v>0.84882000000000002</v>
      </c>
      <c r="I111" s="97">
        <f>D111/7235.3*I10</f>
        <v>0.20986289038464176</v>
      </c>
      <c r="J111" s="85">
        <f t="shared" si="5"/>
        <v>1.0586828903846417</v>
      </c>
      <c r="K111" s="30"/>
      <c r="L111" s="44"/>
      <c r="M111" s="43"/>
      <c r="N111" s="11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80">
        <v>99</v>
      </c>
      <c r="B112" s="94" t="s">
        <v>106</v>
      </c>
      <c r="C112" s="91">
        <v>15705826</v>
      </c>
      <c r="D112" s="92">
        <v>71.2</v>
      </c>
      <c r="E112" s="54">
        <v>5700</v>
      </c>
      <c r="F112" s="13">
        <v>6535</v>
      </c>
      <c r="G112" s="13">
        <f t="shared" si="3"/>
        <v>835</v>
      </c>
      <c r="H112" s="87">
        <f t="shared" si="4"/>
        <v>0.71809999999999996</v>
      </c>
      <c r="I112" s="97">
        <f>D112/7235.3*I10</f>
        <v>0.24862292504802816</v>
      </c>
      <c r="J112" s="84">
        <f t="shared" si="5"/>
        <v>0.96672292504802815</v>
      </c>
      <c r="K112" s="30"/>
      <c r="L112" s="44"/>
      <c r="M112" s="43"/>
      <c r="N112" s="11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79">
        <v>100</v>
      </c>
      <c r="B113" s="90" t="s">
        <v>107</v>
      </c>
      <c r="C113" s="91">
        <v>15705803</v>
      </c>
      <c r="D113" s="92">
        <v>45.7</v>
      </c>
      <c r="E113" s="54">
        <v>3000</v>
      </c>
      <c r="F113" s="54">
        <v>3000</v>
      </c>
      <c r="G113" s="13">
        <f t="shared" si="3"/>
        <v>0</v>
      </c>
      <c r="H113" s="87">
        <f t="shared" si="4"/>
        <v>0</v>
      </c>
      <c r="I113" s="97">
        <f>D113/7235.3*I10</f>
        <v>0.15957960217268102</v>
      </c>
      <c r="J113" s="85">
        <f t="shared" si="5"/>
        <v>0.15957960217268102</v>
      </c>
      <c r="K113" s="30"/>
      <c r="L113" s="37"/>
      <c r="M113" s="43"/>
      <c r="N113" s="11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80">
        <v>101</v>
      </c>
      <c r="B114" s="90" t="s">
        <v>108</v>
      </c>
      <c r="C114" s="91">
        <v>15708066</v>
      </c>
      <c r="D114" s="92">
        <v>70.5</v>
      </c>
      <c r="E114" s="54">
        <v>10960</v>
      </c>
      <c r="F114" s="54">
        <v>12538</v>
      </c>
      <c r="G114" s="13">
        <f t="shared" si="3"/>
        <v>1578</v>
      </c>
      <c r="H114" s="87">
        <f t="shared" si="4"/>
        <v>1.3570800000000001</v>
      </c>
      <c r="I114" s="97">
        <f>D114/7235.3*I10</f>
        <v>0.24617859853772456</v>
      </c>
      <c r="J114" s="84">
        <f t="shared" si="5"/>
        <v>1.6032585985377246</v>
      </c>
      <c r="K114" s="30"/>
      <c r="L114" s="44"/>
      <c r="M114" s="38"/>
      <c r="N114" s="11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79">
        <v>102</v>
      </c>
      <c r="B115" s="90" t="s">
        <v>109</v>
      </c>
      <c r="C115" s="93">
        <v>15708622</v>
      </c>
      <c r="D115" s="92">
        <v>47.6</v>
      </c>
      <c r="E115" s="54">
        <v>5225</v>
      </c>
      <c r="F115" s="13">
        <v>6309</v>
      </c>
      <c r="G115" s="13">
        <f t="shared" si="3"/>
        <v>1084</v>
      </c>
      <c r="H115" s="87">
        <f t="shared" si="4"/>
        <v>0.93223999999999996</v>
      </c>
      <c r="I115" s="97">
        <f>D115/7235.3*I10</f>
        <v>0.16621420270064807</v>
      </c>
      <c r="J115" s="85">
        <f t="shared" si="5"/>
        <v>1.0984542027006481</v>
      </c>
      <c r="K115" s="30"/>
      <c r="L115" s="37"/>
      <c r="M115" s="38"/>
      <c r="N115" s="11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79">
        <v>103</v>
      </c>
      <c r="B116" s="90" t="s">
        <v>110</v>
      </c>
      <c r="C116" s="93">
        <v>15708104</v>
      </c>
      <c r="D116" s="92">
        <v>41.8</v>
      </c>
      <c r="E116" s="54">
        <v>1412</v>
      </c>
      <c r="F116" s="13">
        <v>1426</v>
      </c>
      <c r="G116" s="13">
        <f t="shared" si="3"/>
        <v>14</v>
      </c>
      <c r="H116" s="87">
        <f t="shared" si="4"/>
        <v>1.204E-2</v>
      </c>
      <c r="I116" s="97">
        <f>D116/7235.3*I10</f>
        <v>0.14596121161527495</v>
      </c>
      <c r="J116" s="85">
        <f t="shared" si="5"/>
        <v>0.15800121161527494</v>
      </c>
      <c r="K116" s="30"/>
      <c r="L116" s="37"/>
      <c r="M116" s="38"/>
      <c r="N116" s="11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79">
        <v>104</v>
      </c>
      <c r="B117" s="9" t="s">
        <v>111</v>
      </c>
      <c r="C117" s="48">
        <v>15708388</v>
      </c>
      <c r="D117" s="39">
        <v>41.4</v>
      </c>
      <c r="E117" s="13">
        <v>5639</v>
      </c>
      <c r="F117" s="13">
        <v>6449</v>
      </c>
      <c r="G117" s="13">
        <f t="shared" si="3"/>
        <v>810</v>
      </c>
      <c r="H117" s="87">
        <f t="shared" si="4"/>
        <v>0.6966</v>
      </c>
      <c r="I117" s="97">
        <f>D117/7235.3*I10</f>
        <v>0.14456445360938716</v>
      </c>
      <c r="J117" s="85">
        <f t="shared" si="5"/>
        <v>0.84116445360938719</v>
      </c>
      <c r="K117" s="30"/>
      <c r="L117" s="37"/>
      <c r="M117" s="38"/>
      <c r="N117" s="11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79">
        <v>105</v>
      </c>
      <c r="B118" s="9" t="s">
        <v>112</v>
      </c>
      <c r="C118" s="48">
        <v>15708121</v>
      </c>
      <c r="D118" s="39">
        <v>45.4</v>
      </c>
      <c r="E118" s="13">
        <v>7151</v>
      </c>
      <c r="F118" s="13">
        <v>8211</v>
      </c>
      <c r="G118" s="13">
        <f t="shared" si="3"/>
        <v>1060</v>
      </c>
      <c r="H118" s="87">
        <f t="shared" si="4"/>
        <v>0.91159999999999997</v>
      </c>
      <c r="I118" s="97">
        <f>D118/7235.3*I10</f>
        <v>0.15853203366826515</v>
      </c>
      <c r="J118" s="85">
        <f t="shared" si="5"/>
        <v>1.0701320336682651</v>
      </c>
      <c r="K118" s="30"/>
      <c r="L118" s="37"/>
      <c r="M118" s="38"/>
      <c r="N118" s="11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79">
        <v>106</v>
      </c>
      <c r="B119" s="9" t="s">
        <v>113</v>
      </c>
      <c r="C119" s="57">
        <v>15708043</v>
      </c>
      <c r="D119" s="39">
        <v>60.2</v>
      </c>
      <c r="E119" s="13">
        <v>11096</v>
      </c>
      <c r="F119" s="13">
        <v>12710</v>
      </c>
      <c r="G119" s="13">
        <f t="shared" si="3"/>
        <v>1614</v>
      </c>
      <c r="H119" s="87">
        <f t="shared" si="4"/>
        <v>1.3880399999999999</v>
      </c>
      <c r="I119" s="97">
        <f>D119/7235.3*I10</f>
        <v>0.21021207988611371</v>
      </c>
      <c r="J119" s="85">
        <f t="shared" si="5"/>
        <v>1.5982520798861137</v>
      </c>
      <c r="K119" s="30"/>
      <c r="L119" s="44"/>
      <c r="M119" s="38"/>
      <c r="N119" s="11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80">
        <v>107</v>
      </c>
      <c r="B120" s="53" t="s">
        <v>114</v>
      </c>
      <c r="C120" s="48">
        <v>15708227</v>
      </c>
      <c r="D120" s="39">
        <v>71.3</v>
      </c>
      <c r="E120" s="13">
        <v>7639</v>
      </c>
      <c r="F120" s="13">
        <v>8534</v>
      </c>
      <c r="G120" s="13">
        <f t="shared" si="3"/>
        <v>895</v>
      </c>
      <c r="H120" s="87">
        <f t="shared" si="4"/>
        <v>0.76969999999999994</v>
      </c>
      <c r="I120" s="97">
        <f>D120/7235.3*I10</f>
        <v>0.24897211454950013</v>
      </c>
      <c r="J120" s="84">
        <f t="shared" si="5"/>
        <v>1.0186721145495001</v>
      </c>
      <c r="K120" s="30"/>
      <c r="L120" s="44"/>
      <c r="M120" s="38"/>
      <c r="N120" s="11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79">
        <v>108</v>
      </c>
      <c r="B121" s="9" t="s">
        <v>115</v>
      </c>
      <c r="C121" s="48">
        <v>15708438</v>
      </c>
      <c r="D121" s="39">
        <v>46</v>
      </c>
      <c r="E121" s="13">
        <v>7993</v>
      </c>
      <c r="F121" s="13">
        <v>8889</v>
      </c>
      <c r="G121" s="13">
        <f t="shared" si="3"/>
        <v>896</v>
      </c>
      <c r="H121" s="87">
        <f t="shared" si="4"/>
        <v>0.77056000000000002</v>
      </c>
      <c r="I121" s="97">
        <f>D121/7235.3*I10</f>
        <v>0.16062717067709686</v>
      </c>
      <c r="J121" s="85">
        <f t="shared" si="5"/>
        <v>0.93118717067709689</v>
      </c>
      <c r="K121" s="30"/>
      <c r="L121" s="37"/>
      <c r="M121" s="38"/>
      <c r="N121" s="11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80">
        <v>109</v>
      </c>
      <c r="B122" s="53" t="s">
        <v>116</v>
      </c>
      <c r="C122" s="48">
        <v>15708285</v>
      </c>
      <c r="D122" s="39">
        <v>70.400000000000006</v>
      </c>
      <c r="E122" s="13">
        <v>2791</v>
      </c>
      <c r="F122" s="13">
        <v>2791</v>
      </c>
      <c r="G122" s="13">
        <f t="shared" si="3"/>
        <v>0</v>
      </c>
      <c r="H122" s="87">
        <f t="shared" si="4"/>
        <v>0</v>
      </c>
      <c r="I122" s="97">
        <f>D122/7235.3*I10</f>
        <v>0.24582940903625261</v>
      </c>
      <c r="J122" s="84">
        <f t="shared" si="5"/>
        <v>0.24582940903625261</v>
      </c>
      <c r="K122" s="30"/>
      <c r="L122" s="44"/>
      <c r="M122" s="38"/>
      <c r="N122" s="11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80">
        <v>110</v>
      </c>
      <c r="B123" s="49" t="s">
        <v>117</v>
      </c>
      <c r="C123" s="48">
        <v>15708248</v>
      </c>
      <c r="D123" s="39">
        <v>47.7</v>
      </c>
      <c r="E123" s="13">
        <v>4156</v>
      </c>
      <c r="F123" s="13">
        <v>4716</v>
      </c>
      <c r="G123" s="13">
        <f t="shared" si="3"/>
        <v>560</v>
      </c>
      <c r="H123" s="87">
        <f t="shared" si="4"/>
        <v>0.48159999999999997</v>
      </c>
      <c r="I123" s="97">
        <f>D123/7235.3*I10</f>
        <v>0.16656339220212002</v>
      </c>
      <c r="J123" s="84">
        <f t="shared" si="5"/>
        <v>0.64816339220211994</v>
      </c>
      <c r="K123" s="30"/>
      <c r="L123" s="44"/>
      <c r="M123" s="38"/>
      <c r="N123" s="11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79">
        <v>111</v>
      </c>
      <c r="B124" s="9" t="s">
        <v>118</v>
      </c>
      <c r="C124" s="48">
        <v>15708011</v>
      </c>
      <c r="D124" s="39">
        <v>41.6</v>
      </c>
      <c r="E124" s="13">
        <v>8044</v>
      </c>
      <c r="F124" s="13">
        <v>9700</v>
      </c>
      <c r="G124" s="13">
        <f t="shared" si="3"/>
        <v>1656</v>
      </c>
      <c r="H124" s="87">
        <f t="shared" si="4"/>
        <v>1.4241599999999999</v>
      </c>
      <c r="I124" s="97">
        <f>D124/7235.3*I10</f>
        <v>0.14526283261233108</v>
      </c>
      <c r="J124" s="85">
        <f t="shared" si="5"/>
        <v>1.569422832612331</v>
      </c>
      <c r="K124" s="30"/>
      <c r="L124" s="44"/>
      <c r="M124" s="38"/>
      <c r="N124" s="11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79">
        <v>112</v>
      </c>
      <c r="B125" s="9" t="s">
        <v>119</v>
      </c>
      <c r="C125" s="48">
        <v>15708208</v>
      </c>
      <c r="D125" s="39">
        <v>41.7</v>
      </c>
      <c r="E125" s="13">
        <v>6888</v>
      </c>
      <c r="F125" s="13">
        <v>8051</v>
      </c>
      <c r="G125" s="13">
        <f t="shared" si="3"/>
        <v>1163</v>
      </c>
      <c r="H125" s="87">
        <f t="shared" si="4"/>
        <v>1.0001800000000001</v>
      </c>
      <c r="I125" s="97">
        <f>D125/7235.3*I10</f>
        <v>0.14561202211380303</v>
      </c>
      <c r="J125" s="85">
        <f t="shared" si="5"/>
        <v>1.1457920221138032</v>
      </c>
      <c r="K125" s="30"/>
      <c r="L125" s="37"/>
      <c r="M125" s="38"/>
      <c r="N125" s="11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79">
        <v>113</v>
      </c>
      <c r="B126" s="9" t="s">
        <v>120</v>
      </c>
      <c r="C126" s="48">
        <v>15708187</v>
      </c>
      <c r="D126" s="39">
        <v>45.7</v>
      </c>
      <c r="E126" s="13">
        <v>7725</v>
      </c>
      <c r="F126" s="13">
        <v>9016</v>
      </c>
      <c r="G126" s="13">
        <f t="shared" si="3"/>
        <v>1291</v>
      </c>
      <c r="H126" s="87">
        <f t="shared" si="4"/>
        <v>1.11026</v>
      </c>
      <c r="I126" s="97">
        <f>D126/7235.3*I10</f>
        <v>0.15957960217268102</v>
      </c>
      <c r="J126" s="85">
        <f t="shared" si="5"/>
        <v>1.269839602172681</v>
      </c>
      <c r="K126" s="30"/>
      <c r="L126" s="37"/>
      <c r="M126" s="38"/>
      <c r="N126" s="11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80">
        <v>114</v>
      </c>
      <c r="B127" s="49" t="s">
        <v>121</v>
      </c>
      <c r="C127" s="48">
        <v>15705591</v>
      </c>
      <c r="D127" s="39">
        <v>59.9</v>
      </c>
      <c r="E127" s="13">
        <v>10687</v>
      </c>
      <c r="F127" s="13">
        <v>12152</v>
      </c>
      <c r="G127" s="13">
        <f t="shared" si="3"/>
        <v>1465</v>
      </c>
      <c r="H127" s="87">
        <f t="shared" si="4"/>
        <v>1.2599</v>
      </c>
      <c r="I127" s="97">
        <f>D127/7235.3*I10</f>
        <v>0.20916451138169787</v>
      </c>
      <c r="J127" s="84">
        <f t="shared" si="5"/>
        <v>1.4690645113816978</v>
      </c>
      <c r="K127" s="30"/>
      <c r="L127" s="44"/>
      <c r="M127" s="38"/>
      <c r="N127" s="11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80">
        <v>115</v>
      </c>
      <c r="B128" s="49" t="s">
        <v>122</v>
      </c>
      <c r="C128" s="48">
        <v>15705766</v>
      </c>
      <c r="D128" s="39">
        <v>70.5</v>
      </c>
      <c r="E128" s="13">
        <v>9963</v>
      </c>
      <c r="F128" s="13">
        <v>11634</v>
      </c>
      <c r="G128" s="13">
        <f t="shared" si="3"/>
        <v>1671</v>
      </c>
      <c r="H128" s="87">
        <f t="shared" si="4"/>
        <v>1.43706</v>
      </c>
      <c r="I128" s="97">
        <f>D128/7235.3*I10</f>
        <v>0.24617859853772456</v>
      </c>
      <c r="J128" s="84">
        <f t="shared" si="5"/>
        <v>1.6832385985377245</v>
      </c>
      <c r="K128" s="30"/>
      <c r="L128" s="44"/>
      <c r="M128" s="38"/>
      <c r="N128" s="11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79">
        <v>116</v>
      </c>
      <c r="B129" s="9" t="s">
        <v>123</v>
      </c>
      <c r="C129" s="48">
        <v>15708601</v>
      </c>
      <c r="D129" s="39">
        <v>45.6</v>
      </c>
      <c r="E129" s="13">
        <v>8984</v>
      </c>
      <c r="F129" s="13">
        <v>10584</v>
      </c>
      <c r="G129" s="13">
        <f t="shared" si="3"/>
        <v>1600</v>
      </c>
      <c r="H129" s="87">
        <f t="shared" si="4"/>
        <v>1.3759999999999999</v>
      </c>
      <c r="I129" s="97">
        <f>D129/7235.3*I10</f>
        <v>0.15923041267120905</v>
      </c>
      <c r="J129" s="85">
        <f t="shared" si="5"/>
        <v>1.5352304126712089</v>
      </c>
      <c r="K129" s="30"/>
      <c r="L129" s="37"/>
      <c r="M129" s="38"/>
      <c r="N129" s="11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79">
        <v>117</v>
      </c>
      <c r="B130" s="9" t="s">
        <v>124</v>
      </c>
      <c r="C130" s="48">
        <v>15705738</v>
      </c>
      <c r="D130" s="39">
        <v>70.599999999999994</v>
      </c>
      <c r="E130" s="13">
        <v>13685</v>
      </c>
      <c r="F130" s="13">
        <v>15645</v>
      </c>
      <c r="G130" s="13">
        <f t="shared" si="3"/>
        <v>1960</v>
      </c>
      <c r="H130" s="87">
        <f t="shared" si="4"/>
        <v>1.6856</v>
      </c>
      <c r="I130" s="97">
        <f>D130/7235.3*I10</f>
        <v>0.24652778803919648</v>
      </c>
      <c r="J130" s="85">
        <f t="shared" si="5"/>
        <v>1.9321277880391965</v>
      </c>
      <c r="K130" s="30"/>
      <c r="L130" s="44"/>
      <c r="M130" s="38"/>
      <c r="N130" s="11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79">
        <v>118</v>
      </c>
      <c r="B131" s="9" t="s">
        <v>147</v>
      </c>
      <c r="C131" s="48">
        <v>15705647</v>
      </c>
      <c r="D131" s="39">
        <v>47</v>
      </c>
      <c r="E131" s="13">
        <v>5720</v>
      </c>
      <c r="F131" s="13">
        <v>6893</v>
      </c>
      <c r="G131" s="13">
        <f t="shared" si="3"/>
        <v>1173</v>
      </c>
      <c r="H131" s="87">
        <f t="shared" si="4"/>
        <v>1.00878</v>
      </c>
      <c r="I131" s="97">
        <f>D131/7235.3*I10</f>
        <v>0.16411906569181636</v>
      </c>
      <c r="J131" s="85">
        <f t="shared" si="5"/>
        <v>1.1728990656918163</v>
      </c>
      <c r="K131" s="30"/>
      <c r="L131" s="37"/>
      <c r="M131" s="38"/>
      <c r="N131" s="11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79">
        <v>119</v>
      </c>
      <c r="B132" s="9" t="s">
        <v>125</v>
      </c>
      <c r="C132" s="48">
        <v>15702596</v>
      </c>
      <c r="D132" s="39">
        <v>41.3</v>
      </c>
      <c r="E132" s="13">
        <v>1594</v>
      </c>
      <c r="F132" s="13">
        <v>1594</v>
      </c>
      <c r="G132" s="13">
        <f t="shared" si="3"/>
        <v>0</v>
      </c>
      <c r="H132" s="87">
        <f t="shared" si="4"/>
        <v>0</v>
      </c>
      <c r="I132" s="97">
        <f>D132/7235.3*I10</f>
        <v>0.14421526410791521</v>
      </c>
      <c r="J132" s="85">
        <f t="shared" si="5"/>
        <v>0.14421526410791521</v>
      </c>
      <c r="K132" s="30"/>
      <c r="L132" s="37"/>
      <c r="M132" s="38"/>
      <c r="N132" s="11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80">
        <v>120</v>
      </c>
      <c r="B133" s="49" t="s">
        <v>126</v>
      </c>
      <c r="C133" s="48">
        <v>15705820</v>
      </c>
      <c r="D133" s="39">
        <v>41.7</v>
      </c>
      <c r="E133" s="13">
        <v>7343</v>
      </c>
      <c r="F133" s="13">
        <v>8051</v>
      </c>
      <c r="G133" s="13">
        <f t="shared" si="3"/>
        <v>708</v>
      </c>
      <c r="H133" s="87">
        <f t="shared" si="4"/>
        <v>0.60887999999999998</v>
      </c>
      <c r="I133" s="97">
        <f>D133/7235.3*I10</f>
        <v>0.14561202211380303</v>
      </c>
      <c r="J133" s="84">
        <f t="shared" si="5"/>
        <v>0.75449202211380295</v>
      </c>
      <c r="K133" s="30"/>
      <c r="L133" s="44"/>
      <c r="M133" s="38"/>
      <c r="N133" s="11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79">
        <v>121</v>
      </c>
      <c r="B134" s="9" t="s">
        <v>115</v>
      </c>
      <c r="C134" s="48">
        <v>15705777</v>
      </c>
      <c r="D134" s="39">
        <v>45.4</v>
      </c>
      <c r="E134" s="13">
        <v>4127</v>
      </c>
      <c r="F134" s="13">
        <v>4545</v>
      </c>
      <c r="G134" s="13">
        <f t="shared" si="3"/>
        <v>418</v>
      </c>
      <c r="H134" s="87">
        <f t="shared" si="4"/>
        <v>0.35947999999999997</v>
      </c>
      <c r="I134" s="97">
        <f>D134/7235.3*I10</f>
        <v>0.15853203366826515</v>
      </c>
      <c r="J134" s="85">
        <f t="shared" si="5"/>
        <v>0.51801203366826509</v>
      </c>
      <c r="K134" s="30"/>
      <c r="L134" s="37"/>
      <c r="M134" s="38"/>
      <c r="N134" s="11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79">
        <v>122</v>
      </c>
      <c r="B135" s="9" t="s">
        <v>127</v>
      </c>
      <c r="C135" s="48">
        <v>15708339</v>
      </c>
      <c r="D135" s="39">
        <v>60.2</v>
      </c>
      <c r="E135" s="13">
        <v>9000</v>
      </c>
      <c r="F135" s="13">
        <v>10044</v>
      </c>
      <c r="G135" s="13">
        <f t="shared" si="3"/>
        <v>1044</v>
      </c>
      <c r="H135" s="87">
        <f t="shared" si="4"/>
        <v>0.89783999999999997</v>
      </c>
      <c r="I135" s="97">
        <f>D135/7235.3*I10</f>
        <v>0.21021207988611371</v>
      </c>
      <c r="J135" s="85">
        <f t="shared" si="5"/>
        <v>1.1080520798861138</v>
      </c>
      <c r="K135" s="30"/>
      <c r="L135" s="37"/>
      <c r="M135" s="38"/>
      <c r="N135" s="11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80">
        <v>123</v>
      </c>
      <c r="B136" s="49" t="s">
        <v>128</v>
      </c>
      <c r="C136" s="48">
        <v>15705781</v>
      </c>
      <c r="D136" s="39">
        <v>71</v>
      </c>
      <c r="E136" s="13">
        <v>4461</v>
      </c>
      <c r="F136" s="13">
        <v>4461</v>
      </c>
      <c r="G136" s="13">
        <f t="shared" si="3"/>
        <v>0</v>
      </c>
      <c r="H136" s="87">
        <f t="shared" si="4"/>
        <v>0</v>
      </c>
      <c r="I136" s="97">
        <f>D136/7235.3*I10</f>
        <v>0.24792454604508427</v>
      </c>
      <c r="J136" s="84">
        <f t="shared" si="5"/>
        <v>0.24792454604508427</v>
      </c>
      <c r="K136" s="30"/>
      <c r="L136" s="102">
        <f>4461</f>
        <v>4461</v>
      </c>
      <c r="M136" s="38"/>
      <c r="N136" s="11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79">
        <v>124</v>
      </c>
      <c r="B137" s="9" t="s">
        <v>129</v>
      </c>
      <c r="C137" s="58">
        <v>15705805</v>
      </c>
      <c r="D137" s="39">
        <v>46</v>
      </c>
      <c r="E137" s="13">
        <v>9864</v>
      </c>
      <c r="F137" s="13">
        <v>12012</v>
      </c>
      <c r="G137" s="13">
        <f t="shared" si="3"/>
        <v>2148</v>
      </c>
      <c r="H137" s="87">
        <f t="shared" si="4"/>
        <v>1.84728</v>
      </c>
      <c r="I137" s="97">
        <f>D137/7235.3*I10</f>
        <v>0.16062717067709686</v>
      </c>
      <c r="J137" s="85">
        <f t="shared" si="5"/>
        <v>2.0079071706770968</v>
      </c>
      <c r="K137" s="30"/>
      <c r="L137" s="37"/>
      <c r="M137" s="38"/>
      <c r="N137" s="11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79">
        <v>125</v>
      </c>
      <c r="B138" s="9" t="s">
        <v>130</v>
      </c>
      <c r="C138" s="59">
        <v>15705540</v>
      </c>
      <c r="D138" s="39">
        <v>70.599999999999994</v>
      </c>
      <c r="E138" s="13">
        <v>7980</v>
      </c>
      <c r="F138" s="13">
        <v>9001</v>
      </c>
      <c r="G138" s="13">
        <f t="shared" si="3"/>
        <v>1021</v>
      </c>
      <c r="H138" s="87">
        <f t="shared" si="4"/>
        <v>0.87805999999999995</v>
      </c>
      <c r="I138" s="97">
        <f>D138/7235.3*I10</f>
        <v>0.24652778803919648</v>
      </c>
      <c r="J138" s="85">
        <f t="shared" si="5"/>
        <v>1.1245877880391963</v>
      </c>
      <c r="K138" s="30"/>
      <c r="L138" s="44"/>
      <c r="M138" s="38"/>
      <c r="N138" s="11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79">
        <v>126</v>
      </c>
      <c r="B139" s="9" t="s">
        <v>131</v>
      </c>
      <c r="C139" s="7">
        <v>15705560</v>
      </c>
      <c r="D139" s="39">
        <v>47.3</v>
      </c>
      <c r="E139" s="13">
        <v>4988</v>
      </c>
      <c r="F139" s="13">
        <v>5916</v>
      </c>
      <c r="G139" s="13">
        <f t="shared" si="3"/>
        <v>928</v>
      </c>
      <c r="H139" s="87">
        <f t="shared" si="4"/>
        <v>0.79808000000000001</v>
      </c>
      <c r="I139" s="97">
        <f>D139/7235.3*I10</f>
        <v>0.16516663419623218</v>
      </c>
      <c r="J139" s="85">
        <f t="shared" si="5"/>
        <v>0.96324663419623224</v>
      </c>
      <c r="K139" s="30"/>
      <c r="L139" s="37"/>
      <c r="M139" s="38"/>
      <c r="N139" s="11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80">
        <v>127</v>
      </c>
      <c r="B140" s="9" t="s">
        <v>141</v>
      </c>
      <c r="C140" s="7">
        <v>15705687</v>
      </c>
      <c r="D140" s="39">
        <v>42.1</v>
      </c>
      <c r="E140" s="13">
        <v>8794</v>
      </c>
      <c r="F140" s="13">
        <v>10305</v>
      </c>
      <c r="G140" s="13">
        <f t="shared" si="3"/>
        <v>1511</v>
      </c>
      <c r="H140" s="87">
        <f t="shared" si="4"/>
        <v>1.2994600000000001</v>
      </c>
      <c r="I140" s="97">
        <f>D140/7235.3*I10</f>
        <v>0.14700878011969082</v>
      </c>
      <c r="J140" s="84">
        <f t="shared" si="5"/>
        <v>1.4464687801196909</v>
      </c>
      <c r="K140" s="30"/>
      <c r="L140" s="44"/>
      <c r="M140" s="38"/>
      <c r="N140" s="11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80">
        <v>128</v>
      </c>
      <c r="B141" s="9" t="s">
        <v>132</v>
      </c>
      <c r="C141" s="7">
        <v>15705516</v>
      </c>
      <c r="D141" s="39">
        <v>41.7</v>
      </c>
      <c r="E141" s="13">
        <v>5963</v>
      </c>
      <c r="F141" s="13">
        <v>7308</v>
      </c>
      <c r="G141" s="13">
        <f t="shared" si="3"/>
        <v>1345</v>
      </c>
      <c r="H141" s="87">
        <f t="shared" si="4"/>
        <v>1.1567000000000001</v>
      </c>
      <c r="I141" s="97">
        <f>D141/7235.3*I10</f>
        <v>0.14561202211380303</v>
      </c>
      <c r="J141" s="84">
        <f t="shared" si="5"/>
        <v>1.3023120221138031</v>
      </c>
      <c r="K141" s="30"/>
      <c r="L141" s="44"/>
      <c r="M141" s="38"/>
      <c r="N141" s="11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80">
        <v>129</v>
      </c>
      <c r="B142" s="9" t="s">
        <v>133</v>
      </c>
      <c r="C142" s="7">
        <v>15705523</v>
      </c>
      <c r="D142" s="39">
        <v>45.4</v>
      </c>
      <c r="E142" s="13">
        <v>7344</v>
      </c>
      <c r="F142" s="13">
        <v>8646</v>
      </c>
      <c r="G142" s="13">
        <f t="shared" si="3"/>
        <v>1302</v>
      </c>
      <c r="H142" s="87">
        <f t="shared" si="4"/>
        <v>1.11972</v>
      </c>
      <c r="I142" s="97">
        <f>D142/7235.3*I10</f>
        <v>0.15853203366826515</v>
      </c>
      <c r="J142" s="85">
        <f t="shared" si="5"/>
        <v>1.2782520336682652</v>
      </c>
      <c r="K142" s="30"/>
      <c r="L142" s="44"/>
      <c r="M142" s="38"/>
      <c r="N142" s="11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83">
        <v>130</v>
      </c>
      <c r="B143" s="9" t="s">
        <v>142</v>
      </c>
      <c r="C143" s="7">
        <v>15705627</v>
      </c>
      <c r="D143" s="39">
        <v>59.9</v>
      </c>
      <c r="E143" s="13">
        <v>11097</v>
      </c>
      <c r="F143" s="13">
        <v>12807</v>
      </c>
      <c r="G143" s="13">
        <f t="shared" ref="G143:G149" si="6">F143-E143</f>
        <v>1710</v>
      </c>
      <c r="H143" s="87">
        <f t="shared" ref="H143:H149" si="7">G143*0.00086</f>
        <v>1.4705999999999999</v>
      </c>
      <c r="I143" s="97">
        <f>D143/7235.3*I10</f>
        <v>0.20916451138169787</v>
      </c>
      <c r="J143" s="85">
        <f t="shared" ref="J143:J149" si="8">H143+I143</f>
        <v>1.6797645113816977</v>
      </c>
      <c r="K143" s="30"/>
      <c r="L143" s="44"/>
      <c r="M143" s="38"/>
      <c r="N143" s="11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79">
        <v>131</v>
      </c>
      <c r="B144" s="9" t="s">
        <v>134</v>
      </c>
      <c r="C144" s="7">
        <v>15705803</v>
      </c>
      <c r="D144" s="39">
        <v>70.5</v>
      </c>
      <c r="E144" s="13">
        <v>9743</v>
      </c>
      <c r="F144" s="13">
        <v>11330</v>
      </c>
      <c r="G144" s="13">
        <f t="shared" si="6"/>
        <v>1587</v>
      </c>
      <c r="H144" s="87">
        <f t="shared" si="7"/>
        <v>1.3648199999999999</v>
      </c>
      <c r="I144" s="97">
        <f>D144/7235.3*I10</f>
        <v>0.24617859853772456</v>
      </c>
      <c r="J144" s="85">
        <f t="shared" si="8"/>
        <v>1.6109985985377244</v>
      </c>
      <c r="K144" s="30"/>
      <c r="L144" s="44"/>
      <c r="M144" s="38"/>
      <c r="N144" s="11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80">
        <v>132</v>
      </c>
      <c r="B145" s="9" t="s">
        <v>135</v>
      </c>
      <c r="C145" s="7">
        <v>15705824</v>
      </c>
      <c r="D145" s="39">
        <v>45.1</v>
      </c>
      <c r="E145" s="13">
        <v>10963</v>
      </c>
      <c r="F145" s="13">
        <v>12545</v>
      </c>
      <c r="G145" s="13">
        <f t="shared" si="6"/>
        <v>1582</v>
      </c>
      <c r="H145" s="87">
        <f t="shared" si="7"/>
        <v>1.36052</v>
      </c>
      <c r="I145" s="97">
        <f>D145/7235.3*I10</f>
        <v>0.15748446516384931</v>
      </c>
      <c r="J145" s="84">
        <f t="shared" si="8"/>
        <v>1.5180044651638493</v>
      </c>
      <c r="K145" s="30"/>
      <c r="L145" s="37"/>
      <c r="M145" s="38"/>
      <c r="N145" s="11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81">
        <v>133</v>
      </c>
      <c r="B146" s="60" t="s">
        <v>143</v>
      </c>
      <c r="C146" s="7">
        <v>15705693</v>
      </c>
      <c r="D146" s="45">
        <v>70.5</v>
      </c>
      <c r="E146" s="13">
        <v>6236</v>
      </c>
      <c r="F146" s="13">
        <v>6855</v>
      </c>
      <c r="G146" s="13">
        <f t="shared" si="6"/>
        <v>619</v>
      </c>
      <c r="H146" s="87">
        <f t="shared" si="7"/>
        <v>0.53234000000000004</v>
      </c>
      <c r="I146" s="97">
        <f>D146/7235.3*I10</f>
        <v>0.24617859853772456</v>
      </c>
      <c r="J146" s="84">
        <f t="shared" si="8"/>
        <v>0.77851859853772454</v>
      </c>
      <c r="K146" s="30"/>
      <c r="L146" s="44"/>
      <c r="M146" s="38"/>
      <c r="N146" s="11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80">
        <v>134</v>
      </c>
      <c r="B147" s="9" t="s">
        <v>131</v>
      </c>
      <c r="C147" s="7">
        <v>15705786</v>
      </c>
      <c r="D147" s="39">
        <v>46.9</v>
      </c>
      <c r="E147" s="13">
        <v>7465</v>
      </c>
      <c r="F147" s="13">
        <v>9115</v>
      </c>
      <c r="G147" s="13">
        <f t="shared" si="6"/>
        <v>1650</v>
      </c>
      <c r="H147" s="87">
        <f t="shared" si="7"/>
        <v>1.419</v>
      </c>
      <c r="I147" s="97">
        <f>D147/7235.3*I10</f>
        <v>0.16376987619034442</v>
      </c>
      <c r="J147" s="84">
        <f t="shared" si="8"/>
        <v>1.5827698761903444</v>
      </c>
      <c r="K147" s="30"/>
      <c r="L147" s="37"/>
      <c r="M147" s="38"/>
      <c r="N147" s="11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80">
        <v>135</v>
      </c>
      <c r="B148" s="9" t="s">
        <v>136</v>
      </c>
      <c r="C148" s="7">
        <v>15705757</v>
      </c>
      <c r="D148" s="39">
        <v>42.3</v>
      </c>
      <c r="E148" s="13">
        <v>8018</v>
      </c>
      <c r="F148" s="13">
        <v>9417</v>
      </c>
      <c r="G148" s="13">
        <f t="shared" si="6"/>
        <v>1399</v>
      </c>
      <c r="H148" s="87">
        <f t="shared" si="7"/>
        <v>1.2031399999999999</v>
      </c>
      <c r="I148" s="97">
        <f>D148/7235.3*I10</f>
        <v>0.14770715912263471</v>
      </c>
      <c r="J148" s="84">
        <f t="shared" si="8"/>
        <v>1.3508471591226345</v>
      </c>
      <c r="K148" s="30"/>
      <c r="L148" s="44"/>
      <c r="M148" s="38"/>
      <c r="N148" s="11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80">
        <v>136</v>
      </c>
      <c r="B149" s="9" t="s">
        <v>144</v>
      </c>
      <c r="C149" s="7">
        <v>15705635</v>
      </c>
      <c r="D149" s="39">
        <v>41.2</v>
      </c>
      <c r="E149" s="13">
        <v>7495</v>
      </c>
      <c r="F149" s="13">
        <v>8716</v>
      </c>
      <c r="G149" s="13">
        <f t="shared" si="6"/>
        <v>1221</v>
      </c>
      <c r="H149" s="87">
        <f t="shared" si="7"/>
        <v>1.05006</v>
      </c>
      <c r="I149" s="97">
        <f>D149/7235.3*I10</f>
        <v>0.14386607460644329</v>
      </c>
      <c r="J149" s="84">
        <f t="shared" si="8"/>
        <v>1.1939260746064433</v>
      </c>
      <c r="K149" s="30"/>
      <c r="L149" s="44"/>
      <c r="M149" s="38"/>
      <c r="N149" s="11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169" t="s">
        <v>3</v>
      </c>
      <c r="B150" s="169"/>
      <c r="C150" s="169"/>
      <c r="D150" s="76">
        <f>SUM(D14:D149)</f>
        <v>7235.2999999999984</v>
      </c>
      <c r="E150" s="76">
        <v>712637.48837209307</v>
      </c>
      <c r="F150" s="76">
        <f t="shared" ref="F150:J150" si="9">SUM(F14:F149)</f>
        <v>1149256.2</v>
      </c>
      <c r="G150" s="76">
        <f t="shared" si="9"/>
        <v>147122.20000000001</v>
      </c>
      <c r="H150" s="77">
        <f t="shared" si="9"/>
        <v>126.52509200000001</v>
      </c>
      <c r="I150" s="78">
        <f t="shared" si="9"/>
        <v>25.264907999999973</v>
      </c>
      <c r="J150" s="78">
        <f t="shared" si="9"/>
        <v>151.78999999999994</v>
      </c>
      <c r="K150" s="61"/>
      <c r="L150" s="61"/>
      <c r="M150" s="62"/>
      <c r="N150" s="63"/>
      <c r="O150" s="61"/>
      <c r="P150" s="61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H151" s="65"/>
      <c r="K151" s="75"/>
      <c r="L151" s="75"/>
      <c r="M151" s="30"/>
      <c r="N151" s="11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A152" s="4"/>
      <c r="B152" s="4"/>
      <c r="C152" s="4"/>
      <c r="D152" s="4"/>
      <c r="E152" s="6"/>
      <c r="F152" s="5"/>
      <c r="G152" s="5"/>
      <c r="H152" s="6"/>
      <c r="I152" s="2"/>
      <c r="J152" s="2"/>
      <c r="K152" s="30"/>
      <c r="L152" s="30"/>
      <c r="M152" s="30"/>
      <c r="N152" s="11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B153" s="68"/>
      <c r="C153" s="64" t="s">
        <v>151</v>
      </c>
      <c r="E153" s="68"/>
      <c r="F153" s="68"/>
      <c r="G153" s="68"/>
      <c r="H153" s="69"/>
      <c r="K153" s="30"/>
      <c r="L153" s="30"/>
      <c r="M153" s="30"/>
      <c r="N153" s="11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K154" s="30"/>
      <c r="L154" s="30"/>
      <c r="M154" s="30"/>
      <c r="N154" s="11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K155" s="30"/>
      <c r="L155" s="30"/>
      <c r="M155" s="30"/>
      <c r="N155" s="11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K156" s="30"/>
      <c r="L156" s="30"/>
      <c r="M156" s="30"/>
      <c r="N156" s="11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K157" s="30"/>
      <c r="L157" s="30"/>
      <c r="M157" s="30"/>
      <c r="N157" s="11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K158" s="30"/>
      <c r="L158" s="30"/>
      <c r="M158" s="30"/>
      <c r="N158" s="11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K159" s="30"/>
      <c r="L159" s="30"/>
      <c r="M159" s="30"/>
      <c r="N159" s="11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K160" s="30"/>
      <c r="L160" s="30"/>
      <c r="M160" s="30"/>
      <c r="N160" s="11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1:27" x14ac:dyDescent="0.25">
      <c r="K161" s="30"/>
      <c r="L161" s="30"/>
      <c r="M161" s="30"/>
      <c r="N161" s="11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1:27" x14ac:dyDescent="0.25">
      <c r="K162" s="30"/>
      <c r="L162" s="30"/>
      <c r="M162" s="30"/>
      <c r="N162" s="11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1:27" x14ac:dyDescent="0.25">
      <c r="K163" s="30"/>
      <c r="L163" s="30"/>
      <c r="M163" s="30"/>
      <c r="N163" s="11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1:27" x14ac:dyDescent="0.25">
      <c r="K164" s="30"/>
      <c r="L164" s="30"/>
      <c r="M164" s="30"/>
      <c r="N164" s="11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1:27" x14ac:dyDescent="0.25">
      <c r="K165" s="30"/>
      <c r="L165" s="30"/>
      <c r="M165" s="30"/>
      <c r="N165" s="11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1:27" x14ac:dyDescent="0.25">
      <c r="K166" s="30"/>
      <c r="L166" s="30"/>
      <c r="M166" s="30"/>
      <c r="N166" s="11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1:27" x14ac:dyDescent="0.25">
      <c r="K167" s="30"/>
      <c r="L167" s="30"/>
      <c r="M167" s="30"/>
      <c r="N167" s="11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1:27" x14ac:dyDescent="0.25">
      <c r="K168" s="30"/>
      <c r="L168" s="30"/>
      <c r="M168" s="30"/>
      <c r="N168" s="11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1:27" x14ac:dyDescent="0.25">
      <c r="K169" s="30"/>
      <c r="L169" s="30"/>
      <c r="M169" s="30"/>
      <c r="N169" s="11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1:27" x14ac:dyDescent="0.25">
      <c r="K170" s="30"/>
      <c r="L170" s="30"/>
      <c r="M170" s="30"/>
      <c r="N170" s="11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1:27" x14ac:dyDescent="0.25">
      <c r="K171" s="30"/>
      <c r="L171" s="30"/>
      <c r="M171" s="30"/>
      <c r="N171" s="11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1:27" x14ac:dyDescent="0.25">
      <c r="K172" s="30"/>
      <c r="L172" s="30"/>
      <c r="M172" s="30"/>
      <c r="N172" s="11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1:27" x14ac:dyDescent="0.25">
      <c r="K173" s="30"/>
      <c r="L173" s="30"/>
      <c r="M173" s="30"/>
      <c r="N173" s="11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1:27" x14ac:dyDescent="0.25">
      <c r="K174" s="30"/>
      <c r="L174" s="30"/>
      <c r="M174" s="30"/>
      <c r="N174" s="11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1:27" x14ac:dyDescent="0.25">
      <c r="K175" s="30"/>
      <c r="L175" s="30"/>
      <c r="M175" s="30"/>
      <c r="N175" s="11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1:27" x14ac:dyDescent="0.25">
      <c r="K176" s="30"/>
      <c r="L176" s="30"/>
      <c r="M176" s="30"/>
      <c r="N176" s="11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1:27" x14ac:dyDescent="0.25">
      <c r="K177" s="30"/>
      <c r="L177" s="30"/>
      <c r="M177" s="30"/>
      <c r="N177" s="11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1:27" x14ac:dyDescent="0.25">
      <c r="K178" s="30"/>
      <c r="L178" s="30"/>
      <c r="M178" s="30"/>
      <c r="N178" s="11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1:27" x14ac:dyDescent="0.25">
      <c r="K179" s="30"/>
      <c r="L179" s="30"/>
      <c r="M179" s="30"/>
      <c r="N179" s="11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1:27" x14ac:dyDescent="0.25">
      <c r="K180" s="30"/>
      <c r="L180" s="30"/>
      <c r="M180" s="30"/>
      <c r="N180" s="11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1:27" x14ac:dyDescent="0.25">
      <c r="K181" s="30"/>
      <c r="L181" s="30"/>
      <c r="M181" s="30"/>
      <c r="N181" s="1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1:27" x14ac:dyDescent="0.25">
      <c r="K182" s="30"/>
      <c r="L182" s="30"/>
      <c r="M182" s="30"/>
      <c r="N182" s="1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1:27" x14ac:dyDescent="0.25">
      <c r="K183" s="30"/>
      <c r="L183" s="30"/>
      <c r="M183" s="30"/>
      <c r="N183" s="1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1:27" x14ac:dyDescent="0.25">
      <c r="K184" s="30"/>
      <c r="L184" s="30"/>
      <c r="M184" s="30"/>
      <c r="N184" s="1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1:27" x14ac:dyDescent="0.25">
      <c r="K185" s="30"/>
      <c r="L185" s="30"/>
      <c r="M185" s="30"/>
      <c r="N185" s="1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1:27" x14ac:dyDescent="0.25">
      <c r="K186" s="30"/>
      <c r="L186" s="30"/>
      <c r="M186" s="30"/>
      <c r="N186" s="1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1:27" x14ac:dyDescent="0.25">
      <c r="K187" s="30"/>
      <c r="L187" s="30"/>
      <c r="M187" s="30"/>
      <c r="N187" s="1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1:27" x14ac:dyDescent="0.25">
      <c r="K188" s="30"/>
      <c r="L188" s="30"/>
      <c r="M188" s="30"/>
      <c r="N188" s="1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1:27" x14ac:dyDescent="0.25">
      <c r="K189" s="30"/>
      <c r="L189" s="30"/>
      <c r="M189" s="30"/>
      <c r="N189" s="1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1:27" x14ac:dyDescent="0.25">
      <c r="K190" s="71"/>
      <c r="L190" s="71"/>
      <c r="M190" s="71"/>
      <c r="N190" s="72"/>
      <c r="O190" s="71"/>
      <c r="P190" s="71"/>
      <c r="Q190" s="71"/>
      <c r="R190" s="71"/>
      <c r="S190" s="71"/>
      <c r="T190" s="71"/>
      <c r="U190" s="71"/>
      <c r="V190" s="71"/>
      <c r="W190" s="71"/>
    </row>
    <row r="191" spans="11:27" x14ac:dyDescent="0.25">
      <c r="K191" s="71"/>
      <c r="L191" s="71"/>
      <c r="M191" s="71"/>
      <c r="N191" s="72"/>
      <c r="O191" s="71"/>
      <c r="P191" s="71"/>
      <c r="Q191" s="71"/>
      <c r="R191" s="71"/>
      <c r="S191" s="71"/>
      <c r="T191" s="71"/>
      <c r="U191" s="71"/>
      <c r="V191" s="71"/>
      <c r="W191" s="71"/>
    </row>
  </sheetData>
  <mergeCells count="14">
    <mergeCell ref="F9:H9"/>
    <mergeCell ref="F10:H10"/>
    <mergeCell ref="L12:M12"/>
    <mergeCell ref="A150:C150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</mergeCells>
  <pageMargins left="0.70866141732283472" right="0.31496062992125984" top="0.74803149606299213" bottom="0" header="0.31496062992125984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topLeftCell="A19" workbookViewId="0">
      <selection activeCell="H42" sqref="H42"/>
    </sheetView>
  </sheetViews>
  <sheetFormatPr defaultRowHeight="15" x14ac:dyDescent="0.25"/>
  <cols>
    <col min="1" max="1" width="4.85546875" style="64" customWidth="1"/>
    <col min="2" max="2" width="12.28515625" style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9.140625" style="1" customWidth="1"/>
    <col min="8" max="8" width="8.5703125" style="70" customWidth="1"/>
    <col min="9" max="9" width="9.85546875" style="66" customWidth="1"/>
    <col min="10" max="10" width="9.42578125" style="67" customWidth="1"/>
    <col min="11" max="11" width="2.140625" style="16" customWidth="1"/>
    <col min="12" max="12" width="14.5703125" style="16" customWidth="1"/>
    <col min="13" max="13" width="16.140625" style="16" customWidth="1"/>
    <col min="14" max="14" width="13.5703125" style="10" customWidth="1"/>
    <col min="15" max="25" width="9.140625" style="16"/>
    <col min="26" max="27" width="9.140625" style="1"/>
  </cols>
  <sheetData>
    <row r="1" spans="1:27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27" ht="20.25" x14ac:dyDescent="0.3">
      <c r="A2" s="17"/>
      <c r="B2" s="95"/>
      <c r="C2" s="95"/>
      <c r="D2" s="17"/>
      <c r="E2" s="95"/>
      <c r="F2" s="95"/>
      <c r="G2" s="95"/>
      <c r="H2" s="95"/>
      <c r="I2" s="18"/>
      <c r="J2" s="19"/>
      <c r="K2" s="20"/>
      <c r="L2" s="20"/>
      <c r="M2" s="20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7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8.75" x14ac:dyDescent="0.25">
      <c r="A4" s="172" t="s">
        <v>154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7" ht="18.75" x14ac:dyDescent="0.25">
      <c r="A5" s="96"/>
      <c r="B5" s="96"/>
      <c r="C5" s="96"/>
      <c r="D5" s="96"/>
      <c r="E5" s="96"/>
      <c r="F5" s="96"/>
      <c r="G5" s="96"/>
      <c r="H5" s="96"/>
      <c r="I5" s="96"/>
      <c r="J5" s="21"/>
      <c r="K5" s="21"/>
      <c r="L5" s="21"/>
      <c r="M5" s="2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7" ht="60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03" t="s">
        <v>153</v>
      </c>
      <c r="J7" s="24"/>
      <c r="K7" s="23"/>
      <c r="L7" s="176"/>
      <c r="M7" s="17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7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88">
        <v>147.62200000000001</v>
      </c>
      <c r="J8" s="25"/>
      <c r="K8" s="23"/>
      <c r="L8" s="176"/>
      <c r="M8" s="17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7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H150</f>
        <v>126.60747999999998</v>
      </c>
      <c r="J9" s="25"/>
      <c r="K9" s="23"/>
      <c r="L9" s="176"/>
      <c r="M9" s="17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7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21.014520000000033</v>
      </c>
      <c r="J10" s="25"/>
      <c r="K10" s="23"/>
      <c r="L10" s="176"/>
      <c r="M10" s="17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7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7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11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30"/>
      <c r="Z12" s="30"/>
      <c r="AA12" s="30"/>
    </row>
    <row r="13" spans="1:27" ht="42.75" customHeight="1" x14ac:dyDescent="0.25">
      <c r="A13" s="31" t="s">
        <v>0</v>
      </c>
      <c r="B13" s="31"/>
      <c r="C13" s="32" t="s">
        <v>1</v>
      </c>
      <c r="D13" s="31" t="s">
        <v>2</v>
      </c>
      <c r="E13" s="12" t="s">
        <v>152</v>
      </c>
      <c r="F13" s="104" t="s">
        <v>155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5"/>
      <c r="O13" s="126"/>
      <c r="P13" s="126"/>
      <c r="Q13" s="106"/>
      <c r="R13" s="106"/>
      <c r="S13" s="106"/>
      <c r="T13" s="106"/>
      <c r="U13" s="106"/>
      <c r="V13" s="106"/>
      <c r="W13" s="106"/>
      <c r="X13" s="106"/>
      <c r="Y13" s="30"/>
      <c r="Z13" s="30"/>
      <c r="AA13" s="30"/>
    </row>
    <row r="14" spans="1:27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8135</v>
      </c>
      <c r="F14" s="13">
        <v>9693</v>
      </c>
      <c r="G14" s="13">
        <f>F14-E14</f>
        <v>1558</v>
      </c>
      <c r="H14" s="87">
        <f>G14*0.00086</f>
        <v>1.33988</v>
      </c>
      <c r="I14" s="97">
        <f>D14/7235.3*I10</f>
        <v>0.13128084585297106</v>
      </c>
      <c r="J14" s="84">
        <f>H14+I14</f>
        <v>1.471160845852971</v>
      </c>
      <c r="K14" s="30"/>
      <c r="L14" s="37"/>
      <c r="M14" s="38"/>
      <c r="N14" s="30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30"/>
      <c r="Z14" s="30"/>
      <c r="AA14" s="30"/>
    </row>
    <row r="15" spans="1:27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9004</v>
      </c>
      <c r="F15" s="13">
        <v>11342</v>
      </c>
      <c r="G15" s="13">
        <f t="shared" ref="G15:G78" si="0">F15-E15</f>
        <v>2338</v>
      </c>
      <c r="H15" s="87">
        <f t="shared" ref="H15:H78" si="1">G15*0.00086</f>
        <v>2.0106799999999998</v>
      </c>
      <c r="I15" s="98">
        <f>D15/7235.3*I10</f>
        <v>0.18007549652398686</v>
      </c>
      <c r="J15" s="84">
        <f t="shared" ref="J15:J78" si="2">H15+I15</f>
        <v>2.1907554965239866</v>
      </c>
      <c r="K15" s="30"/>
      <c r="L15" s="37"/>
      <c r="M15" s="41"/>
      <c r="N15" s="30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30"/>
      <c r="Z15" s="30"/>
      <c r="AA15" s="30"/>
    </row>
    <row r="16" spans="1:27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9239</v>
      </c>
      <c r="F16" s="13">
        <v>10914</v>
      </c>
      <c r="G16" s="13">
        <f t="shared" si="0"/>
        <v>1675</v>
      </c>
      <c r="H16" s="87">
        <f t="shared" si="1"/>
        <v>1.4404999999999999</v>
      </c>
      <c r="I16" s="97">
        <f>D16/7235.3*I10</f>
        <v>0.2111530418918362</v>
      </c>
      <c r="J16" s="85">
        <f t="shared" si="2"/>
        <v>1.651653041891836</v>
      </c>
      <c r="K16" s="30"/>
      <c r="L16" s="37"/>
      <c r="M16" s="43"/>
      <c r="N16" s="30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30"/>
      <c r="Z16" s="30"/>
      <c r="AA16" s="30"/>
    </row>
    <row r="17" spans="1:27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2735</v>
      </c>
      <c r="F17" s="13">
        <v>2735</v>
      </c>
      <c r="G17" s="13">
        <f t="shared" si="0"/>
        <v>0</v>
      </c>
      <c r="H17" s="87">
        <f t="shared" si="1"/>
        <v>0</v>
      </c>
      <c r="I17" s="97">
        <f>D17/7235.3*I10</f>
        <v>0.13621839978991906</v>
      </c>
      <c r="J17" s="85">
        <f t="shared" si="2"/>
        <v>0.13621839978991906</v>
      </c>
      <c r="K17" s="30"/>
      <c r="L17" s="44"/>
      <c r="M17" s="43"/>
      <c r="N17" s="30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30"/>
      <c r="Z17" s="30"/>
      <c r="AA17" s="30"/>
    </row>
    <row r="18" spans="1:27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10444</v>
      </c>
      <c r="F18" s="13">
        <v>12664</v>
      </c>
      <c r="G18" s="13">
        <f t="shared" si="0"/>
        <v>2220</v>
      </c>
      <c r="H18" s="87">
        <f t="shared" si="1"/>
        <v>1.9092</v>
      </c>
      <c r="I18" s="98">
        <f>D18/7235.3*I10</f>
        <v>0.20505371055795921</v>
      </c>
      <c r="J18" s="84">
        <f t="shared" si="2"/>
        <v>2.1142537105579593</v>
      </c>
      <c r="K18" s="30"/>
      <c r="L18" s="44"/>
      <c r="M18" s="38"/>
      <c r="N18" s="30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30"/>
      <c r="Z18" s="30"/>
      <c r="AA18" s="30"/>
    </row>
    <row r="19" spans="1:27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950</v>
      </c>
      <c r="F19" s="13">
        <v>1060</v>
      </c>
      <c r="G19" s="13">
        <f t="shared" si="0"/>
        <v>110</v>
      </c>
      <c r="H19" s="87">
        <f t="shared" si="1"/>
        <v>9.4600000000000004E-2</v>
      </c>
      <c r="I19" s="97">
        <f>D19/7235.3*I10</f>
        <v>0.13767062153608026</v>
      </c>
      <c r="J19" s="85">
        <f t="shared" si="2"/>
        <v>0.23227062153608025</v>
      </c>
      <c r="K19" s="30"/>
      <c r="L19" s="37"/>
      <c r="M19" s="38"/>
      <c r="N19" s="30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30"/>
      <c r="Z19" s="30"/>
      <c r="AA19" s="30"/>
    </row>
    <row r="20" spans="1:27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6403</v>
      </c>
      <c r="F20" s="13">
        <v>7872</v>
      </c>
      <c r="G20" s="13">
        <f t="shared" si="0"/>
        <v>1469</v>
      </c>
      <c r="H20" s="87">
        <f t="shared" si="1"/>
        <v>1.2633399999999999</v>
      </c>
      <c r="I20" s="97">
        <f>D20/7235.3*I10</f>
        <v>0.12256751537600395</v>
      </c>
      <c r="J20" s="85">
        <f t="shared" si="2"/>
        <v>1.3859075153760039</v>
      </c>
      <c r="K20" s="30"/>
      <c r="L20" s="46"/>
      <c r="M20" s="38"/>
      <c r="N20" s="30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30"/>
      <c r="Z20" s="30"/>
      <c r="AA20" s="30"/>
    </row>
    <row r="21" spans="1:27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6802</v>
      </c>
      <c r="F21" s="13">
        <v>8375</v>
      </c>
      <c r="G21" s="13">
        <f t="shared" si="0"/>
        <v>1573</v>
      </c>
      <c r="H21" s="87">
        <f t="shared" si="1"/>
        <v>1.3527799999999999</v>
      </c>
      <c r="I21" s="98">
        <f>D21/7235.3*I10</f>
        <v>0.12169618232830723</v>
      </c>
      <c r="J21" s="84">
        <f t="shared" si="2"/>
        <v>1.474476182328307</v>
      </c>
      <c r="K21" s="30"/>
      <c r="L21" s="46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7134</v>
      </c>
      <c r="F22" s="13">
        <v>8474</v>
      </c>
      <c r="G22" s="13">
        <f t="shared" si="0"/>
        <v>1340</v>
      </c>
      <c r="H22" s="87">
        <f t="shared" si="1"/>
        <v>1.1523999999999999</v>
      </c>
      <c r="I22" s="97">
        <f>D22/7235.3*I10</f>
        <v>0.1301190684560421</v>
      </c>
      <c r="J22" s="85">
        <f t="shared" si="2"/>
        <v>1.2825190684560419</v>
      </c>
      <c r="K22" s="30"/>
      <c r="L22" s="46"/>
      <c r="M22" s="38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6624</v>
      </c>
      <c r="F23" s="13">
        <v>7636</v>
      </c>
      <c r="G23" s="13">
        <f t="shared" si="0"/>
        <v>1012</v>
      </c>
      <c r="H23" s="87">
        <f t="shared" si="1"/>
        <v>0.87031999999999998</v>
      </c>
      <c r="I23" s="97">
        <f>D23/7235.3*I10</f>
        <v>0.18036594087321911</v>
      </c>
      <c r="J23" s="85">
        <f t="shared" si="2"/>
        <v>1.050685940873219</v>
      </c>
      <c r="K23" s="30"/>
      <c r="L23" s="46"/>
      <c r="M23" s="38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7508</v>
      </c>
      <c r="F24" s="13">
        <v>8526</v>
      </c>
      <c r="G24" s="13">
        <f t="shared" si="0"/>
        <v>1018</v>
      </c>
      <c r="H24" s="87">
        <f t="shared" si="1"/>
        <v>0.87547999999999992</v>
      </c>
      <c r="I24" s="97">
        <f>D24/7235.3*I10</f>
        <v>0.2114434862410684</v>
      </c>
      <c r="J24" s="85">
        <f t="shared" si="2"/>
        <v>1.0869234862410684</v>
      </c>
      <c r="K24" s="30"/>
      <c r="L24" s="37"/>
      <c r="M24" s="38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8549</v>
      </c>
      <c r="F25" s="13">
        <v>10334</v>
      </c>
      <c r="G25" s="13">
        <f t="shared" si="0"/>
        <v>1785</v>
      </c>
      <c r="H25" s="87">
        <f t="shared" si="1"/>
        <v>1.5350999999999999</v>
      </c>
      <c r="I25" s="97">
        <f>D25/7235.3*I10</f>
        <v>0.13650884413915132</v>
      </c>
      <c r="J25" s="85">
        <f t="shared" si="2"/>
        <v>1.6716088441391512</v>
      </c>
      <c r="K25" s="30"/>
      <c r="L25" s="37"/>
      <c r="M25" s="3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10353</v>
      </c>
      <c r="F26" s="13">
        <v>12452</v>
      </c>
      <c r="G26" s="13">
        <f t="shared" si="0"/>
        <v>2099</v>
      </c>
      <c r="H26" s="87">
        <f t="shared" si="1"/>
        <v>1.80514</v>
      </c>
      <c r="I26" s="98">
        <f>D26/7235.3*I10</f>
        <v>0.20505371055795921</v>
      </c>
      <c r="J26" s="84">
        <f t="shared" si="2"/>
        <v>2.0101937105579593</v>
      </c>
      <c r="K26" s="30"/>
      <c r="L26" s="44"/>
      <c r="M26" s="3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6732</v>
      </c>
      <c r="F27" s="13">
        <v>8022</v>
      </c>
      <c r="G27" s="13">
        <f t="shared" si="0"/>
        <v>1290</v>
      </c>
      <c r="H27" s="87">
        <f t="shared" si="1"/>
        <v>1.1093999999999999</v>
      </c>
      <c r="I27" s="97">
        <f>D27/7235.3*I10</f>
        <v>0.13650884413915132</v>
      </c>
      <c r="J27" s="85">
        <f t="shared" si="2"/>
        <v>1.2459088441391513</v>
      </c>
      <c r="K27" s="30"/>
      <c r="L27" s="44"/>
      <c r="M27" s="3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3191</v>
      </c>
      <c r="F28" s="13">
        <v>3438</v>
      </c>
      <c r="G28" s="13">
        <f t="shared" si="0"/>
        <v>247</v>
      </c>
      <c r="H28" s="87">
        <f t="shared" si="1"/>
        <v>0.21242</v>
      </c>
      <c r="I28" s="97">
        <f>D28/7235.3*I10</f>
        <v>0.12256751537600395</v>
      </c>
      <c r="J28" s="85">
        <f t="shared" si="2"/>
        <v>0.33498751537600396</v>
      </c>
      <c r="K28" s="30"/>
      <c r="L28" s="37"/>
      <c r="M28" s="3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5288</v>
      </c>
      <c r="F29" s="13">
        <v>6163</v>
      </c>
      <c r="G29" s="13">
        <f>F29-E29</f>
        <v>875</v>
      </c>
      <c r="H29" s="87">
        <f t="shared" si="1"/>
        <v>0.75249999999999995</v>
      </c>
      <c r="I29" s="98">
        <f>D29/7235.3*I10</f>
        <v>0.12431018147139737</v>
      </c>
      <c r="J29" s="84">
        <f t="shared" si="2"/>
        <v>0.87681018147139733</v>
      </c>
      <c r="K29" s="30"/>
      <c r="L29" s="44"/>
      <c r="M29" s="3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4246</v>
      </c>
      <c r="F30" s="13">
        <v>4246</v>
      </c>
      <c r="G30" s="13">
        <f t="shared" si="0"/>
        <v>0</v>
      </c>
      <c r="H30" s="87">
        <f t="shared" si="1"/>
        <v>0</v>
      </c>
      <c r="I30" s="97">
        <f>D30/7235.3*I10</f>
        <v>0.13302351194836445</v>
      </c>
      <c r="J30" s="85">
        <f t="shared" si="2"/>
        <v>0.13302351194836445</v>
      </c>
      <c r="K30" s="30"/>
      <c r="L30" s="37"/>
      <c r="M30" s="3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9499</v>
      </c>
      <c r="F31" s="13">
        <v>11371</v>
      </c>
      <c r="G31" s="13">
        <f t="shared" si="0"/>
        <v>1872</v>
      </c>
      <c r="H31" s="87">
        <f t="shared" si="1"/>
        <v>1.60992</v>
      </c>
      <c r="I31" s="98">
        <f>D31/7235.3*I10</f>
        <v>0.17600927563473553</v>
      </c>
      <c r="J31" s="84">
        <f t="shared" si="2"/>
        <v>1.7859292756347356</v>
      </c>
      <c r="K31" s="30"/>
      <c r="L31" s="44"/>
      <c r="M31" s="3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8136</v>
      </c>
      <c r="F32" s="13">
        <v>9676</v>
      </c>
      <c r="G32" s="13">
        <f t="shared" si="0"/>
        <v>1540</v>
      </c>
      <c r="H32" s="87">
        <f t="shared" si="1"/>
        <v>1.3244</v>
      </c>
      <c r="I32" s="98">
        <f>D32/7235.3*I10</f>
        <v>0.20795815405028156</v>
      </c>
      <c r="J32" s="84">
        <f t="shared" si="2"/>
        <v>1.5323581540502815</v>
      </c>
      <c r="K32" s="30"/>
      <c r="L32" s="44"/>
      <c r="M32" s="38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x14ac:dyDescent="0.25">
      <c r="A33" s="79">
        <v>20</v>
      </c>
      <c r="B33" s="9" t="s">
        <v>37</v>
      </c>
      <c r="C33" s="48">
        <v>15705665</v>
      </c>
      <c r="D33" s="39">
        <v>46.3</v>
      </c>
      <c r="E33" s="13">
        <v>5390</v>
      </c>
      <c r="F33" s="14">
        <v>6233</v>
      </c>
      <c r="G33" s="13">
        <f t="shared" si="0"/>
        <v>843</v>
      </c>
      <c r="H33" s="87">
        <f t="shared" si="1"/>
        <v>0.72497999999999996</v>
      </c>
      <c r="I33" s="97">
        <f>D33/7235.3*I10</f>
        <v>0.13447573369452565</v>
      </c>
      <c r="J33" s="85">
        <f t="shared" si="2"/>
        <v>0.85945573369452566</v>
      </c>
      <c r="K33" s="30"/>
      <c r="L33" s="37"/>
      <c r="M33" s="3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x14ac:dyDescent="0.25">
      <c r="A34" s="79">
        <v>21</v>
      </c>
      <c r="B34" s="9" t="s">
        <v>38</v>
      </c>
      <c r="C34" s="48">
        <v>15708400</v>
      </c>
      <c r="D34" s="39">
        <v>70.099999999999994</v>
      </c>
      <c r="E34" s="100">
        <v>7404</v>
      </c>
      <c r="F34" s="14">
        <v>7959</v>
      </c>
      <c r="G34" s="13">
        <f t="shared" si="0"/>
        <v>555</v>
      </c>
      <c r="H34" s="87">
        <f t="shared" si="1"/>
        <v>0.4773</v>
      </c>
      <c r="I34" s="97">
        <f>D34/7235.3*I10</f>
        <v>0.20360148881179801</v>
      </c>
      <c r="J34" s="85">
        <f t="shared" si="2"/>
        <v>0.68090148881179802</v>
      </c>
      <c r="K34" s="30"/>
      <c r="L34" s="37">
        <f>0.015*D34</f>
        <v>1.0514999999999999</v>
      </c>
      <c r="M34" s="38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x14ac:dyDescent="0.25">
      <c r="A35" s="79">
        <v>22</v>
      </c>
      <c r="B35" s="9" t="s">
        <v>39</v>
      </c>
      <c r="C35" s="48">
        <v>15705816</v>
      </c>
      <c r="D35" s="39">
        <v>48.1</v>
      </c>
      <c r="E35" s="100">
        <v>4234</v>
      </c>
      <c r="F35" s="14">
        <v>5130</v>
      </c>
      <c r="G35" s="13">
        <f t="shared" si="0"/>
        <v>896</v>
      </c>
      <c r="H35" s="87">
        <f t="shared" si="1"/>
        <v>0.77056000000000002</v>
      </c>
      <c r="I35" s="97">
        <f>D35/7235.3*I10</f>
        <v>0.13970373198070593</v>
      </c>
      <c r="J35" s="85">
        <f t="shared" si="2"/>
        <v>0.91026373198070598</v>
      </c>
      <c r="K35" s="30"/>
      <c r="L35" s="37">
        <f t="shared" ref="L35:L37" si="3">0.015*D35</f>
        <v>0.72150000000000003</v>
      </c>
      <c r="M35" s="38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x14ac:dyDescent="0.25">
      <c r="A36" s="115">
        <v>23</v>
      </c>
      <c r="B36" s="116" t="s">
        <v>40</v>
      </c>
      <c r="C36" s="117">
        <v>15705524</v>
      </c>
      <c r="D36" s="118">
        <v>42</v>
      </c>
      <c r="E36" s="105">
        <v>5062</v>
      </c>
      <c r="F36" s="105">
        <v>5555</v>
      </c>
      <c r="G36" s="13">
        <f t="shared" si="0"/>
        <v>493</v>
      </c>
      <c r="H36" s="87">
        <f t="shared" si="1"/>
        <v>0.42397999999999997</v>
      </c>
      <c r="I36" s="119">
        <f>D36/7235.3*I10</f>
        <v>0.12198662667753948</v>
      </c>
      <c r="J36" s="120">
        <f t="shared" si="2"/>
        <v>0.54596662667753948</v>
      </c>
      <c r="K36" s="30"/>
      <c r="L36" s="37">
        <f t="shared" si="3"/>
        <v>0.63</v>
      </c>
      <c r="M36" s="38"/>
      <c r="N36" s="30" t="s">
        <v>156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x14ac:dyDescent="0.25">
      <c r="A37" s="79">
        <v>24</v>
      </c>
      <c r="B37" s="9" t="s">
        <v>41</v>
      </c>
      <c r="C37" s="48">
        <v>15705585</v>
      </c>
      <c r="D37" s="39">
        <v>41.4</v>
      </c>
      <c r="E37" s="100">
        <v>4355</v>
      </c>
      <c r="F37" s="14">
        <v>5404</v>
      </c>
      <c r="G37" s="13">
        <f t="shared" si="0"/>
        <v>1049</v>
      </c>
      <c r="H37" s="87">
        <f t="shared" si="1"/>
        <v>0.90213999999999994</v>
      </c>
      <c r="I37" s="97">
        <f>D37/7235.3*I10</f>
        <v>0.12024396058214605</v>
      </c>
      <c r="J37" s="85">
        <f t="shared" si="2"/>
        <v>1.0223839605821461</v>
      </c>
      <c r="K37" s="30"/>
      <c r="L37" s="37">
        <f t="shared" si="3"/>
        <v>0.621</v>
      </c>
      <c r="M37" s="38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x14ac:dyDescent="0.25">
      <c r="A38" s="79">
        <v>25</v>
      </c>
      <c r="B38" s="9" t="s">
        <v>42</v>
      </c>
      <c r="C38" s="7">
        <v>15705746</v>
      </c>
      <c r="D38" s="39">
        <v>45.8</v>
      </c>
      <c r="E38" s="13">
        <v>3401</v>
      </c>
      <c r="F38" s="14">
        <v>4495</v>
      </c>
      <c r="G38" s="13">
        <f t="shared" si="0"/>
        <v>1094</v>
      </c>
      <c r="H38" s="87">
        <f t="shared" si="1"/>
        <v>0.94084000000000001</v>
      </c>
      <c r="I38" s="97">
        <f>D38/7235.3*I10</f>
        <v>0.13302351194836445</v>
      </c>
      <c r="J38" s="85">
        <f t="shared" si="2"/>
        <v>1.0738635119483644</v>
      </c>
      <c r="K38" s="30"/>
      <c r="L38" s="37"/>
      <c r="M38" s="38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x14ac:dyDescent="0.25">
      <c r="A39" s="79">
        <v>26</v>
      </c>
      <c r="B39" s="9" t="s">
        <v>43</v>
      </c>
      <c r="C39" s="7">
        <v>15705829</v>
      </c>
      <c r="D39" s="39">
        <v>60.4</v>
      </c>
      <c r="E39" s="13">
        <v>7561</v>
      </c>
      <c r="F39" s="14">
        <v>9404</v>
      </c>
      <c r="G39" s="13">
        <f t="shared" si="0"/>
        <v>1843</v>
      </c>
      <c r="H39" s="87">
        <f t="shared" si="1"/>
        <v>1.5849800000000001</v>
      </c>
      <c r="I39" s="97">
        <f>D39/7235.3*I10</f>
        <v>0.17542838693627105</v>
      </c>
      <c r="J39" s="85">
        <f t="shared" si="2"/>
        <v>1.760408386936271</v>
      </c>
      <c r="K39" s="30"/>
      <c r="L39" s="37"/>
      <c r="M39" s="38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x14ac:dyDescent="0.25">
      <c r="A40" s="80">
        <v>27</v>
      </c>
      <c r="B40" s="49" t="s">
        <v>44</v>
      </c>
      <c r="C40" s="7">
        <v>15705815</v>
      </c>
      <c r="D40" s="39">
        <v>72.099999999999994</v>
      </c>
      <c r="E40" s="13">
        <v>6702</v>
      </c>
      <c r="F40" s="14">
        <v>8236</v>
      </c>
      <c r="G40" s="13">
        <f t="shared" si="0"/>
        <v>1534</v>
      </c>
      <c r="H40" s="87">
        <f t="shared" si="1"/>
        <v>1.31924</v>
      </c>
      <c r="I40" s="98">
        <f>D40/7235.3*I10</f>
        <v>0.20941037579644273</v>
      </c>
      <c r="J40" s="84">
        <f t="shared" si="2"/>
        <v>1.5286503757964427</v>
      </c>
      <c r="K40" s="30"/>
      <c r="L40" s="44"/>
      <c r="M40" s="38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x14ac:dyDescent="0.25">
      <c r="A41" s="79">
        <v>28</v>
      </c>
      <c r="B41" s="9" t="s">
        <v>45</v>
      </c>
      <c r="C41" s="7">
        <v>15705586</v>
      </c>
      <c r="D41" s="39">
        <v>46.9</v>
      </c>
      <c r="E41" s="13">
        <v>5401</v>
      </c>
      <c r="F41" s="14">
        <v>6611</v>
      </c>
      <c r="G41" s="13">
        <f t="shared" si="0"/>
        <v>1210</v>
      </c>
      <c r="H41" s="87">
        <f t="shared" si="1"/>
        <v>1.0406</v>
      </c>
      <c r="I41" s="97">
        <f>D41/7235.3*I10</f>
        <v>0.13621839978991906</v>
      </c>
      <c r="J41" s="85">
        <f t="shared" si="2"/>
        <v>1.1768183997899191</v>
      </c>
      <c r="K41" s="30"/>
      <c r="L41" s="46"/>
      <c r="M41" s="38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x14ac:dyDescent="0.25">
      <c r="A42" s="80">
        <v>29</v>
      </c>
      <c r="B42" s="49" t="s">
        <v>46</v>
      </c>
      <c r="C42" s="7">
        <v>15705609</v>
      </c>
      <c r="D42" s="39">
        <v>70</v>
      </c>
      <c r="E42" s="100">
        <v>8428</v>
      </c>
      <c r="F42" s="14">
        <v>12434</v>
      </c>
      <c r="G42" s="13">
        <f t="shared" si="0"/>
        <v>4006</v>
      </c>
      <c r="H42" s="87">
        <f t="shared" si="1"/>
        <v>3.44516</v>
      </c>
      <c r="I42" s="98">
        <f>D42/7235.3*I10</f>
        <v>0.20331104446256582</v>
      </c>
      <c r="J42" s="84">
        <f t="shared" si="2"/>
        <v>3.6484710444625659</v>
      </c>
      <c r="K42" s="30"/>
      <c r="L42" s="37">
        <f>0.015*D42</f>
        <v>1.05</v>
      </c>
      <c r="M42" s="38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x14ac:dyDescent="0.25">
      <c r="A43" s="79">
        <v>30</v>
      </c>
      <c r="B43" s="9" t="s">
        <v>47</v>
      </c>
      <c r="C43" s="7">
        <v>15705525</v>
      </c>
      <c r="D43" s="39">
        <v>47.4</v>
      </c>
      <c r="E43" s="100">
        <v>5298</v>
      </c>
      <c r="F43" s="14">
        <v>7242</v>
      </c>
      <c r="G43" s="13">
        <f t="shared" si="0"/>
        <v>1944</v>
      </c>
      <c r="H43" s="87">
        <f t="shared" si="1"/>
        <v>1.67184</v>
      </c>
      <c r="I43" s="97">
        <f>D43/7235.3*I10</f>
        <v>0.13767062153608026</v>
      </c>
      <c r="J43" s="85">
        <f t="shared" si="2"/>
        <v>1.8095106215360803</v>
      </c>
      <c r="K43" s="30"/>
      <c r="L43" s="37">
        <f t="shared" ref="L43:L45" si="4">0.015*D43</f>
        <v>0.71099999999999997</v>
      </c>
      <c r="M43" s="38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x14ac:dyDescent="0.25">
      <c r="A44" s="79">
        <v>31</v>
      </c>
      <c r="B44" s="9" t="s">
        <v>48</v>
      </c>
      <c r="C44" s="7">
        <v>15705724</v>
      </c>
      <c r="D44" s="39">
        <v>43.2</v>
      </c>
      <c r="E44" s="100">
        <v>4900</v>
      </c>
      <c r="F44" s="14">
        <v>5440</v>
      </c>
      <c r="G44" s="13">
        <f>F44-E44</f>
        <v>540</v>
      </c>
      <c r="H44" s="87">
        <f t="shared" si="1"/>
        <v>0.46439999999999998</v>
      </c>
      <c r="I44" s="97">
        <f>D44/7235.3*I10</f>
        <v>0.12547195886832632</v>
      </c>
      <c r="J44" s="85">
        <f t="shared" si="2"/>
        <v>0.58987195886832633</v>
      </c>
      <c r="K44" s="30"/>
      <c r="L44" s="37">
        <f t="shared" si="4"/>
        <v>0.64800000000000002</v>
      </c>
      <c r="M44" s="38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x14ac:dyDescent="0.25">
      <c r="A45" s="121">
        <v>32</v>
      </c>
      <c r="B45" s="109" t="s">
        <v>49</v>
      </c>
      <c r="C45" s="122">
        <v>15705733</v>
      </c>
      <c r="D45" s="111">
        <v>41.7</v>
      </c>
      <c r="E45" s="100">
        <v>4075</v>
      </c>
      <c r="F45" s="100">
        <v>4075</v>
      </c>
      <c r="G45" s="100">
        <f t="shared" si="0"/>
        <v>0</v>
      </c>
      <c r="H45" s="87">
        <f t="shared" si="1"/>
        <v>0</v>
      </c>
      <c r="I45" s="113">
        <f>D45/7235.3*I10</f>
        <v>0.12111529362984276</v>
      </c>
      <c r="J45" s="123">
        <f t="shared" si="2"/>
        <v>0.12111529362984276</v>
      </c>
      <c r="K45" s="30"/>
      <c r="L45" s="37">
        <f t="shared" si="4"/>
        <v>0.62550000000000006</v>
      </c>
      <c r="M45" s="9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x14ac:dyDescent="0.25">
      <c r="A46" s="79">
        <v>33</v>
      </c>
      <c r="B46" s="9" t="s">
        <v>50</v>
      </c>
      <c r="C46" s="7">
        <v>15705600</v>
      </c>
      <c r="D46" s="39">
        <v>46</v>
      </c>
      <c r="E46" s="13">
        <v>5615</v>
      </c>
      <c r="F46" s="14">
        <v>6758</v>
      </c>
      <c r="G46" s="13">
        <f t="shared" si="0"/>
        <v>1143</v>
      </c>
      <c r="H46" s="87">
        <f t="shared" si="1"/>
        <v>0.98297999999999996</v>
      </c>
      <c r="I46" s="97">
        <f>D46/7235.3*I10</f>
        <v>0.13360440064682896</v>
      </c>
      <c r="J46" s="85">
        <f t="shared" si="2"/>
        <v>1.1165844006468288</v>
      </c>
      <c r="K46" s="30"/>
      <c r="L46" s="46"/>
      <c r="M46" s="38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x14ac:dyDescent="0.25">
      <c r="A47" s="79">
        <v>34</v>
      </c>
      <c r="B47" s="9" t="s">
        <v>51</v>
      </c>
      <c r="C47" s="7">
        <v>15705534</v>
      </c>
      <c r="D47" s="39">
        <v>60.6</v>
      </c>
      <c r="E47" s="54">
        <v>8618</v>
      </c>
      <c r="F47" s="15">
        <v>10252</v>
      </c>
      <c r="G47" s="13">
        <f t="shared" si="0"/>
        <v>1634</v>
      </c>
      <c r="H47" s="87">
        <f t="shared" si="1"/>
        <v>1.40524</v>
      </c>
      <c r="I47" s="97">
        <f>D47/7235.3*I10</f>
        <v>0.17600927563473553</v>
      </c>
      <c r="J47" s="85">
        <f t="shared" si="2"/>
        <v>1.5812492756347356</v>
      </c>
      <c r="K47" s="30"/>
      <c r="L47" s="37"/>
      <c r="M47" s="38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x14ac:dyDescent="0.25">
      <c r="A48" s="79">
        <v>35</v>
      </c>
      <c r="B48" s="9" t="s">
        <v>52</v>
      </c>
      <c r="C48" s="50">
        <v>15705677</v>
      </c>
      <c r="D48" s="39">
        <v>72.2</v>
      </c>
      <c r="E48" s="54">
        <v>6422</v>
      </c>
      <c r="F48" s="15">
        <v>6427</v>
      </c>
      <c r="G48" s="13">
        <f t="shared" si="0"/>
        <v>5</v>
      </c>
      <c r="H48" s="87">
        <f t="shared" si="1"/>
        <v>4.3E-3</v>
      </c>
      <c r="I48" s="97">
        <f>D48/7235.3*I10</f>
        <v>0.20970082014567501</v>
      </c>
      <c r="J48" s="85">
        <f t="shared" si="2"/>
        <v>0.21400082014567501</v>
      </c>
      <c r="K48" s="30"/>
      <c r="L48" s="37"/>
      <c r="M48" s="38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x14ac:dyDescent="0.25">
      <c r="A49" s="79">
        <v>36</v>
      </c>
      <c r="B49" s="9" t="s">
        <v>53</v>
      </c>
      <c r="C49" s="7">
        <v>15705691</v>
      </c>
      <c r="D49" s="39">
        <v>46.5</v>
      </c>
      <c r="E49" s="54">
        <v>4124</v>
      </c>
      <c r="F49" s="15">
        <v>5356</v>
      </c>
      <c r="G49" s="13">
        <f t="shared" si="0"/>
        <v>1232</v>
      </c>
      <c r="H49" s="87">
        <f t="shared" si="1"/>
        <v>1.05952</v>
      </c>
      <c r="I49" s="97">
        <f>D49/7235.3*I10</f>
        <v>0.13505662239299013</v>
      </c>
      <c r="J49" s="85">
        <f>H49+I49</f>
        <v>1.1945766223929901</v>
      </c>
      <c r="K49" s="30"/>
      <c r="L49" s="37"/>
      <c r="M49" s="38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x14ac:dyDescent="0.25">
      <c r="A50" s="81">
        <v>37</v>
      </c>
      <c r="B50" s="51" t="s">
        <v>54</v>
      </c>
      <c r="C50" s="7">
        <v>15730459</v>
      </c>
      <c r="D50" s="45">
        <v>69.5</v>
      </c>
      <c r="E50" s="101">
        <v>6157</v>
      </c>
      <c r="F50" s="15">
        <v>10127</v>
      </c>
      <c r="G50" s="13">
        <f t="shared" si="0"/>
        <v>3970</v>
      </c>
      <c r="H50" s="87">
        <f t="shared" si="1"/>
        <v>3.4142000000000001</v>
      </c>
      <c r="I50" s="97">
        <f>D50/7235.3*I10</f>
        <v>0.20185882271640462</v>
      </c>
      <c r="J50" s="86">
        <f>H50+I50</f>
        <v>3.6160588227164046</v>
      </c>
      <c r="K50" s="30"/>
      <c r="L50" s="37">
        <f>0.015*D50</f>
        <v>1.0425</v>
      </c>
      <c r="M50" s="9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x14ac:dyDescent="0.25">
      <c r="A51" s="79">
        <v>38</v>
      </c>
      <c r="B51" s="109" t="s">
        <v>55</v>
      </c>
      <c r="C51" s="110">
        <v>15705514</v>
      </c>
      <c r="D51" s="111">
        <v>47</v>
      </c>
      <c r="E51" s="101">
        <v>2435</v>
      </c>
      <c r="F51" s="101">
        <v>2450</v>
      </c>
      <c r="G51" s="100">
        <f t="shared" si="0"/>
        <v>15</v>
      </c>
      <c r="H51" s="87">
        <f t="shared" si="1"/>
        <v>1.29E-2</v>
      </c>
      <c r="I51" s="113">
        <f>D51/7235.3*I10</f>
        <v>0.13650884413915132</v>
      </c>
      <c r="J51" s="114">
        <f>H51+I51</f>
        <v>0.14940884413915131</v>
      </c>
      <c r="K51" s="30"/>
      <c r="L51" s="37">
        <f>0.015*D51</f>
        <v>0.70499999999999996</v>
      </c>
      <c r="M51" s="9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x14ac:dyDescent="0.25">
      <c r="A52" s="79">
        <v>39</v>
      </c>
      <c r="B52" s="52" t="s">
        <v>56</v>
      </c>
      <c r="C52" s="7">
        <v>15705660</v>
      </c>
      <c r="D52" s="39">
        <v>43.1</v>
      </c>
      <c r="E52" s="54">
        <v>3075</v>
      </c>
      <c r="F52" s="15">
        <v>3238</v>
      </c>
      <c r="G52" s="13">
        <f t="shared" si="0"/>
        <v>163</v>
      </c>
      <c r="H52" s="87">
        <f t="shared" si="1"/>
        <v>0.14018</v>
      </c>
      <c r="I52" s="97">
        <f>D52/7235.3*I10</f>
        <v>0.12518151451909409</v>
      </c>
      <c r="J52" s="85">
        <f t="shared" si="2"/>
        <v>0.26536151451909407</v>
      </c>
      <c r="K52" s="30"/>
      <c r="L52" s="37"/>
      <c r="M52" s="9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25">
      <c r="A53" s="79">
        <v>40</v>
      </c>
      <c r="B53" s="9" t="s">
        <v>57</v>
      </c>
      <c r="C53" s="7">
        <v>15705539</v>
      </c>
      <c r="D53" s="39">
        <v>41.4</v>
      </c>
      <c r="E53" s="54">
        <v>5230</v>
      </c>
      <c r="F53" s="15">
        <v>5700</v>
      </c>
      <c r="G53" s="13">
        <f t="shared" si="0"/>
        <v>470</v>
      </c>
      <c r="H53" s="87">
        <f t="shared" si="1"/>
        <v>0.4042</v>
      </c>
      <c r="I53" s="97">
        <f>D53/7235.3*I10</f>
        <v>0.12024396058214605</v>
      </c>
      <c r="J53" s="85">
        <f t="shared" si="2"/>
        <v>0.52444396058214604</v>
      </c>
      <c r="K53" s="30"/>
      <c r="L53" s="37"/>
      <c r="M53" s="9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25">
      <c r="A54" s="79">
        <v>41</v>
      </c>
      <c r="B54" s="9" t="s">
        <v>58</v>
      </c>
      <c r="C54" s="7">
        <v>15705823</v>
      </c>
      <c r="D54" s="39">
        <v>45.9</v>
      </c>
      <c r="E54" s="54">
        <v>5140</v>
      </c>
      <c r="F54" s="54">
        <v>6152</v>
      </c>
      <c r="G54" s="13">
        <f t="shared" si="0"/>
        <v>1012</v>
      </c>
      <c r="H54" s="87">
        <f t="shared" si="1"/>
        <v>0.87031999999999998</v>
      </c>
      <c r="I54" s="97">
        <f>D54/7235.3*I10</f>
        <v>0.13331395629759671</v>
      </c>
      <c r="J54" s="85">
        <f t="shared" si="2"/>
        <v>1.0036339562975967</v>
      </c>
      <c r="K54" s="30"/>
      <c r="L54" s="37"/>
      <c r="M54" s="38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5">
      <c r="A55" s="79">
        <v>42</v>
      </c>
      <c r="B55" s="9" t="s">
        <v>59</v>
      </c>
      <c r="C55" s="7">
        <v>15705552</v>
      </c>
      <c r="D55" s="39">
        <v>60.8</v>
      </c>
      <c r="E55" s="54">
        <v>8807</v>
      </c>
      <c r="F55" s="54">
        <v>10214</v>
      </c>
      <c r="G55" s="13">
        <f t="shared" si="0"/>
        <v>1407</v>
      </c>
      <c r="H55" s="87">
        <f t="shared" si="1"/>
        <v>1.2100199999999999</v>
      </c>
      <c r="I55" s="97">
        <f>D55/7235.3*I10</f>
        <v>0.17659016433319999</v>
      </c>
      <c r="J55" s="85">
        <f t="shared" si="2"/>
        <v>1.3866101643331998</v>
      </c>
      <c r="K55" s="30"/>
      <c r="L55" s="37"/>
      <c r="M55" s="38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x14ac:dyDescent="0.25">
      <c r="A56" s="80">
        <v>43</v>
      </c>
      <c r="B56" s="53" t="s">
        <v>60</v>
      </c>
      <c r="C56" s="7">
        <v>15705663</v>
      </c>
      <c r="D56" s="39">
        <v>72.2</v>
      </c>
      <c r="E56" s="54">
        <v>3155</v>
      </c>
      <c r="F56" s="54">
        <v>3155</v>
      </c>
      <c r="G56" s="13">
        <f>F56-E56</f>
        <v>0</v>
      </c>
      <c r="H56" s="87">
        <f t="shared" si="1"/>
        <v>0</v>
      </c>
      <c r="I56" s="98">
        <f>D56/7235.3*I10</f>
        <v>0.20970082014567501</v>
      </c>
      <c r="J56" s="84">
        <f t="shared" si="2"/>
        <v>0.20970082014567501</v>
      </c>
      <c r="K56" s="30"/>
      <c r="L56" s="102">
        <v>1037</v>
      </c>
      <c r="M56" s="38"/>
      <c r="N56" s="106" t="s">
        <v>157</v>
      </c>
      <c r="O56" s="106"/>
      <c r="P56" s="106"/>
      <c r="Q56" s="106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5">
      <c r="A57" s="79">
        <v>44</v>
      </c>
      <c r="B57" s="9" t="s">
        <v>61</v>
      </c>
      <c r="C57" s="7">
        <v>15705515</v>
      </c>
      <c r="D57" s="39">
        <v>46.3</v>
      </c>
      <c r="E57" s="54">
        <v>7474</v>
      </c>
      <c r="F57" s="54">
        <v>8890</v>
      </c>
      <c r="G57" s="13">
        <f t="shared" si="0"/>
        <v>1416</v>
      </c>
      <c r="H57" s="87">
        <f t="shared" si="1"/>
        <v>1.21776</v>
      </c>
      <c r="I57" s="97">
        <f>D57/7235.3*I10</f>
        <v>0.13447573369452565</v>
      </c>
      <c r="J57" s="85">
        <f t="shared" si="2"/>
        <v>1.3522357336945257</v>
      </c>
      <c r="K57" s="30"/>
      <c r="L57" s="37"/>
      <c r="M57" s="38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5">
      <c r="A58" s="79">
        <v>45</v>
      </c>
      <c r="B58" s="9" t="s">
        <v>62</v>
      </c>
      <c r="C58" s="7">
        <v>15705549</v>
      </c>
      <c r="D58" s="39">
        <v>69.7</v>
      </c>
      <c r="E58" s="54">
        <v>9094</v>
      </c>
      <c r="F58" s="54">
        <v>9094</v>
      </c>
      <c r="G58" s="13">
        <f t="shared" si="0"/>
        <v>0</v>
      </c>
      <c r="H58" s="87">
        <f t="shared" si="1"/>
        <v>0</v>
      </c>
      <c r="I58" s="97">
        <f>D58/7235.3*I10</f>
        <v>0.20243971141486908</v>
      </c>
      <c r="J58" s="85">
        <f t="shared" si="2"/>
        <v>0.20243971141486908</v>
      </c>
      <c r="K58" s="30"/>
      <c r="L58" s="37"/>
      <c r="M58" s="38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5">
      <c r="A59" s="79">
        <v>46</v>
      </c>
      <c r="B59" s="9" t="s">
        <v>63</v>
      </c>
      <c r="C59" s="7">
        <v>15705742</v>
      </c>
      <c r="D59" s="39">
        <v>47.9</v>
      </c>
      <c r="E59" s="54">
        <v>6276</v>
      </c>
      <c r="F59" s="54">
        <v>6868</v>
      </c>
      <c r="G59" s="13">
        <f t="shared" si="0"/>
        <v>592</v>
      </c>
      <c r="H59" s="87">
        <f t="shared" si="1"/>
        <v>0.50912000000000002</v>
      </c>
      <c r="I59" s="97">
        <f>D59/7235.3*I10</f>
        <v>0.13912284328224145</v>
      </c>
      <c r="J59" s="85">
        <f t="shared" si="2"/>
        <v>0.64824284328224147</v>
      </c>
      <c r="K59" s="30"/>
      <c r="L59" s="44"/>
      <c r="M59" s="38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5">
      <c r="A60" s="79">
        <v>47</v>
      </c>
      <c r="B60" s="9" t="s">
        <v>64</v>
      </c>
      <c r="C60" s="7">
        <v>15705719</v>
      </c>
      <c r="D60" s="39">
        <v>42.4</v>
      </c>
      <c r="E60" s="54">
        <v>4972</v>
      </c>
      <c r="F60" s="54">
        <v>5752</v>
      </c>
      <c r="G60" s="13">
        <f t="shared" si="0"/>
        <v>780</v>
      </c>
      <c r="H60" s="87">
        <f t="shared" si="1"/>
        <v>0.67079999999999995</v>
      </c>
      <c r="I60" s="97">
        <f>D60/7235.3*I10</f>
        <v>0.12314840407446842</v>
      </c>
      <c r="J60" s="85">
        <f t="shared" si="2"/>
        <v>0.79394840407446843</v>
      </c>
      <c r="K60" s="30"/>
      <c r="L60" s="37"/>
      <c r="M60" s="38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5">
      <c r="A61" s="79">
        <v>48</v>
      </c>
      <c r="B61" s="9" t="s">
        <v>57</v>
      </c>
      <c r="C61" s="7">
        <v>15702590</v>
      </c>
      <c r="D61" s="39">
        <v>41.7</v>
      </c>
      <c r="E61" s="54">
        <v>6740</v>
      </c>
      <c r="F61" s="54">
        <v>8289</v>
      </c>
      <c r="G61" s="13">
        <f t="shared" si="0"/>
        <v>1549</v>
      </c>
      <c r="H61" s="87">
        <f t="shared" si="1"/>
        <v>1.3321399999999999</v>
      </c>
      <c r="I61" s="97">
        <f>D61/7235.3*I10</f>
        <v>0.12111529362984276</v>
      </c>
      <c r="J61" s="85">
        <f t="shared" si="2"/>
        <v>1.4532552936298426</v>
      </c>
      <c r="K61" s="30"/>
      <c r="L61" s="37"/>
      <c r="M61" s="38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5">
      <c r="A62" s="79">
        <v>49</v>
      </c>
      <c r="B62" s="9" t="s">
        <v>65</v>
      </c>
      <c r="C62" s="7">
        <v>15705689</v>
      </c>
      <c r="D62" s="39">
        <v>45.7</v>
      </c>
      <c r="E62" s="13">
        <v>6783</v>
      </c>
      <c r="F62" s="13">
        <v>7861</v>
      </c>
      <c r="G62" s="13">
        <f t="shared" si="0"/>
        <v>1078</v>
      </c>
      <c r="H62" s="87">
        <f t="shared" si="1"/>
        <v>0.92708000000000002</v>
      </c>
      <c r="I62" s="97">
        <f>D62/7235.3*I10</f>
        <v>0.13273306759913223</v>
      </c>
      <c r="J62" s="85">
        <f t="shared" si="2"/>
        <v>1.0598130675991322</v>
      </c>
      <c r="K62" s="30"/>
      <c r="L62" s="37"/>
      <c r="M62" s="38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5">
      <c r="A63" s="79">
        <v>50</v>
      </c>
      <c r="B63" s="9" t="s">
        <v>66</v>
      </c>
      <c r="C63" s="7">
        <v>15705596</v>
      </c>
      <c r="D63" s="39">
        <v>60.9</v>
      </c>
      <c r="E63" s="13">
        <v>4279</v>
      </c>
      <c r="F63" s="13">
        <v>4579</v>
      </c>
      <c r="G63" s="13">
        <f t="shared" si="0"/>
        <v>300</v>
      </c>
      <c r="H63" s="87">
        <f t="shared" si="1"/>
        <v>0.25800000000000001</v>
      </c>
      <c r="I63" s="97">
        <f>D63/7235.3*I10</f>
        <v>0.17688060868243224</v>
      </c>
      <c r="J63" s="85">
        <f t="shared" si="2"/>
        <v>0.43488060868243228</v>
      </c>
      <c r="K63" s="30"/>
      <c r="L63" s="37"/>
      <c r="M63" s="38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5">
      <c r="A64" s="79">
        <v>51</v>
      </c>
      <c r="B64" s="9" t="s">
        <v>67</v>
      </c>
      <c r="C64" s="7">
        <v>15705599</v>
      </c>
      <c r="D64" s="39">
        <v>71.7</v>
      </c>
      <c r="E64" s="13">
        <v>4575</v>
      </c>
      <c r="F64" s="13">
        <v>4886</v>
      </c>
      <c r="G64" s="13">
        <f t="shared" si="0"/>
        <v>311</v>
      </c>
      <c r="H64" s="87">
        <f t="shared" si="1"/>
        <v>0.26745999999999998</v>
      </c>
      <c r="I64" s="97">
        <f>D64/7235.3*I10</f>
        <v>0.20824859839951382</v>
      </c>
      <c r="J64" s="85">
        <f t="shared" si="2"/>
        <v>0.47570859839951379</v>
      </c>
      <c r="K64" s="30"/>
      <c r="L64" s="37"/>
      <c r="M64" s="38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5">
      <c r="A65" s="79">
        <v>52</v>
      </c>
      <c r="B65" s="9" t="s">
        <v>68</v>
      </c>
      <c r="C65" s="7">
        <v>15705736</v>
      </c>
      <c r="D65" s="39">
        <v>46.2</v>
      </c>
      <c r="E65" s="13">
        <v>6290</v>
      </c>
      <c r="F65" s="13">
        <v>7502</v>
      </c>
      <c r="G65" s="13">
        <f t="shared" si="0"/>
        <v>1212</v>
      </c>
      <c r="H65" s="87">
        <f t="shared" si="1"/>
        <v>1.0423199999999999</v>
      </c>
      <c r="I65" s="97">
        <f>D65/7235.3*I10</f>
        <v>0.13418528934529342</v>
      </c>
      <c r="J65" s="85">
        <f t="shared" si="2"/>
        <v>1.1765052893452934</v>
      </c>
      <c r="K65" s="30"/>
      <c r="L65" s="37"/>
      <c r="M65" s="38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5">
      <c r="A66" s="79">
        <v>53</v>
      </c>
      <c r="B66" s="55" t="s">
        <v>150</v>
      </c>
      <c r="C66" s="7">
        <v>15708051</v>
      </c>
      <c r="D66" s="39">
        <v>69.8</v>
      </c>
      <c r="E66" s="13">
        <v>12228</v>
      </c>
      <c r="F66" s="13">
        <v>14610</v>
      </c>
      <c r="G66" s="13">
        <f t="shared" si="0"/>
        <v>2382</v>
      </c>
      <c r="H66" s="87">
        <f t="shared" si="1"/>
        <v>2.0485199999999999</v>
      </c>
      <c r="I66" s="97">
        <f>D66/7235.3*I10</f>
        <v>0.20273015576410133</v>
      </c>
      <c r="J66" s="85">
        <f t="shared" si="2"/>
        <v>2.2512501557641014</v>
      </c>
      <c r="K66" s="30"/>
      <c r="L66" s="44"/>
      <c r="M66" s="38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5">
      <c r="A67" s="79">
        <v>54</v>
      </c>
      <c r="B67" s="56" t="s">
        <v>59</v>
      </c>
      <c r="C67" s="7">
        <v>15705572</v>
      </c>
      <c r="D67" s="39">
        <v>47.4</v>
      </c>
      <c r="E67" s="13">
        <v>6846</v>
      </c>
      <c r="F67" s="13">
        <v>8205</v>
      </c>
      <c r="G67" s="13">
        <f t="shared" si="0"/>
        <v>1359</v>
      </c>
      <c r="H67" s="87">
        <f t="shared" si="1"/>
        <v>1.1687399999999999</v>
      </c>
      <c r="I67" s="97">
        <f>D67/7235.3*I10</f>
        <v>0.13767062153608026</v>
      </c>
      <c r="J67" s="85">
        <f t="shared" si="2"/>
        <v>1.3064106215360802</v>
      </c>
      <c r="K67" s="30"/>
      <c r="L67" s="37"/>
      <c r="M67" s="38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5">
      <c r="A68" s="79">
        <v>55</v>
      </c>
      <c r="B68" s="55" t="s">
        <v>69</v>
      </c>
      <c r="C68" s="7">
        <v>15708071</v>
      </c>
      <c r="D68" s="39">
        <v>42.1</v>
      </c>
      <c r="E68" s="13">
        <v>5535</v>
      </c>
      <c r="F68" s="13">
        <v>6779</v>
      </c>
      <c r="G68" s="13">
        <f t="shared" si="0"/>
        <v>1244</v>
      </c>
      <c r="H68" s="87">
        <f t="shared" si="1"/>
        <v>1.0698399999999999</v>
      </c>
      <c r="I68" s="97">
        <f>D68/7235.3*I10</f>
        <v>0.12227707102677172</v>
      </c>
      <c r="J68" s="85">
        <f t="shared" si="2"/>
        <v>1.1921170710267717</v>
      </c>
      <c r="K68" s="30"/>
      <c r="L68" s="37"/>
      <c r="M68" s="38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5">
      <c r="A69" s="79">
        <v>56</v>
      </c>
      <c r="B69" s="55" t="s">
        <v>57</v>
      </c>
      <c r="C69" s="7">
        <v>15705570</v>
      </c>
      <c r="D69" s="39">
        <v>41.6</v>
      </c>
      <c r="E69" s="13">
        <v>7263</v>
      </c>
      <c r="F69" s="13">
        <v>8653</v>
      </c>
      <c r="G69" s="13">
        <f t="shared" si="0"/>
        <v>1390</v>
      </c>
      <c r="H69" s="87">
        <f t="shared" si="1"/>
        <v>1.1954</v>
      </c>
      <c r="I69" s="97">
        <f>D69/7235.3*I10</f>
        <v>0.12082484928061053</v>
      </c>
      <c r="J69" s="85">
        <f t="shared" si="2"/>
        <v>1.3162248492806106</v>
      </c>
      <c r="K69" s="30"/>
      <c r="L69" s="37"/>
      <c r="M69" s="38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5">
      <c r="A70" s="82">
        <v>57</v>
      </c>
      <c r="B70" s="56" t="s">
        <v>70</v>
      </c>
      <c r="C70" s="8">
        <v>15730776</v>
      </c>
      <c r="D70" s="39">
        <v>45.9</v>
      </c>
      <c r="E70" s="13">
        <v>4182</v>
      </c>
      <c r="F70" s="13">
        <v>4840</v>
      </c>
      <c r="G70" s="13">
        <f t="shared" si="0"/>
        <v>658</v>
      </c>
      <c r="H70" s="87">
        <f t="shared" si="1"/>
        <v>0.56587999999999994</v>
      </c>
      <c r="I70" s="97">
        <f>D70/7235.3*I10</f>
        <v>0.13331395629759671</v>
      </c>
      <c r="J70" s="85">
        <f>H70+I70</f>
        <v>0.69919395629759662</v>
      </c>
      <c r="K70" s="30"/>
      <c r="L70" s="37"/>
      <c r="M70" s="38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5">
      <c r="A71" s="79">
        <v>58</v>
      </c>
      <c r="B71" s="55" t="s">
        <v>71</v>
      </c>
      <c r="C71" s="7">
        <v>15705638</v>
      </c>
      <c r="D71" s="39">
        <v>60.3</v>
      </c>
      <c r="E71" s="13">
        <v>3209</v>
      </c>
      <c r="F71" s="13">
        <v>3209</v>
      </c>
      <c r="G71" s="13">
        <f>F71-E71</f>
        <v>0</v>
      </c>
      <c r="H71" s="87">
        <f t="shared" si="1"/>
        <v>0</v>
      </c>
      <c r="I71" s="97">
        <f>D71/7235.3*I10</f>
        <v>0.1751379425870388</v>
      </c>
      <c r="J71" s="84">
        <f t="shared" si="2"/>
        <v>0.1751379425870388</v>
      </c>
      <c r="K71" s="30"/>
      <c r="L71" s="37"/>
      <c r="M71" s="38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5">
      <c r="A72" s="79">
        <v>59</v>
      </c>
      <c r="B72" s="55" t="s">
        <v>72</v>
      </c>
      <c r="C72" s="7">
        <v>15705679</v>
      </c>
      <c r="D72" s="39">
        <v>71.7</v>
      </c>
      <c r="E72" s="13">
        <v>8679</v>
      </c>
      <c r="F72" s="13">
        <v>10146</v>
      </c>
      <c r="G72" s="13">
        <f t="shared" si="0"/>
        <v>1467</v>
      </c>
      <c r="H72" s="87">
        <f t="shared" si="1"/>
        <v>1.26162</v>
      </c>
      <c r="I72" s="97">
        <f>D72/7235.3*I10</f>
        <v>0.20824859839951382</v>
      </c>
      <c r="J72" s="85">
        <f t="shared" si="2"/>
        <v>1.4698685983995139</v>
      </c>
      <c r="K72" s="30"/>
      <c r="L72" s="37"/>
      <c r="M72" s="38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5">
      <c r="A73" s="79">
        <v>60</v>
      </c>
      <c r="B73" s="9" t="s">
        <v>73</v>
      </c>
      <c r="C73" s="7">
        <v>15705645</v>
      </c>
      <c r="D73" s="39">
        <v>46</v>
      </c>
      <c r="E73" s="13">
        <v>3115</v>
      </c>
      <c r="F73" s="13">
        <v>3284</v>
      </c>
      <c r="G73" s="13">
        <f t="shared" si="0"/>
        <v>169</v>
      </c>
      <c r="H73" s="87">
        <f t="shared" si="1"/>
        <v>0.14534</v>
      </c>
      <c r="I73" s="97">
        <f>D73/7235.3*I10</f>
        <v>0.13360440064682896</v>
      </c>
      <c r="J73" s="85">
        <f t="shared" si="2"/>
        <v>0.27894440064682896</v>
      </c>
      <c r="K73" s="30"/>
      <c r="L73" s="37"/>
      <c r="M73" s="38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5">
      <c r="A74" s="79">
        <v>61</v>
      </c>
      <c r="B74" s="9" t="s">
        <v>74</v>
      </c>
      <c r="C74" s="7">
        <v>15705714</v>
      </c>
      <c r="D74" s="39">
        <v>71.5</v>
      </c>
      <c r="E74" s="13">
        <v>11954</v>
      </c>
      <c r="F74" s="13">
        <v>12920</v>
      </c>
      <c r="G74" s="13">
        <f t="shared" si="0"/>
        <v>966</v>
      </c>
      <c r="H74" s="87">
        <f t="shared" si="1"/>
        <v>0.83075999999999994</v>
      </c>
      <c r="I74" s="97">
        <f>D74/7235.3*I10</f>
        <v>0.20766770970104934</v>
      </c>
      <c r="J74" s="85">
        <f t="shared" si="2"/>
        <v>1.0384277097010493</v>
      </c>
      <c r="K74" s="30"/>
      <c r="L74" s="37"/>
      <c r="M74" s="38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5">
      <c r="A75" s="79">
        <v>62</v>
      </c>
      <c r="B75" s="9" t="s">
        <v>75</v>
      </c>
      <c r="C75" s="7">
        <v>15705794</v>
      </c>
      <c r="D75" s="39">
        <v>47.9</v>
      </c>
      <c r="E75" s="13">
        <v>5303</v>
      </c>
      <c r="F75" s="13">
        <v>6145</v>
      </c>
      <c r="G75" s="13">
        <f t="shared" si="0"/>
        <v>842</v>
      </c>
      <c r="H75" s="87">
        <f t="shared" si="1"/>
        <v>0.72411999999999999</v>
      </c>
      <c r="I75" s="97">
        <f>D75/7235.3*I10</f>
        <v>0.13912284328224145</v>
      </c>
      <c r="J75" s="85">
        <f t="shared" si="2"/>
        <v>0.86324284328224143</v>
      </c>
      <c r="K75" s="30"/>
      <c r="L75" s="37"/>
      <c r="M75" s="38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5">
      <c r="A76" s="79">
        <v>63</v>
      </c>
      <c r="B76" s="9" t="s">
        <v>76</v>
      </c>
      <c r="C76" s="7">
        <v>15703003</v>
      </c>
      <c r="D76" s="39">
        <v>41.4</v>
      </c>
      <c r="E76" s="13">
        <v>2534</v>
      </c>
      <c r="F76" s="13">
        <v>2982</v>
      </c>
      <c r="G76" s="13">
        <f t="shared" si="0"/>
        <v>448</v>
      </c>
      <c r="H76" s="87">
        <f t="shared" si="1"/>
        <v>0.38528000000000001</v>
      </c>
      <c r="I76" s="97">
        <f>D76/7235.3*I10</f>
        <v>0.12024396058214605</v>
      </c>
      <c r="J76" s="85">
        <f t="shared" si="2"/>
        <v>0.5055239605821461</v>
      </c>
      <c r="K76" s="30"/>
      <c r="L76" s="37"/>
      <c r="M76" s="38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5">
      <c r="A77" s="80">
        <v>64</v>
      </c>
      <c r="B77" s="49" t="s">
        <v>77</v>
      </c>
      <c r="C77" s="7">
        <v>15705656</v>
      </c>
      <c r="D77" s="39">
        <v>42.2</v>
      </c>
      <c r="E77" s="13">
        <v>4874</v>
      </c>
      <c r="F77" s="13">
        <v>5781</v>
      </c>
      <c r="G77" s="13">
        <f t="shared" si="0"/>
        <v>907</v>
      </c>
      <c r="H77" s="87">
        <f t="shared" si="1"/>
        <v>0.78001999999999994</v>
      </c>
      <c r="I77" s="97">
        <f>D77/7235.3*I10</f>
        <v>0.12256751537600395</v>
      </c>
      <c r="J77" s="84">
        <f t="shared" si="2"/>
        <v>0.9025875153760039</v>
      </c>
      <c r="K77" s="30"/>
      <c r="L77" s="44"/>
      <c r="M77" s="38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5">
      <c r="A78" s="79">
        <v>65</v>
      </c>
      <c r="B78" s="9" t="s">
        <v>78</v>
      </c>
      <c r="C78" s="7">
        <v>15708142</v>
      </c>
      <c r="D78" s="39">
        <v>45.4</v>
      </c>
      <c r="E78" s="13">
        <v>5857</v>
      </c>
      <c r="F78" s="13">
        <v>6722</v>
      </c>
      <c r="G78" s="13">
        <f t="shared" si="0"/>
        <v>865</v>
      </c>
      <c r="H78" s="87">
        <f t="shared" si="1"/>
        <v>0.74390000000000001</v>
      </c>
      <c r="I78" s="97">
        <f>D78/7235.3*I10</f>
        <v>0.13186173455143552</v>
      </c>
      <c r="J78" s="85">
        <f t="shared" si="2"/>
        <v>0.87576173455143547</v>
      </c>
      <c r="K78" s="30"/>
      <c r="L78" s="37"/>
      <c r="M78" s="38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5">
      <c r="A79" s="80">
        <v>66</v>
      </c>
      <c r="B79" s="49" t="s">
        <v>79</v>
      </c>
      <c r="C79" s="7">
        <v>15708645</v>
      </c>
      <c r="D79" s="39">
        <v>60.2</v>
      </c>
      <c r="E79" s="13">
        <v>10114</v>
      </c>
      <c r="F79" s="13">
        <v>11662</v>
      </c>
      <c r="G79" s="13">
        <f t="shared" ref="G79:G82" si="5">F79-E79</f>
        <v>1548</v>
      </c>
      <c r="H79" s="87">
        <f t="shared" ref="H79:H142" si="6">G79*0.00086</f>
        <v>1.33128</v>
      </c>
      <c r="I79" s="97">
        <f>D79/7235.3*I10</f>
        <v>0.17484749823780657</v>
      </c>
      <c r="J79" s="84">
        <f t="shared" ref="J79:J142" si="7">H79+I79</f>
        <v>1.5061274982378066</v>
      </c>
      <c r="K79" s="30"/>
      <c r="L79" s="44"/>
      <c r="M79" s="38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5">
      <c r="A80" s="79">
        <v>67</v>
      </c>
      <c r="B80" s="9" t="s">
        <v>148</v>
      </c>
      <c r="C80" s="7">
        <v>15708109</v>
      </c>
      <c r="D80" s="39">
        <v>71.5</v>
      </c>
      <c r="E80" s="13">
        <v>7538</v>
      </c>
      <c r="F80" s="13">
        <v>8368</v>
      </c>
      <c r="G80" s="13">
        <f t="shared" si="5"/>
        <v>830</v>
      </c>
      <c r="H80" s="87">
        <f t="shared" si="6"/>
        <v>0.71379999999999999</v>
      </c>
      <c r="I80" s="97">
        <f>D80/7235.3*I10</f>
        <v>0.20766770970104934</v>
      </c>
      <c r="J80" s="85">
        <f t="shared" si="7"/>
        <v>0.9214677097010493</v>
      </c>
      <c r="K80" s="30"/>
      <c r="L80" s="37"/>
      <c r="M80" s="38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5">
      <c r="A81" s="79">
        <v>68</v>
      </c>
      <c r="B81" s="9" t="s">
        <v>80</v>
      </c>
      <c r="C81" s="7">
        <v>15705797</v>
      </c>
      <c r="D81" s="39">
        <v>45.7</v>
      </c>
      <c r="E81" s="13">
        <v>9170</v>
      </c>
      <c r="F81" s="13">
        <v>10974</v>
      </c>
      <c r="G81" s="13">
        <f t="shared" si="5"/>
        <v>1804</v>
      </c>
      <c r="H81" s="87">
        <f t="shared" si="6"/>
        <v>1.5514399999999999</v>
      </c>
      <c r="I81" s="97">
        <f>D81/7235.3*I10</f>
        <v>0.13273306759913223</v>
      </c>
      <c r="J81" s="85">
        <f t="shared" si="7"/>
        <v>1.6841730675991322</v>
      </c>
      <c r="K81" s="30"/>
      <c r="L81" s="37"/>
      <c r="M81" s="38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5">
      <c r="A82" s="79">
        <v>69</v>
      </c>
      <c r="B82" s="9" t="s">
        <v>81</v>
      </c>
      <c r="C82" s="7">
        <v>15708362</v>
      </c>
      <c r="D82" s="39">
        <v>70.599999999999994</v>
      </c>
      <c r="E82" s="13">
        <v>11382</v>
      </c>
      <c r="F82" s="13">
        <v>13766</v>
      </c>
      <c r="G82" s="13">
        <f t="shared" si="5"/>
        <v>2384</v>
      </c>
      <c r="H82" s="87">
        <f t="shared" si="6"/>
        <v>2.0502400000000001</v>
      </c>
      <c r="I82" s="97">
        <f>D82/7235.3*I10</f>
        <v>0.20505371055795921</v>
      </c>
      <c r="J82" s="85">
        <f t="shared" si="7"/>
        <v>2.2552937105579591</v>
      </c>
      <c r="K82" s="30"/>
      <c r="L82" s="37"/>
      <c r="M82" s="38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5">
      <c r="A83" s="79">
        <v>70</v>
      </c>
      <c r="B83" s="9" t="s">
        <v>137</v>
      </c>
      <c r="C83" s="7">
        <v>15705643</v>
      </c>
      <c r="D83" s="39">
        <v>46.6</v>
      </c>
      <c r="E83" s="13">
        <v>6166</v>
      </c>
      <c r="F83" s="13">
        <v>7068</v>
      </c>
      <c r="G83" s="13">
        <f>F83-E83</f>
        <v>902</v>
      </c>
      <c r="H83" s="87">
        <f t="shared" si="6"/>
        <v>0.77571999999999997</v>
      </c>
      <c r="I83" s="97">
        <f>D83/7235.3*I10</f>
        <v>0.13534706674222238</v>
      </c>
      <c r="J83" s="85">
        <f t="shared" si="7"/>
        <v>0.91106706674222238</v>
      </c>
      <c r="K83" s="30"/>
      <c r="L83" s="37"/>
      <c r="M83" s="38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x14ac:dyDescent="0.25">
      <c r="A84" s="79">
        <v>71</v>
      </c>
      <c r="B84" s="9" t="s">
        <v>82</v>
      </c>
      <c r="C84" s="7">
        <v>15705776</v>
      </c>
      <c r="D84" s="39">
        <v>42.2</v>
      </c>
      <c r="E84" s="13">
        <v>6</v>
      </c>
      <c r="F84" s="13">
        <v>6</v>
      </c>
      <c r="G84" s="13">
        <f t="shared" ref="G84:G147" si="8">F84-E84</f>
        <v>0</v>
      </c>
      <c r="H84" s="87">
        <f t="shared" si="6"/>
        <v>0</v>
      </c>
      <c r="I84" s="97">
        <f>D84/7235.3*I10</f>
        <v>0.12256751537600395</v>
      </c>
      <c r="J84" s="85">
        <f t="shared" si="7"/>
        <v>0.12256751537600395</v>
      </c>
      <c r="K84" s="30"/>
      <c r="L84" s="37"/>
      <c r="M84" s="38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5">
      <c r="A85" s="79">
        <v>72</v>
      </c>
      <c r="B85" s="9" t="s">
        <v>83</v>
      </c>
      <c r="C85" s="7">
        <v>15705545</v>
      </c>
      <c r="D85" s="39">
        <v>41.9</v>
      </c>
      <c r="E85" s="13">
        <v>3082</v>
      </c>
      <c r="F85" s="13">
        <v>3590</v>
      </c>
      <c r="G85" s="13">
        <f t="shared" si="8"/>
        <v>508</v>
      </c>
      <c r="H85" s="87">
        <f t="shared" si="6"/>
        <v>0.43687999999999999</v>
      </c>
      <c r="I85" s="97">
        <f>D85/7235.3*I10</f>
        <v>0.12169618232830723</v>
      </c>
      <c r="J85" s="85">
        <f t="shared" si="7"/>
        <v>0.55857618232830719</v>
      </c>
      <c r="K85" s="30"/>
      <c r="L85" s="37"/>
      <c r="M85" s="38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5">
      <c r="A86" s="79">
        <v>73</v>
      </c>
      <c r="B86" s="9" t="s">
        <v>84</v>
      </c>
      <c r="C86" s="7">
        <v>15708739</v>
      </c>
      <c r="D86" s="39">
        <v>45.8</v>
      </c>
      <c r="E86" s="13">
        <v>5228</v>
      </c>
      <c r="F86" s="13">
        <v>5860</v>
      </c>
      <c r="G86" s="13">
        <f t="shared" si="8"/>
        <v>632</v>
      </c>
      <c r="H86" s="87">
        <f t="shared" si="6"/>
        <v>0.54352</v>
      </c>
      <c r="I86" s="97">
        <f>D86/7235.3*I10</f>
        <v>0.13302351194836445</v>
      </c>
      <c r="J86" s="85">
        <f t="shared" si="7"/>
        <v>0.67654351194836448</v>
      </c>
      <c r="K86" s="30"/>
      <c r="L86" s="37"/>
      <c r="M86" s="38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5">
      <c r="A87" s="80">
        <v>74</v>
      </c>
      <c r="B87" s="49" t="s">
        <v>85</v>
      </c>
      <c r="C87" s="7">
        <v>15708197</v>
      </c>
      <c r="D87" s="39">
        <v>60.7</v>
      </c>
      <c r="E87" s="13">
        <v>7393</v>
      </c>
      <c r="F87" s="13">
        <v>8360</v>
      </c>
      <c r="G87" s="13">
        <f t="shared" si="8"/>
        <v>967</v>
      </c>
      <c r="H87" s="87">
        <f t="shared" si="6"/>
        <v>0.83162000000000003</v>
      </c>
      <c r="I87" s="97">
        <f>D87/7235.3*I10</f>
        <v>0.17629971998396776</v>
      </c>
      <c r="J87" s="84">
        <f t="shared" si="7"/>
        <v>1.0079197199839678</v>
      </c>
      <c r="K87" s="30"/>
      <c r="L87" s="44"/>
      <c r="M87" s="38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5">
      <c r="A88" s="79">
        <v>75</v>
      </c>
      <c r="B88" s="9" t="s">
        <v>86</v>
      </c>
      <c r="C88" s="7">
        <v>15708099</v>
      </c>
      <c r="D88" s="39">
        <v>72.099999999999994</v>
      </c>
      <c r="E88" s="13">
        <v>8887</v>
      </c>
      <c r="F88" s="13">
        <v>10488</v>
      </c>
      <c r="G88" s="13">
        <f t="shared" si="8"/>
        <v>1601</v>
      </c>
      <c r="H88" s="87">
        <f t="shared" si="6"/>
        <v>1.37686</v>
      </c>
      <c r="I88" s="97">
        <f>D88/7235.3*I10</f>
        <v>0.20941037579644273</v>
      </c>
      <c r="J88" s="85">
        <f t="shared" si="7"/>
        <v>1.5862703757964427</v>
      </c>
      <c r="K88" s="30"/>
      <c r="L88" s="37"/>
      <c r="M88" s="38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5">
      <c r="A89" s="79">
        <v>76</v>
      </c>
      <c r="B89" s="9" t="s">
        <v>87</v>
      </c>
      <c r="C89" s="7">
        <v>15708563</v>
      </c>
      <c r="D89" s="39">
        <v>45.9</v>
      </c>
      <c r="E89" s="13">
        <v>6676</v>
      </c>
      <c r="F89" s="13">
        <v>8000</v>
      </c>
      <c r="G89" s="13">
        <f t="shared" si="8"/>
        <v>1324</v>
      </c>
      <c r="H89" s="87">
        <f t="shared" si="6"/>
        <v>1.1386399999999999</v>
      </c>
      <c r="I89" s="97">
        <f>D89/7235.3*I10</f>
        <v>0.13331395629759671</v>
      </c>
      <c r="J89" s="85">
        <f t="shared" si="7"/>
        <v>1.2719539562975966</v>
      </c>
      <c r="K89" s="30"/>
      <c r="L89" s="37"/>
      <c r="M89" s="38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5">
      <c r="A90" s="80">
        <v>77</v>
      </c>
      <c r="B90" s="49" t="s">
        <v>88</v>
      </c>
      <c r="C90" s="7">
        <v>15708346</v>
      </c>
      <c r="D90" s="39">
        <v>71</v>
      </c>
      <c r="E90" s="13">
        <v>10404</v>
      </c>
      <c r="F90" s="13">
        <v>12088</v>
      </c>
      <c r="G90" s="13">
        <f t="shared" si="8"/>
        <v>1684</v>
      </c>
      <c r="H90" s="87">
        <f t="shared" si="6"/>
        <v>1.44824</v>
      </c>
      <c r="I90" s="97">
        <f>D90/7235.3*I10</f>
        <v>0.20621548795488814</v>
      </c>
      <c r="J90" s="84">
        <f t="shared" si="7"/>
        <v>1.6544554879548881</v>
      </c>
      <c r="K90" s="30"/>
      <c r="L90" s="44"/>
      <c r="M90" s="38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5">
      <c r="A91" s="80">
        <v>78</v>
      </c>
      <c r="B91" s="49" t="s">
        <v>89</v>
      </c>
      <c r="C91" s="7">
        <v>15708441</v>
      </c>
      <c r="D91" s="39">
        <v>47.6</v>
      </c>
      <c r="E91" s="13">
        <v>7430</v>
      </c>
      <c r="F91" s="13">
        <v>9026</v>
      </c>
      <c r="G91" s="13">
        <f t="shared" si="8"/>
        <v>1596</v>
      </c>
      <c r="H91" s="87">
        <f t="shared" si="6"/>
        <v>1.37256</v>
      </c>
      <c r="I91" s="97">
        <f>D91/7235.3*I10</f>
        <v>0.13825151023454474</v>
      </c>
      <c r="J91" s="84">
        <f t="shared" si="7"/>
        <v>1.5108115102345447</v>
      </c>
      <c r="K91" s="30"/>
      <c r="L91" s="44"/>
      <c r="M91" s="38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5">
      <c r="A92" s="79">
        <v>79</v>
      </c>
      <c r="B92" s="9" t="s">
        <v>138</v>
      </c>
      <c r="C92" s="7">
        <v>15708575</v>
      </c>
      <c r="D92" s="39">
        <v>42.3</v>
      </c>
      <c r="E92" s="13">
        <v>2015</v>
      </c>
      <c r="F92" s="13">
        <v>2066</v>
      </c>
      <c r="G92" s="13">
        <f t="shared" si="8"/>
        <v>51</v>
      </c>
      <c r="H92" s="87">
        <f t="shared" si="6"/>
        <v>4.3859999999999996E-2</v>
      </c>
      <c r="I92" s="97">
        <f>D92/7235.3*I10</f>
        <v>0.12285795972523618</v>
      </c>
      <c r="J92" s="85">
        <f t="shared" si="7"/>
        <v>0.16671795972523618</v>
      </c>
      <c r="K92" s="30"/>
      <c r="L92" s="37"/>
      <c r="M92" s="3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5">
      <c r="A93" s="79">
        <v>80</v>
      </c>
      <c r="B93" s="9" t="s">
        <v>90</v>
      </c>
      <c r="C93" s="7">
        <v>15708455</v>
      </c>
      <c r="D93" s="39">
        <v>41.9</v>
      </c>
      <c r="E93" s="13">
        <v>3631</v>
      </c>
      <c r="F93" s="13">
        <v>4139</v>
      </c>
      <c r="G93" s="13">
        <f t="shared" si="8"/>
        <v>508</v>
      </c>
      <c r="H93" s="87">
        <f t="shared" si="6"/>
        <v>0.43687999999999999</v>
      </c>
      <c r="I93" s="97">
        <f>D93/7235.3*I10</f>
        <v>0.12169618232830723</v>
      </c>
      <c r="J93" s="85">
        <f t="shared" si="7"/>
        <v>0.55857618232830719</v>
      </c>
      <c r="K93" s="30"/>
      <c r="L93" s="37"/>
      <c r="M93" s="3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5">
      <c r="A94" s="79">
        <v>81</v>
      </c>
      <c r="B94" s="9" t="s">
        <v>91</v>
      </c>
      <c r="C94" s="7">
        <v>15708660</v>
      </c>
      <c r="D94" s="39">
        <v>45.7</v>
      </c>
      <c r="E94" s="13">
        <v>7367</v>
      </c>
      <c r="F94" s="13">
        <v>8531</v>
      </c>
      <c r="G94" s="13">
        <f t="shared" si="8"/>
        <v>1164</v>
      </c>
      <c r="H94" s="87">
        <f t="shared" si="6"/>
        <v>1.0010399999999999</v>
      </c>
      <c r="I94" s="97">
        <f>D94/7235.3*I10</f>
        <v>0.13273306759913223</v>
      </c>
      <c r="J94" s="85">
        <f t="shared" si="7"/>
        <v>1.1337730675991322</v>
      </c>
      <c r="K94" s="30"/>
      <c r="L94" s="37"/>
      <c r="M94" s="3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5">
      <c r="A95" s="79">
        <v>82</v>
      </c>
      <c r="B95" s="9" t="s">
        <v>92</v>
      </c>
      <c r="C95" s="7">
        <v>15708727</v>
      </c>
      <c r="D95" s="39">
        <v>60.7</v>
      </c>
      <c r="E95" s="13">
        <v>8825</v>
      </c>
      <c r="F95" s="13">
        <v>10485</v>
      </c>
      <c r="G95" s="13">
        <f t="shared" si="8"/>
        <v>1660</v>
      </c>
      <c r="H95" s="87">
        <f t="shared" si="6"/>
        <v>1.4276</v>
      </c>
      <c r="I95" s="97">
        <f>D95/7235.3*I10</f>
        <v>0.17629971998396776</v>
      </c>
      <c r="J95" s="85">
        <f t="shared" si="7"/>
        <v>1.6038997199839677</v>
      </c>
      <c r="K95" s="30"/>
      <c r="L95" s="44"/>
      <c r="M95" s="3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5">
      <c r="A96" s="79">
        <v>83</v>
      </c>
      <c r="B96" s="9" t="s">
        <v>139</v>
      </c>
      <c r="C96" s="7">
        <v>15705611</v>
      </c>
      <c r="D96" s="39">
        <v>71.900000000000006</v>
      </c>
      <c r="E96" s="13">
        <v>5237</v>
      </c>
      <c r="F96" s="13">
        <v>6039</v>
      </c>
      <c r="G96" s="13">
        <f t="shared" si="8"/>
        <v>802</v>
      </c>
      <c r="H96" s="87">
        <f t="shared" si="6"/>
        <v>0.68972</v>
      </c>
      <c r="I96" s="97">
        <f>D96/7235.3*I10</f>
        <v>0.2088294870979783</v>
      </c>
      <c r="J96" s="85">
        <f t="shared" si="7"/>
        <v>0.89854948709797833</v>
      </c>
      <c r="K96" s="30"/>
      <c r="L96" s="44"/>
      <c r="M96" s="38"/>
      <c r="N96" s="11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x14ac:dyDescent="0.25">
      <c r="A97" s="79">
        <v>84</v>
      </c>
      <c r="B97" s="9" t="s">
        <v>93</v>
      </c>
      <c r="C97" s="7">
        <v>15708134</v>
      </c>
      <c r="D97" s="39">
        <v>45.6</v>
      </c>
      <c r="E97" s="13">
        <v>7936</v>
      </c>
      <c r="F97" s="13">
        <v>8475</v>
      </c>
      <c r="G97" s="13">
        <f t="shared" si="8"/>
        <v>539</v>
      </c>
      <c r="H97" s="87">
        <f t="shared" si="6"/>
        <v>0.46354000000000001</v>
      </c>
      <c r="I97" s="97">
        <f>D97/7235.3*I10</f>
        <v>0.1324426232499</v>
      </c>
      <c r="J97" s="85">
        <f t="shared" si="7"/>
        <v>0.59598262324990003</v>
      </c>
      <c r="K97" s="30"/>
      <c r="L97" s="37"/>
      <c r="M97" s="38"/>
      <c r="N97" s="11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x14ac:dyDescent="0.25">
      <c r="A98" s="80">
        <v>85</v>
      </c>
      <c r="B98" s="49" t="s">
        <v>94</v>
      </c>
      <c r="C98" s="7">
        <v>15705763</v>
      </c>
      <c r="D98" s="39">
        <v>70.7</v>
      </c>
      <c r="E98" s="13">
        <v>10280</v>
      </c>
      <c r="F98" s="13">
        <v>11816</v>
      </c>
      <c r="G98" s="13">
        <f t="shared" si="8"/>
        <v>1536</v>
      </c>
      <c r="H98" s="87">
        <f t="shared" si="6"/>
        <v>1.3209599999999999</v>
      </c>
      <c r="I98" s="97">
        <f>D98/7235.3*I10</f>
        <v>0.20534415490719146</v>
      </c>
      <c r="J98" s="84">
        <f t="shared" si="7"/>
        <v>1.5263041549071914</v>
      </c>
      <c r="K98" s="30"/>
      <c r="L98" s="37"/>
      <c r="M98" s="37"/>
      <c r="N98" s="11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x14ac:dyDescent="0.25">
      <c r="A99" s="79">
        <v>86</v>
      </c>
      <c r="B99" s="90" t="s">
        <v>95</v>
      </c>
      <c r="C99" s="91">
        <v>15708293</v>
      </c>
      <c r="D99" s="92">
        <v>47.5</v>
      </c>
      <c r="E99" s="54">
        <v>6053</v>
      </c>
      <c r="F99" s="13">
        <v>7340</v>
      </c>
      <c r="G99" s="13">
        <f t="shared" si="8"/>
        <v>1287</v>
      </c>
      <c r="H99" s="87">
        <f t="shared" si="6"/>
        <v>1.1068199999999999</v>
      </c>
      <c r="I99" s="97">
        <f>D99/7235.3*I10</f>
        <v>0.13796106588531251</v>
      </c>
      <c r="J99" s="85">
        <f t="shared" si="7"/>
        <v>1.2447810658853125</v>
      </c>
      <c r="K99" s="30"/>
      <c r="L99" s="37"/>
      <c r="M99" s="38"/>
      <c r="N99" s="11"/>
      <c r="O99" s="44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x14ac:dyDescent="0.25">
      <c r="A100" s="79">
        <v>87</v>
      </c>
      <c r="B100" s="90" t="s">
        <v>96</v>
      </c>
      <c r="C100" s="91">
        <v>15708499</v>
      </c>
      <c r="D100" s="92">
        <v>42</v>
      </c>
      <c r="E100" s="54">
        <v>5659</v>
      </c>
      <c r="F100" s="13">
        <v>8936</v>
      </c>
      <c r="G100" s="13">
        <f t="shared" si="8"/>
        <v>3277</v>
      </c>
      <c r="H100" s="87">
        <f t="shared" si="6"/>
        <v>2.8182199999999997</v>
      </c>
      <c r="I100" s="97">
        <f>D100/7235.3*I10</f>
        <v>0.12198662667753948</v>
      </c>
      <c r="J100" s="85">
        <f t="shared" si="7"/>
        <v>2.9402066266775391</v>
      </c>
      <c r="K100" s="30"/>
      <c r="L100" s="37"/>
      <c r="M100" s="38"/>
      <c r="N100" s="11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x14ac:dyDescent="0.25">
      <c r="A101" s="79">
        <v>88</v>
      </c>
      <c r="B101" s="89" t="s">
        <v>149</v>
      </c>
      <c r="C101" s="91">
        <v>15708190</v>
      </c>
      <c r="D101" s="92">
        <v>41.1</v>
      </c>
      <c r="E101" s="54">
        <v>7210</v>
      </c>
      <c r="F101" s="13">
        <v>8655</v>
      </c>
      <c r="G101" s="13">
        <f t="shared" si="8"/>
        <v>1445</v>
      </c>
      <c r="H101" s="87">
        <f t="shared" si="6"/>
        <v>1.2426999999999999</v>
      </c>
      <c r="I101" s="97">
        <f>D101/7235.3*I10</f>
        <v>0.11937262753444935</v>
      </c>
      <c r="J101" s="85">
        <f t="shared" si="7"/>
        <v>1.3620726275344492</v>
      </c>
      <c r="K101" s="30"/>
      <c r="L101" s="44"/>
      <c r="M101" s="38"/>
      <c r="N101" s="11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x14ac:dyDescent="0.25">
      <c r="A102" s="79">
        <v>89</v>
      </c>
      <c r="B102" s="90" t="s">
        <v>97</v>
      </c>
      <c r="C102" s="93">
        <v>15708008</v>
      </c>
      <c r="D102" s="92">
        <v>45.5</v>
      </c>
      <c r="E102" s="54">
        <v>8960</v>
      </c>
      <c r="F102" s="13">
        <v>10306</v>
      </c>
      <c r="G102" s="13">
        <f t="shared" si="8"/>
        <v>1346</v>
      </c>
      <c r="H102" s="87">
        <f t="shared" si="6"/>
        <v>1.1575599999999999</v>
      </c>
      <c r="I102" s="97">
        <f>D102/7235.3*I10</f>
        <v>0.13215217890066777</v>
      </c>
      <c r="J102" s="85">
        <f t="shared" si="7"/>
        <v>1.2897121789006678</v>
      </c>
      <c r="K102" s="30"/>
      <c r="L102" s="37"/>
      <c r="M102" s="38"/>
      <c r="N102" s="11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x14ac:dyDescent="0.25">
      <c r="A103" s="79">
        <v>90</v>
      </c>
      <c r="B103" s="90" t="s">
        <v>98</v>
      </c>
      <c r="C103" s="93">
        <v>15708095</v>
      </c>
      <c r="D103" s="92">
        <v>61</v>
      </c>
      <c r="E103" s="54">
        <v>8508</v>
      </c>
      <c r="F103" s="13">
        <v>10305</v>
      </c>
      <c r="G103" s="13">
        <f t="shared" si="8"/>
        <v>1797</v>
      </c>
      <c r="H103" s="87">
        <f t="shared" si="6"/>
        <v>1.54542</v>
      </c>
      <c r="I103" s="97">
        <f>D103/7235.3*I10</f>
        <v>0.17717105303166447</v>
      </c>
      <c r="J103" s="85">
        <f t="shared" si="7"/>
        <v>1.7225910530316644</v>
      </c>
      <c r="K103" s="30"/>
      <c r="L103" s="44"/>
      <c r="M103" s="38"/>
      <c r="N103" s="11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x14ac:dyDescent="0.25">
      <c r="A104" s="80">
        <v>91</v>
      </c>
      <c r="B104" s="94" t="s">
        <v>99</v>
      </c>
      <c r="C104" s="93">
        <v>15708016</v>
      </c>
      <c r="D104" s="92">
        <v>71.8</v>
      </c>
      <c r="E104" s="54">
        <v>7391</v>
      </c>
      <c r="F104" s="13">
        <v>8441</v>
      </c>
      <c r="G104" s="13">
        <f t="shared" si="8"/>
        <v>1050</v>
      </c>
      <c r="H104" s="87">
        <f t="shared" si="6"/>
        <v>0.90300000000000002</v>
      </c>
      <c r="I104" s="97">
        <f>D104/7235.3*I10</f>
        <v>0.20853904274874605</v>
      </c>
      <c r="J104" s="84">
        <f t="shared" si="7"/>
        <v>1.1115390427487462</v>
      </c>
      <c r="K104" s="30"/>
      <c r="L104" s="44"/>
      <c r="M104" s="37"/>
      <c r="N104" s="11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x14ac:dyDescent="0.25">
      <c r="A105" s="79">
        <v>92</v>
      </c>
      <c r="B105" s="90" t="s">
        <v>100</v>
      </c>
      <c r="C105" s="93">
        <v>15708063</v>
      </c>
      <c r="D105" s="92">
        <v>45.4</v>
      </c>
      <c r="E105" s="54">
        <v>7151</v>
      </c>
      <c r="F105" s="13">
        <v>8441</v>
      </c>
      <c r="G105" s="13">
        <f t="shared" si="8"/>
        <v>1290</v>
      </c>
      <c r="H105" s="87">
        <f t="shared" si="6"/>
        <v>1.1093999999999999</v>
      </c>
      <c r="I105" s="97">
        <f>D105/7235.3*I10</f>
        <v>0.13186173455143552</v>
      </c>
      <c r="J105" s="85">
        <f t="shared" si="7"/>
        <v>1.2412617345514354</v>
      </c>
      <c r="K105" s="30"/>
      <c r="L105" s="37"/>
      <c r="M105" s="38"/>
      <c r="N105" s="11"/>
      <c r="O105" s="44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x14ac:dyDescent="0.25">
      <c r="A106" s="80">
        <v>93</v>
      </c>
      <c r="B106" s="94" t="s">
        <v>101</v>
      </c>
      <c r="C106" s="93">
        <v>15708115</v>
      </c>
      <c r="D106" s="92">
        <v>70.599999999999994</v>
      </c>
      <c r="E106" s="54">
        <v>3445</v>
      </c>
      <c r="F106" s="13">
        <v>3445</v>
      </c>
      <c r="G106" s="13">
        <f t="shared" si="8"/>
        <v>0</v>
      </c>
      <c r="H106" s="87">
        <f t="shared" si="6"/>
        <v>0</v>
      </c>
      <c r="I106" s="97">
        <f>D106/7235.3*I10</f>
        <v>0.20505371055795921</v>
      </c>
      <c r="J106" s="84">
        <f t="shared" si="7"/>
        <v>0.20505371055795921</v>
      </c>
      <c r="K106" s="30"/>
      <c r="L106" s="37"/>
      <c r="M106" s="38"/>
      <c r="N106" s="11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x14ac:dyDescent="0.25">
      <c r="A107" s="79">
        <v>94</v>
      </c>
      <c r="B107" s="90" t="s">
        <v>102</v>
      </c>
      <c r="C107" s="93">
        <v>15705706</v>
      </c>
      <c r="D107" s="92">
        <v>47.4</v>
      </c>
      <c r="E107" s="54">
        <v>5541</v>
      </c>
      <c r="F107" s="13">
        <v>6220</v>
      </c>
      <c r="G107" s="13">
        <f t="shared" si="8"/>
        <v>679</v>
      </c>
      <c r="H107" s="87">
        <f t="shared" si="6"/>
        <v>0.58394000000000001</v>
      </c>
      <c r="I107" s="97">
        <f>D107/7235.3*I10</f>
        <v>0.13767062153608026</v>
      </c>
      <c r="J107" s="85">
        <f t="shared" si="7"/>
        <v>0.72161062153608024</v>
      </c>
      <c r="K107" s="30"/>
      <c r="L107" s="37"/>
      <c r="M107" s="38"/>
      <c r="N107" s="11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x14ac:dyDescent="0.25">
      <c r="A108" s="79">
        <v>95</v>
      </c>
      <c r="B108" s="90" t="s">
        <v>103</v>
      </c>
      <c r="C108" s="93">
        <v>15708352</v>
      </c>
      <c r="D108" s="92">
        <v>42</v>
      </c>
      <c r="E108" s="54">
        <v>1573</v>
      </c>
      <c r="F108" s="13">
        <v>1573</v>
      </c>
      <c r="G108" s="13">
        <f t="shared" si="8"/>
        <v>0</v>
      </c>
      <c r="H108" s="87">
        <f t="shared" si="6"/>
        <v>0</v>
      </c>
      <c r="I108" s="97">
        <f>D108/7235.3*I10</f>
        <v>0.12198662667753948</v>
      </c>
      <c r="J108" s="85">
        <f t="shared" si="7"/>
        <v>0.12198662667753948</v>
      </c>
      <c r="K108" s="30"/>
      <c r="L108" s="37"/>
      <c r="M108" s="38"/>
      <c r="N108" s="11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x14ac:dyDescent="0.25">
      <c r="A109" s="79">
        <v>96</v>
      </c>
      <c r="B109" s="90" t="s">
        <v>140</v>
      </c>
      <c r="C109" s="93">
        <v>15708616</v>
      </c>
      <c r="D109" s="92">
        <v>41.6</v>
      </c>
      <c r="E109" s="54">
        <v>6084</v>
      </c>
      <c r="F109" s="13">
        <v>7485</v>
      </c>
      <c r="G109" s="13">
        <f t="shared" si="8"/>
        <v>1401</v>
      </c>
      <c r="H109" s="87">
        <f t="shared" si="6"/>
        <v>1.20486</v>
      </c>
      <c r="I109" s="97">
        <f>D109/7235.3*I10</f>
        <v>0.12082484928061053</v>
      </c>
      <c r="J109" s="85">
        <f t="shared" si="7"/>
        <v>1.3256848492806106</v>
      </c>
      <c r="K109" s="30"/>
      <c r="L109" s="44"/>
      <c r="M109" s="38"/>
      <c r="N109" s="11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x14ac:dyDescent="0.25">
      <c r="A110" s="80">
        <v>97</v>
      </c>
      <c r="B110" s="94" t="s">
        <v>104</v>
      </c>
      <c r="C110" s="91">
        <v>15705517</v>
      </c>
      <c r="D110" s="92">
        <v>45.3</v>
      </c>
      <c r="E110" s="54">
        <v>4715</v>
      </c>
      <c r="F110" s="13">
        <v>4927</v>
      </c>
      <c r="G110" s="13">
        <f t="shared" si="8"/>
        <v>212</v>
      </c>
      <c r="H110" s="87">
        <f t="shared" si="6"/>
        <v>0.18231999999999998</v>
      </c>
      <c r="I110" s="97">
        <f>D110/7235.3*I10</f>
        <v>0.13157129020220329</v>
      </c>
      <c r="J110" s="84">
        <f t="shared" si="7"/>
        <v>0.3138912902022033</v>
      </c>
      <c r="K110" s="30"/>
      <c r="L110" s="44"/>
      <c r="M110" s="43"/>
      <c r="N110" s="11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x14ac:dyDescent="0.25">
      <c r="A111" s="79">
        <v>98</v>
      </c>
      <c r="B111" s="90" t="s">
        <v>105</v>
      </c>
      <c r="C111" s="91">
        <v>15708462</v>
      </c>
      <c r="D111" s="92">
        <v>60.1</v>
      </c>
      <c r="E111" s="54">
        <v>6424</v>
      </c>
      <c r="F111" s="13">
        <v>7283</v>
      </c>
      <c r="G111" s="13">
        <f t="shared" si="8"/>
        <v>859</v>
      </c>
      <c r="H111" s="87">
        <f t="shared" si="6"/>
        <v>0.73873999999999995</v>
      </c>
      <c r="I111" s="97">
        <f>D111/7235.3*I10</f>
        <v>0.17455705388857434</v>
      </c>
      <c r="J111" s="85">
        <f t="shared" si="7"/>
        <v>0.9132970538885743</v>
      </c>
      <c r="K111" s="30"/>
      <c r="L111" s="44"/>
      <c r="M111" s="43"/>
      <c r="N111" s="11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25">
      <c r="A112" s="80">
        <v>99</v>
      </c>
      <c r="B112" s="94" t="s">
        <v>106</v>
      </c>
      <c r="C112" s="91">
        <v>15705826</v>
      </c>
      <c r="D112" s="92">
        <v>71.2</v>
      </c>
      <c r="E112" s="54">
        <v>4970</v>
      </c>
      <c r="F112" s="13">
        <v>5700</v>
      </c>
      <c r="G112" s="13">
        <f t="shared" si="8"/>
        <v>730</v>
      </c>
      <c r="H112" s="87">
        <f t="shared" si="6"/>
        <v>0.62780000000000002</v>
      </c>
      <c r="I112" s="97">
        <f>D112/7235.3*I10</f>
        <v>0.20679637665335263</v>
      </c>
      <c r="J112" s="84">
        <f t="shared" si="7"/>
        <v>0.83459637665335262</v>
      </c>
      <c r="K112" s="30"/>
      <c r="L112" s="44"/>
      <c r="M112" s="43"/>
      <c r="N112" s="11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25">
      <c r="A113" s="79">
        <v>100</v>
      </c>
      <c r="B113" s="90" t="s">
        <v>107</v>
      </c>
      <c r="C113" s="91">
        <v>15705803</v>
      </c>
      <c r="D113" s="92">
        <v>45.7</v>
      </c>
      <c r="E113" s="54">
        <v>2483</v>
      </c>
      <c r="F113" s="54">
        <v>3000</v>
      </c>
      <c r="G113" s="13">
        <f t="shared" si="8"/>
        <v>517</v>
      </c>
      <c r="H113" s="87">
        <f t="shared" si="6"/>
        <v>0.44462000000000002</v>
      </c>
      <c r="I113" s="97">
        <f>D113/7235.3*I10</f>
        <v>0.13273306759913223</v>
      </c>
      <c r="J113" s="85">
        <f t="shared" si="7"/>
        <v>0.5773530675991323</v>
      </c>
      <c r="K113" s="30"/>
      <c r="L113" s="37"/>
      <c r="M113" s="43"/>
      <c r="N113" s="11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x14ac:dyDescent="0.25">
      <c r="A114" s="80">
        <v>101</v>
      </c>
      <c r="B114" s="90" t="s">
        <v>108</v>
      </c>
      <c r="C114" s="91">
        <v>15708066</v>
      </c>
      <c r="D114" s="92">
        <v>70.5</v>
      </c>
      <c r="E114" s="54">
        <v>8682</v>
      </c>
      <c r="F114" s="54">
        <v>10960</v>
      </c>
      <c r="G114" s="13">
        <f t="shared" si="8"/>
        <v>2278</v>
      </c>
      <c r="H114" s="87">
        <f t="shared" si="6"/>
        <v>1.9590799999999999</v>
      </c>
      <c r="I114" s="97">
        <f>D114/7235.3*I10</f>
        <v>0.20476326620872698</v>
      </c>
      <c r="J114" s="84">
        <f t="shared" si="7"/>
        <v>2.163843266208727</v>
      </c>
      <c r="K114" s="30"/>
      <c r="L114" s="44"/>
      <c r="M114" s="38"/>
      <c r="N114" s="11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1:27" x14ac:dyDescent="0.25">
      <c r="A115" s="79">
        <v>102</v>
      </c>
      <c r="B115" s="90" t="s">
        <v>109</v>
      </c>
      <c r="C115" s="93">
        <v>15708622</v>
      </c>
      <c r="D115" s="92">
        <v>47.6</v>
      </c>
      <c r="E115" s="54">
        <v>4233</v>
      </c>
      <c r="F115" s="13">
        <v>5225</v>
      </c>
      <c r="G115" s="13">
        <f t="shared" si="8"/>
        <v>992</v>
      </c>
      <c r="H115" s="87">
        <f t="shared" si="6"/>
        <v>0.85311999999999999</v>
      </c>
      <c r="I115" s="97">
        <f>D115/7235.3*I10</f>
        <v>0.13825151023454474</v>
      </c>
      <c r="J115" s="85">
        <f t="shared" si="7"/>
        <v>0.99137151023454473</v>
      </c>
      <c r="K115" s="30"/>
      <c r="L115" s="37"/>
      <c r="M115" s="38"/>
      <c r="N115" s="11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25">
      <c r="A116" s="79">
        <v>103</v>
      </c>
      <c r="B116" s="90" t="s">
        <v>110</v>
      </c>
      <c r="C116" s="93">
        <v>15708104</v>
      </c>
      <c r="D116" s="92">
        <v>41.8</v>
      </c>
      <c r="E116" s="54">
        <v>1408</v>
      </c>
      <c r="F116" s="13">
        <v>1412</v>
      </c>
      <c r="G116" s="13">
        <f t="shared" si="8"/>
        <v>4</v>
      </c>
      <c r="H116" s="87">
        <f t="shared" si="6"/>
        <v>3.4399999999999999E-3</v>
      </c>
      <c r="I116" s="97">
        <f>D116/7235.3*I10</f>
        <v>0.12140573797907499</v>
      </c>
      <c r="J116" s="85">
        <f t="shared" si="7"/>
        <v>0.12484573797907499</v>
      </c>
      <c r="K116" s="30"/>
      <c r="L116" s="37"/>
      <c r="M116" s="38"/>
      <c r="N116" s="11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x14ac:dyDescent="0.25">
      <c r="A117" s="79">
        <v>104</v>
      </c>
      <c r="B117" s="9" t="s">
        <v>111</v>
      </c>
      <c r="C117" s="48">
        <v>15708388</v>
      </c>
      <c r="D117" s="39">
        <v>41.4</v>
      </c>
      <c r="E117" s="13">
        <v>4772</v>
      </c>
      <c r="F117" s="13">
        <v>5639</v>
      </c>
      <c r="G117" s="13">
        <f t="shared" si="8"/>
        <v>867</v>
      </c>
      <c r="H117" s="87">
        <f t="shared" si="6"/>
        <v>0.74561999999999995</v>
      </c>
      <c r="I117" s="97">
        <f>D117/7235.3*I10</f>
        <v>0.12024396058214605</v>
      </c>
      <c r="J117" s="85">
        <f t="shared" si="7"/>
        <v>0.86586396058214599</v>
      </c>
      <c r="K117" s="30"/>
      <c r="L117" s="37"/>
      <c r="M117" s="38"/>
      <c r="N117" s="11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1:27" x14ac:dyDescent="0.25">
      <c r="A118" s="79">
        <v>105</v>
      </c>
      <c r="B118" s="9" t="s">
        <v>112</v>
      </c>
      <c r="C118" s="48">
        <v>15708121</v>
      </c>
      <c r="D118" s="39">
        <v>45.4</v>
      </c>
      <c r="E118" s="13">
        <v>6735</v>
      </c>
      <c r="F118" s="13">
        <v>7151</v>
      </c>
      <c r="G118" s="13">
        <f t="shared" si="8"/>
        <v>416</v>
      </c>
      <c r="H118" s="87">
        <f t="shared" si="6"/>
        <v>0.35775999999999997</v>
      </c>
      <c r="I118" s="97">
        <f>D118/7235.3*I10</f>
        <v>0.13186173455143552</v>
      </c>
      <c r="J118" s="85">
        <f t="shared" si="7"/>
        <v>0.48962173455143548</v>
      </c>
      <c r="K118" s="30"/>
      <c r="L118" s="37"/>
      <c r="M118" s="38"/>
      <c r="N118" s="11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27" x14ac:dyDescent="0.25">
      <c r="A119" s="79">
        <v>106</v>
      </c>
      <c r="B119" s="9" t="s">
        <v>113</v>
      </c>
      <c r="C119" s="57">
        <v>15708043</v>
      </c>
      <c r="D119" s="39">
        <v>60.2</v>
      </c>
      <c r="E119" s="13">
        <v>9637</v>
      </c>
      <c r="F119" s="13">
        <v>11096</v>
      </c>
      <c r="G119" s="13">
        <f t="shared" si="8"/>
        <v>1459</v>
      </c>
      <c r="H119" s="87">
        <f t="shared" si="6"/>
        <v>1.25474</v>
      </c>
      <c r="I119" s="97">
        <f>D119/7235.3*I10</f>
        <v>0.17484749823780657</v>
      </c>
      <c r="J119" s="85">
        <f t="shared" si="7"/>
        <v>1.4295874982378065</v>
      </c>
      <c r="K119" s="30"/>
      <c r="L119" s="44"/>
      <c r="M119" s="38"/>
      <c r="N119" s="11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25">
      <c r="A120" s="80">
        <v>107</v>
      </c>
      <c r="B120" s="53" t="s">
        <v>114</v>
      </c>
      <c r="C120" s="48">
        <v>15708227</v>
      </c>
      <c r="D120" s="39">
        <v>71.3</v>
      </c>
      <c r="E120" s="13">
        <v>6817</v>
      </c>
      <c r="F120" s="13">
        <v>7639</v>
      </c>
      <c r="G120" s="13">
        <f t="shared" si="8"/>
        <v>822</v>
      </c>
      <c r="H120" s="87">
        <f t="shared" si="6"/>
        <v>0.70691999999999999</v>
      </c>
      <c r="I120" s="97">
        <f>D120/7235.3*I10</f>
        <v>0.20708682100258485</v>
      </c>
      <c r="J120" s="84">
        <f t="shared" si="7"/>
        <v>0.9140068210025849</v>
      </c>
      <c r="K120" s="30"/>
      <c r="L120" s="44"/>
      <c r="M120" s="38"/>
      <c r="N120" s="11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x14ac:dyDescent="0.25">
      <c r="A121" s="79">
        <v>108</v>
      </c>
      <c r="B121" s="9" t="s">
        <v>115</v>
      </c>
      <c r="C121" s="48">
        <v>15708438</v>
      </c>
      <c r="D121" s="39">
        <v>46</v>
      </c>
      <c r="E121" s="13">
        <v>6709</v>
      </c>
      <c r="F121" s="13">
        <v>7993</v>
      </c>
      <c r="G121" s="13">
        <f t="shared" si="8"/>
        <v>1284</v>
      </c>
      <c r="H121" s="87">
        <f t="shared" si="6"/>
        <v>1.1042399999999999</v>
      </c>
      <c r="I121" s="97">
        <f>D121/7235.3*I10</f>
        <v>0.13360440064682896</v>
      </c>
      <c r="J121" s="85">
        <f t="shared" si="7"/>
        <v>1.2378444006468288</v>
      </c>
      <c r="K121" s="30"/>
      <c r="L121" s="37"/>
      <c r="M121" s="38"/>
      <c r="N121" s="11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x14ac:dyDescent="0.25">
      <c r="A122" s="80">
        <v>109</v>
      </c>
      <c r="B122" s="53" t="s">
        <v>116</v>
      </c>
      <c r="C122" s="48">
        <v>15708285</v>
      </c>
      <c r="D122" s="39">
        <v>70.400000000000006</v>
      </c>
      <c r="E122" s="13">
        <v>2791</v>
      </c>
      <c r="F122" s="13">
        <v>2791</v>
      </c>
      <c r="G122" s="13">
        <f t="shared" si="8"/>
        <v>0</v>
      </c>
      <c r="H122" s="87">
        <f t="shared" si="6"/>
        <v>0</v>
      </c>
      <c r="I122" s="97">
        <f>D122/7235.3*I10</f>
        <v>0.20447282185949475</v>
      </c>
      <c r="J122" s="84">
        <f t="shared" si="7"/>
        <v>0.20447282185949475</v>
      </c>
      <c r="K122" s="30"/>
      <c r="L122" s="44"/>
      <c r="M122" s="38"/>
      <c r="N122" s="11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x14ac:dyDescent="0.25">
      <c r="A123" s="80">
        <v>110</v>
      </c>
      <c r="B123" s="49" t="s">
        <v>117</v>
      </c>
      <c r="C123" s="48">
        <v>15708248</v>
      </c>
      <c r="D123" s="39">
        <v>47.7</v>
      </c>
      <c r="E123" s="13">
        <v>3557</v>
      </c>
      <c r="F123" s="13">
        <v>4156</v>
      </c>
      <c r="G123" s="13">
        <f t="shared" si="8"/>
        <v>599</v>
      </c>
      <c r="H123" s="87">
        <f t="shared" si="6"/>
        <v>0.51514000000000004</v>
      </c>
      <c r="I123" s="97">
        <f>D123/7235.3*I10</f>
        <v>0.13854195458377699</v>
      </c>
      <c r="J123" s="84">
        <f t="shared" si="7"/>
        <v>0.65368195458377709</v>
      </c>
      <c r="K123" s="30"/>
      <c r="L123" s="44"/>
      <c r="M123" s="38"/>
      <c r="N123" s="11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1:27" x14ac:dyDescent="0.25">
      <c r="A124" s="79">
        <v>111</v>
      </c>
      <c r="B124" s="9" t="s">
        <v>118</v>
      </c>
      <c r="C124" s="48">
        <v>15708011</v>
      </c>
      <c r="D124" s="39">
        <v>41.6</v>
      </c>
      <c r="E124" s="13">
        <v>6509</v>
      </c>
      <c r="F124" s="13">
        <v>8044</v>
      </c>
      <c r="G124" s="13">
        <f t="shared" si="8"/>
        <v>1535</v>
      </c>
      <c r="H124" s="87">
        <f t="shared" si="6"/>
        <v>1.3201000000000001</v>
      </c>
      <c r="I124" s="97">
        <f>D124/7235.3*I10</f>
        <v>0.12082484928061053</v>
      </c>
      <c r="J124" s="85">
        <f t="shared" si="7"/>
        <v>1.4409248492806106</v>
      </c>
      <c r="K124" s="30"/>
      <c r="L124" s="44"/>
      <c r="M124" s="38"/>
      <c r="N124" s="11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1:27" x14ac:dyDescent="0.25">
      <c r="A125" s="79">
        <v>112</v>
      </c>
      <c r="B125" s="9" t="s">
        <v>119</v>
      </c>
      <c r="C125" s="48">
        <v>15708208</v>
      </c>
      <c r="D125" s="39">
        <v>41.7</v>
      </c>
      <c r="E125" s="13">
        <v>5818</v>
      </c>
      <c r="F125" s="13">
        <v>6888</v>
      </c>
      <c r="G125" s="13">
        <f t="shared" si="8"/>
        <v>1070</v>
      </c>
      <c r="H125" s="87">
        <f t="shared" si="6"/>
        <v>0.92020000000000002</v>
      </c>
      <c r="I125" s="97">
        <f>D125/7235.3*I10</f>
        <v>0.12111529362984276</v>
      </c>
      <c r="J125" s="85">
        <f t="shared" si="7"/>
        <v>1.0413152936298429</v>
      </c>
      <c r="K125" s="30"/>
      <c r="L125" s="37"/>
      <c r="M125" s="38"/>
      <c r="N125" s="11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27" x14ac:dyDescent="0.25">
      <c r="A126" s="79">
        <v>113</v>
      </c>
      <c r="B126" s="9" t="s">
        <v>120</v>
      </c>
      <c r="C126" s="48">
        <v>15708187</v>
      </c>
      <c r="D126" s="39">
        <v>45.7</v>
      </c>
      <c r="E126" s="13">
        <v>6600</v>
      </c>
      <c r="F126" s="13">
        <v>7725</v>
      </c>
      <c r="G126" s="13">
        <f t="shared" si="8"/>
        <v>1125</v>
      </c>
      <c r="H126" s="87">
        <f t="shared" si="6"/>
        <v>0.96750000000000003</v>
      </c>
      <c r="I126" s="97">
        <f>D126/7235.3*I10</f>
        <v>0.13273306759913223</v>
      </c>
      <c r="J126" s="85">
        <f t="shared" si="7"/>
        <v>1.1002330675991323</v>
      </c>
      <c r="K126" s="30"/>
      <c r="L126" s="37"/>
      <c r="M126" s="38"/>
      <c r="N126" s="11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1:27" x14ac:dyDescent="0.25">
      <c r="A127" s="80">
        <v>114</v>
      </c>
      <c r="B127" s="49" t="s">
        <v>121</v>
      </c>
      <c r="C127" s="48">
        <v>15705591</v>
      </c>
      <c r="D127" s="39">
        <v>59.9</v>
      </c>
      <c r="E127" s="13">
        <v>8933</v>
      </c>
      <c r="F127" s="13">
        <v>10687</v>
      </c>
      <c r="G127" s="13">
        <f t="shared" si="8"/>
        <v>1754</v>
      </c>
      <c r="H127" s="87">
        <f t="shared" si="6"/>
        <v>1.50844</v>
      </c>
      <c r="I127" s="97">
        <f>D127/7235.3*I10</f>
        <v>0.17397616519010986</v>
      </c>
      <c r="J127" s="84">
        <f t="shared" si="7"/>
        <v>1.6824161651901099</v>
      </c>
      <c r="K127" s="30"/>
      <c r="L127" s="44"/>
      <c r="M127" s="38"/>
      <c r="N127" s="11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x14ac:dyDescent="0.25">
      <c r="A128" s="80">
        <v>115</v>
      </c>
      <c r="B128" s="49" t="s">
        <v>122</v>
      </c>
      <c r="C128" s="48">
        <v>15705766</v>
      </c>
      <c r="D128" s="39">
        <v>70.5</v>
      </c>
      <c r="E128" s="13">
        <v>8491</v>
      </c>
      <c r="F128" s="13">
        <v>9963</v>
      </c>
      <c r="G128" s="13">
        <f t="shared" si="8"/>
        <v>1472</v>
      </c>
      <c r="H128" s="87">
        <f t="shared" si="6"/>
        <v>1.2659199999999999</v>
      </c>
      <c r="I128" s="97">
        <f>D128/7235.3*I10</f>
        <v>0.20476326620872698</v>
      </c>
      <c r="J128" s="84">
        <f t="shared" si="7"/>
        <v>1.4706832662087268</v>
      </c>
      <c r="K128" s="30"/>
      <c r="L128" s="44"/>
      <c r="M128" s="38"/>
      <c r="N128" s="11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x14ac:dyDescent="0.25">
      <c r="A129" s="79">
        <v>116</v>
      </c>
      <c r="B129" s="9" t="s">
        <v>123</v>
      </c>
      <c r="C129" s="48">
        <v>15708601</v>
      </c>
      <c r="D129" s="39">
        <v>45.6</v>
      </c>
      <c r="E129" s="13">
        <v>7741</v>
      </c>
      <c r="F129" s="13">
        <v>8984</v>
      </c>
      <c r="G129" s="13">
        <f t="shared" si="8"/>
        <v>1243</v>
      </c>
      <c r="H129" s="87">
        <f t="shared" si="6"/>
        <v>1.06898</v>
      </c>
      <c r="I129" s="97">
        <f>D129/7235.3*I10</f>
        <v>0.1324426232499</v>
      </c>
      <c r="J129" s="85">
        <f t="shared" si="7"/>
        <v>1.2014226232499001</v>
      </c>
      <c r="K129" s="30"/>
      <c r="L129" s="37"/>
      <c r="M129" s="38"/>
      <c r="N129" s="11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x14ac:dyDescent="0.25">
      <c r="A130" s="79">
        <v>117</v>
      </c>
      <c r="B130" s="9" t="s">
        <v>124</v>
      </c>
      <c r="C130" s="48">
        <v>15705738</v>
      </c>
      <c r="D130" s="39">
        <v>70.599999999999994</v>
      </c>
      <c r="E130" s="13">
        <v>11803</v>
      </c>
      <c r="F130" s="13">
        <v>13685</v>
      </c>
      <c r="G130" s="13">
        <f t="shared" si="8"/>
        <v>1882</v>
      </c>
      <c r="H130" s="87">
        <f t="shared" si="6"/>
        <v>1.61852</v>
      </c>
      <c r="I130" s="97">
        <f>D130/7235.3*I10</f>
        <v>0.20505371055795921</v>
      </c>
      <c r="J130" s="85">
        <f t="shared" si="7"/>
        <v>1.8235737105579592</v>
      </c>
      <c r="K130" s="30"/>
      <c r="L130" s="44"/>
      <c r="M130" s="38"/>
      <c r="N130" s="11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x14ac:dyDescent="0.25">
      <c r="A131" s="79">
        <v>118</v>
      </c>
      <c r="B131" s="9" t="s">
        <v>147</v>
      </c>
      <c r="C131" s="48">
        <v>15705647</v>
      </c>
      <c r="D131" s="39">
        <v>47</v>
      </c>
      <c r="E131" s="13">
        <v>4606</v>
      </c>
      <c r="F131" s="13">
        <v>5720</v>
      </c>
      <c r="G131" s="13">
        <f t="shared" si="8"/>
        <v>1114</v>
      </c>
      <c r="H131" s="87">
        <f t="shared" si="6"/>
        <v>0.95804</v>
      </c>
      <c r="I131" s="97">
        <f>D131/7235.3*I10</f>
        <v>0.13650884413915132</v>
      </c>
      <c r="J131" s="85">
        <f t="shared" si="7"/>
        <v>1.0945488441391513</v>
      </c>
      <c r="K131" s="30"/>
      <c r="L131" s="37"/>
      <c r="M131" s="38"/>
      <c r="N131" s="11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1:27" x14ac:dyDescent="0.25">
      <c r="A132" s="79">
        <v>119</v>
      </c>
      <c r="B132" s="9" t="s">
        <v>125</v>
      </c>
      <c r="C132" s="48">
        <v>15702596</v>
      </c>
      <c r="D132" s="39">
        <v>41.3</v>
      </c>
      <c r="E132" s="13">
        <v>1594</v>
      </c>
      <c r="F132" s="13">
        <v>1594</v>
      </c>
      <c r="G132" s="13">
        <f t="shared" si="8"/>
        <v>0</v>
      </c>
      <c r="H132" s="87">
        <f t="shared" si="6"/>
        <v>0</v>
      </c>
      <c r="I132" s="97">
        <f>D132/7235.3*I10</f>
        <v>0.11995351623291381</v>
      </c>
      <c r="J132" s="85">
        <f t="shared" si="7"/>
        <v>0.11995351623291381</v>
      </c>
      <c r="K132" s="30"/>
      <c r="L132" s="37"/>
      <c r="M132" s="38"/>
      <c r="N132" s="11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x14ac:dyDescent="0.25">
      <c r="A133" s="80">
        <v>120</v>
      </c>
      <c r="B133" s="49" t="s">
        <v>126</v>
      </c>
      <c r="C133" s="48">
        <v>15705820</v>
      </c>
      <c r="D133" s="39">
        <v>41.7</v>
      </c>
      <c r="E133" s="13">
        <v>6609</v>
      </c>
      <c r="F133" s="13">
        <v>7343</v>
      </c>
      <c r="G133" s="13">
        <f t="shared" si="8"/>
        <v>734</v>
      </c>
      <c r="H133" s="87">
        <f t="shared" si="6"/>
        <v>0.63124000000000002</v>
      </c>
      <c r="I133" s="97">
        <f>D133/7235.3*I10</f>
        <v>0.12111529362984276</v>
      </c>
      <c r="J133" s="84">
        <f t="shared" si="7"/>
        <v>0.75235529362984277</v>
      </c>
      <c r="K133" s="30"/>
      <c r="L133" s="44"/>
      <c r="M133" s="38"/>
      <c r="N133" s="11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x14ac:dyDescent="0.25">
      <c r="A134" s="79">
        <v>121</v>
      </c>
      <c r="B134" s="9" t="s">
        <v>115</v>
      </c>
      <c r="C134" s="48">
        <v>15705777</v>
      </c>
      <c r="D134" s="39">
        <v>45.4</v>
      </c>
      <c r="E134" s="13">
        <v>3991</v>
      </c>
      <c r="F134" s="13">
        <v>4127</v>
      </c>
      <c r="G134" s="13">
        <f t="shared" si="8"/>
        <v>136</v>
      </c>
      <c r="H134" s="87">
        <f t="shared" si="6"/>
        <v>0.11695999999999999</v>
      </c>
      <c r="I134" s="97">
        <f>D134/7235.3*I10</f>
        <v>0.13186173455143552</v>
      </c>
      <c r="J134" s="85">
        <f t="shared" si="7"/>
        <v>0.24882173455143552</v>
      </c>
      <c r="K134" s="30"/>
      <c r="L134" s="37"/>
      <c r="M134" s="38"/>
      <c r="N134" s="11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x14ac:dyDescent="0.25">
      <c r="A135" s="79">
        <v>122</v>
      </c>
      <c r="B135" s="9" t="s">
        <v>127</v>
      </c>
      <c r="C135" s="48">
        <v>15708339</v>
      </c>
      <c r="D135" s="39">
        <v>60.2</v>
      </c>
      <c r="E135" s="13">
        <v>8070</v>
      </c>
      <c r="F135" s="13">
        <v>9000</v>
      </c>
      <c r="G135" s="13">
        <f t="shared" si="8"/>
        <v>930</v>
      </c>
      <c r="H135" s="87">
        <f t="shared" si="6"/>
        <v>0.79979999999999996</v>
      </c>
      <c r="I135" s="97">
        <f>D135/7235.3*I10</f>
        <v>0.17484749823780657</v>
      </c>
      <c r="J135" s="85">
        <f t="shared" si="7"/>
        <v>0.9746474982378065</v>
      </c>
      <c r="K135" s="30"/>
      <c r="L135" s="37"/>
      <c r="M135" s="38"/>
      <c r="N135" s="11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x14ac:dyDescent="0.25">
      <c r="A136" s="80">
        <v>123</v>
      </c>
      <c r="B136" s="49" t="s">
        <v>128</v>
      </c>
      <c r="C136" s="48">
        <v>15705781</v>
      </c>
      <c r="D136" s="39">
        <v>71</v>
      </c>
      <c r="E136" s="13">
        <v>4735</v>
      </c>
      <c r="F136" s="13">
        <v>4735</v>
      </c>
      <c r="G136" s="13">
        <f t="shared" si="8"/>
        <v>0</v>
      </c>
      <c r="H136" s="87">
        <f t="shared" si="6"/>
        <v>0</v>
      </c>
      <c r="I136" s="97">
        <f>D136/7235.3*I10</f>
        <v>0.20621548795488814</v>
      </c>
      <c r="J136" s="84">
        <f t="shared" si="7"/>
        <v>0.20621548795488814</v>
      </c>
      <c r="K136" s="30"/>
      <c r="L136" s="102">
        <f>4461</f>
        <v>4461</v>
      </c>
      <c r="M136" s="38"/>
      <c r="N136" s="11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x14ac:dyDescent="0.25">
      <c r="A137" s="79">
        <v>124</v>
      </c>
      <c r="B137" s="9" t="s">
        <v>129</v>
      </c>
      <c r="C137" s="58">
        <v>15705805</v>
      </c>
      <c r="D137" s="39">
        <v>46</v>
      </c>
      <c r="E137" s="13">
        <v>7854</v>
      </c>
      <c r="F137" s="13">
        <v>9864</v>
      </c>
      <c r="G137" s="13">
        <f t="shared" si="8"/>
        <v>2010</v>
      </c>
      <c r="H137" s="87">
        <f t="shared" si="6"/>
        <v>1.7285999999999999</v>
      </c>
      <c r="I137" s="97">
        <f>D137/7235.3*I10</f>
        <v>0.13360440064682896</v>
      </c>
      <c r="J137" s="85">
        <f t="shared" si="7"/>
        <v>1.8622044006468288</v>
      </c>
      <c r="K137" s="30"/>
      <c r="L137" s="37"/>
      <c r="M137" s="38"/>
      <c r="N137" s="11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x14ac:dyDescent="0.25">
      <c r="A138" s="79">
        <v>125</v>
      </c>
      <c r="B138" s="9" t="s">
        <v>130</v>
      </c>
      <c r="C138" s="59">
        <v>15705540</v>
      </c>
      <c r="D138" s="39">
        <v>70.599999999999994</v>
      </c>
      <c r="E138" s="13">
        <v>6968</v>
      </c>
      <c r="F138" s="13">
        <v>7980</v>
      </c>
      <c r="G138" s="13">
        <f t="shared" si="8"/>
        <v>1012</v>
      </c>
      <c r="H138" s="87">
        <f t="shared" si="6"/>
        <v>0.87031999999999998</v>
      </c>
      <c r="I138" s="97">
        <f>D138/7235.3*I10</f>
        <v>0.20505371055795921</v>
      </c>
      <c r="J138" s="85">
        <f t="shared" si="7"/>
        <v>1.0753737105579593</v>
      </c>
      <c r="K138" s="30"/>
      <c r="L138" s="44"/>
      <c r="M138" s="38"/>
      <c r="N138" s="11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x14ac:dyDescent="0.25">
      <c r="A139" s="79">
        <v>126</v>
      </c>
      <c r="B139" s="9" t="s">
        <v>131</v>
      </c>
      <c r="C139" s="7">
        <v>15705560</v>
      </c>
      <c r="D139" s="39">
        <v>47.3</v>
      </c>
      <c r="E139" s="13">
        <v>4108</v>
      </c>
      <c r="F139" s="13">
        <v>4988</v>
      </c>
      <c r="G139" s="13">
        <f t="shared" si="8"/>
        <v>880</v>
      </c>
      <c r="H139" s="87">
        <f t="shared" si="6"/>
        <v>0.75680000000000003</v>
      </c>
      <c r="I139" s="97">
        <f>D139/7235.3*I10</f>
        <v>0.137380177186848</v>
      </c>
      <c r="J139" s="85">
        <f t="shared" si="7"/>
        <v>0.89418017718684806</v>
      </c>
      <c r="K139" s="30"/>
      <c r="L139" s="37"/>
      <c r="M139" s="38"/>
      <c r="N139" s="11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25">
      <c r="A140" s="80">
        <v>127</v>
      </c>
      <c r="B140" s="9" t="s">
        <v>141</v>
      </c>
      <c r="C140" s="7">
        <v>15705687</v>
      </c>
      <c r="D140" s="39">
        <v>42.1</v>
      </c>
      <c r="E140" s="13">
        <v>7449</v>
      </c>
      <c r="F140" s="13">
        <v>8794</v>
      </c>
      <c r="G140" s="13">
        <f t="shared" si="8"/>
        <v>1345</v>
      </c>
      <c r="H140" s="87">
        <f t="shared" si="6"/>
        <v>1.1567000000000001</v>
      </c>
      <c r="I140" s="97">
        <f>D140/7235.3*I10</f>
        <v>0.12227707102677172</v>
      </c>
      <c r="J140" s="84">
        <f t="shared" si="7"/>
        <v>1.2789770710267718</v>
      </c>
      <c r="K140" s="30"/>
      <c r="L140" s="44"/>
      <c r="M140" s="38"/>
      <c r="N140" s="11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x14ac:dyDescent="0.25">
      <c r="A141" s="80">
        <v>128</v>
      </c>
      <c r="B141" s="9" t="s">
        <v>132</v>
      </c>
      <c r="C141" s="7">
        <v>15705516</v>
      </c>
      <c r="D141" s="39">
        <v>41.7</v>
      </c>
      <c r="E141" s="13">
        <v>4701</v>
      </c>
      <c r="F141" s="13">
        <v>5963</v>
      </c>
      <c r="G141" s="13">
        <f t="shared" si="8"/>
        <v>1262</v>
      </c>
      <c r="H141" s="87">
        <f t="shared" si="6"/>
        <v>1.0853200000000001</v>
      </c>
      <c r="I141" s="97">
        <f>D141/7235.3*I10</f>
        <v>0.12111529362984276</v>
      </c>
      <c r="J141" s="84">
        <f t="shared" si="7"/>
        <v>1.2064352936298428</v>
      </c>
      <c r="K141" s="30"/>
      <c r="L141" s="44"/>
      <c r="M141" s="38"/>
      <c r="N141" s="11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x14ac:dyDescent="0.25">
      <c r="A142" s="80">
        <v>129</v>
      </c>
      <c r="B142" s="9" t="s">
        <v>133</v>
      </c>
      <c r="C142" s="7">
        <v>15705523</v>
      </c>
      <c r="D142" s="39">
        <v>45.4</v>
      </c>
      <c r="E142" s="13">
        <v>6191</v>
      </c>
      <c r="F142" s="13">
        <v>7344</v>
      </c>
      <c r="G142" s="13">
        <f t="shared" si="8"/>
        <v>1153</v>
      </c>
      <c r="H142" s="87">
        <f t="shared" si="6"/>
        <v>0.99158000000000002</v>
      </c>
      <c r="I142" s="97">
        <f>D142/7235.3*I10</f>
        <v>0.13186173455143552</v>
      </c>
      <c r="J142" s="85">
        <f t="shared" si="7"/>
        <v>1.1234417345514356</v>
      </c>
      <c r="K142" s="30"/>
      <c r="L142" s="44"/>
      <c r="M142" s="38"/>
      <c r="N142" s="11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x14ac:dyDescent="0.25">
      <c r="A143" s="83">
        <v>130</v>
      </c>
      <c r="B143" s="9" t="s">
        <v>142</v>
      </c>
      <c r="C143" s="7">
        <v>15705627</v>
      </c>
      <c r="D143" s="39">
        <v>59.9</v>
      </c>
      <c r="E143" s="13">
        <v>9818</v>
      </c>
      <c r="F143" s="13">
        <v>11097</v>
      </c>
      <c r="G143" s="13">
        <f t="shared" si="8"/>
        <v>1279</v>
      </c>
      <c r="H143" s="87">
        <f t="shared" ref="H143:H149" si="9">G143*0.00086</f>
        <v>1.0999399999999999</v>
      </c>
      <c r="I143" s="97">
        <f>D143/7235.3*I10</f>
        <v>0.17397616519010986</v>
      </c>
      <c r="J143" s="85">
        <f t="shared" ref="J143:J149" si="10">H143+I143</f>
        <v>1.2739161651901099</v>
      </c>
      <c r="K143" s="30"/>
      <c r="L143" s="44"/>
      <c r="M143" s="38"/>
      <c r="N143" s="11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x14ac:dyDescent="0.25">
      <c r="A144" s="79">
        <v>131</v>
      </c>
      <c r="B144" s="9" t="s">
        <v>134</v>
      </c>
      <c r="C144" s="7">
        <v>15705803</v>
      </c>
      <c r="D144" s="39">
        <v>70.5</v>
      </c>
      <c r="E144" s="13">
        <v>8219</v>
      </c>
      <c r="F144" s="13">
        <v>9743</v>
      </c>
      <c r="G144" s="13">
        <f t="shared" si="8"/>
        <v>1524</v>
      </c>
      <c r="H144" s="87">
        <f t="shared" si="9"/>
        <v>1.31064</v>
      </c>
      <c r="I144" s="97">
        <f>D144/7235.3*I10</f>
        <v>0.20476326620872698</v>
      </c>
      <c r="J144" s="85">
        <f t="shared" si="10"/>
        <v>1.5154032662087271</v>
      </c>
      <c r="K144" s="30"/>
      <c r="L144" s="44"/>
      <c r="M144" s="38"/>
      <c r="N144" s="11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x14ac:dyDescent="0.25">
      <c r="A145" s="80">
        <v>132</v>
      </c>
      <c r="B145" s="9" t="s">
        <v>135</v>
      </c>
      <c r="C145" s="7">
        <v>15705824</v>
      </c>
      <c r="D145" s="39">
        <v>45.1</v>
      </c>
      <c r="E145" s="13">
        <v>9542</v>
      </c>
      <c r="F145" s="13">
        <v>10963</v>
      </c>
      <c r="G145" s="13">
        <f t="shared" si="8"/>
        <v>1421</v>
      </c>
      <c r="H145" s="87">
        <f t="shared" si="9"/>
        <v>1.2220599999999999</v>
      </c>
      <c r="I145" s="97">
        <f>D145/7235.3*I10</f>
        <v>0.13099040150373883</v>
      </c>
      <c r="J145" s="84">
        <f t="shared" si="10"/>
        <v>1.3530504015037388</v>
      </c>
      <c r="K145" s="30"/>
      <c r="L145" s="37"/>
      <c r="M145" s="38"/>
      <c r="N145" s="11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x14ac:dyDescent="0.25">
      <c r="A146" s="81">
        <v>133</v>
      </c>
      <c r="B146" s="60" t="s">
        <v>143</v>
      </c>
      <c r="C146" s="7">
        <v>15705693</v>
      </c>
      <c r="D146" s="45">
        <v>70.5</v>
      </c>
      <c r="E146" s="13">
        <v>5480</v>
      </c>
      <c r="F146" s="13">
        <v>6236</v>
      </c>
      <c r="G146" s="13">
        <f t="shared" si="8"/>
        <v>756</v>
      </c>
      <c r="H146" s="87">
        <f t="shared" si="9"/>
        <v>0.65015999999999996</v>
      </c>
      <c r="I146" s="97">
        <f>D146/7235.3*I10</f>
        <v>0.20476326620872698</v>
      </c>
      <c r="J146" s="84">
        <f t="shared" si="10"/>
        <v>0.85492326620872694</v>
      </c>
      <c r="K146" s="30"/>
      <c r="L146" s="44"/>
      <c r="M146" s="38"/>
      <c r="N146" s="11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x14ac:dyDescent="0.25">
      <c r="A147" s="80">
        <v>134</v>
      </c>
      <c r="B147" s="9" t="s">
        <v>131</v>
      </c>
      <c r="C147" s="7">
        <v>15705786</v>
      </c>
      <c r="D147" s="39">
        <v>46.9</v>
      </c>
      <c r="E147" s="13">
        <v>5959</v>
      </c>
      <c r="F147" s="13">
        <v>7465</v>
      </c>
      <c r="G147" s="13">
        <f t="shared" si="8"/>
        <v>1506</v>
      </c>
      <c r="H147" s="87">
        <f t="shared" si="9"/>
        <v>1.2951599999999999</v>
      </c>
      <c r="I147" s="97">
        <f>D147/7235.3*I10</f>
        <v>0.13621839978991906</v>
      </c>
      <c r="J147" s="84">
        <f t="shared" si="10"/>
        <v>1.431378399789919</v>
      </c>
      <c r="K147" s="30"/>
      <c r="L147" s="37"/>
      <c r="M147" s="38"/>
      <c r="N147" s="11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1:27" x14ac:dyDescent="0.25">
      <c r="A148" s="80">
        <v>135</v>
      </c>
      <c r="B148" s="9" t="s">
        <v>136</v>
      </c>
      <c r="C148" s="7">
        <v>15705757</v>
      </c>
      <c r="D148" s="39">
        <v>42.3</v>
      </c>
      <c r="E148" s="13">
        <v>6661</v>
      </c>
      <c r="F148" s="13">
        <v>8018</v>
      </c>
      <c r="G148" s="13">
        <f t="shared" ref="G148:G149" si="11">F148-E148</f>
        <v>1357</v>
      </c>
      <c r="H148" s="87">
        <f t="shared" si="9"/>
        <v>1.1670199999999999</v>
      </c>
      <c r="I148" s="97">
        <f>D148/7235.3*I10</f>
        <v>0.12285795972523618</v>
      </c>
      <c r="J148" s="84">
        <f t="shared" si="10"/>
        <v>1.2898779597252361</v>
      </c>
      <c r="K148" s="30"/>
      <c r="L148" s="44"/>
      <c r="M148" s="38"/>
      <c r="N148" s="11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25">
      <c r="A149" s="80">
        <v>136</v>
      </c>
      <c r="B149" s="9" t="s">
        <v>144</v>
      </c>
      <c r="C149" s="7">
        <v>15705635</v>
      </c>
      <c r="D149" s="39">
        <v>41.2</v>
      </c>
      <c r="E149" s="13">
        <v>6442</v>
      </c>
      <c r="F149" s="13">
        <v>7495</v>
      </c>
      <c r="G149" s="13">
        <f t="shared" si="11"/>
        <v>1053</v>
      </c>
      <c r="H149" s="87">
        <f t="shared" si="9"/>
        <v>0.90557999999999994</v>
      </c>
      <c r="I149" s="97">
        <f>D149/7235.3*I10</f>
        <v>0.1196630718836816</v>
      </c>
      <c r="J149" s="84">
        <f t="shared" si="10"/>
        <v>1.0252430718836816</v>
      </c>
      <c r="K149" s="30"/>
      <c r="L149" s="44"/>
      <c r="M149" s="38"/>
      <c r="N149" s="11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25">
      <c r="A150" s="169" t="s">
        <v>3</v>
      </c>
      <c r="B150" s="169"/>
      <c r="C150" s="169"/>
      <c r="D150" s="76">
        <f>SUM(D14:D149)</f>
        <v>7235.2999999999984</v>
      </c>
      <c r="E150" s="76">
        <v>712637.48837209307</v>
      </c>
      <c r="F150" s="76">
        <f t="shared" ref="F150:J150" si="12">SUM(F14:F149)</f>
        <v>1002408</v>
      </c>
      <c r="G150" s="76">
        <f t="shared" si="12"/>
        <v>147218</v>
      </c>
      <c r="H150" s="77">
        <f t="shared" si="12"/>
        <v>126.60747999999998</v>
      </c>
      <c r="I150" s="78">
        <f t="shared" si="12"/>
        <v>21.014520000000012</v>
      </c>
      <c r="J150" s="78">
        <f t="shared" si="12"/>
        <v>147.62200000000001</v>
      </c>
      <c r="K150" s="61"/>
      <c r="L150" s="61"/>
      <c r="M150" s="62"/>
      <c r="N150" s="63"/>
      <c r="O150" s="61"/>
      <c r="P150" s="61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25">
      <c r="H151" s="65"/>
      <c r="K151" s="75"/>
      <c r="L151" s="75"/>
      <c r="M151" s="30"/>
      <c r="N151" s="11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x14ac:dyDescent="0.25">
      <c r="A152" s="4"/>
      <c r="B152" s="4"/>
      <c r="C152" s="4"/>
      <c r="D152" s="4"/>
      <c r="E152" s="6"/>
      <c r="F152" s="5"/>
      <c r="G152" s="5"/>
      <c r="H152" s="6"/>
      <c r="I152" s="2"/>
      <c r="J152" s="2"/>
      <c r="K152" s="30"/>
      <c r="L152" s="30"/>
      <c r="M152" s="30"/>
      <c r="N152" s="11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x14ac:dyDescent="0.25">
      <c r="B153" s="68"/>
      <c r="C153" s="64" t="s">
        <v>151</v>
      </c>
      <c r="E153" s="68"/>
      <c r="F153" s="68"/>
      <c r="G153" s="68"/>
      <c r="H153" s="69"/>
      <c r="K153" s="30"/>
      <c r="L153" s="30"/>
      <c r="M153" s="30"/>
      <c r="N153" s="11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x14ac:dyDescent="0.25">
      <c r="K154" s="30"/>
      <c r="L154" s="30"/>
      <c r="M154" s="30"/>
      <c r="N154" s="11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x14ac:dyDescent="0.25">
      <c r="K155" s="30"/>
      <c r="L155" s="30"/>
      <c r="M155" s="30"/>
      <c r="N155" s="11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x14ac:dyDescent="0.25">
      <c r="K156" s="30"/>
      <c r="L156" s="30"/>
      <c r="M156" s="30"/>
      <c r="N156" s="11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x14ac:dyDescent="0.25">
      <c r="K157" s="30"/>
      <c r="L157" s="30"/>
      <c r="M157" s="30"/>
      <c r="N157" s="11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x14ac:dyDescent="0.25">
      <c r="K158" s="30"/>
      <c r="L158" s="30"/>
      <c r="M158" s="30"/>
      <c r="N158" s="11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x14ac:dyDescent="0.25">
      <c r="K159" s="30"/>
      <c r="L159" s="30"/>
      <c r="M159" s="30"/>
      <c r="N159" s="11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x14ac:dyDescent="0.25">
      <c r="K160" s="30"/>
      <c r="L160" s="30"/>
      <c r="M160" s="30"/>
      <c r="N160" s="11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1:27" x14ac:dyDescent="0.25">
      <c r="K161" s="30"/>
      <c r="L161" s="30"/>
      <c r="M161" s="30"/>
      <c r="N161" s="11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1:27" x14ac:dyDescent="0.25">
      <c r="K162" s="30"/>
      <c r="L162" s="30"/>
      <c r="M162" s="30"/>
      <c r="N162" s="11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1:27" x14ac:dyDescent="0.25">
      <c r="K163" s="30"/>
      <c r="L163" s="30"/>
      <c r="M163" s="30"/>
      <c r="N163" s="11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1:27" x14ac:dyDescent="0.25">
      <c r="K164" s="30"/>
      <c r="L164" s="30"/>
      <c r="M164" s="30"/>
      <c r="N164" s="11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1:27" x14ac:dyDescent="0.25">
      <c r="K165" s="30"/>
      <c r="L165" s="30"/>
      <c r="M165" s="30"/>
      <c r="N165" s="11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1:27" x14ac:dyDescent="0.25">
      <c r="K166" s="30"/>
      <c r="L166" s="30"/>
      <c r="M166" s="30"/>
      <c r="N166" s="11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1:27" x14ac:dyDescent="0.25">
      <c r="K167" s="30"/>
      <c r="L167" s="30"/>
      <c r="M167" s="30"/>
      <c r="N167" s="11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1:27" x14ac:dyDescent="0.25">
      <c r="K168" s="30"/>
      <c r="L168" s="30"/>
      <c r="M168" s="30"/>
      <c r="N168" s="11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1:27" x14ac:dyDescent="0.25">
      <c r="K169" s="30"/>
      <c r="L169" s="30"/>
      <c r="M169" s="30"/>
      <c r="N169" s="11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1:27" x14ac:dyDescent="0.25">
      <c r="K170" s="30"/>
      <c r="L170" s="30"/>
      <c r="M170" s="30"/>
      <c r="N170" s="11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1:27" x14ac:dyDescent="0.25">
      <c r="K171" s="30"/>
      <c r="L171" s="30"/>
      <c r="M171" s="30"/>
      <c r="N171" s="11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1:27" x14ac:dyDescent="0.25">
      <c r="K172" s="30"/>
      <c r="L172" s="30"/>
      <c r="M172" s="30"/>
      <c r="N172" s="11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1:27" x14ac:dyDescent="0.25">
      <c r="K173" s="30"/>
      <c r="L173" s="30"/>
      <c r="M173" s="30"/>
      <c r="N173" s="11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1:27" x14ac:dyDescent="0.25">
      <c r="K174" s="30"/>
      <c r="L174" s="30"/>
      <c r="M174" s="30"/>
      <c r="N174" s="11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1:27" x14ac:dyDescent="0.25">
      <c r="K175" s="30"/>
      <c r="L175" s="30"/>
      <c r="M175" s="30"/>
      <c r="N175" s="11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1:27" x14ac:dyDescent="0.25">
      <c r="K176" s="30"/>
      <c r="L176" s="30"/>
      <c r="M176" s="30"/>
      <c r="N176" s="11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1:27" x14ac:dyDescent="0.25">
      <c r="K177" s="30"/>
      <c r="L177" s="30"/>
      <c r="M177" s="30"/>
      <c r="N177" s="11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1:27" x14ac:dyDescent="0.25">
      <c r="K178" s="30"/>
      <c r="L178" s="30"/>
      <c r="M178" s="30"/>
      <c r="N178" s="11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1:27" x14ac:dyDescent="0.25">
      <c r="K179" s="30"/>
      <c r="L179" s="30"/>
      <c r="M179" s="30"/>
      <c r="N179" s="11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1:27" x14ac:dyDescent="0.25">
      <c r="K180" s="30"/>
      <c r="L180" s="30"/>
      <c r="M180" s="30"/>
      <c r="N180" s="11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1:27" x14ac:dyDescent="0.25">
      <c r="K181" s="30"/>
      <c r="L181" s="30"/>
      <c r="M181" s="30"/>
      <c r="N181" s="11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1:27" x14ac:dyDescent="0.25">
      <c r="K182" s="30"/>
      <c r="L182" s="30"/>
      <c r="M182" s="30"/>
      <c r="N182" s="11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1:27" x14ac:dyDescent="0.25">
      <c r="K183" s="30"/>
      <c r="L183" s="30"/>
      <c r="M183" s="30"/>
      <c r="N183" s="11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1:27" x14ac:dyDescent="0.25">
      <c r="K184" s="30"/>
      <c r="L184" s="30"/>
      <c r="M184" s="30"/>
      <c r="N184" s="11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1:27" x14ac:dyDescent="0.25">
      <c r="K185" s="30"/>
      <c r="L185" s="30"/>
      <c r="M185" s="30"/>
      <c r="N185" s="11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1:27" x14ac:dyDescent="0.25">
      <c r="K186" s="30"/>
      <c r="L186" s="30"/>
      <c r="M186" s="30"/>
      <c r="N186" s="11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1:27" x14ac:dyDescent="0.25">
      <c r="K187" s="30"/>
      <c r="L187" s="30"/>
      <c r="M187" s="30"/>
      <c r="N187" s="11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1:27" x14ac:dyDescent="0.25">
      <c r="K188" s="30"/>
      <c r="L188" s="30"/>
      <c r="M188" s="30"/>
      <c r="N188" s="11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1:27" x14ac:dyDescent="0.25">
      <c r="K189" s="30"/>
      <c r="L189" s="30"/>
      <c r="M189" s="30"/>
      <c r="N189" s="11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1:27" x14ac:dyDescent="0.25">
      <c r="K190" s="71"/>
      <c r="L190" s="71"/>
      <c r="M190" s="71"/>
      <c r="N190" s="72"/>
      <c r="O190" s="71"/>
      <c r="P190" s="71"/>
      <c r="Q190" s="71"/>
      <c r="R190" s="71"/>
      <c r="S190" s="71"/>
      <c r="T190" s="71"/>
      <c r="U190" s="71"/>
      <c r="V190" s="71"/>
      <c r="W190" s="71"/>
    </row>
    <row r="191" spans="11:27" x14ac:dyDescent="0.25">
      <c r="K191" s="71"/>
      <c r="L191" s="71"/>
      <c r="M191" s="71"/>
      <c r="N191" s="72"/>
      <c r="O191" s="71"/>
      <c r="P191" s="71"/>
      <c r="Q191" s="71"/>
      <c r="R191" s="71"/>
      <c r="S191" s="71"/>
      <c r="T191" s="71"/>
      <c r="U191" s="71"/>
      <c r="V191" s="71"/>
      <c r="W191" s="71"/>
    </row>
  </sheetData>
  <mergeCells count="14">
    <mergeCell ref="F9:H9"/>
    <mergeCell ref="F10:H10"/>
    <mergeCell ref="L12:M12"/>
    <mergeCell ref="A150:C150"/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</mergeCells>
  <pageMargins left="0.70866141732283472" right="0.31496062992125984" top="0.74803149606299213" bottom="0" header="0.31496062992125984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workbookViewId="0">
      <selection activeCell="W150" sqref="W150"/>
    </sheetView>
  </sheetViews>
  <sheetFormatPr defaultRowHeight="15" x14ac:dyDescent="0.25"/>
  <cols>
    <col min="1" max="1" width="4.85546875" style="64" customWidth="1"/>
    <col min="2" max="2" width="12.28515625" style="1" hidden="1" customWidth="1"/>
    <col min="3" max="3" width="11.7109375" style="1" customWidth="1"/>
    <col min="4" max="4" width="7.5703125" style="64" customWidth="1"/>
    <col min="5" max="5" width="9.5703125" style="1" customWidth="1"/>
    <col min="6" max="6" width="9.7109375" style="1" customWidth="1"/>
    <col min="7" max="7" width="8.42578125" style="1" customWidth="1"/>
    <col min="8" max="8" width="8.5703125" style="70" customWidth="1"/>
    <col min="9" max="9" width="9.85546875" style="66" customWidth="1"/>
    <col min="10" max="10" width="9.42578125" style="67" customWidth="1"/>
    <col min="11" max="11" width="2.140625" style="16" customWidth="1"/>
    <col min="12" max="12" width="14.5703125" style="16" customWidth="1"/>
    <col min="13" max="13" width="16.140625" style="16" customWidth="1"/>
    <col min="14" max="14" width="4.85546875" style="64" customWidth="1"/>
    <col min="15" max="15" width="12.28515625" style="1" hidden="1" customWidth="1"/>
    <col min="16" max="16" width="11.7109375" style="1" customWidth="1"/>
    <col min="17" max="17" width="7.5703125" style="64" customWidth="1"/>
    <col min="18" max="18" width="9.5703125" style="1" customWidth="1"/>
    <col min="19" max="19" width="9.7109375" style="1" customWidth="1"/>
    <col min="20" max="20" width="8.42578125" style="1" customWidth="1"/>
    <col min="21" max="21" width="8.5703125" style="70" customWidth="1"/>
    <col min="22" max="22" width="9.85546875" style="66" customWidth="1"/>
    <col min="23" max="23" width="9.42578125" style="67" customWidth="1"/>
  </cols>
  <sheetData>
    <row r="1" spans="1:24" ht="20.25" x14ac:dyDescent="0.3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/>
      <c r="O1"/>
      <c r="P1"/>
      <c r="Q1"/>
      <c r="R1"/>
      <c r="S1"/>
      <c r="T1"/>
      <c r="U1"/>
      <c r="V1"/>
      <c r="W1"/>
    </row>
    <row r="2" spans="1:24" ht="20.25" x14ac:dyDescent="0.3">
      <c r="A2" s="17"/>
      <c r="B2" s="107"/>
      <c r="C2" s="107"/>
      <c r="D2" s="17"/>
      <c r="E2" s="107"/>
      <c r="F2" s="107"/>
      <c r="G2" s="107"/>
      <c r="H2" s="107"/>
      <c r="I2" s="18"/>
      <c r="J2" s="19"/>
      <c r="K2" s="20"/>
      <c r="L2" s="20"/>
      <c r="M2" s="20"/>
      <c r="N2" s="17"/>
      <c r="O2" s="107"/>
      <c r="P2" s="107"/>
      <c r="Q2" s="17"/>
      <c r="R2" s="107"/>
      <c r="S2" s="107"/>
      <c r="T2" s="107"/>
      <c r="U2" s="107"/>
      <c r="V2" s="18"/>
      <c r="W2" s="19"/>
    </row>
    <row r="3" spans="1:24" ht="18.75" x14ac:dyDescent="0.25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/>
      <c r="O3"/>
      <c r="P3"/>
      <c r="Q3"/>
      <c r="R3"/>
      <c r="S3"/>
      <c r="T3"/>
      <c r="U3"/>
      <c r="V3"/>
      <c r="W3"/>
    </row>
    <row r="4" spans="1:24" ht="18.75" x14ac:dyDescent="0.25">
      <c r="A4" s="172" t="s">
        <v>158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/>
      <c r="O4"/>
      <c r="P4"/>
      <c r="Q4"/>
      <c r="R4"/>
      <c r="S4"/>
      <c r="T4"/>
      <c r="U4"/>
      <c r="V4"/>
      <c r="W4"/>
    </row>
    <row r="5" spans="1:24" ht="18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21"/>
      <c r="K5" s="21"/>
      <c r="L5" s="21"/>
      <c r="M5" s="21"/>
      <c r="N5" s="108"/>
      <c r="O5" s="108"/>
      <c r="P5" s="108"/>
      <c r="Q5" s="108"/>
      <c r="R5" s="108"/>
      <c r="S5" s="108"/>
      <c r="T5" s="108"/>
      <c r="U5" s="108"/>
      <c r="V5" s="108"/>
      <c r="W5" s="21"/>
    </row>
    <row r="6" spans="1:24" ht="36" x14ac:dyDescent="0.25">
      <c r="A6" s="173" t="s">
        <v>9</v>
      </c>
      <c r="B6" s="174"/>
      <c r="C6" s="174"/>
      <c r="D6" s="174"/>
      <c r="E6" s="174"/>
      <c r="F6" s="174"/>
      <c r="G6" s="174"/>
      <c r="H6" s="174"/>
      <c r="I6" s="175"/>
      <c r="J6" s="22"/>
      <c r="K6" s="23" t="s">
        <v>12</v>
      </c>
      <c r="L6" s="176" t="s">
        <v>13</v>
      </c>
      <c r="M6" s="176"/>
      <c r="N6" s="173" t="s">
        <v>9</v>
      </c>
      <c r="O6" s="174"/>
      <c r="P6" s="174"/>
      <c r="Q6" s="174"/>
      <c r="R6" s="174"/>
      <c r="S6" s="174"/>
      <c r="T6" s="174"/>
      <c r="U6" s="174"/>
      <c r="V6" s="175"/>
      <c r="W6" s="22"/>
    </row>
    <row r="7" spans="1:24" ht="60" x14ac:dyDescent="0.25">
      <c r="A7" s="177" t="s">
        <v>4</v>
      </c>
      <c r="B7" s="177"/>
      <c r="C7" s="177"/>
      <c r="D7" s="177"/>
      <c r="E7" s="177"/>
      <c r="F7" s="177" t="s">
        <v>5</v>
      </c>
      <c r="G7" s="177"/>
      <c r="H7" s="177"/>
      <c r="I7" s="124" t="s">
        <v>159</v>
      </c>
      <c r="J7" s="24"/>
      <c r="K7" s="23"/>
      <c r="L7" s="176"/>
      <c r="M7" s="176"/>
      <c r="N7" s="177" t="s">
        <v>4</v>
      </c>
      <c r="O7" s="177"/>
      <c r="P7" s="177"/>
      <c r="Q7" s="177"/>
      <c r="R7" s="177"/>
      <c r="S7" s="177" t="s">
        <v>5</v>
      </c>
      <c r="T7" s="177"/>
      <c r="U7" s="177"/>
      <c r="V7" s="124" t="s">
        <v>159</v>
      </c>
      <c r="W7" s="24"/>
    </row>
    <row r="8" spans="1:24" x14ac:dyDescent="0.25">
      <c r="A8" s="178" t="s">
        <v>16</v>
      </c>
      <c r="B8" s="178"/>
      <c r="C8" s="178"/>
      <c r="D8" s="178"/>
      <c r="E8" s="178"/>
      <c r="F8" s="177" t="s">
        <v>17</v>
      </c>
      <c r="G8" s="177"/>
      <c r="H8" s="177"/>
      <c r="I8" s="88">
        <f>152.197</f>
        <v>152.197</v>
      </c>
      <c r="J8" s="25"/>
      <c r="K8" s="23"/>
      <c r="L8" s="176"/>
      <c r="M8" s="176"/>
      <c r="N8" s="178" t="s">
        <v>16</v>
      </c>
      <c r="O8" s="178"/>
      <c r="P8" s="178"/>
      <c r="Q8" s="178"/>
      <c r="R8" s="178"/>
      <c r="S8" s="177" t="s">
        <v>17</v>
      </c>
      <c r="T8" s="177"/>
      <c r="U8" s="177"/>
      <c r="V8" s="88">
        <f>152.197</f>
        <v>152.197</v>
      </c>
      <c r="W8" s="25"/>
    </row>
    <row r="9" spans="1:24" x14ac:dyDescent="0.25">
      <c r="A9" s="179" t="s">
        <v>6</v>
      </c>
      <c r="B9" s="179"/>
      <c r="C9" s="179"/>
      <c r="D9" s="179"/>
      <c r="E9" s="179"/>
      <c r="F9" s="177" t="s">
        <v>10</v>
      </c>
      <c r="G9" s="177"/>
      <c r="H9" s="177"/>
      <c r="I9" s="73">
        <f>H150</f>
        <v>123.48546000000003</v>
      </c>
      <c r="J9" s="25"/>
      <c r="K9" s="23"/>
      <c r="L9" s="176"/>
      <c r="M9" s="176"/>
      <c r="N9" s="179" t="s">
        <v>6</v>
      </c>
      <c r="O9" s="179"/>
      <c r="P9" s="179"/>
      <c r="Q9" s="179"/>
      <c r="R9" s="179"/>
      <c r="S9" s="177" t="s">
        <v>10</v>
      </c>
      <c r="T9" s="177"/>
      <c r="U9" s="177"/>
      <c r="V9" s="73">
        <f>U150</f>
        <v>122.52362000000001</v>
      </c>
      <c r="W9" s="25"/>
    </row>
    <row r="10" spans="1:24" x14ac:dyDescent="0.25">
      <c r="A10" s="179"/>
      <c r="B10" s="179"/>
      <c r="C10" s="179"/>
      <c r="D10" s="179"/>
      <c r="E10" s="179"/>
      <c r="F10" s="177" t="s">
        <v>11</v>
      </c>
      <c r="G10" s="177"/>
      <c r="H10" s="177"/>
      <c r="I10" s="73">
        <f>I8-I9</f>
        <v>28.711539999999971</v>
      </c>
      <c r="J10" s="25"/>
      <c r="K10" s="23"/>
      <c r="L10" s="176"/>
      <c r="M10" s="176"/>
      <c r="N10" s="179"/>
      <c r="O10" s="179"/>
      <c r="P10" s="179"/>
      <c r="Q10" s="179"/>
      <c r="R10" s="179"/>
      <c r="S10" s="177" t="s">
        <v>11</v>
      </c>
      <c r="T10" s="177"/>
      <c r="U10" s="177"/>
      <c r="V10" s="73">
        <f>V8-V9</f>
        <v>29.673379999999995</v>
      </c>
      <c r="W10" s="25"/>
    </row>
    <row r="11" spans="1:24" x14ac:dyDescent="0.25">
      <c r="A11" s="22"/>
      <c r="B11" s="26"/>
      <c r="C11" s="26"/>
      <c r="D11" s="22"/>
      <c r="E11" s="26"/>
      <c r="F11" s="22"/>
      <c r="G11" s="22"/>
      <c r="H11" s="22"/>
      <c r="I11" s="27"/>
      <c r="J11" s="25"/>
      <c r="K11" s="23"/>
      <c r="L11" s="28"/>
      <c r="M11" s="28"/>
      <c r="N11" s="22"/>
      <c r="O11" s="26"/>
      <c r="P11" s="26"/>
      <c r="Q11" s="22"/>
      <c r="R11" s="26"/>
      <c r="S11" s="22"/>
      <c r="T11" s="22"/>
      <c r="U11" s="22"/>
      <c r="V11" s="27"/>
      <c r="W11" s="25"/>
    </row>
    <row r="12" spans="1:24" ht="15" customHeight="1" x14ac:dyDescent="0.25">
      <c r="A12" s="22"/>
      <c r="B12" s="26"/>
      <c r="C12" s="26"/>
      <c r="D12" s="22"/>
      <c r="E12" s="26"/>
      <c r="F12" s="22"/>
      <c r="G12" s="22"/>
      <c r="H12" s="22"/>
      <c r="I12" s="27"/>
      <c r="J12" s="25"/>
      <c r="K12" s="29"/>
      <c r="L12" s="166" t="s">
        <v>14</v>
      </c>
      <c r="M12" s="166"/>
      <c r="N12" s="22"/>
      <c r="O12" s="26"/>
      <c r="P12" s="26"/>
      <c r="Q12" s="22"/>
      <c r="R12" s="26"/>
      <c r="S12" s="22"/>
      <c r="T12" s="22"/>
      <c r="U12" s="22"/>
      <c r="V12" s="27"/>
      <c r="W12" s="25"/>
    </row>
    <row r="13" spans="1:24" ht="42" x14ac:dyDescent="0.25">
      <c r="A13" s="31" t="s">
        <v>0</v>
      </c>
      <c r="B13" s="31"/>
      <c r="C13" s="32" t="s">
        <v>1</v>
      </c>
      <c r="D13" s="31" t="s">
        <v>2</v>
      </c>
      <c r="E13" s="12" t="s">
        <v>160</v>
      </c>
      <c r="F13" s="12" t="s">
        <v>152</v>
      </c>
      <c r="G13" s="3" t="s">
        <v>145</v>
      </c>
      <c r="H13" s="3" t="s">
        <v>146</v>
      </c>
      <c r="I13" s="33" t="s">
        <v>7</v>
      </c>
      <c r="J13" s="74" t="s">
        <v>15</v>
      </c>
      <c r="K13" s="34"/>
      <c r="L13" s="35"/>
      <c r="M13" s="35"/>
      <c r="N13" s="31" t="s">
        <v>0</v>
      </c>
      <c r="O13" s="31"/>
      <c r="P13" s="32" t="s">
        <v>1</v>
      </c>
      <c r="Q13" s="31" t="s">
        <v>2</v>
      </c>
      <c r="R13" s="12" t="s">
        <v>160</v>
      </c>
      <c r="S13" s="12" t="s">
        <v>152</v>
      </c>
      <c r="T13" s="3" t="s">
        <v>145</v>
      </c>
      <c r="U13" s="3" t="s">
        <v>146</v>
      </c>
      <c r="V13" s="33" t="s">
        <v>7</v>
      </c>
      <c r="W13" s="74" t="s">
        <v>15</v>
      </c>
    </row>
    <row r="14" spans="1:24" x14ac:dyDescent="0.25">
      <c r="A14" s="79">
        <v>1</v>
      </c>
      <c r="B14" s="9" t="s">
        <v>19</v>
      </c>
      <c r="C14" s="7">
        <v>15705629</v>
      </c>
      <c r="D14" s="36">
        <v>45.2</v>
      </c>
      <c r="E14" s="13">
        <v>6721</v>
      </c>
      <c r="F14" s="13">
        <v>8135</v>
      </c>
      <c r="G14" s="13">
        <f>F14-E14</f>
        <v>1414</v>
      </c>
      <c r="H14" s="87">
        <f>G14*0.00086</f>
        <v>1.21604</v>
      </c>
      <c r="I14" s="97">
        <f t="shared" ref="I14:I45" si="0">D14/7235.3*$I$10</f>
        <v>0.17936527967050417</v>
      </c>
      <c r="J14" s="84">
        <f>H14+I14</f>
        <v>1.3954052796705041</v>
      </c>
      <c r="K14" s="30"/>
      <c r="L14" s="37"/>
      <c r="M14" s="38"/>
      <c r="N14" s="79">
        <v>1</v>
      </c>
      <c r="O14" s="9" t="s">
        <v>19</v>
      </c>
      <c r="P14" s="7">
        <v>15705629</v>
      </c>
      <c r="Q14" s="36">
        <v>45.2</v>
      </c>
      <c r="R14" s="13">
        <v>6721</v>
      </c>
      <c r="S14" s="13">
        <v>8135</v>
      </c>
      <c r="T14" s="13">
        <f>S14-R14</f>
        <v>1414</v>
      </c>
      <c r="U14" s="87">
        <f>T14*0.00086</f>
        <v>1.21604</v>
      </c>
      <c r="V14" s="97">
        <f>Q14/7235.3*V10</f>
        <v>0.18537403784224563</v>
      </c>
      <c r="W14" s="84">
        <f>U14+V14</f>
        <v>1.4014140378422457</v>
      </c>
      <c r="X14" s="125">
        <f>W14-J14</f>
        <v>6.0087581717416239E-3</v>
      </c>
    </row>
    <row r="15" spans="1:24" x14ac:dyDescent="0.25">
      <c r="A15" s="80">
        <v>2</v>
      </c>
      <c r="B15" s="40" t="s">
        <v>20</v>
      </c>
      <c r="C15" s="7">
        <v>15705811</v>
      </c>
      <c r="D15" s="36">
        <v>62</v>
      </c>
      <c r="E15" s="13">
        <v>8022</v>
      </c>
      <c r="F15" s="13">
        <v>9004</v>
      </c>
      <c r="G15" s="13">
        <f t="shared" ref="G15:G78" si="1">F15-E15</f>
        <v>982</v>
      </c>
      <c r="H15" s="87">
        <f t="shared" ref="H15:H78" si="2">G15*0.00086</f>
        <v>0.84451999999999994</v>
      </c>
      <c r="I15" s="98">
        <f t="shared" si="0"/>
        <v>0.24603202078697473</v>
      </c>
      <c r="J15" s="84">
        <f t="shared" ref="J15:J78" si="3">H15+I15</f>
        <v>1.0905520207869746</v>
      </c>
      <c r="K15" s="30"/>
      <c r="L15" s="37"/>
      <c r="M15" s="41"/>
      <c r="N15" s="80">
        <v>2</v>
      </c>
      <c r="O15" s="40" t="s">
        <v>20</v>
      </c>
      <c r="P15" s="7">
        <v>15705811</v>
      </c>
      <c r="Q15" s="36">
        <v>62</v>
      </c>
      <c r="R15" s="13">
        <v>8022</v>
      </c>
      <c r="S15" s="13">
        <v>9004</v>
      </c>
      <c r="T15" s="13">
        <f t="shared" ref="T15:T41" si="4">S15-R15</f>
        <v>982</v>
      </c>
      <c r="U15" s="87">
        <f t="shared" ref="U15:U33" si="5">T15*0.00086</f>
        <v>0.84451999999999994</v>
      </c>
      <c r="V15" s="98">
        <f>Q15/7235.3*V10</f>
        <v>0.25427412270396527</v>
      </c>
      <c r="W15" s="84">
        <f t="shared" ref="W15:W48" si="6">U15+V15</f>
        <v>1.0987941227039653</v>
      </c>
      <c r="X15" s="125">
        <f t="shared" ref="X15:X78" si="7">W15-J15</f>
        <v>8.2421019169907073E-3</v>
      </c>
    </row>
    <row r="16" spans="1:24" x14ac:dyDescent="0.25">
      <c r="A16" s="79">
        <v>3</v>
      </c>
      <c r="B16" s="42" t="s">
        <v>21</v>
      </c>
      <c r="C16" s="7">
        <v>15705722</v>
      </c>
      <c r="D16" s="36">
        <v>72.7</v>
      </c>
      <c r="E16" s="13">
        <v>7523</v>
      </c>
      <c r="F16" s="13">
        <v>9239</v>
      </c>
      <c r="G16" s="13">
        <f t="shared" si="1"/>
        <v>1716</v>
      </c>
      <c r="H16" s="87">
        <f t="shared" si="2"/>
        <v>1.47576</v>
      </c>
      <c r="I16" s="97">
        <f t="shared" si="0"/>
        <v>0.28849238566472679</v>
      </c>
      <c r="J16" s="85">
        <f t="shared" si="3"/>
        <v>1.7642523856647268</v>
      </c>
      <c r="K16" s="30"/>
      <c r="L16" s="37"/>
      <c r="M16" s="43"/>
      <c r="N16" s="79">
        <v>3</v>
      </c>
      <c r="O16" s="42" t="s">
        <v>21</v>
      </c>
      <c r="P16" s="7">
        <v>15705722</v>
      </c>
      <c r="Q16" s="36">
        <v>72.7</v>
      </c>
      <c r="R16" s="13">
        <v>7523</v>
      </c>
      <c r="S16" s="13">
        <v>9239</v>
      </c>
      <c r="T16" s="13">
        <f t="shared" si="4"/>
        <v>1716</v>
      </c>
      <c r="U16" s="87">
        <f t="shared" si="5"/>
        <v>1.47576</v>
      </c>
      <c r="V16" s="97">
        <f>Q16/7235.3*V10</f>
        <v>0.29815691484803664</v>
      </c>
      <c r="W16" s="85">
        <f t="shared" si="6"/>
        <v>1.7739169148480367</v>
      </c>
      <c r="X16" s="125">
        <f t="shared" si="7"/>
        <v>9.6645291833099556E-3</v>
      </c>
    </row>
    <row r="17" spans="1:24" x14ac:dyDescent="0.25">
      <c r="A17" s="79">
        <v>4</v>
      </c>
      <c r="B17" s="89" t="s">
        <v>149</v>
      </c>
      <c r="C17" s="7">
        <v>15705532</v>
      </c>
      <c r="D17" s="39">
        <v>46.9</v>
      </c>
      <c r="E17" s="13">
        <v>2735</v>
      </c>
      <c r="F17" s="13">
        <v>2735</v>
      </c>
      <c r="G17" s="13">
        <f t="shared" si="1"/>
        <v>0</v>
      </c>
      <c r="H17" s="87">
        <f t="shared" si="2"/>
        <v>0</v>
      </c>
      <c r="I17" s="97">
        <f t="shared" si="0"/>
        <v>0.18611131895014699</v>
      </c>
      <c r="J17" s="85">
        <f t="shared" si="3"/>
        <v>0.18611131895014699</v>
      </c>
      <c r="K17" s="30"/>
      <c r="L17" s="44"/>
      <c r="M17" s="43"/>
      <c r="N17" s="79">
        <v>4</v>
      </c>
      <c r="O17" s="89" t="s">
        <v>149</v>
      </c>
      <c r="P17" s="7">
        <v>15705532</v>
      </c>
      <c r="Q17" s="39">
        <v>46.9</v>
      </c>
      <c r="R17" s="13">
        <v>2735</v>
      </c>
      <c r="S17" s="13">
        <v>2735</v>
      </c>
      <c r="T17" s="13">
        <f t="shared" si="4"/>
        <v>0</v>
      </c>
      <c r="U17" s="87">
        <f t="shared" si="5"/>
        <v>0</v>
      </c>
      <c r="V17" s="97">
        <f>Q17/7235.3*V10</f>
        <v>0.19234607023896724</v>
      </c>
      <c r="W17" s="85">
        <f t="shared" si="6"/>
        <v>0.19234607023896724</v>
      </c>
      <c r="X17" s="125">
        <f t="shared" si="7"/>
        <v>6.2347512888202561E-3</v>
      </c>
    </row>
    <row r="18" spans="1:24" x14ac:dyDescent="0.25">
      <c r="A18" s="81">
        <v>5</v>
      </c>
      <c r="B18" s="40" t="s">
        <v>22</v>
      </c>
      <c r="C18" s="7">
        <v>15705673</v>
      </c>
      <c r="D18" s="39">
        <v>70.599999999999994</v>
      </c>
      <c r="E18" s="13">
        <v>7962</v>
      </c>
      <c r="F18" s="13">
        <v>10444</v>
      </c>
      <c r="G18" s="13">
        <f t="shared" si="1"/>
        <v>2482</v>
      </c>
      <c r="H18" s="87">
        <f t="shared" si="2"/>
        <v>2.1345199999999998</v>
      </c>
      <c r="I18" s="98">
        <f t="shared" si="0"/>
        <v>0.28015904302516798</v>
      </c>
      <c r="J18" s="84">
        <f t="shared" si="3"/>
        <v>2.4146790430251679</v>
      </c>
      <c r="K18" s="30"/>
      <c r="L18" s="44"/>
      <c r="M18" s="38"/>
      <c r="N18" s="81">
        <v>5</v>
      </c>
      <c r="O18" s="40" t="s">
        <v>22</v>
      </c>
      <c r="P18" s="7">
        <v>15705673</v>
      </c>
      <c r="Q18" s="39">
        <v>70.599999999999994</v>
      </c>
      <c r="R18" s="13">
        <v>7962</v>
      </c>
      <c r="S18" s="13">
        <v>10444</v>
      </c>
      <c r="T18" s="13">
        <f t="shared" si="4"/>
        <v>2482</v>
      </c>
      <c r="U18" s="87">
        <f t="shared" si="5"/>
        <v>2.1345199999999998</v>
      </c>
      <c r="V18" s="98">
        <f>Q18/7235.3*V10</f>
        <v>0.28954440424032168</v>
      </c>
      <c r="W18" s="84">
        <f t="shared" si="6"/>
        <v>2.4240644042403217</v>
      </c>
      <c r="X18" s="125">
        <f t="shared" si="7"/>
        <v>9.3853612151537646E-3</v>
      </c>
    </row>
    <row r="19" spans="1:24" x14ac:dyDescent="0.25">
      <c r="A19" s="79">
        <v>6</v>
      </c>
      <c r="B19" s="42" t="s">
        <v>23</v>
      </c>
      <c r="C19" s="7">
        <v>15705735</v>
      </c>
      <c r="D19" s="39">
        <v>47.4</v>
      </c>
      <c r="E19" s="13">
        <v>945</v>
      </c>
      <c r="F19" s="13">
        <v>950</v>
      </c>
      <c r="G19" s="13">
        <f t="shared" si="1"/>
        <v>5</v>
      </c>
      <c r="H19" s="87">
        <f t="shared" si="2"/>
        <v>4.3E-3</v>
      </c>
      <c r="I19" s="97">
        <f t="shared" si="0"/>
        <v>0.18809544815004198</v>
      </c>
      <c r="J19" s="85">
        <f t="shared" si="3"/>
        <v>0.19239544815004198</v>
      </c>
      <c r="K19" s="30"/>
      <c r="L19" s="37"/>
      <c r="M19" s="38"/>
      <c r="N19" s="79">
        <v>6</v>
      </c>
      <c r="O19" s="42" t="s">
        <v>23</v>
      </c>
      <c r="P19" s="7">
        <v>15705735</v>
      </c>
      <c r="Q19" s="39">
        <v>47.4</v>
      </c>
      <c r="R19" s="13">
        <v>945</v>
      </c>
      <c r="S19" s="13">
        <v>950</v>
      </c>
      <c r="T19" s="13">
        <f t="shared" si="4"/>
        <v>5</v>
      </c>
      <c r="U19" s="87">
        <f t="shared" si="5"/>
        <v>4.3E-3</v>
      </c>
      <c r="V19" s="97">
        <f>Q19/7235.3*V10</f>
        <v>0.19439666800270891</v>
      </c>
      <c r="W19" s="85">
        <f t="shared" si="6"/>
        <v>0.19869666800270891</v>
      </c>
      <c r="X19" s="125">
        <f t="shared" si="7"/>
        <v>6.3012198526669339E-3</v>
      </c>
    </row>
    <row r="20" spans="1:24" x14ac:dyDescent="0.25">
      <c r="A20" s="79">
        <v>7</v>
      </c>
      <c r="B20" s="9" t="s">
        <v>24</v>
      </c>
      <c r="C20" s="7">
        <v>15705581</v>
      </c>
      <c r="D20" s="39">
        <v>42.2</v>
      </c>
      <c r="E20" s="13">
        <v>5016</v>
      </c>
      <c r="F20" s="13">
        <v>6403</v>
      </c>
      <c r="G20" s="13">
        <f t="shared" si="1"/>
        <v>1387</v>
      </c>
      <c r="H20" s="87">
        <f t="shared" si="2"/>
        <v>1.19282</v>
      </c>
      <c r="I20" s="97">
        <f t="shared" si="0"/>
        <v>0.16746050447113442</v>
      </c>
      <c r="J20" s="85">
        <f t="shared" si="3"/>
        <v>1.3602805044711344</v>
      </c>
      <c r="K20" s="30"/>
      <c r="L20" s="46"/>
      <c r="M20" s="38"/>
      <c r="N20" s="79">
        <v>7</v>
      </c>
      <c r="O20" s="9" t="s">
        <v>24</v>
      </c>
      <c r="P20" s="7">
        <v>15705581</v>
      </c>
      <c r="Q20" s="39">
        <v>42.2</v>
      </c>
      <c r="R20" s="13">
        <v>5016</v>
      </c>
      <c r="S20" s="13">
        <v>6403</v>
      </c>
      <c r="T20" s="13">
        <f t="shared" si="4"/>
        <v>1387</v>
      </c>
      <c r="U20" s="87">
        <f t="shared" si="5"/>
        <v>1.19282</v>
      </c>
      <c r="V20" s="97">
        <f>Q20/7235.3*V10</f>
        <v>0.1730704512597957</v>
      </c>
      <c r="W20" s="85">
        <f t="shared" si="6"/>
        <v>1.3658904512597956</v>
      </c>
      <c r="X20" s="125">
        <f t="shared" si="7"/>
        <v>5.6099467886612242E-3</v>
      </c>
    </row>
    <row r="21" spans="1:24" x14ac:dyDescent="0.25">
      <c r="A21" s="80">
        <v>8</v>
      </c>
      <c r="B21" s="40" t="s">
        <v>25</v>
      </c>
      <c r="C21" s="7">
        <v>15705529</v>
      </c>
      <c r="D21" s="39">
        <v>41.9</v>
      </c>
      <c r="E21" s="13">
        <v>5364</v>
      </c>
      <c r="F21" s="13">
        <v>6802</v>
      </c>
      <c r="G21" s="13">
        <f t="shared" si="1"/>
        <v>1438</v>
      </c>
      <c r="H21" s="87">
        <f t="shared" si="2"/>
        <v>1.23668</v>
      </c>
      <c r="I21" s="98">
        <f t="shared" si="0"/>
        <v>0.16627002695119741</v>
      </c>
      <c r="J21" s="84">
        <f t="shared" si="3"/>
        <v>1.4029500269511974</v>
      </c>
      <c r="K21" s="30"/>
      <c r="L21" s="46"/>
      <c r="M21" s="38"/>
      <c r="N21" s="80">
        <v>8</v>
      </c>
      <c r="O21" s="40" t="s">
        <v>25</v>
      </c>
      <c r="P21" s="7">
        <v>15705529</v>
      </c>
      <c r="Q21" s="39">
        <v>41.9</v>
      </c>
      <c r="R21" s="13">
        <v>5364</v>
      </c>
      <c r="S21" s="13">
        <v>6802</v>
      </c>
      <c r="T21" s="13">
        <f t="shared" si="4"/>
        <v>1438</v>
      </c>
      <c r="U21" s="87">
        <f t="shared" si="5"/>
        <v>1.23668</v>
      </c>
      <c r="V21" s="98">
        <f>Q21/7235.3*V10</f>
        <v>0.17184009260155067</v>
      </c>
      <c r="W21" s="84">
        <f t="shared" si="6"/>
        <v>1.4085200926015506</v>
      </c>
      <c r="X21" s="125">
        <f t="shared" si="7"/>
        <v>5.5700656503532286E-3</v>
      </c>
    </row>
    <row r="22" spans="1:24" x14ac:dyDescent="0.25">
      <c r="A22" s="79">
        <v>9</v>
      </c>
      <c r="B22" s="9" t="s">
        <v>26</v>
      </c>
      <c r="C22" s="7">
        <v>15705761</v>
      </c>
      <c r="D22" s="39">
        <v>44.8</v>
      </c>
      <c r="E22" s="13">
        <v>5841</v>
      </c>
      <c r="F22" s="13">
        <v>7134</v>
      </c>
      <c r="G22" s="13">
        <f t="shared" si="1"/>
        <v>1293</v>
      </c>
      <c r="H22" s="87">
        <f t="shared" si="2"/>
        <v>1.11198</v>
      </c>
      <c r="I22" s="97">
        <f t="shared" si="0"/>
        <v>0.17777797631058817</v>
      </c>
      <c r="J22" s="85">
        <f t="shared" si="3"/>
        <v>1.2897579763105882</v>
      </c>
      <c r="K22" s="30"/>
      <c r="L22" s="46"/>
      <c r="M22" s="38"/>
      <c r="N22" s="79">
        <v>9</v>
      </c>
      <c r="O22" s="9" t="s">
        <v>26</v>
      </c>
      <c r="P22" s="7">
        <v>15705761</v>
      </c>
      <c r="Q22" s="39">
        <v>44.8</v>
      </c>
      <c r="R22" s="13">
        <v>5841</v>
      </c>
      <c r="S22" s="13">
        <v>7134</v>
      </c>
      <c r="T22" s="13">
        <f t="shared" si="4"/>
        <v>1293</v>
      </c>
      <c r="U22" s="87">
        <f t="shared" si="5"/>
        <v>1.11198</v>
      </c>
      <c r="V22" s="97">
        <f>Q22/7235.3*V10</f>
        <v>0.18373355963125229</v>
      </c>
      <c r="W22" s="85">
        <f t="shared" si="6"/>
        <v>1.2957135596312523</v>
      </c>
      <c r="X22" s="125">
        <f t="shared" si="7"/>
        <v>5.9555833206641484E-3</v>
      </c>
    </row>
    <row r="23" spans="1:24" x14ac:dyDescent="0.25">
      <c r="A23" s="79">
        <v>10</v>
      </c>
      <c r="B23" s="9" t="s">
        <v>27</v>
      </c>
      <c r="C23" s="7">
        <v>15705614</v>
      </c>
      <c r="D23" s="39">
        <v>62.1</v>
      </c>
      <c r="E23" s="13">
        <v>5623</v>
      </c>
      <c r="F23" s="13">
        <v>6624</v>
      </c>
      <c r="G23" s="13">
        <f t="shared" si="1"/>
        <v>1001</v>
      </c>
      <c r="H23" s="87">
        <f t="shared" si="2"/>
        <v>0.86085999999999996</v>
      </c>
      <c r="I23" s="97">
        <f t="shared" si="0"/>
        <v>0.24642884662695372</v>
      </c>
      <c r="J23" s="85">
        <f t="shared" si="3"/>
        <v>1.1072888466269537</v>
      </c>
      <c r="K23" s="30"/>
      <c r="L23" s="46"/>
      <c r="M23" s="38"/>
      <c r="N23" s="79">
        <v>10</v>
      </c>
      <c r="O23" s="9" t="s">
        <v>27</v>
      </c>
      <c r="P23" s="7">
        <v>15705614</v>
      </c>
      <c r="Q23" s="39">
        <v>62.1</v>
      </c>
      <c r="R23" s="13">
        <v>5623</v>
      </c>
      <c r="S23" s="13">
        <v>6624</v>
      </c>
      <c r="T23" s="13">
        <f t="shared" si="4"/>
        <v>1001</v>
      </c>
      <c r="U23" s="87">
        <f t="shared" si="5"/>
        <v>0.86085999999999996</v>
      </c>
      <c r="V23" s="97">
        <f>Q23/7235.3*V10</f>
        <v>0.2546842422567136</v>
      </c>
      <c r="W23" s="85">
        <f t="shared" si="6"/>
        <v>1.1155442422567137</v>
      </c>
      <c r="X23" s="125">
        <f t="shared" si="7"/>
        <v>8.2553956297599651E-3</v>
      </c>
    </row>
    <row r="24" spans="1:24" x14ac:dyDescent="0.25">
      <c r="A24" s="79">
        <v>11</v>
      </c>
      <c r="B24" s="9" t="s">
        <v>28</v>
      </c>
      <c r="C24" s="7">
        <v>15705563</v>
      </c>
      <c r="D24" s="39">
        <v>72.8</v>
      </c>
      <c r="E24" s="13">
        <v>6319</v>
      </c>
      <c r="F24" s="13">
        <v>7508</v>
      </c>
      <c r="G24" s="13">
        <f t="shared" si="1"/>
        <v>1189</v>
      </c>
      <c r="H24" s="87">
        <f t="shared" si="2"/>
        <v>1.02254</v>
      </c>
      <c r="I24" s="97">
        <f t="shared" si="0"/>
        <v>0.28888921150470576</v>
      </c>
      <c r="J24" s="85">
        <f t="shared" si="3"/>
        <v>1.3114292115047057</v>
      </c>
      <c r="K24" s="30"/>
      <c r="L24" s="37"/>
      <c r="M24" s="38"/>
      <c r="N24" s="79">
        <v>11</v>
      </c>
      <c r="O24" s="9" t="s">
        <v>28</v>
      </c>
      <c r="P24" s="7">
        <v>15705563</v>
      </c>
      <c r="Q24" s="39">
        <v>72.8</v>
      </c>
      <c r="R24" s="13">
        <v>6319</v>
      </c>
      <c r="S24" s="13">
        <v>7508</v>
      </c>
      <c r="T24" s="13">
        <f t="shared" si="4"/>
        <v>1189</v>
      </c>
      <c r="U24" s="87">
        <f t="shared" si="5"/>
        <v>1.02254</v>
      </c>
      <c r="V24" s="97">
        <f>Q24/7235.3*V10</f>
        <v>0.29856703440078497</v>
      </c>
      <c r="W24" s="85">
        <f t="shared" si="6"/>
        <v>1.3211070344007849</v>
      </c>
      <c r="X24" s="125">
        <f t="shared" si="7"/>
        <v>9.6778228960792134E-3</v>
      </c>
    </row>
    <row r="25" spans="1:24" x14ac:dyDescent="0.25">
      <c r="A25" s="79">
        <v>12</v>
      </c>
      <c r="B25" s="9" t="s">
        <v>29</v>
      </c>
      <c r="C25" s="7">
        <v>15705671</v>
      </c>
      <c r="D25" s="39">
        <v>47</v>
      </c>
      <c r="E25" s="13">
        <v>6290</v>
      </c>
      <c r="F25" s="13">
        <v>8549</v>
      </c>
      <c r="G25" s="13">
        <f t="shared" si="1"/>
        <v>2259</v>
      </c>
      <c r="H25" s="87">
        <f t="shared" si="2"/>
        <v>1.9427399999999999</v>
      </c>
      <c r="I25" s="97">
        <f t="shared" si="0"/>
        <v>0.18650814479012601</v>
      </c>
      <c r="J25" s="85">
        <f t="shared" si="3"/>
        <v>2.1292481447901261</v>
      </c>
      <c r="K25" s="30"/>
      <c r="L25" s="37"/>
      <c r="M25" s="38"/>
      <c r="N25" s="79">
        <v>12</v>
      </c>
      <c r="O25" s="9" t="s">
        <v>29</v>
      </c>
      <c r="P25" s="7">
        <v>15705671</v>
      </c>
      <c r="Q25" s="39">
        <v>47</v>
      </c>
      <c r="R25" s="13">
        <v>6290</v>
      </c>
      <c r="S25" s="13">
        <v>8549</v>
      </c>
      <c r="T25" s="13">
        <f t="shared" si="4"/>
        <v>2259</v>
      </c>
      <c r="U25" s="87">
        <f t="shared" si="5"/>
        <v>1.9427399999999999</v>
      </c>
      <c r="V25" s="97">
        <f>Q25/7235.3*V10</f>
        <v>0.19275618979171558</v>
      </c>
      <c r="W25" s="85">
        <f t="shared" si="6"/>
        <v>2.1354961897917155</v>
      </c>
      <c r="X25" s="125">
        <f t="shared" si="7"/>
        <v>6.2480450015893751E-3</v>
      </c>
    </row>
    <row r="26" spans="1:24" x14ac:dyDescent="0.25">
      <c r="A26" s="80">
        <v>13</v>
      </c>
      <c r="B26" s="47" t="s">
        <v>30</v>
      </c>
      <c r="C26" s="8">
        <v>15705541</v>
      </c>
      <c r="D26" s="39">
        <v>70.599999999999994</v>
      </c>
      <c r="E26" s="13">
        <v>8470</v>
      </c>
      <c r="F26" s="13">
        <v>10353</v>
      </c>
      <c r="G26" s="13">
        <f t="shared" si="1"/>
        <v>1883</v>
      </c>
      <c r="H26" s="87">
        <f t="shared" si="2"/>
        <v>1.61938</v>
      </c>
      <c r="I26" s="98">
        <f t="shared" si="0"/>
        <v>0.28015904302516798</v>
      </c>
      <c r="J26" s="84">
        <f t="shared" si="3"/>
        <v>1.899539043025168</v>
      </c>
      <c r="K26" s="30"/>
      <c r="L26" s="44"/>
      <c r="M26" s="38"/>
      <c r="N26" s="80">
        <v>13</v>
      </c>
      <c r="O26" s="47" t="s">
        <v>30</v>
      </c>
      <c r="P26" s="8">
        <v>15705541</v>
      </c>
      <c r="Q26" s="39">
        <v>70.599999999999994</v>
      </c>
      <c r="R26" s="13">
        <v>8470</v>
      </c>
      <c r="S26" s="13">
        <v>10353</v>
      </c>
      <c r="T26" s="13">
        <f t="shared" si="4"/>
        <v>1883</v>
      </c>
      <c r="U26" s="87">
        <f t="shared" si="5"/>
        <v>1.61938</v>
      </c>
      <c r="V26" s="98">
        <f>Q26/7235.3*V10</f>
        <v>0.28954440424032168</v>
      </c>
      <c r="W26" s="84">
        <f t="shared" si="6"/>
        <v>1.9089244042403217</v>
      </c>
      <c r="X26" s="125">
        <f t="shared" si="7"/>
        <v>9.3853612151537646E-3</v>
      </c>
    </row>
    <row r="27" spans="1:24" x14ac:dyDescent="0.25">
      <c r="A27" s="79">
        <v>14</v>
      </c>
      <c r="B27" s="9" t="s">
        <v>31</v>
      </c>
      <c r="C27" s="8">
        <v>15705755</v>
      </c>
      <c r="D27" s="39">
        <v>47</v>
      </c>
      <c r="E27" s="13">
        <v>5182</v>
      </c>
      <c r="F27" s="13">
        <v>6732</v>
      </c>
      <c r="G27" s="13">
        <f t="shared" si="1"/>
        <v>1550</v>
      </c>
      <c r="H27" s="87">
        <f t="shared" si="2"/>
        <v>1.333</v>
      </c>
      <c r="I27" s="97">
        <f t="shared" si="0"/>
        <v>0.18650814479012601</v>
      </c>
      <c r="J27" s="85">
        <f t="shared" si="3"/>
        <v>1.519508144790126</v>
      </c>
      <c r="K27" s="30"/>
      <c r="L27" s="44"/>
      <c r="M27" s="38"/>
      <c r="N27" s="79">
        <v>14</v>
      </c>
      <c r="O27" s="9" t="s">
        <v>31</v>
      </c>
      <c r="P27" s="8">
        <v>15705755</v>
      </c>
      <c r="Q27" s="39">
        <v>47</v>
      </c>
      <c r="R27" s="13">
        <v>5182</v>
      </c>
      <c r="S27" s="13">
        <v>6732</v>
      </c>
      <c r="T27" s="13">
        <f t="shared" si="4"/>
        <v>1550</v>
      </c>
      <c r="U27" s="87">
        <f t="shared" si="5"/>
        <v>1.333</v>
      </c>
      <c r="V27" s="98">
        <f>Q27/7235.3*V10</f>
        <v>0.19275618979171558</v>
      </c>
      <c r="W27" s="85">
        <f t="shared" si="6"/>
        <v>1.5257561897917156</v>
      </c>
      <c r="X27" s="125">
        <f t="shared" si="7"/>
        <v>6.2480450015895972E-3</v>
      </c>
    </row>
    <row r="28" spans="1:24" x14ac:dyDescent="0.25">
      <c r="A28" s="79">
        <v>15</v>
      </c>
      <c r="B28" s="9" t="s">
        <v>32</v>
      </c>
      <c r="C28" s="7">
        <v>15705575</v>
      </c>
      <c r="D28" s="39">
        <v>42.2</v>
      </c>
      <c r="E28" s="13">
        <v>3181</v>
      </c>
      <c r="F28" s="13">
        <v>3191</v>
      </c>
      <c r="G28" s="13">
        <f t="shared" si="1"/>
        <v>10</v>
      </c>
      <c r="H28" s="87">
        <f t="shared" si="2"/>
        <v>8.6E-3</v>
      </c>
      <c r="I28" s="97">
        <f t="shared" si="0"/>
        <v>0.16746050447113442</v>
      </c>
      <c r="J28" s="85">
        <f t="shared" si="3"/>
        <v>0.17606050447113442</v>
      </c>
      <c r="K28" s="30"/>
      <c r="L28" s="37"/>
      <c r="M28" s="38"/>
      <c r="N28" s="79">
        <v>15</v>
      </c>
      <c r="O28" s="9" t="s">
        <v>32</v>
      </c>
      <c r="P28" s="7">
        <v>15705575</v>
      </c>
      <c r="Q28" s="39">
        <v>42.2</v>
      </c>
      <c r="R28" s="13">
        <v>3181</v>
      </c>
      <c r="S28" s="13">
        <v>3191</v>
      </c>
      <c r="T28" s="13">
        <f t="shared" si="4"/>
        <v>10</v>
      </c>
      <c r="U28" s="87">
        <f t="shared" si="5"/>
        <v>8.6E-3</v>
      </c>
      <c r="V28" s="98">
        <f>Q28/7235.3*V10</f>
        <v>0.1730704512597957</v>
      </c>
      <c r="W28" s="85">
        <f t="shared" si="6"/>
        <v>0.1816704512597957</v>
      </c>
      <c r="X28" s="125">
        <f t="shared" si="7"/>
        <v>5.6099467886612797E-3</v>
      </c>
    </row>
    <row r="29" spans="1:24" x14ac:dyDescent="0.25">
      <c r="A29" s="80">
        <v>16</v>
      </c>
      <c r="B29" s="40" t="s">
        <v>33</v>
      </c>
      <c r="C29" s="7">
        <v>15705800</v>
      </c>
      <c r="D29" s="39">
        <v>42.8</v>
      </c>
      <c r="E29" s="13">
        <v>4509</v>
      </c>
      <c r="F29" s="13">
        <v>5288</v>
      </c>
      <c r="G29" s="13">
        <f t="shared" si="1"/>
        <v>779</v>
      </c>
      <c r="H29" s="87">
        <f t="shared" si="2"/>
        <v>0.66993999999999998</v>
      </c>
      <c r="I29" s="98">
        <f t="shared" si="0"/>
        <v>0.16984145951100835</v>
      </c>
      <c r="J29" s="84">
        <f t="shared" si="3"/>
        <v>0.83978145951100835</v>
      </c>
      <c r="K29" s="30"/>
      <c r="L29" s="44"/>
      <c r="M29" s="38"/>
      <c r="N29" s="80">
        <v>16</v>
      </c>
      <c r="O29" s="40" t="s">
        <v>33</v>
      </c>
      <c r="P29" s="7">
        <v>15705800</v>
      </c>
      <c r="Q29" s="39">
        <v>42.8</v>
      </c>
      <c r="R29" s="13">
        <v>4509</v>
      </c>
      <c r="S29" s="13">
        <v>5288</v>
      </c>
      <c r="T29" s="13">
        <f t="shared" si="4"/>
        <v>779</v>
      </c>
      <c r="U29" s="87">
        <f t="shared" si="5"/>
        <v>0.66993999999999998</v>
      </c>
      <c r="V29" s="98">
        <f>Q29/7235.3*V10</f>
        <v>0.17553116857628567</v>
      </c>
      <c r="W29" s="84">
        <f t="shared" si="6"/>
        <v>0.84547116857628568</v>
      </c>
      <c r="X29" s="125">
        <f t="shared" si="7"/>
        <v>5.6897090652773263E-3</v>
      </c>
    </row>
    <row r="30" spans="1:24" x14ac:dyDescent="0.25">
      <c r="A30" s="79">
        <v>17</v>
      </c>
      <c r="B30" s="9" t="s">
        <v>34</v>
      </c>
      <c r="C30" s="7">
        <v>15708273</v>
      </c>
      <c r="D30" s="39">
        <v>45.8</v>
      </c>
      <c r="E30" s="13">
        <v>3351</v>
      </c>
      <c r="F30" s="13">
        <v>4246</v>
      </c>
      <c r="G30" s="13">
        <f t="shared" si="1"/>
        <v>895</v>
      </c>
      <c r="H30" s="87">
        <f t="shared" si="2"/>
        <v>0.76969999999999994</v>
      </c>
      <c r="I30" s="97">
        <f t="shared" si="0"/>
        <v>0.18174623471037807</v>
      </c>
      <c r="J30" s="85">
        <f t="shared" si="3"/>
        <v>0.95144623471037804</v>
      </c>
      <c r="K30" s="30"/>
      <c r="L30" s="37"/>
      <c r="M30" s="38"/>
      <c r="N30" s="79">
        <v>17</v>
      </c>
      <c r="O30" s="9" t="s">
        <v>34</v>
      </c>
      <c r="P30" s="7">
        <v>15708273</v>
      </c>
      <c r="Q30" s="39">
        <v>45.8</v>
      </c>
      <c r="R30" s="13">
        <v>3351</v>
      </c>
      <c r="S30" s="13">
        <v>4246</v>
      </c>
      <c r="T30" s="13">
        <f t="shared" si="4"/>
        <v>895</v>
      </c>
      <c r="U30" s="87">
        <f t="shared" si="5"/>
        <v>0.76969999999999994</v>
      </c>
      <c r="V30" s="97">
        <f>Q30/7235.3*V10</f>
        <v>0.18783475515873557</v>
      </c>
      <c r="W30" s="85">
        <f t="shared" si="6"/>
        <v>0.95753475515873554</v>
      </c>
      <c r="X30" s="125">
        <f t="shared" si="7"/>
        <v>6.0885204483575039E-3</v>
      </c>
    </row>
    <row r="31" spans="1:24" x14ac:dyDescent="0.25">
      <c r="A31" s="80">
        <v>18</v>
      </c>
      <c r="B31" s="47" t="s">
        <v>35</v>
      </c>
      <c r="C31" s="7">
        <v>15705659</v>
      </c>
      <c r="D31" s="39">
        <v>60.6</v>
      </c>
      <c r="E31" s="13">
        <v>7575</v>
      </c>
      <c r="F31" s="13">
        <v>9499</v>
      </c>
      <c r="G31" s="13">
        <f t="shared" si="1"/>
        <v>1924</v>
      </c>
      <c r="H31" s="87">
        <f t="shared" si="2"/>
        <v>1.6546399999999999</v>
      </c>
      <c r="I31" s="98">
        <f t="shared" si="0"/>
        <v>0.24047645902726883</v>
      </c>
      <c r="J31" s="84">
        <f t="shared" si="3"/>
        <v>1.8951164590272687</v>
      </c>
      <c r="K31" s="30"/>
      <c r="L31" s="44"/>
      <c r="M31" s="38"/>
      <c r="N31" s="80">
        <v>18</v>
      </c>
      <c r="O31" s="47" t="s">
        <v>35</v>
      </c>
      <c r="P31" s="7">
        <v>15705659</v>
      </c>
      <c r="Q31" s="39">
        <v>60.6</v>
      </c>
      <c r="R31" s="13">
        <v>7575</v>
      </c>
      <c r="S31" s="13">
        <v>9499</v>
      </c>
      <c r="T31" s="13">
        <f t="shared" si="4"/>
        <v>1924</v>
      </c>
      <c r="U31" s="87">
        <f t="shared" si="5"/>
        <v>1.6546399999999999</v>
      </c>
      <c r="V31" s="98">
        <f>Q31/7235.3*V10</f>
        <v>0.24853244896548859</v>
      </c>
      <c r="W31" s="84">
        <f t="shared" si="6"/>
        <v>1.9031724489654884</v>
      </c>
      <c r="X31" s="125">
        <f t="shared" si="7"/>
        <v>8.0559899382197653E-3</v>
      </c>
    </row>
    <row r="32" spans="1:24" x14ac:dyDescent="0.25">
      <c r="A32" s="80">
        <v>19</v>
      </c>
      <c r="B32" s="40" t="s">
        <v>36</v>
      </c>
      <c r="C32" s="48">
        <v>15705850</v>
      </c>
      <c r="D32" s="39">
        <v>71.599999999999994</v>
      </c>
      <c r="E32" s="13">
        <v>6637</v>
      </c>
      <c r="F32" s="13">
        <v>8136</v>
      </c>
      <c r="G32" s="13">
        <f t="shared" si="1"/>
        <v>1499</v>
      </c>
      <c r="H32" s="87">
        <f t="shared" si="2"/>
        <v>1.28914</v>
      </c>
      <c r="I32" s="98">
        <f t="shared" si="0"/>
        <v>0.2841273014249579</v>
      </c>
      <c r="J32" s="84">
        <f t="shared" si="3"/>
        <v>1.5732673014249579</v>
      </c>
      <c r="K32" s="30"/>
      <c r="L32" s="44"/>
      <c r="M32" s="38"/>
      <c r="N32" s="80">
        <v>19</v>
      </c>
      <c r="O32" s="40" t="s">
        <v>36</v>
      </c>
      <c r="P32" s="48">
        <v>15705850</v>
      </c>
      <c r="Q32" s="39">
        <v>71.599999999999994</v>
      </c>
      <c r="R32" s="13">
        <v>6637</v>
      </c>
      <c r="S32" s="13">
        <v>8136</v>
      </c>
      <c r="T32" s="13">
        <f t="shared" si="4"/>
        <v>1499</v>
      </c>
      <c r="U32" s="87">
        <f t="shared" si="5"/>
        <v>1.28914</v>
      </c>
      <c r="V32" s="98">
        <f>Q32/7235.3*V10</f>
        <v>0.29364559976780502</v>
      </c>
      <c r="W32" s="84">
        <f t="shared" si="6"/>
        <v>1.5827855997678051</v>
      </c>
      <c r="X32" s="125">
        <f t="shared" si="7"/>
        <v>9.5182983428472312E-3</v>
      </c>
    </row>
    <row r="33" spans="1:24" x14ac:dyDescent="0.25">
      <c r="A33" s="79">
        <v>20</v>
      </c>
      <c r="B33" s="9" t="s">
        <v>37</v>
      </c>
      <c r="C33" s="48">
        <v>15705665</v>
      </c>
      <c r="D33" s="39">
        <v>46.3</v>
      </c>
      <c r="E33" s="13">
        <v>4413</v>
      </c>
      <c r="F33" s="14">
        <v>5390</v>
      </c>
      <c r="G33" s="13">
        <f t="shared" si="1"/>
        <v>977</v>
      </c>
      <c r="H33" s="87">
        <f t="shared" si="2"/>
        <v>0.84021999999999997</v>
      </c>
      <c r="I33" s="97">
        <f t="shared" si="0"/>
        <v>0.18373036391027303</v>
      </c>
      <c r="J33" s="85">
        <f t="shared" si="3"/>
        <v>1.0239503639102729</v>
      </c>
      <c r="K33" s="30"/>
      <c r="L33" s="37"/>
      <c r="M33" s="38"/>
      <c r="N33" s="79">
        <v>20</v>
      </c>
      <c r="O33" s="9" t="s">
        <v>37</v>
      </c>
      <c r="P33" s="48">
        <v>15705665</v>
      </c>
      <c r="Q33" s="39">
        <v>46.3</v>
      </c>
      <c r="R33" s="13">
        <v>4413</v>
      </c>
      <c r="S33" s="14">
        <v>5390</v>
      </c>
      <c r="T33" s="13">
        <f t="shared" si="4"/>
        <v>977</v>
      </c>
      <c r="U33" s="87">
        <f t="shared" si="5"/>
        <v>0.84021999999999997</v>
      </c>
      <c r="V33" s="97">
        <f>Q33/7235.3*V10</f>
        <v>0.18988535292247724</v>
      </c>
      <c r="W33" s="85">
        <f t="shared" si="6"/>
        <v>1.0301053529224773</v>
      </c>
      <c r="X33" s="125">
        <f t="shared" si="7"/>
        <v>6.1549890122043482E-3</v>
      </c>
    </row>
    <row r="34" spans="1:24" x14ac:dyDescent="0.25">
      <c r="A34" s="79">
        <v>21</v>
      </c>
      <c r="B34" s="9" t="s">
        <v>38</v>
      </c>
      <c r="C34" s="48">
        <v>15708400</v>
      </c>
      <c r="D34" s="39">
        <v>70.099999999999994</v>
      </c>
      <c r="E34" s="13">
        <v>6182</v>
      </c>
      <c r="F34" s="14">
        <v>7404</v>
      </c>
      <c r="G34" s="13">
        <f t="shared" si="1"/>
        <v>1222</v>
      </c>
      <c r="H34" s="87">
        <v>1.0514999999999999</v>
      </c>
      <c r="I34" s="97">
        <f t="shared" si="0"/>
        <v>0.27817491382527298</v>
      </c>
      <c r="J34" s="85">
        <f t="shared" si="3"/>
        <v>1.3296749138252728</v>
      </c>
      <c r="K34" s="30"/>
      <c r="L34" s="37">
        <f>0.015*D34</f>
        <v>1.0514999999999999</v>
      </c>
      <c r="M34" s="38"/>
      <c r="N34" s="79">
        <v>21</v>
      </c>
      <c r="O34" s="9" t="s">
        <v>38</v>
      </c>
      <c r="P34" s="48">
        <v>15708400</v>
      </c>
      <c r="Q34" s="39">
        <v>70.099999999999994</v>
      </c>
      <c r="R34" s="13">
        <v>6182</v>
      </c>
      <c r="S34" s="14">
        <v>7404</v>
      </c>
      <c r="T34" s="13">
        <f t="shared" si="4"/>
        <v>1222</v>
      </c>
      <c r="U34" s="87">
        <v>1.0514999999999999</v>
      </c>
      <c r="V34" s="97">
        <f>Q34/7235.3*V10</f>
        <v>0.28749380647658002</v>
      </c>
      <c r="W34" s="85">
        <f t="shared" si="6"/>
        <v>1.3389938064765798</v>
      </c>
      <c r="X34" s="125">
        <f t="shared" si="7"/>
        <v>9.3188926513070314E-3</v>
      </c>
    </row>
    <row r="35" spans="1:24" x14ac:dyDescent="0.25">
      <c r="A35" s="79">
        <v>22</v>
      </c>
      <c r="B35" s="9" t="s">
        <v>39</v>
      </c>
      <c r="C35" s="48">
        <v>15705816</v>
      </c>
      <c r="D35" s="39">
        <v>48.1</v>
      </c>
      <c r="E35" s="13">
        <v>3395</v>
      </c>
      <c r="F35" s="14">
        <v>4234</v>
      </c>
      <c r="G35" s="13">
        <f t="shared" si="1"/>
        <v>839</v>
      </c>
      <c r="H35" s="87">
        <v>0.72150000000000003</v>
      </c>
      <c r="I35" s="97">
        <f t="shared" si="0"/>
        <v>0.1908732290298949</v>
      </c>
      <c r="J35" s="85">
        <f t="shared" si="3"/>
        <v>0.91237322902989493</v>
      </c>
      <c r="K35" s="30"/>
      <c r="L35" s="37">
        <f>0.015*D35</f>
        <v>0.72150000000000003</v>
      </c>
      <c r="M35" s="38"/>
      <c r="N35" s="79">
        <v>22</v>
      </c>
      <c r="O35" s="9" t="s">
        <v>39</v>
      </c>
      <c r="P35" s="48">
        <v>15705816</v>
      </c>
      <c r="Q35" s="39">
        <v>48.1</v>
      </c>
      <c r="R35" s="13">
        <v>3395</v>
      </c>
      <c r="S35" s="14">
        <v>4234</v>
      </c>
      <c r="T35" s="13">
        <f t="shared" si="4"/>
        <v>839</v>
      </c>
      <c r="U35" s="87">
        <v>0.72150000000000003</v>
      </c>
      <c r="V35" s="97">
        <f>Q35/7235.3*V10</f>
        <v>0.19726750487194722</v>
      </c>
      <c r="W35" s="85">
        <f t="shared" si="6"/>
        <v>0.91876750487194725</v>
      </c>
      <c r="X35" s="125">
        <f t="shared" si="7"/>
        <v>6.3942758420523216E-3</v>
      </c>
    </row>
    <row r="36" spans="1:24" x14ac:dyDescent="0.25">
      <c r="A36" s="79">
        <v>23</v>
      </c>
      <c r="B36" s="9" t="s">
        <v>40</v>
      </c>
      <c r="C36" s="48">
        <v>15705524</v>
      </c>
      <c r="D36" s="39">
        <v>42</v>
      </c>
      <c r="E36" s="13">
        <v>4329</v>
      </c>
      <c r="F36" s="14">
        <v>5062</v>
      </c>
      <c r="G36" s="13">
        <f t="shared" si="1"/>
        <v>733</v>
      </c>
      <c r="H36" s="87">
        <v>0.63</v>
      </c>
      <c r="I36" s="97">
        <f t="shared" si="0"/>
        <v>0.16666685279117643</v>
      </c>
      <c r="J36" s="85">
        <f t="shared" si="3"/>
        <v>0.79666685279117644</v>
      </c>
      <c r="K36" s="30"/>
      <c r="L36" s="37">
        <f>0.015*D36</f>
        <v>0.63</v>
      </c>
      <c r="M36" s="38"/>
      <c r="N36" s="79">
        <v>23</v>
      </c>
      <c r="O36" s="9" t="s">
        <v>40</v>
      </c>
      <c r="P36" s="48">
        <v>15705524</v>
      </c>
      <c r="Q36" s="39">
        <v>42</v>
      </c>
      <c r="R36" s="13">
        <v>4329</v>
      </c>
      <c r="S36" s="14">
        <v>5062</v>
      </c>
      <c r="T36" s="13">
        <f t="shared" si="4"/>
        <v>733</v>
      </c>
      <c r="U36" s="87">
        <v>0.63</v>
      </c>
      <c r="V36" s="97">
        <f>Q36/7235.3*V10</f>
        <v>0.17225021215429903</v>
      </c>
      <c r="W36" s="85">
        <f t="shared" si="6"/>
        <v>0.80225021215429904</v>
      </c>
      <c r="X36" s="125">
        <f t="shared" si="7"/>
        <v>5.5833593631225975E-3</v>
      </c>
    </row>
    <row r="37" spans="1:24" x14ac:dyDescent="0.25">
      <c r="A37" s="79">
        <v>24</v>
      </c>
      <c r="B37" s="9" t="s">
        <v>41</v>
      </c>
      <c r="C37" s="48">
        <v>15705585</v>
      </c>
      <c r="D37" s="39">
        <v>41.4</v>
      </c>
      <c r="E37" s="13">
        <v>3633</v>
      </c>
      <c r="F37" s="14">
        <v>4355</v>
      </c>
      <c r="G37" s="13">
        <f t="shared" si="1"/>
        <v>722</v>
      </c>
      <c r="H37" s="87">
        <v>0.621</v>
      </c>
      <c r="I37" s="97">
        <f t="shared" si="0"/>
        <v>0.16428589775130248</v>
      </c>
      <c r="J37" s="85">
        <f t="shared" si="3"/>
        <v>0.78528589775130242</v>
      </c>
      <c r="K37" s="30"/>
      <c r="L37" s="37">
        <f>0.015*D37</f>
        <v>0.621</v>
      </c>
      <c r="M37" s="38"/>
      <c r="N37" s="79">
        <v>24</v>
      </c>
      <c r="O37" s="9" t="s">
        <v>41</v>
      </c>
      <c r="P37" s="48">
        <v>15705585</v>
      </c>
      <c r="Q37" s="39">
        <v>41.4</v>
      </c>
      <c r="R37" s="13">
        <v>3633</v>
      </c>
      <c r="S37" s="14">
        <v>4355</v>
      </c>
      <c r="T37" s="13">
        <f t="shared" si="4"/>
        <v>722</v>
      </c>
      <c r="U37" s="87">
        <v>0.621</v>
      </c>
      <c r="V37" s="97">
        <f>Q37/7235.3*V10</f>
        <v>0.16978949483780903</v>
      </c>
      <c r="W37" s="85">
        <f t="shared" si="6"/>
        <v>0.79078949483780903</v>
      </c>
      <c r="X37" s="125">
        <f t="shared" si="7"/>
        <v>5.5035970865066064E-3</v>
      </c>
    </row>
    <row r="38" spans="1:24" x14ac:dyDescent="0.25">
      <c r="A38" s="79">
        <v>25</v>
      </c>
      <c r="B38" s="9" t="s">
        <v>42</v>
      </c>
      <c r="C38" s="7">
        <v>15705746</v>
      </c>
      <c r="D38" s="39">
        <v>45.8</v>
      </c>
      <c r="E38" s="13">
        <v>3350</v>
      </c>
      <c r="F38" s="14">
        <v>3401</v>
      </c>
      <c r="G38" s="13">
        <f t="shared" si="1"/>
        <v>51</v>
      </c>
      <c r="H38" s="87">
        <f t="shared" si="2"/>
        <v>4.3859999999999996E-2</v>
      </c>
      <c r="I38" s="97">
        <f t="shared" si="0"/>
        <v>0.18174623471037807</v>
      </c>
      <c r="J38" s="85">
        <f t="shared" si="3"/>
        <v>0.22560623471037805</v>
      </c>
      <c r="K38" s="30"/>
      <c r="L38" s="37"/>
      <c r="M38" s="38"/>
      <c r="N38" s="79">
        <v>25</v>
      </c>
      <c r="O38" s="9" t="s">
        <v>42</v>
      </c>
      <c r="P38" s="7">
        <v>15705746</v>
      </c>
      <c r="Q38" s="39">
        <v>45.8</v>
      </c>
      <c r="R38" s="13">
        <v>3350</v>
      </c>
      <c r="S38" s="14">
        <v>3401</v>
      </c>
      <c r="T38" s="13">
        <f t="shared" si="4"/>
        <v>51</v>
      </c>
      <c r="U38" s="87">
        <f t="shared" ref="U38:U45" si="8">T38*0.00086</f>
        <v>4.3859999999999996E-2</v>
      </c>
      <c r="V38" s="97">
        <f>Q38/7235.3*V10</f>
        <v>0.18783475515873557</v>
      </c>
      <c r="W38" s="85">
        <f t="shared" si="6"/>
        <v>0.23169475515873555</v>
      </c>
      <c r="X38" s="125">
        <f t="shared" si="7"/>
        <v>6.0885204483575039E-3</v>
      </c>
    </row>
    <row r="39" spans="1:24" x14ac:dyDescent="0.25">
      <c r="A39" s="79">
        <v>26</v>
      </c>
      <c r="B39" s="9" t="s">
        <v>43</v>
      </c>
      <c r="C39" s="7">
        <v>15705829</v>
      </c>
      <c r="D39" s="39">
        <v>60.4</v>
      </c>
      <c r="E39" s="13">
        <v>5825</v>
      </c>
      <c r="F39" s="14">
        <v>7561</v>
      </c>
      <c r="G39" s="13">
        <f t="shared" si="1"/>
        <v>1736</v>
      </c>
      <c r="H39" s="87">
        <f t="shared" si="2"/>
        <v>1.4929600000000001</v>
      </c>
      <c r="I39" s="97">
        <f t="shared" si="0"/>
        <v>0.23968280734731084</v>
      </c>
      <c r="J39" s="85">
        <f t="shared" si="3"/>
        <v>1.732642807347311</v>
      </c>
      <c r="K39" s="30"/>
      <c r="L39" s="37"/>
      <c r="M39" s="38"/>
      <c r="N39" s="79">
        <v>26</v>
      </c>
      <c r="O39" s="9" t="s">
        <v>43</v>
      </c>
      <c r="P39" s="7">
        <v>15705829</v>
      </c>
      <c r="Q39" s="39">
        <v>60.4</v>
      </c>
      <c r="R39" s="13">
        <v>5825</v>
      </c>
      <c r="S39" s="14">
        <v>7561</v>
      </c>
      <c r="T39" s="13">
        <f t="shared" si="4"/>
        <v>1736</v>
      </c>
      <c r="U39" s="87">
        <f t="shared" si="8"/>
        <v>1.4929600000000001</v>
      </c>
      <c r="V39" s="97">
        <f>Q39/7235.3*V10</f>
        <v>0.24771220985999193</v>
      </c>
      <c r="W39" s="85">
        <f t="shared" si="6"/>
        <v>1.740672209859992</v>
      </c>
      <c r="X39" s="125">
        <f t="shared" si="7"/>
        <v>8.0294025126810276E-3</v>
      </c>
    </row>
    <row r="40" spans="1:24" x14ac:dyDescent="0.25">
      <c r="A40" s="80">
        <v>27</v>
      </c>
      <c r="B40" s="49" t="s">
        <v>44</v>
      </c>
      <c r="C40" s="7">
        <v>15705815</v>
      </c>
      <c r="D40" s="39">
        <v>72.099999999999994</v>
      </c>
      <c r="E40" s="13">
        <v>5182</v>
      </c>
      <c r="F40" s="14">
        <v>6702</v>
      </c>
      <c r="G40" s="13">
        <f t="shared" si="1"/>
        <v>1520</v>
      </c>
      <c r="H40" s="87">
        <f t="shared" si="2"/>
        <v>1.3071999999999999</v>
      </c>
      <c r="I40" s="98">
        <f t="shared" si="0"/>
        <v>0.28611143062485278</v>
      </c>
      <c r="J40" s="84">
        <f t="shared" si="3"/>
        <v>1.5933114306248526</v>
      </c>
      <c r="K40" s="30"/>
      <c r="L40" s="44"/>
      <c r="M40" s="38"/>
      <c r="N40" s="80">
        <v>27</v>
      </c>
      <c r="O40" s="49" t="s">
        <v>44</v>
      </c>
      <c r="P40" s="7">
        <v>15705815</v>
      </c>
      <c r="Q40" s="39">
        <v>72.099999999999994</v>
      </c>
      <c r="R40" s="13">
        <v>5182</v>
      </c>
      <c r="S40" s="14">
        <v>6702</v>
      </c>
      <c r="T40" s="13">
        <f t="shared" si="4"/>
        <v>1520</v>
      </c>
      <c r="U40" s="87">
        <f t="shared" si="8"/>
        <v>1.3071999999999999</v>
      </c>
      <c r="V40" s="98">
        <f>Q40/7235.3*V10</f>
        <v>0.29569619753154663</v>
      </c>
      <c r="W40" s="84">
        <f t="shared" si="6"/>
        <v>1.6028961975315466</v>
      </c>
      <c r="X40" s="125">
        <f t="shared" si="7"/>
        <v>9.5847669066939645E-3</v>
      </c>
    </row>
    <row r="41" spans="1:24" x14ac:dyDescent="0.25">
      <c r="A41" s="79">
        <v>28</v>
      </c>
      <c r="B41" s="9" t="s">
        <v>45</v>
      </c>
      <c r="C41" s="7">
        <v>15705586</v>
      </c>
      <c r="D41" s="39">
        <v>46.9</v>
      </c>
      <c r="E41" s="13">
        <v>3989</v>
      </c>
      <c r="F41" s="14">
        <v>5401</v>
      </c>
      <c r="G41" s="13">
        <f t="shared" si="1"/>
        <v>1412</v>
      </c>
      <c r="H41" s="87">
        <f t="shared" si="2"/>
        <v>1.2143200000000001</v>
      </c>
      <c r="I41" s="97">
        <f t="shared" si="0"/>
        <v>0.18611131895014699</v>
      </c>
      <c r="J41" s="85">
        <f t="shared" si="3"/>
        <v>1.4004313189501469</v>
      </c>
      <c r="K41" s="30"/>
      <c r="L41" s="46"/>
      <c r="M41" s="38"/>
      <c r="N41" s="79">
        <v>28</v>
      </c>
      <c r="O41" s="9" t="s">
        <v>45</v>
      </c>
      <c r="P41" s="7">
        <v>15705586</v>
      </c>
      <c r="Q41" s="39">
        <v>46.9</v>
      </c>
      <c r="R41" s="13">
        <v>3989</v>
      </c>
      <c r="S41" s="14">
        <v>5401</v>
      </c>
      <c r="T41" s="13">
        <f t="shared" si="4"/>
        <v>1412</v>
      </c>
      <c r="U41" s="87">
        <f t="shared" si="8"/>
        <v>1.2143200000000001</v>
      </c>
      <c r="V41" s="97">
        <f>Q41/7235.3*V10</f>
        <v>0.19234607023896724</v>
      </c>
      <c r="W41" s="85">
        <f t="shared" si="6"/>
        <v>1.4066660702389673</v>
      </c>
      <c r="X41" s="125">
        <f t="shared" si="7"/>
        <v>6.2347512888203394E-3</v>
      </c>
    </row>
    <row r="42" spans="1:24" x14ac:dyDescent="0.25">
      <c r="A42" s="80">
        <v>29</v>
      </c>
      <c r="B42" s="49" t="s">
        <v>46</v>
      </c>
      <c r="C42" s="7">
        <v>15705609</v>
      </c>
      <c r="D42" s="39">
        <v>70</v>
      </c>
      <c r="E42" s="13">
        <v>7206.9302325581393</v>
      </c>
      <c r="F42" s="14">
        <v>8428</v>
      </c>
      <c r="G42" s="13">
        <f>H42/0.00086</f>
        <v>1220.9302325581396</v>
      </c>
      <c r="H42" s="87">
        <v>1.05</v>
      </c>
      <c r="I42" s="98">
        <f t="shared" si="0"/>
        <v>0.27777808798529408</v>
      </c>
      <c r="J42" s="84">
        <f t="shared" si="3"/>
        <v>1.3277780879852941</v>
      </c>
      <c r="K42" s="30"/>
      <c r="L42" s="37">
        <f>0.015*D42</f>
        <v>1.05</v>
      </c>
      <c r="M42" s="38"/>
      <c r="N42" s="80">
        <v>29</v>
      </c>
      <c r="O42" s="49" t="s">
        <v>46</v>
      </c>
      <c r="P42" s="7">
        <v>15705609</v>
      </c>
      <c r="Q42" s="39">
        <v>70</v>
      </c>
      <c r="R42" s="13">
        <v>7206.9302325581393</v>
      </c>
      <c r="S42" s="14">
        <v>8428</v>
      </c>
      <c r="T42" s="13">
        <f>U42/0.00086</f>
        <v>1220.9302325581396</v>
      </c>
      <c r="U42" s="87">
        <v>1.05</v>
      </c>
      <c r="V42" s="98">
        <f>Q42/7235.3*V10</f>
        <v>0.28708368692383174</v>
      </c>
      <c r="W42" s="84">
        <f t="shared" si="6"/>
        <v>1.3370836869238318</v>
      </c>
      <c r="X42" s="125">
        <f t="shared" si="7"/>
        <v>9.3055989385377735E-3</v>
      </c>
    </row>
    <row r="43" spans="1:24" x14ac:dyDescent="0.25">
      <c r="A43" s="79">
        <v>30</v>
      </c>
      <c r="B43" s="9" t="s">
        <v>47</v>
      </c>
      <c r="C43" s="7">
        <v>15705525</v>
      </c>
      <c r="D43" s="39">
        <v>47.4</v>
      </c>
      <c r="E43" s="13">
        <v>4471.7441860465115</v>
      </c>
      <c r="F43" s="14">
        <v>5298</v>
      </c>
      <c r="G43" s="13">
        <f>H43/0.00086</f>
        <v>826.74418604651157</v>
      </c>
      <c r="H43" s="87">
        <v>0.71099999999999997</v>
      </c>
      <c r="I43" s="97">
        <f t="shared" si="0"/>
        <v>0.18809544815004198</v>
      </c>
      <c r="J43" s="85">
        <f t="shared" si="3"/>
        <v>0.89909544815004194</v>
      </c>
      <c r="K43" s="30"/>
      <c r="L43" s="37">
        <f>0.015*D43</f>
        <v>0.71099999999999997</v>
      </c>
      <c r="M43" s="38"/>
      <c r="N43" s="79">
        <v>30</v>
      </c>
      <c r="O43" s="9" t="s">
        <v>47</v>
      </c>
      <c r="P43" s="7">
        <v>15705525</v>
      </c>
      <c r="Q43" s="39">
        <v>47.4</v>
      </c>
      <c r="R43" s="13">
        <v>4471.7441860465115</v>
      </c>
      <c r="S43" s="14">
        <v>5298</v>
      </c>
      <c r="T43" s="13">
        <f>U43/0.00086</f>
        <v>826.74418604651157</v>
      </c>
      <c r="U43" s="87">
        <v>0.71099999999999997</v>
      </c>
      <c r="V43" s="97">
        <f>Q43/7235.3*V10</f>
        <v>0.19439666800270891</v>
      </c>
      <c r="W43" s="85">
        <f t="shared" si="6"/>
        <v>0.9053966680027089</v>
      </c>
      <c r="X43" s="125">
        <f t="shared" si="7"/>
        <v>6.3012198526669616E-3</v>
      </c>
    </row>
    <row r="44" spans="1:24" x14ac:dyDescent="0.25">
      <c r="A44" s="79">
        <v>31</v>
      </c>
      <c r="B44" s="9" t="s">
        <v>48</v>
      </c>
      <c r="C44" s="7">
        <v>15705724</v>
      </c>
      <c r="D44" s="39">
        <v>43.2</v>
      </c>
      <c r="E44" s="13">
        <v>4062.4883720930234</v>
      </c>
      <c r="F44" s="14">
        <v>4900</v>
      </c>
      <c r="G44" s="13">
        <f t="shared" ref="G44:G45" si="9">H44/0.00086</f>
        <v>753.48837209302326</v>
      </c>
      <c r="H44" s="87">
        <v>0.64800000000000002</v>
      </c>
      <c r="I44" s="97">
        <f t="shared" si="0"/>
        <v>0.17142876287092432</v>
      </c>
      <c r="J44" s="85">
        <f t="shared" si="3"/>
        <v>0.81942876287092437</v>
      </c>
      <c r="K44" s="30"/>
      <c r="L44" s="37">
        <f>0.015*D44</f>
        <v>0.64800000000000002</v>
      </c>
      <c r="M44" s="38"/>
      <c r="N44" s="79">
        <v>31</v>
      </c>
      <c r="O44" s="9" t="s">
        <v>48</v>
      </c>
      <c r="P44" s="7">
        <v>15705724</v>
      </c>
      <c r="Q44" s="39">
        <v>43.2</v>
      </c>
      <c r="R44" s="13">
        <v>4062.4883720930234</v>
      </c>
      <c r="S44" s="14">
        <v>4900</v>
      </c>
      <c r="T44" s="13">
        <f t="shared" ref="T44" si="10">U44/0.00086</f>
        <v>753.48837209302326</v>
      </c>
      <c r="U44" s="87">
        <v>0.64800000000000002</v>
      </c>
      <c r="V44" s="97">
        <f>Q44/7235.3*V10</f>
        <v>0.17717164678727901</v>
      </c>
      <c r="W44" s="85">
        <f t="shared" si="6"/>
        <v>0.82517164678727906</v>
      </c>
      <c r="X44" s="125">
        <f t="shared" si="7"/>
        <v>5.7428839163546908E-3</v>
      </c>
    </row>
    <row r="45" spans="1:24" x14ac:dyDescent="0.25">
      <c r="A45" s="121">
        <v>32</v>
      </c>
      <c r="B45" s="109" t="s">
        <v>49</v>
      </c>
      <c r="C45" s="122">
        <v>15705733</v>
      </c>
      <c r="D45" s="111">
        <v>41.7</v>
      </c>
      <c r="E45" s="100">
        <v>3681.3255813953488</v>
      </c>
      <c r="F45" s="100">
        <v>4409</v>
      </c>
      <c r="G45" s="100">
        <f t="shared" si="9"/>
        <v>727.32558139534888</v>
      </c>
      <c r="H45" s="112">
        <v>0.62550000000000006</v>
      </c>
      <c r="I45" s="113">
        <f t="shared" si="0"/>
        <v>0.16547637527123946</v>
      </c>
      <c r="J45" s="123">
        <f t="shared" si="3"/>
        <v>0.79097637527123954</v>
      </c>
      <c r="K45" s="30"/>
      <c r="L45" s="37">
        <f>0.015*D45</f>
        <v>0.62550000000000006</v>
      </c>
      <c r="M45" s="38"/>
      <c r="N45" s="121">
        <v>32</v>
      </c>
      <c r="O45" s="109" t="s">
        <v>49</v>
      </c>
      <c r="P45" s="122">
        <v>15705733</v>
      </c>
      <c r="Q45" s="111">
        <v>41.7</v>
      </c>
      <c r="R45" s="100">
        <v>3681.3255813953488</v>
      </c>
      <c r="S45" s="100">
        <v>4075</v>
      </c>
      <c r="T45" s="100">
        <f>S45-R45</f>
        <v>393.67441860465124</v>
      </c>
      <c r="U45" s="112">
        <f t="shared" si="8"/>
        <v>0.33856000000000008</v>
      </c>
      <c r="V45" s="113">
        <f>Q45/7235.3*V10</f>
        <v>0.17101985349605403</v>
      </c>
      <c r="W45" s="123">
        <f t="shared" si="6"/>
        <v>0.50957985349605406</v>
      </c>
      <c r="X45" s="125">
        <f t="shared" si="7"/>
        <v>-0.28139652177518548</v>
      </c>
    </row>
    <row r="46" spans="1:24" x14ac:dyDescent="0.25">
      <c r="A46" s="79">
        <v>33</v>
      </c>
      <c r="B46" s="9" t="s">
        <v>50</v>
      </c>
      <c r="C46" s="7">
        <v>15705600</v>
      </c>
      <c r="D46" s="39">
        <v>46</v>
      </c>
      <c r="E46" s="13">
        <v>4339</v>
      </c>
      <c r="F46" s="14">
        <v>5615</v>
      </c>
      <c r="G46" s="13">
        <f t="shared" si="1"/>
        <v>1276</v>
      </c>
      <c r="H46" s="87">
        <f t="shared" si="2"/>
        <v>1.0973599999999999</v>
      </c>
      <c r="I46" s="97">
        <f t="shared" ref="I46:I77" si="11">D46/7235.3*$I$10</f>
        <v>0.18253988639033608</v>
      </c>
      <c r="J46" s="85">
        <f t="shared" si="3"/>
        <v>1.2798998863903359</v>
      </c>
      <c r="K46" s="30"/>
      <c r="L46" s="46"/>
      <c r="M46" s="38"/>
      <c r="N46" s="79">
        <v>33</v>
      </c>
      <c r="O46" s="9" t="s">
        <v>50</v>
      </c>
      <c r="P46" s="7">
        <v>15705600</v>
      </c>
      <c r="Q46" s="39">
        <v>46</v>
      </c>
      <c r="R46" s="13">
        <v>4339</v>
      </c>
      <c r="S46" s="14">
        <v>5615</v>
      </c>
      <c r="T46" s="13">
        <f t="shared" ref="T46:T109" si="12">S46-R46</f>
        <v>1276</v>
      </c>
      <c r="U46" s="87">
        <f t="shared" ref="U46:U51" si="13">T46*0.00086</f>
        <v>1.0973599999999999</v>
      </c>
      <c r="V46" s="97">
        <f>Q46/7235.3*V10</f>
        <v>0.18865499426423227</v>
      </c>
      <c r="W46" s="85">
        <f t="shared" si="6"/>
        <v>1.286014994264232</v>
      </c>
      <c r="X46" s="125">
        <f t="shared" si="7"/>
        <v>6.1151078738961306E-3</v>
      </c>
    </row>
    <row r="47" spans="1:24" x14ac:dyDescent="0.25">
      <c r="A47" s="79">
        <v>34</v>
      </c>
      <c r="B47" s="9" t="s">
        <v>51</v>
      </c>
      <c r="C47" s="7">
        <v>15705534</v>
      </c>
      <c r="D47" s="39">
        <v>60.6</v>
      </c>
      <c r="E47" s="54">
        <v>7315</v>
      </c>
      <c r="F47" s="15">
        <v>8618</v>
      </c>
      <c r="G47" s="15">
        <f t="shared" si="1"/>
        <v>1303</v>
      </c>
      <c r="H47" s="87">
        <f t="shared" si="2"/>
        <v>1.1205799999999999</v>
      </c>
      <c r="I47" s="97">
        <f t="shared" si="11"/>
        <v>0.24047645902726883</v>
      </c>
      <c r="J47" s="85">
        <f t="shared" si="3"/>
        <v>1.3610564590272687</v>
      </c>
      <c r="K47" s="30"/>
      <c r="L47" s="37"/>
      <c r="M47" s="38"/>
      <c r="N47" s="79">
        <v>34</v>
      </c>
      <c r="O47" s="9" t="s">
        <v>51</v>
      </c>
      <c r="P47" s="7">
        <v>15705534</v>
      </c>
      <c r="Q47" s="39">
        <v>60.6</v>
      </c>
      <c r="R47" s="54">
        <v>7315</v>
      </c>
      <c r="S47" s="15">
        <v>8618</v>
      </c>
      <c r="T47" s="15">
        <f t="shared" si="12"/>
        <v>1303</v>
      </c>
      <c r="U47" s="87">
        <f t="shared" si="13"/>
        <v>1.1205799999999999</v>
      </c>
      <c r="V47" s="97">
        <f>Q47/7235.3*V10</f>
        <v>0.24853244896548859</v>
      </c>
      <c r="W47" s="85">
        <f t="shared" si="6"/>
        <v>1.3691124489654884</v>
      </c>
      <c r="X47" s="125">
        <f t="shared" si="7"/>
        <v>8.0559899382197653E-3</v>
      </c>
    </row>
    <row r="48" spans="1:24" x14ac:dyDescent="0.25">
      <c r="A48" s="79">
        <v>35</v>
      </c>
      <c r="B48" s="9" t="s">
        <v>52</v>
      </c>
      <c r="C48" s="50">
        <v>15705677</v>
      </c>
      <c r="D48" s="39">
        <v>72.2</v>
      </c>
      <c r="E48" s="54">
        <v>6295</v>
      </c>
      <c r="F48" s="15">
        <v>6422</v>
      </c>
      <c r="G48" s="54">
        <f t="shared" si="1"/>
        <v>127</v>
      </c>
      <c r="H48" s="87">
        <f t="shared" si="2"/>
        <v>0.10922</v>
      </c>
      <c r="I48" s="97">
        <f t="shared" si="11"/>
        <v>0.28650825646483186</v>
      </c>
      <c r="J48" s="85">
        <f t="shared" si="3"/>
        <v>0.39572825646483184</v>
      </c>
      <c r="K48" s="30"/>
      <c r="L48" s="37"/>
      <c r="M48" s="38"/>
      <c r="N48" s="79">
        <v>35</v>
      </c>
      <c r="O48" s="9" t="s">
        <v>52</v>
      </c>
      <c r="P48" s="50">
        <v>15705677</v>
      </c>
      <c r="Q48" s="39">
        <v>72.2</v>
      </c>
      <c r="R48" s="54">
        <v>6295</v>
      </c>
      <c r="S48" s="15">
        <v>6422</v>
      </c>
      <c r="T48" s="54">
        <f t="shared" si="12"/>
        <v>127</v>
      </c>
      <c r="U48" s="87">
        <f t="shared" si="13"/>
        <v>0.10922</v>
      </c>
      <c r="V48" s="97">
        <f>Q48/7235.3*V10</f>
        <v>0.29610631708429502</v>
      </c>
      <c r="W48" s="85">
        <f t="shared" si="6"/>
        <v>0.40532631708429501</v>
      </c>
      <c r="X48" s="125">
        <f t="shared" si="7"/>
        <v>9.5980606194631668E-3</v>
      </c>
    </row>
    <row r="49" spans="1:24" x14ac:dyDescent="0.25">
      <c r="A49" s="79">
        <v>36</v>
      </c>
      <c r="B49" s="9" t="s">
        <v>53</v>
      </c>
      <c r="C49" s="7">
        <v>15705691</v>
      </c>
      <c r="D49" s="39">
        <v>46.5</v>
      </c>
      <c r="E49" s="54">
        <v>3139</v>
      </c>
      <c r="F49" s="15">
        <v>4124</v>
      </c>
      <c r="G49" s="54">
        <f t="shared" si="1"/>
        <v>985</v>
      </c>
      <c r="H49" s="87">
        <f t="shared" si="2"/>
        <v>0.84709999999999996</v>
      </c>
      <c r="I49" s="97">
        <f t="shared" si="11"/>
        <v>0.18452401559023102</v>
      </c>
      <c r="J49" s="85">
        <f>H49+I49</f>
        <v>1.031624015590231</v>
      </c>
      <c r="K49" s="30"/>
      <c r="L49" s="37"/>
      <c r="M49" s="38"/>
      <c r="N49" s="79">
        <v>36</v>
      </c>
      <c r="O49" s="9" t="s">
        <v>53</v>
      </c>
      <c r="P49" s="7">
        <v>15705691</v>
      </c>
      <c r="Q49" s="39">
        <v>46.5</v>
      </c>
      <c r="R49" s="54">
        <v>3139</v>
      </c>
      <c r="S49" s="15">
        <v>4124</v>
      </c>
      <c r="T49" s="54">
        <f t="shared" si="12"/>
        <v>985</v>
      </c>
      <c r="U49" s="87">
        <f t="shared" si="13"/>
        <v>0.84709999999999996</v>
      </c>
      <c r="V49" s="97">
        <f>Q49/7235.3*V10</f>
        <v>0.19070559202797391</v>
      </c>
      <c r="W49" s="85">
        <f>U49+V49</f>
        <v>1.0378055920279738</v>
      </c>
      <c r="X49" s="125">
        <f t="shared" si="7"/>
        <v>6.1815764377428639E-3</v>
      </c>
    </row>
    <row r="50" spans="1:24" x14ac:dyDescent="0.25">
      <c r="A50" s="81">
        <v>37</v>
      </c>
      <c r="B50" s="51" t="s">
        <v>54</v>
      </c>
      <c r="C50" s="7">
        <v>15730459</v>
      </c>
      <c r="D50" s="45">
        <v>69.5</v>
      </c>
      <c r="E50" s="54">
        <v>4945</v>
      </c>
      <c r="F50" s="15">
        <v>6157</v>
      </c>
      <c r="G50" s="54">
        <f t="shared" si="1"/>
        <v>1212</v>
      </c>
      <c r="H50" s="87">
        <v>1.0425</v>
      </c>
      <c r="I50" s="97">
        <f t="shared" si="11"/>
        <v>0.27579395878539908</v>
      </c>
      <c r="J50" s="86">
        <f>H50+I50</f>
        <v>1.318293958785399</v>
      </c>
      <c r="K50" s="30"/>
      <c r="L50" s="37">
        <f>0.015*D50</f>
        <v>1.0425</v>
      </c>
      <c r="M50" s="38"/>
      <c r="N50" s="81">
        <v>37</v>
      </c>
      <c r="O50" s="51" t="s">
        <v>54</v>
      </c>
      <c r="P50" s="7">
        <v>15730459</v>
      </c>
      <c r="Q50" s="45">
        <v>69.5</v>
      </c>
      <c r="R50" s="54">
        <v>4945</v>
      </c>
      <c r="S50" s="15">
        <v>6157</v>
      </c>
      <c r="T50" s="54">
        <f t="shared" si="12"/>
        <v>1212</v>
      </c>
      <c r="U50" s="87">
        <v>1.0425</v>
      </c>
      <c r="V50" s="97">
        <f>Q50/7235.3*V10</f>
        <v>0.28503308916009007</v>
      </c>
      <c r="W50" s="86">
        <f>U50+V50</f>
        <v>1.3275330891600901</v>
      </c>
      <c r="X50" s="125">
        <f t="shared" si="7"/>
        <v>9.2391303746910403E-3</v>
      </c>
    </row>
    <row r="51" spans="1:24" x14ac:dyDescent="0.25">
      <c r="A51" s="121">
        <v>38</v>
      </c>
      <c r="B51" s="109" t="s">
        <v>55</v>
      </c>
      <c r="C51" s="110">
        <v>15705514</v>
      </c>
      <c r="D51" s="111">
        <v>47</v>
      </c>
      <c r="E51" s="101">
        <v>2400</v>
      </c>
      <c r="F51" s="101">
        <v>3220</v>
      </c>
      <c r="G51" s="101">
        <f t="shared" si="1"/>
        <v>820</v>
      </c>
      <c r="H51" s="112">
        <v>0.70499999999999996</v>
      </c>
      <c r="I51" s="113">
        <f t="shared" si="11"/>
        <v>0.18650814479012601</v>
      </c>
      <c r="J51" s="114">
        <f>H51+I51</f>
        <v>0.89150814479012597</v>
      </c>
      <c r="K51" s="30"/>
      <c r="L51" s="37">
        <f>0.015*D51</f>
        <v>0.70499999999999996</v>
      </c>
      <c r="M51" s="38"/>
      <c r="N51" s="121">
        <v>38</v>
      </c>
      <c r="O51" s="109" t="s">
        <v>55</v>
      </c>
      <c r="P51" s="110">
        <v>15705514</v>
      </c>
      <c r="Q51" s="111">
        <v>47</v>
      </c>
      <c r="R51" s="101">
        <v>2400</v>
      </c>
      <c r="S51" s="101">
        <v>2435</v>
      </c>
      <c r="T51" s="101">
        <f t="shared" si="12"/>
        <v>35</v>
      </c>
      <c r="U51" s="87">
        <f t="shared" si="13"/>
        <v>3.0099999999999998E-2</v>
      </c>
      <c r="V51" s="113">
        <f>Q51/7235.3*V10</f>
        <v>0.19275618979171558</v>
      </c>
      <c r="W51" s="114">
        <f>U51+V51</f>
        <v>0.22285618979171556</v>
      </c>
      <c r="X51" s="125">
        <f t="shared" si="7"/>
        <v>-0.66865195499841046</v>
      </c>
    </row>
    <row r="52" spans="1:24" x14ac:dyDescent="0.25">
      <c r="A52" s="79">
        <v>39</v>
      </c>
      <c r="B52" s="52" t="s">
        <v>56</v>
      </c>
      <c r="C52" s="7">
        <v>15705660</v>
      </c>
      <c r="D52" s="39">
        <v>43.1</v>
      </c>
      <c r="E52" s="54">
        <v>2615</v>
      </c>
      <c r="F52" s="15">
        <v>3075</v>
      </c>
      <c r="G52" s="54">
        <f t="shared" si="1"/>
        <v>460</v>
      </c>
      <c r="H52" s="87">
        <f t="shared" si="2"/>
        <v>0.39560000000000001</v>
      </c>
      <c r="I52" s="97">
        <f t="shared" si="11"/>
        <v>0.17103193703094532</v>
      </c>
      <c r="J52" s="85">
        <f t="shared" si="3"/>
        <v>0.56663193703094539</v>
      </c>
      <c r="K52" s="30"/>
      <c r="L52" s="37"/>
      <c r="M52" s="38"/>
      <c r="N52" s="79">
        <v>39</v>
      </c>
      <c r="O52" s="52" t="s">
        <v>56</v>
      </c>
      <c r="P52" s="7">
        <v>15705660</v>
      </c>
      <c r="Q52" s="39">
        <v>43.1</v>
      </c>
      <c r="R52" s="54">
        <v>2615</v>
      </c>
      <c r="S52" s="15">
        <v>3075</v>
      </c>
      <c r="T52" s="54">
        <f t="shared" si="12"/>
        <v>460</v>
      </c>
      <c r="U52" s="87">
        <f t="shared" ref="U52:U115" si="14">T52*0.00086</f>
        <v>0.39560000000000001</v>
      </c>
      <c r="V52" s="97">
        <f>Q52/7235.3*V10</f>
        <v>0.17676152723453067</v>
      </c>
      <c r="W52" s="85">
        <f t="shared" ref="W52:W69" si="15">U52+V52</f>
        <v>0.57236152723453071</v>
      </c>
      <c r="X52" s="125">
        <f t="shared" si="7"/>
        <v>5.7295902035853219E-3</v>
      </c>
    </row>
    <row r="53" spans="1:24" x14ac:dyDescent="0.25">
      <c r="A53" s="79">
        <v>40</v>
      </c>
      <c r="B53" s="9" t="s">
        <v>57</v>
      </c>
      <c r="C53" s="7">
        <v>15705539</v>
      </c>
      <c r="D53" s="39">
        <v>41.4</v>
      </c>
      <c r="E53" s="54">
        <v>4435</v>
      </c>
      <c r="F53" s="15">
        <v>5230</v>
      </c>
      <c r="G53" s="54">
        <f t="shared" si="1"/>
        <v>795</v>
      </c>
      <c r="H53" s="87">
        <f t="shared" si="2"/>
        <v>0.68369999999999997</v>
      </c>
      <c r="I53" s="97">
        <f t="shared" si="11"/>
        <v>0.16428589775130248</v>
      </c>
      <c r="J53" s="85">
        <f t="shared" si="3"/>
        <v>0.8479858977513024</v>
      </c>
      <c r="K53" s="30"/>
      <c r="L53" s="37"/>
      <c r="M53" s="38"/>
      <c r="N53" s="79">
        <v>40</v>
      </c>
      <c r="O53" s="9" t="s">
        <v>57</v>
      </c>
      <c r="P53" s="7">
        <v>15705539</v>
      </c>
      <c r="Q53" s="39">
        <v>41.4</v>
      </c>
      <c r="R53" s="54">
        <v>4435</v>
      </c>
      <c r="S53" s="15">
        <v>5230</v>
      </c>
      <c r="T53" s="54">
        <f t="shared" si="12"/>
        <v>795</v>
      </c>
      <c r="U53" s="87">
        <f t="shared" si="14"/>
        <v>0.68369999999999997</v>
      </c>
      <c r="V53" s="97">
        <f>Q53/7235.3*V10</f>
        <v>0.16978949483780903</v>
      </c>
      <c r="W53" s="85">
        <f t="shared" si="15"/>
        <v>0.853489494837809</v>
      </c>
      <c r="X53" s="125">
        <f t="shared" si="7"/>
        <v>5.5035970865066064E-3</v>
      </c>
    </row>
    <row r="54" spans="1:24" x14ac:dyDescent="0.25">
      <c r="A54" s="79">
        <v>41</v>
      </c>
      <c r="B54" s="9" t="s">
        <v>58</v>
      </c>
      <c r="C54" s="7">
        <v>15705823</v>
      </c>
      <c r="D54" s="39">
        <v>45.9</v>
      </c>
      <c r="E54" s="54">
        <v>4112</v>
      </c>
      <c r="F54" s="54">
        <v>5140</v>
      </c>
      <c r="G54" s="54">
        <f t="shared" si="1"/>
        <v>1028</v>
      </c>
      <c r="H54" s="87">
        <f t="shared" si="2"/>
        <v>0.88407999999999998</v>
      </c>
      <c r="I54" s="97">
        <f t="shared" si="11"/>
        <v>0.18214306055035709</v>
      </c>
      <c r="J54" s="85">
        <f t="shared" si="3"/>
        <v>1.0662230605503571</v>
      </c>
      <c r="K54" s="30"/>
      <c r="L54" s="37"/>
      <c r="M54" s="38"/>
      <c r="N54" s="79">
        <v>41</v>
      </c>
      <c r="O54" s="9" t="s">
        <v>58</v>
      </c>
      <c r="P54" s="7">
        <v>15705823</v>
      </c>
      <c r="Q54" s="39">
        <v>45.9</v>
      </c>
      <c r="R54" s="54">
        <v>4112</v>
      </c>
      <c r="S54" s="54">
        <v>5140</v>
      </c>
      <c r="T54" s="54">
        <f t="shared" si="12"/>
        <v>1028</v>
      </c>
      <c r="U54" s="87">
        <f t="shared" si="14"/>
        <v>0.88407999999999998</v>
      </c>
      <c r="V54" s="97">
        <f>Q54/7235.3*V10</f>
        <v>0.18824487471148393</v>
      </c>
      <c r="W54" s="85">
        <f t="shared" si="15"/>
        <v>1.072324874711484</v>
      </c>
      <c r="X54" s="125">
        <f t="shared" si="7"/>
        <v>6.1018141611268728E-3</v>
      </c>
    </row>
    <row r="55" spans="1:24" x14ac:dyDescent="0.25">
      <c r="A55" s="79">
        <v>42</v>
      </c>
      <c r="B55" s="9" t="s">
        <v>59</v>
      </c>
      <c r="C55" s="7">
        <v>15705552</v>
      </c>
      <c r="D55" s="39">
        <v>60.8</v>
      </c>
      <c r="E55" s="54">
        <v>7286</v>
      </c>
      <c r="F55" s="54">
        <v>8807</v>
      </c>
      <c r="G55" s="54">
        <f t="shared" si="1"/>
        <v>1521</v>
      </c>
      <c r="H55" s="87">
        <f t="shared" si="2"/>
        <v>1.30806</v>
      </c>
      <c r="I55" s="97">
        <f t="shared" si="11"/>
        <v>0.24127011070722681</v>
      </c>
      <c r="J55" s="85">
        <f t="shared" si="3"/>
        <v>1.5493301107072268</v>
      </c>
      <c r="K55" s="30"/>
      <c r="L55" s="37"/>
      <c r="M55" s="38"/>
      <c r="N55" s="79">
        <v>42</v>
      </c>
      <c r="O55" s="9" t="s">
        <v>59</v>
      </c>
      <c r="P55" s="7">
        <v>15705552</v>
      </c>
      <c r="Q55" s="39">
        <v>60.8</v>
      </c>
      <c r="R55" s="54">
        <v>7286</v>
      </c>
      <c r="S55" s="54">
        <v>8807</v>
      </c>
      <c r="T55" s="54">
        <f t="shared" si="12"/>
        <v>1521</v>
      </c>
      <c r="U55" s="87">
        <f t="shared" si="14"/>
        <v>1.30806</v>
      </c>
      <c r="V55" s="97">
        <f>Q55/7235.3*V10</f>
        <v>0.24935268807098526</v>
      </c>
      <c r="W55" s="85">
        <f t="shared" si="15"/>
        <v>1.5574126880709853</v>
      </c>
      <c r="X55" s="125">
        <f t="shared" si="7"/>
        <v>8.082577363758503E-3</v>
      </c>
    </row>
    <row r="56" spans="1:24" x14ac:dyDescent="0.25">
      <c r="A56" s="80">
        <v>43</v>
      </c>
      <c r="B56" s="53" t="s">
        <v>60</v>
      </c>
      <c r="C56" s="7">
        <v>15705663</v>
      </c>
      <c r="D56" s="39">
        <v>72.2</v>
      </c>
      <c r="E56" s="54">
        <v>3155</v>
      </c>
      <c r="F56" s="54">
        <v>3155</v>
      </c>
      <c r="G56" s="54">
        <f t="shared" si="1"/>
        <v>0</v>
      </c>
      <c r="H56" s="87">
        <f t="shared" si="2"/>
        <v>0</v>
      </c>
      <c r="I56" s="98">
        <f t="shared" si="11"/>
        <v>0.28650825646483186</v>
      </c>
      <c r="J56" s="84">
        <f t="shared" si="3"/>
        <v>0.28650825646483186</v>
      </c>
      <c r="K56" s="30"/>
      <c r="L56" s="102">
        <f>771</f>
        <v>771</v>
      </c>
      <c r="M56" s="38" t="s">
        <v>161</v>
      </c>
      <c r="N56" s="80">
        <v>43</v>
      </c>
      <c r="O56" s="53" t="s">
        <v>60</v>
      </c>
      <c r="P56" s="7">
        <v>15705663</v>
      </c>
      <c r="Q56" s="39">
        <v>72.2</v>
      </c>
      <c r="R56" s="54">
        <v>3155</v>
      </c>
      <c r="S56" s="54">
        <v>3155</v>
      </c>
      <c r="T56" s="54">
        <f t="shared" si="12"/>
        <v>0</v>
      </c>
      <c r="U56" s="87">
        <f t="shared" si="14"/>
        <v>0</v>
      </c>
      <c r="V56" s="98">
        <f>Q56/7235.3*V10</f>
        <v>0.29610631708429502</v>
      </c>
      <c r="W56" s="84">
        <f t="shared" si="15"/>
        <v>0.29610631708429502</v>
      </c>
      <c r="X56" s="125">
        <f t="shared" si="7"/>
        <v>9.5980606194631668E-3</v>
      </c>
    </row>
    <row r="57" spans="1:24" x14ac:dyDescent="0.25">
      <c r="A57" s="79">
        <v>44</v>
      </c>
      <c r="B57" s="9" t="s">
        <v>61</v>
      </c>
      <c r="C57" s="7">
        <v>15705515</v>
      </c>
      <c r="D57" s="39">
        <v>46.3</v>
      </c>
      <c r="E57" s="54">
        <v>6144</v>
      </c>
      <c r="F57" s="54">
        <v>7474</v>
      </c>
      <c r="G57" s="54">
        <f t="shared" si="1"/>
        <v>1330</v>
      </c>
      <c r="H57" s="87">
        <f t="shared" si="2"/>
        <v>1.1437999999999999</v>
      </c>
      <c r="I57" s="97">
        <f t="shared" si="11"/>
        <v>0.18373036391027303</v>
      </c>
      <c r="J57" s="85">
        <f t="shared" si="3"/>
        <v>1.3275303639102729</v>
      </c>
      <c r="K57" s="30"/>
      <c r="L57" s="37"/>
      <c r="M57" s="38"/>
      <c r="N57" s="79">
        <v>44</v>
      </c>
      <c r="O57" s="9" t="s">
        <v>61</v>
      </c>
      <c r="P57" s="7">
        <v>15705515</v>
      </c>
      <c r="Q57" s="39">
        <v>46.3</v>
      </c>
      <c r="R57" s="54">
        <v>6144</v>
      </c>
      <c r="S57" s="54">
        <v>7474</v>
      </c>
      <c r="T57" s="54">
        <f t="shared" si="12"/>
        <v>1330</v>
      </c>
      <c r="U57" s="87">
        <f t="shared" si="14"/>
        <v>1.1437999999999999</v>
      </c>
      <c r="V57" s="97">
        <f>Q57/7235.3*V10</f>
        <v>0.18988535292247724</v>
      </c>
      <c r="W57" s="85">
        <f t="shared" si="15"/>
        <v>1.3336853529224773</v>
      </c>
      <c r="X57" s="125">
        <f t="shared" si="7"/>
        <v>6.1549890122043482E-3</v>
      </c>
    </row>
    <row r="58" spans="1:24" x14ac:dyDescent="0.25">
      <c r="A58" s="79">
        <v>45</v>
      </c>
      <c r="B58" s="9" t="s">
        <v>62</v>
      </c>
      <c r="C58" s="7">
        <v>15705549</v>
      </c>
      <c r="D58" s="39">
        <v>69.7</v>
      </c>
      <c r="E58" s="54">
        <v>9094</v>
      </c>
      <c r="F58" s="54">
        <v>9094</v>
      </c>
      <c r="G58" s="54">
        <f t="shared" si="1"/>
        <v>0</v>
      </c>
      <c r="H58" s="87">
        <f t="shared" si="2"/>
        <v>0</v>
      </c>
      <c r="I58" s="97">
        <f t="shared" si="11"/>
        <v>0.27658761046535707</v>
      </c>
      <c r="J58" s="85">
        <f t="shared" si="3"/>
        <v>0.27658761046535707</v>
      </c>
      <c r="K58" s="30"/>
      <c r="L58" s="37"/>
      <c r="M58" s="38"/>
      <c r="N58" s="79">
        <v>45</v>
      </c>
      <c r="O58" s="9" t="s">
        <v>62</v>
      </c>
      <c r="P58" s="7">
        <v>15705549</v>
      </c>
      <c r="Q58" s="39">
        <v>69.7</v>
      </c>
      <c r="R58" s="54">
        <v>9094</v>
      </c>
      <c r="S58" s="54">
        <v>9094</v>
      </c>
      <c r="T58" s="54">
        <f t="shared" si="12"/>
        <v>0</v>
      </c>
      <c r="U58" s="87">
        <f t="shared" si="14"/>
        <v>0</v>
      </c>
      <c r="V58" s="97">
        <f>Q58/7235.3*V10</f>
        <v>0.28585332826558674</v>
      </c>
      <c r="W58" s="85">
        <f t="shared" si="15"/>
        <v>0.28585332826558674</v>
      </c>
      <c r="X58" s="125">
        <f t="shared" si="7"/>
        <v>9.265717800229667E-3</v>
      </c>
    </row>
    <row r="59" spans="1:24" x14ac:dyDescent="0.25">
      <c r="A59" s="79">
        <v>46</v>
      </c>
      <c r="B59" s="9" t="s">
        <v>63</v>
      </c>
      <c r="C59" s="7">
        <v>15705742</v>
      </c>
      <c r="D59" s="39">
        <v>47.9</v>
      </c>
      <c r="E59" s="54">
        <v>5295</v>
      </c>
      <c r="F59" s="54">
        <v>6276</v>
      </c>
      <c r="G59" s="54">
        <f t="shared" si="1"/>
        <v>981</v>
      </c>
      <c r="H59" s="87">
        <f t="shared" si="2"/>
        <v>0.84365999999999997</v>
      </c>
      <c r="I59" s="97">
        <f t="shared" si="11"/>
        <v>0.19007957734993691</v>
      </c>
      <c r="J59" s="85">
        <f t="shared" si="3"/>
        <v>1.0337395773499369</v>
      </c>
      <c r="K59" s="30"/>
      <c r="L59" s="44"/>
      <c r="M59" s="38"/>
      <c r="N59" s="79">
        <v>46</v>
      </c>
      <c r="O59" s="9" t="s">
        <v>63</v>
      </c>
      <c r="P59" s="7">
        <v>15705742</v>
      </c>
      <c r="Q59" s="39">
        <v>47.9</v>
      </c>
      <c r="R59" s="54">
        <v>5295</v>
      </c>
      <c r="S59" s="54">
        <v>6276</v>
      </c>
      <c r="T59" s="54">
        <f t="shared" si="12"/>
        <v>981</v>
      </c>
      <c r="U59" s="87">
        <f t="shared" si="14"/>
        <v>0.84365999999999997</v>
      </c>
      <c r="V59" s="97">
        <f>Q59/7235.3*V10</f>
        <v>0.19644726576645055</v>
      </c>
      <c r="W59" s="85">
        <f t="shared" si="15"/>
        <v>1.0401072657664505</v>
      </c>
      <c r="X59" s="125">
        <f t="shared" si="7"/>
        <v>6.3676884165135839E-3</v>
      </c>
    </row>
    <row r="60" spans="1:24" x14ac:dyDescent="0.25">
      <c r="A60" s="79">
        <v>47</v>
      </c>
      <c r="B60" s="9" t="s">
        <v>64</v>
      </c>
      <c r="C60" s="7">
        <v>15705719</v>
      </c>
      <c r="D60" s="39">
        <v>42.4</v>
      </c>
      <c r="E60" s="54">
        <v>4207</v>
      </c>
      <c r="F60" s="54">
        <v>4972</v>
      </c>
      <c r="G60" s="54">
        <f t="shared" si="1"/>
        <v>765</v>
      </c>
      <c r="H60" s="87">
        <f t="shared" si="2"/>
        <v>0.65789999999999993</v>
      </c>
      <c r="I60" s="97">
        <f t="shared" si="11"/>
        <v>0.16825415615109238</v>
      </c>
      <c r="J60" s="85">
        <f t="shared" si="3"/>
        <v>0.82615415615109233</v>
      </c>
      <c r="K60" s="30"/>
      <c r="L60" s="37"/>
      <c r="M60" s="38"/>
      <c r="N60" s="79">
        <v>47</v>
      </c>
      <c r="O60" s="9" t="s">
        <v>64</v>
      </c>
      <c r="P60" s="7">
        <v>15705719</v>
      </c>
      <c r="Q60" s="39">
        <v>42.4</v>
      </c>
      <c r="R60" s="54">
        <v>4207</v>
      </c>
      <c r="S60" s="54">
        <v>4972</v>
      </c>
      <c r="T60" s="54">
        <f t="shared" si="12"/>
        <v>765</v>
      </c>
      <c r="U60" s="87">
        <f t="shared" si="14"/>
        <v>0.65789999999999993</v>
      </c>
      <c r="V60" s="97">
        <f>Q60/7235.3*V10</f>
        <v>0.17389069036529234</v>
      </c>
      <c r="W60" s="85">
        <f t="shared" si="15"/>
        <v>0.8317906903652923</v>
      </c>
      <c r="X60" s="125">
        <f t="shared" si="7"/>
        <v>5.6365342141999619E-3</v>
      </c>
    </row>
    <row r="61" spans="1:24" x14ac:dyDescent="0.25">
      <c r="A61" s="79">
        <v>48</v>
      </c>
      <c r="B61" s="9" t="s">
        <v>57</v>
      </c>
      <c r="C61" s="7">
        <v>15702590</v>
      </c>
      <c r="D61" s="39">
        <v>41.7</v>
      </c>
      <c r="E61" s="54">
        <v>5360</v>
      </c>
      <c r="F61" s="54">
        <v>6740</v>
      </c>
      <c r="G61" s="54">
        <f t="shared" si="1"/>
        <v>1380</v>
      </c>
      <c r="H61" s="87">
        <f t="shared" si="2"/>
        <v>1.1868000000000001</v>
      </c>
      <c r="I61" s="97">
        <f t="shared" si="11"/>
        <v>0.16547637527123946</v>
      </c>
      <c r="J61" s="85">
        <f t="shared" si="3"/>
        <v>1.3522763752712395</v>
      </c>
      <c r="K61" s="30"/>
      <c r="L61" s="37"/>
      <c r="M61" s="38"/>
      <c r="N61" s="79">
        <v>48</v>
      </c>
      <c r="O61" s="9" t="s">
        <v>57</v>
      </c>
      <c r="P61" s="7">
        <v>15702590</v>
      </c>
      <c r="Q61" s="39">
        <v>41.7</v>
      </c>
      <c r="R61" s="54">
        <v>5360</v>
      </c>
      <c r="S61" s="54">
        <v>6740</v>
      </c>
      <c r="T61" s="54">
        <f t="shared" si="12"/>
        <v>1380</v>
      </c>
      <c r="U61" s="87">
        <f t="shared" si="14"/>
        <v>1.1868000000000001</v>
      </c>
      <c r="V61" s="97">
        <f>Q61/7235.3*V10</f>
        <v>0.17101985349605403</v>
      </c>
      <c r="W61" s="85">
        <f t="shared" si="15"/>
        <v>1.3578198534960542</v>
      </c>
      <c r="X61" s="125">
        <f t="shared" si="7"/>
        <v>5.543478224814713E-3</v>
      </c>
    </row>
    <row r="62" spans="1:24" x14ac:dyDescent="0.25">
      <c r="A62" s="79">
        <v>49</v>
      </c>
      <c r="B62" s="9" t="s">
        <v>65</v>
      </c>
      <c r="C62" s="7">
        <v>15705689</v>
      </c>
      <c r="D62" s="39">
        <v>45.7</v>
      </c>
      <c r="E62" s="13">
        <v>5749</v>
      </c>
      <c r="F62" s="13">
        <v>6783</v>
      </c>
      <c r="G62" s="13">
        <f t="shared" si="1"/>
        <v>1034</v>
      </c>
      <c r="H62" s="87">
        <f t="shared" si="2"/>
        <v>0.88924000000000003</v>
      </c>
      <c r="I62" s="97">
        <f t="shared" si="11"/>
        <v>0.1813494088703991</v>
      </c>
      <c r="J62" s="85">
        <f t="shared" si="3"/>
        <v>1.0705894088703991</v>
      </c>
      <c r="K62" s="30"/>
      <c r="L62" s="37"/>
      <c r="M62" s="38"/>
      <c r="N62" s="79">
        <v>49</v>
      </c>
      <c r="O62" s="9" t="s">
        <v>65</v>
      </c>
      <c r="P62" s="7">
        <v>15705689</v>
      </c>
      <c r="Q62" s="39">
        <v>45.7</v>
      </c>
      <c r="R62" s="13">
        <v>5749</v>
      </c>
      <c r="S62" s="13">
        <v>6783</v>
      </c>
      <c r="T62" s="13">
        <f t="shared" si="12"/>
        <v>1034</v>
      </c>
      <c r="U62" s="87">
        <f t="shared" si="14"/>
        <v>0.88924000000000003</v>
      </c>
      <c r="V62" s="97">
        <f>Q62/7235.3*V10</f>
        <v>0.18742463560598727</v>
      </c>
      <c r="W62" s="85">
        <f t="shared" si="15"/>
        <v>1.0766646356059872</v>
      </c>
      <c r="X62" s="125">
        <f t="shared" si="7"/>
        <v>6.0752267355881351E-3</v>
      </c>
    </row>
    <row r="63" spans="1:24" x14ac:dyDescent="0.25">
      <c r="A63" s="79">
        <v>50</v>
      </c>
      <c r="B63" s="9" t="s">
        <v>66</v>
      </c>
      <c r="C63" s="7">
        <v>15705596</v>
      </c>
      <c r="D63" s="39">
        <v>60.9</v>
      </c>
      <c r="E63" s="13">
        <v>4279</v>
      </c>
      <c r="F63" s="13">
        <v>4279</v>
      </c>
      <c r="G63" s="13">
        <f t="shared" si="1"/>
        <v>0</v>
      </c>
      <c r="H63" s="87">
        <f t="shared" si="2"/>
        <v>0</v>
      </c>
      <c r="I63" s="97">
        <f t="shared" si="11"/>
        <v>0.24166693654720581</v>
      </c>
      <c r="J63" s="85">
        <f t="shared" si="3"/>
        <v>0.24166693654720581</v>
      </c>
      <c r="K63" s="30"/>
      <c r="L63" s="37"/>
      <c r="M63" s="38"/>
      <c r="N63" s="79">
        <v>50</v>
      </c>
      <c r="O63" s="9" t="s">
        <v>66</v>
      </c>
      <c r="P63" s="7">
        <v>15705596</v>
      </c>
      <c r="Q63" s="39">
        <v>60.9</v>
      </c>
      <c r="R63" s="13">
        <v>4279</v>
      </c>
      <c r="S63" s="13">
        <v>4279</v>
      </c>
      <c r="T63" s="13">
        <f t="shared" si="12"/>
        <v>0</v>
      </c>
      <c r="U63" s="87">
        <f t="shared" si="14"/>
        <v>0</v>
      </c>
      <c r="V63" s="97">
        <f>Q63/7235.3*V10</f>
        <v>0.2497628076237336</v>
      </c>
      <c r="W63" s="85">
        <f t="shared" si="15"/>
        <v>0.2497628076237336</v>
      </c>
      <c r="X63" s="125">
        <f t="shared" si="7"/>
        <v>8.0958710765277886E-3</v>
      </c>
    </row>
    <row r="64" spans="1:24" x14ac:dyDescent="0.25">
      <c r="A64" s="79">
        <v>51</v>
      </c>
      <c r="B64" s="9" t="s">
        <v>67</v>
      </c>
      <c r="C64" s="7">
        <v>15705599</v>
      </c>
      <c r="D64" s="39">
        <v>71.7</v>
      </c>
      <c r="E64" s="13">
        <v>3312</v>
      </c>
      <c r="F64" s="13">
        <v>4575</v>
      </c>
      <c r="G64" s="13">
        <f t="shared" si="1"/>
        <v>1263</v>
      </c>
      <c r="H64" s="87">
        <f t="shared" si="2"/>
        <v>1.0861799999999999</v>
      </c>
      <c r="I64" s="97">
        <f t="shared" si="11"/>
        <v>0.28452412726493687</v>
      </c>
      <c r="J64" s="85">
        <f t="shared" si="3"/>
        <v>1.3707041272649367</v>
      </c>
      <c r="K64" s="30"/>
      <c r="L64" s="37"/>
      <c r="M64" s="38"/>
      <c r="N64" s="79">
        <v>51</v>
      </c>
      <c r="O64" s="9" t="s">
        <v>67</v>
      </c>
      <c r="P64" s="7">
        <v>15705599</v>
      </c>
      <c r="Q64" s="39">
        <v>71.7</v>
      </c>
      <c r="R64" s="13">
        <v>3312</v>
      </c>
      <c r="S64" s="13">
        <v>4575</v>
      </c>
      <c r="T64" s="13">
        <f t="shared" si="12"/>
        <v>1263</v>
      </c>
      <c r="U64" s="87">
        <f t="shared" si="14"/>
        <v>1.0861799999999999</v>
      </c>
      <c r="V64" s="97">
        <f>Q64/7235.3*V10</f>
        <v>0.29405571932055335</v>
      </c>
      <c r="W64" s="85">
        <f t="shared" si="15"/>
        <v>1.3802357193205532</v>
      </c>
      <c r="X64" s="125">
        <f t="shared" si="7"/>
        <v>9.531592055616489E-3</v>
      </c>
    </row>
    <row r="65" spans="1:24" x14ac:dyDescent="0.25">
      <c r="A65" s="79">
        <v>52</v>
      </c>
      <c r="B65" s="9" t="s">
        <v>68</v>
      </c>
      <c r="C65" s="7">
        <v>15705736</v>
      </c>
      <c r="D65" s="39">
        <v>46.2</v>
      </c>
      <c r="E65" s="13">
        <v>4875</v>
      </c>
      <c r="F65" s="13">
        <v>6290</v>
      </c>
      <c r="G65" s="13">
        <f t="shared" si="1"/>
        <v>1415</v>
      </c>
      <c r="H65" s="87">
        <f t="shared" si="2"/>
        <v>1.2168999999999999</v>
      </c>
      <c r="I65" s="97">
        <f t="shared" si="11"/>
        <v>0.18333353807029407</v>
      </c>
      <c r="J65" s="85">
        <f t="shared" si="3"/>
        <v>1.4002335380702939</v>
      </c>
      <c r="K65" s="30"/>
      <c r="L65" s="37"/>
      <c r="M65" s="38"/>
      <c r="N65" s="79">
        <v>52</v>
      </c>
      <c r="O65" s="9" t="s">
        <v>68</v>
      </c>
      <c r="P65" s="7">
        <v>15705736</v>
      </c>
      <c r="Q65" s="39">
        <v>46.2</v>
      </c>
      <c r="R65" s="13">
        <v>4875</v>
      </c>
      <c r="S65" s="13">
        <v>6290</v>
      </c>
      <c r="T65" s="13">
        <f t="shared" si="12"/>
        <v>1415</v>
      </c>
      <c r="U65" s="87">
        <f t="shared" si="14"/>
        <v>1.2168999999999999</v>
      </c>
      <c r="V65" s="97">
        <f>Q65/7235.3*V10</f>
        <v>0.18947523336972893</v>
      </c>
      <c r="W65" s="85">
        <f t="shared" si="15"/>
        <v>1.4063752333697288</v>
      </c>
      <c r="X65" s="125">
        <f t="shared" si="7"/>
        <v>6.1416952994348684E-3</v>
      </c>
    </row>
    <row r="66" spans="1:24" x14ac:dyDescent="0.25">
      <c r="A66" s="79">
        <v>53</v>
      </c>
      <c r="B66" s="55" t="s">
        <v>150</v>
      </c>
      <c r="C66" s="7">
        <v>15708051</v>
      </c>
      <c r="D66" s="39">
        <v>69.8</v>
      </c>
      <c r="E66" s="13">
        <v>10110</v>
      </c>
      <c r="F66" s="13">
        <v>12228</v>
      </c>
      <c r="G66" s="13">
        <f t="shared" si="1"/>
        <v>2118</v>
      </c>
      <c r="H66" s="87">
        <f t="shared" si="2"/>
        <v>1.82148</v>
      </c>
      <c r="I66" s="97">
        <f t="shared" si="11"/>
        <v>0.27698443630533603</v>
      </c>
      <c r="J66" s="85">
        <f t="shared" si="3"/>
        <v>2.0984644363053362</v>
      </c>
      <c r="K66" s="30"/>
      <c r="L66" s="44"/>
      <c r="M66" s="38"/>
      <c r="N66" s="79">
        <v>53</v>
      </c>
      <c r="O66" s="55" t="s">
        <v>150</v>
      </c>
      <c r="P66" s="7">
        <v>15708051</v>
      </c>
      <c r="Q66" s="39">
        <v>69.8</v>
      </c>
      <c r="R66" s="13">
        <v>10110</v>
      </c>
      <c r="S66" s="13">
        <v>12228</v>
      </c>
      <c r="T66" s="13">
        <f t="shared" si="12"/>
        <v>2118</v>
      </c>
      <c r="U66" s="87">
        <f t="shared" si="14"/>
        <v>1.82148</v>
      </c>
      <c r="V66" s="97">
        <f>Q66/7235.3*V10</f>
        <v>0.28626344781833507</v>
      </c>
      <c r="W66" s="85">
        <f t="shared" si="15"/>
        <v>2.107743447818335</v>
      </c>
      <c r="X66" s="125">
        <f t="shared" si="7"/>
        <v>9.2790115129988138E-3</v>
      </c>
    </row>
    <row r="67" spans="1:24" x14ac:dyDescent="0.25">
      <c r="A67" s="79">
        <v>54</v>
      </c>
      <c r="B67" s="56" t="s">
        <v>59</v>
      </c>
      <c r="C67" s="7">
        <v>15705572</v>
      </c>
      <c r="D67" s="39">
        <v>47.4</v>
      </c>
      <c r="E67" s="13">
        <v>5558</v>
      </c>
      <c r="F67" s="13">
        <v>6846</v>
      </c>
      <c r="G67" s="13">
        <f t="shared" si="1"/>
        <v>1288</v>
      </c>
      <c r="H67" s="87">
        <f t="shared" si="2"/>
        <v>1.10768</v>
      </c>
      <c r="I67" s="97">
        <f t="shared" si="11"/>
        <v>0.18809544815004198</v>
      </c>
      <c r="J67" s="85">
        <f t="shared" si="3"/>
        <v>1.2957754481500419</v>
      </c>
      <c r="K67" s="30"/>
      <c r="L67" s="37"/>
      <c r="M67" s="38"/>
      <c r="N67" s="79">
        <v>54</v>
      </c>
      <c r="O67" s="56" t="s">
        <v>59</v>
      </c>
      <c r="P67" s="7">
        <v>15705572</v>
      </c>
      <c r="Q67" s="39">
        <v>47.4</v>
      </c>
      <c r="R67" s="13">
        <v>5558</v>
      </c>
      <c r="S67" s="13">
        <v>6846</v>
      </c>
      <c r="T67" s="13">
        <f t="shared" si="12"/>
        <v>1288</v>
      </c>
      <c r="U67" s="87">
        <f t="shared" si="14"/>
        <v>1.10768</v>
      </c>
      <c r="V67" s="97">
        <f>Q67/7235.3*V10</f>
        <v>0.19439666800270891</v>
      </c>
      <c r="W67" s="85">
        <f t="shared" si="15"/>
        <v>1.3020766680027089</v>
      </c>
      <c r="X67" s="125">
        <f t="shared" si="7"/>
        <v>6.3012198526670726E-3</v>
      </c>
    </row>
    <row r="68" spans="1:24" x14ac:dyDescent="0.25">
      <c r="A68" s="79">
        <v>55</v>
      </c>
      <c r="B68" s="55" t="s">
        <v>69</v>
      </c>
      <c r="C68" s="7">
        <v>15708071</v>
      </c>
      <c r="D68" s="39">
        <v>42.1</v>
      </c>
      <c r="E68" s="13">
        <v>4728</v>
      </c>
      <c r="F68" s="13">
        <v>5535</v>
      </c>
      <c r="G68" s="13">
        <f t="shared" si="1"/>
        <v>807</v>
      </c>
      <c r="H68" s="87">
        <f t="shared" si="2"/>
        <v>0.69401999999999997</v>
      </c>
      <c r="I68" s="97">
        <f t="shared" si="11"/>
        <v>0.16706367863115543</v>
      </c>
      <c r="J68" s="85">
        <f t="shared" si="3"/>
        <v>0.86108367863115542</v>
      </c>
      <c r="K68" s="30"/>
      <c r="L68" s="37"/>
      <c r="M68" s="38"/>
      <c r="N68" s="79">
        <v>55</v>
      </c>
      <c r="O68" s="55" t="s">
        <v>69</v>
      </c>
      <c r="P68" s="7">
        <v>15708071</v>
      </c>
      <c r="Q68" s="39">
        <v>42.1</v>
      </c>
      <c r="R68" s="13">
        <v>4728</v>
      </c>
      <c r="S68" s="13">
        <v>5535</v>
      </c>
      <c r="T68" s="13">
        <f t="shared" si="12"/>
        <v>807</v>
      </c>
      <c r="U68" s="87">
        <f t="shared" si="14"/>
        <v>0.69401999999999997</v>
      </c>
      <c r="V68" s="97">
        <f>Q68/7235.3*V10</f>
        <v>0.17266033170704737</v>
      </c>
      <c r="W68" s="85">
        <f t="shared" si="15"/>
        <v>0.86668033170704728</v>
      </c>
      <c r="X68" s="125">
        <f t="shared" si="7"/>
        <v>5.5966530758918553E-3</v>
      </c>
    </row>
    <row r="69" spans="1:24" x14ac:dyDescent="0.25">
      <c r="A69" s="79">
        <v>56</v>
      </c>
      <c r="B69" s="55" t="s">
        <v>57</v>
      </c>
      <c r="C69" s="7">
        <v>15705570</v>
      </c>
      <c r="D69" s="39">
        <v>41.6</v>
      </c>
      <c r="E69" s="13">
        <v>5906</v>
      </c>
      <c r="F69" s="13">
        <v>7263</v>
      </c>
      <c r="G69" s="13">
        <f t="shared" si="1"/>
        <v>1357</v>
      </c>
      <c r="H69" s="87">
        <f t="shared" si="2"/>
        <v>1.1670199999999999</v>
      </c>
      <c r="I69" s="97">
        <f t="shared" si="11"/>
        <v>0.16507954943126046</v>
      </c>
      <c r="J69" s="85">
        <f t="shared" si="3"/>
        <v>1.3320995494312604</v>
      </c>
      <c r="K69" s="30"/>
      <c r="L69" s="37"/>
      <c r="M69" s="38"/>
      <c r="N69" s="79">
        <v>56</v>
      </c>
      <c r="O69" s="55" t="s">
        <v>57</v>
      </c>
      <c r="P69" s="7">
        <v>15705570</v>
      </c>
      <c r="Q69" s="39">
        <v>41.6</v>
      </c>
      <c r="R69" s="13">
        <v>5906</v>
      </c>
      <c r="S69" s="13">
        <v>7263</v>
      </c>
      <c r="T69" s="13">
        <f t="shared" si="12"/>
        <v>1357</v>
      </c>
      <c r="U69" s="87">
        <f t="shared" si="14"/>
        <v>1.1670199999999999</v>
      </c>
      <c r="V69" s="97">
        <f>Q69/7235.3*V10</f>
        <v>0.1706097339433057</v>
      </c>
      <c r="W69" s="85">
        <f t="shared" si="15"/>
        <v>1.3376297339433056</v>
      </c>
      <c r="X69" s="125">
        <f t="shared" si="7"/>
        <v>5.5301845120452331E-3</v>
      </c>
    </row>
    <row r="70" spans="1:24" x14ac:dyDescent="0.25">
      <c r="A70" s="82">
        <v>57</v>
      </c>
      <c r="B70" s="56" t="s">
        <v>70</v>
      </c>
      <c r="C70" s="8">
        <v>15730776</v>
      </c>
      <c r="D70" s="39">
        <v>45.9</v>
      </c>
      <c r="E70" s="13">
        <v>3230</v>
      </c>
      <c r="F70" s="13">
        <v>4182</v>
      </c>
      <c r="G70" s="13">
        <f t="shared" si="1"/>
        <v>952</v>
      </c>
      <c r="H70" s="87">
        <f t="shared" si="2"/>
        <v>0.81872</v>
      </c>
      <c r="I70" s="97">
        <f t="shared" si="11"/>
        <v>0.18214306055035709</v>
      </c>
      <c r="J70" s="85">
        <f>H70+I70</f>
        <v>1.000863060550357</v>
      </c>
      <c r="K70" s="30"/>
      <c r="L70" s="37"/>
      <c r="M70" s="38"/>
      <c r="N70" s="82">
        <v>57</v>
      </c>
      <c r="O70" s="56" t="s">
        <v>70</v>
      </c>
      <c r="P70" s="8">
        <v>15730776</v>
      </c>
      <c r="Q70" s="39">
        <v>45.9</v>
      </c>
      <c r="R70" s="13">
        <v>3230</v>
      </c>
      <c r="S70" s="13">
        <v>4182</v>
      </c>
      <c r="T70" s="13">
        <f t="shared" si="12"/>
        <v>952</v>
      </c>
      <c r="U70" s="87">
        <f t="shared" si="14"/>
        <v>0.81872</v>
      </c>
      <c r="V70" s="97">
        <f>Q70/7235.3*V10</f>
        <v>0.18824487471148393</v>
      </c>
      <c r="W70" s="85">
        <f>U70+V70</f>
        <v>1.0069648747114839</v>
      </c>
      <c r="X70" s="125">
        <f t="shared" si="7"/>
        <v>6.1018141611268728E-3</v>
      </c>
    </row>
    <row r="71" spans="1:24" x14ac:dyDescent="0.25">
      <c r="A71" s="79">
        <v>58</v>
      </c>
      <c r="B71" s="55" t="s">
        <v>71</v>
      </c>
      <c r="C71" s="7">
        <v>15705638</v>
      </c>
      <c r="D71" s="39">
        <v>60.3</v>
      </c>
      <c r="E71" s="13">
        <v>3209</v>
      </c>
      <c r="F71" s="13">
        <v>3209</v>
      </c>
      <c r="G71" s="13">
        <f t="shared" si="1"/>
        <v>0</v>
      </c>
      <c r="H71" s="87">
        <f t="shared" si="2"/>
        <v>0</v>
      </c>
      <c r="I71" s="97">
        <f t="shared" si="11"/>
        <v>0.23928598150733185</v>
      </c>
      <c r="J71" s="84">
        <f t="shared" si="3"/>
        <v>0.23928598150733185</v>
      </c>
      <c r="K71" s="30"/>
      <c r="L71" s="37"/>
      <c r="M71" s="38"/>
      <c r="N71" s="79">
        <v>58</v>
      </c>
      <c r="O71" s="55" t="s">
        <v>71</v>
      </c>
      <c r="P71" s="7">
        <v>15705638</v>
      </c>
      <c r="Q71" s="39">
        <v>60.3</v>
      </c>
      <c r="R71" s="13">
        <v>3209</v>
      </c>
      <c r="S71" s="13">
        <v>3209</v>
      </c>
      <c r="T71" s="13">
        <f t="shared" si="12"/>
        <v>0</v>
      </c>
      <c r="U71" s="87">
        <f t="shared" si="14"/>
        <v>0</v>
      </c>
      <c r="V71" s="97">
        <f>Q71/7235.3*V10</f>
        <v>0.24730209030724359</v>
      </c>
      <c r="W71" s="84">
        <f t="shared" ref="W71:W134" si="16">U71+V71</f>
        <v>0.24730209030724359</v>
      </c>
      <c r="X71" s="125">
        <f t="shared" si="7"/>
        <v>8.016108799911742E-3</v>
      </c>
    </row>
    <row r="72" spans="1:24" x14ac:dyDescent="0.25">
      <c r="A72" s="79">
        <v>59</v>
      </c>
      <c r="B72" s="55" t="s">
        <v>72</v>
      </c>
      <c r="C72" s="7">
        <v>15705679</v>
      </c>
      <c r="D72" s="39">
        <v>71.7</v>
      </c>
      <c r="E72" s="13">
        <v>7283</v>
      </c>
      <c r="F72" s="13">
        <v>8679</v>
      </c>
      <c r="G72" s="13">
        <f t="shared" si="1"/>
        <v>1396</v>
      </c>
      <c r="H72" s="87">
        <f t="shared" si="2"/>
        <v>1.2005600000000001</v>
      </c>
      <c r="I72" s="97">
        <f t="shared" si="11"/>
        <v>0.28452412726493687</v>
      </c>
      <c r="J72" s="85">
        <f t="shared" si="3"/>
        <v>1.4850841272649369</v>
      </c>
      <c r="K72" s="30"/>
      <c r="L72" s="37"/>
      <c r="M72" s="38"/>
      <c r="N72" s="79">
        <v>59</v>
      </c>
      <c r="O72" s="55" t="s">
        <v>72</v>
      </c>
      <c r="P72" s="7">
        <v>15705679</v>
      </c>
      <c r="Q72" s="39">
        <v>71.7</v>
      </c>
      <c r="R72" s="13">
        <v>7283</v>
      </c>
      <c r="S72" s="13">
        <v>8679</v>
      </c>
      <c r="T72" s="13">
        <f t="shared" si="12"/>
        <v>1396</v>
      </c>
      <c r="U72" s="87">
        <f t="shared" si="14"/>
        <v>1.2005600000000001</v>
      </c>
      <c r="V72" s="97">
        <f>Q72/7235.3*V10</f>
        <v>0.29405571932055335</v>
      </c>
      <c r="W72" s="85">
        <f t="shared" si="16"/>
        <v>1.4946157193205534</v>
      </c>
      <c r="X72" s="125">
        <f t="shared" si="7"/>
        <v>9.531592055616489E-3</v>
      </c>
    </row>
    <row r="73" spans="1:24" x14ac:dyDescent="0.25">
      <c r="A73" s="79">
        <v>60</v>
      </c>
      <c r="B73" s="9" t="s">
        <v>73</v>
      </c>
      <c r="C73" s="7">
        <v>15705645</v>
      </c>
      <c r="D73" s="39">
        <v>46</v>
      </c>
      <c r="E73" s="13">
        <v>2767</v>
      </c>
      <c r="F73" s="13">
        <v>3115</v>
      </c>
      <c r="G73" s="13">
        <f t="shared" si="1"/>
        <v>348</v>
      </c>
      <c r="H73" s="87">
        <f t="shared" si="2"/>
        <v>0.29927999999999999</v>
      </c>
      <c r="I73" s="97">
        <f t="shared" si="11"/>
        <v>0.18253988639033608</v>
      </c>
      <c r="J73" s="85">
        <f t="shared" si="3"/>
        <v>0.48181988639033607</v>
      </c>
      <c r="K73" s="30"/>
      <c r="L73" s="37"/>
      <c r="M73" s="38"/>
      <c r="N73" s="79">
        <v>60</v>
      </c>
      <c r="O73" s="9" t="s">
        <v>73</v>
      </c>
      <c r="P73" s="7">
        <v>15705645</v>
      </c>
      <c r="Q73" s="39">
        <v>46</v>
      </c>
      <c r="R73" s="13">
        <v>2767</v>
      </c>
      <c r="S73" s="13">
        <v>3115</v>
      </c>
      <c r="T73" s="13">
        <f t="shared" si="12"/>
        <v>348</v>
      </c>
      <c r="U73" s="87">
        <f t="shared" si="14"/>
        <v>0.29927999999999999</v>
      </c>
      <c r="V73" s="97">
        <f>Q73/7235.3*V10</f>
        <v>0.18865499426423227</v>
      </c>
      <c r="W73" s="85">
        <f t="shared" si="16"/>
        <v>0.48793499426423226</v>
      </c>
      <c r="X73" s="125">
        <f t="shared" si="7"/>
        <v>6.1151078738961862E-3</v>
      </c>
    </row>
    <row r="74" spans="1:24" x14ac:dyDescent="0.25">
      <c r="A74" s="79">
        <v>61</v>
      </c>
      <c r="B74" s="9" t="s">
        <v>74</v>
      </c>
      <c r="C74" s="7">
        <v>15705714</v>
      </c>
      <c r="D74" s="39">
        <v>71.5</v>
      </c>
      <c r="E74" s="13">
        <v>10312</v>
      </c>
      <c r="F74" s="13">
        <v>11954</v>
      </c>
      <c r="G74" s="13">
        <f t="shared" si="1"/>
        <v>1642</v>
      </c>
      <c r="H74" s="87">
        <f t="shared" si="2"/>
        <v>1.41212</v>
      </c>
      <c r="I74" s="97">
        <f t="shared" si="11"/>
        <v>0.28373047558497888</v>
      </c>
      <c r="J74" s="85">
        <f t="shared" si="3"/>
        <v>1.695850475584979</v>
      </c>
      <c r="K74" s="30"/>
      <c r="L74" s="37"/>
      <c r="M74" s="38"/>
      <c r="N74" s="79">
        <v>61</v>
      </c>
      <c r="O74" s="9" t="s">
        <v>74</v>
      </c>
      <c r="P74" s="7">
        <v>15705714</v>
      </c>
      <c r="Q74" s="39">
        <v>71.5</v>
      </c>
      <c r="R74" s="13">
        <v>10312</v>
      </c>
      <c r="S74" s="13">
        <v>11954</v>
      </c>
      <c r="T74" s="13">
        <f t="shared" si="12"/>
        <v>1642</v>
      </c>
      <c r="U74" s="87">
        <f t="shared" si="14"/>
        <v>1.41212</v>
      </c>
      <c r="V74" s="97">
        <f>Q74/7235.3*V10</f>
        <v>0.29323548021505669</v>
      </c>
      <c r="W74" s="85">
        <f t="shared" si="16"/>
        <v>1.7053554802150568</v>
      </c>
      <c r="X74" s="125">
        <f t="shared" si="7"/>
        <v>9.5050046300777513E-3</v>
      </c>
    </row>
    <row r="75" spans="1:24" x14ac:dyDescent="0.25">
      <c r="A75" s="79">
        <v>62</v>
      </c>
      <c r="B75" s="9" t="s">
        <v>75</v>
      </c>
      <c r="C75" s="7">
        <v>15705794</v>
      </c>
      <c r="D75" s="39">
        <v>47.9</v>
      </c>
      <c r="E75" s="13">
        <v>4481</v>
      </c>
      <c r="F75" s="13">
        <v>5303</v>
      </c>
      <c r="G75" s="13">
        <f t="shared" si="1"/>
        <v>822</v>
      </c>
      <c r="H75" s="87">
        <f t="shared" si="2"/>
        <v>0.70691999999999999</v>
      </c>
      <c r="I75" s="97">
        <f t="shared" si="11"/>
        <v>0.19007957734993691</v>
      </c>
      <c r="J75" s="85">
        <f t="shared" si="3"/>
        <v>0.89699957734993685</v>
      </c>
      <c r="K75" s="30"/>
      <c r="L75" s="37"/>
      <c r="M75" s="38"/>
      <c r="N75" s="79">
        <v>62</v>
      </c>
      <c r="O75" s="9" t="s">
        <v>75</v>
      </c>
      <c r="P75" s="7">
        <v>15705794</v>
      </c>
      <c r="Q75" s="39">
        <v>47.9</v>
      </c>
      <c r="R75" s="13">
        <v>4481</v>
      </c>
      <c r="S75" s="13">
        <v>5303</v>
      </c>
      <c r="T75" s="13">
        <f t="shared" si="12"/>
        <v>822</v>
      </c>
      <c r="U75" s="87">
        <f t="shared" si="14"/>
        <v>0.70691999999999999</v>
      </c>
      <c r="V75" s="97">
        <f>Q75/7235.3*V10</f>
        <v>0.19644726576645055</v>
      </c>
      <c r="W75" s="85">
        <f t="shared" si="16"/>
        <v>0.90336726576645054</v>
      </c>
      <c r="X75" s="125">
        <f t="shared" si="7"/>
        <v>6.3676884165136949E-3</v>
      </c>
    </row>
    <row r="76" spans="1:24" x14ac:dyDescent="0.25">
      <c r="A76" s="79">
        <v>63</v>
      </c>
      <c r="B76" s="9" t="s">
        <v>76</v>
      </c>
      <c r="C76" s="7">
        <v>15703003</v>
      </c>
      <c r="D76" s="39">
        <v>41.4</v>
      </c>
      <c r="E76" s="13">
        <v>2124</v>
      </c>
      <c r="F76" s="13">
        <v>2534</v>
      </c>
      <c r="G76" s="13">
        <f t="shared" si="1"/>
        <v>410</v>
      </c>
      <c r="H76" s="87">
        <f t="shared" si="2"/>
        <v>0.35259999999999997</v>
      </c>
      <c r="I76" s="97">
        <f t="shared" si="11"/>
        <v>0.16428589775130248</v>
      </c>
      <c r="J76" s="85">
        <f t="shared" si="3"/>
        <v>0.51688589775130245</v>
      </c>
      <c r="K76" s="30"/>
      <c r="L76" s="37"/>
      <c r="M76" s="38"/>
      <c r="N76" s="79">
        <v>63</v>
      </c>
      <c r="O76" s="9" t="s">
        <v>76</v>
      </c>
      <c r="P76" s="7">
        <v>15703003</v>
      </c>
      <c r="Q76" s="39">
        <v>41.4</v>
      </c>
      <c r="R76" s="13">
        <v>2124</v>
      </c>
      <c r="S76" s="13">
        <v>2534</v>
      </c>
      <c r="T76" s="13">
        <f t="shared" si="12"/>
        <v>410</v>
      </c>
      <c r="U76" s="87">
        <f t="shared" si="14"/>
        <v>0.35259999999999997</v>
      </c>
      <c r="V76" s="97">
        <f>Q76/7235.3*V10</f>
        <v>0.16978949483780903</v>
      </c>
      <c r="W76" s="85">
        <f t="shared" si="16"/>
        <v>0.52238949483780894</v>
      </c>
      <c r="X76" s="125">
        <f t="shared" si="7"/>
        <v>5.5035970865064954E-3</v>
      </c>
    </row>
    <row r="77" spans="1:24" x14ac:dyDescent="0.25">
      <c r="A77" s="80">
        <v>64</v>
      </c>
      <c r="B77" s="49" t="s">
        <v>77</v>
      </c>
      <c r="C77" s="7">
        <v>15705656</v>
      </c>
      <c r="D77" s="39">
        <v>42.2</v>
      </c>
      <c r="E77" s="13">
        <v>3936</v>
      </c>
      <c r="F77" s="13">
        <v>4874</v>
      </c>
      <c r="G77" s="13">
        <f t="shared" si="1"/>
        <v>938</v>
      </c>
      <c r="H77" s="87">
        <f t="shared" si="2"/>
        <v>0.80667999999999995</v>
      </c>
      <c r="I77" s="97">
        <f t="shared" si="11"/>
        <v>0.16746050447113442</v>
      </c>
      <c r="J77" s="84">
        <f t="shared" si="3"/>
        <v>0.97414050447113443</v>
      </c>
      <c r="K77" s="30"/>
      <c r="L77" s="44"/>
      <c r="M77" s="38"/>
      <c r="N77" s="80">
        <v>64</v>
      </c>
      <c r="O77" s="49" t="s">
        <v>77</v>
      </c>
      <c r="P77" s="7">
        <v>15705656</v>
      </c>
      <c r="Q77" s="39">
        <v>42.2</v>
      </c>
      <c r="R77" s="13">
        <v>3936</v>
      </c>
      <c r="S77" s="13">
        <v>4874</v>
      </c>
      <c r="T77" s="13">
        <f t="shared" si="12"/>
        <v>938</v>
      </c>
      <c r="U77" s="87">
        <f t="shared" si="14"/>
        <v>0.80667999999999995</v>
      </c>
      <c r="V77" s="97">
        <f>Q77/7235.3*V10</f>
        <v>0.1730704512597957</v>
      </c>
      <c r="W77" s="84">
        <f t="shared" si="16"/>
        <v>0.97975045125979565</v>
      </c>
      <c r="X77" s="125">
        <f t="shared" si="7"/>
        <v>5.6099467886612242E-3</v>
      </c>
    </row>
    <row r="78" spans="1:24" x14ac:dyDescent="0.25">
      <c r="A78" s="79">
        <v>65</v>
      </c>
      <c r="B78" s="9" t="s">
        <v>78</v>
      </c>
      <c r="C78" s="7">
        <v>15708142</v>
      </c>
      <c r="D78" s="39">
        <v>45.4</v>
      </c>
      <c r="E78" s="13">
        <v>5056</v>
      </c>
      <c r="F78" s="13">
        <v>5857</v>
      </c>
      <c r="G78" s="13">
        <f t="shared" si="1"/>
        <v>801</v>
      </c>
      <c r="H78" s="87">
        <f t="shared" si="2"/>
        <v>0.68886000000000003</v>
      </c>
      <c r="I78" s="97">
        <f t="shared" ref="I78:I109" si="17">D78/7235.3*$I$10</f>
        <v>0.18015893135046213</v>
      </c>
      <c r="J78" s="85">
        <f t="shared" si="3"/>
        <v>0.86901893135046215</v>
      </c>
      <c r="K78" s="30"/>
      <c r="L78" s="37"/>
      <c r="M78" s="38"/>
      <c r="N78" s="79">
        <v>65</v>
      </c>
      <c r="O78" s="9" t="s">
        <v>78</v>
      </c>
      <c r="P78" s="7">
        <v>15708142</v>
      </c>
      <c r="Q78" s="39">
        <v>45.4</v>
      </c>
      <c r="R78" s="13">
        <v>5056</v>
      </c>
      <c r="S78" s="13">
        <v>5857</v>
      </c>
      <c r="T78" s="13">
        <f t="shared" si="12"/>
        <v>801</v>
      </c>
      <c r="U78" s="87">
        <f t="shared" si="14"/>
        <v>0.68886000000000003</v>
      </c>
      <c r="V78" s="97">
        <f>Q78/7235.3*V10</f>
        <v>0.18619427694774227</v>
      </c>
      <c r="W78" s="85">
        <f t="shared" si="16"/>
        <v>0.87505427694774229</v>
      </c>
      <c r="X78" s="125">
        <f t="shared" si="7"/>
        <v>6.0353455972801395E-3</v>
      </c>
    </row>
    <row r="79" spans="1:24" x14ac:dyDescent="0.25">
      <c r="A79" s="80">
        <v>66</v>
      </c>
      <c r="B79" s="49" t="s">
        <v>79</v>
      </c>
      <c r="C79" s="7">
        <v>15708645</v>
      </c>
      <c r="D79" s="39">
        <v>60.2</v>
      </c>
      <c r="E79" s="13">
        <v>8208</v>
      </c>
      <c r="F79" s="13">
        <v>10114</v>
      </c>
      <c r="G79" s="13">
        <f t="shared" ref="G79:G142" si="18">F79-E79</f>
        <v>1906</v>
      </c>
      <c r="H79" s="87">
        <f t="shared" ref="H79:H142" si="19">G79*0.00086</f>
        <v>1.63916</v>
      </c>
      <c r="I79" s="97">
        <f t="shared" si="17"/>
        <v>0.23888915566735286</v>
      </c>
      <c r="J79" s="84">
        <f t="shared" ref="J79:J142" si="20">H79+I79</f>
        <v>1.8780491556673529</v>
      </c>
      <c r="K79" s="30"/>
      <c r="L79" s="44"/>
      <c r="M79" s="38"/>
      <c r="N79" s="80">
        <v>66</v>
      </c>
      <c r="O79" s="49" t="s">
        <v>79</v>
      </c>
      <c r="P79" s="7">
        <v>15708645</v>
      </c>
      <c r="Q79" s="39">
        <v>60.2</v>
      </c>
      <c r="R79" s="13">
        <v>8208</v>
      </c>
      <c r="S79" s="13">
        <v>10114</v>
      </c>
      <c r="T79" s="13">
        <f t="shared" si="12"/>
        <v>1906</v>
      </c>
      <c r="U79" s="87">
        <f t="shared" si="14"/>
        <v>1.63916</v>
      </c>
      <c r="V79" s="97">
        <f>Q79/7235.3*V10</f>
        <v>0.24689197075449526</v>
      </c>
      <c r="W79" s="84">
        <f t="shared" si="16"/>
        <v>1.8860519707544952</v>
      </c>
      <c r="X79" s="125">
        <f t="shared" ref="X79:X142" si="21">W79-J79</f>
        <v>8.0028150871422898E-3</v>
      </c>
    </row>
    <row r="80" spans="1:24" x14ac:dyDescent="0.25">
      <c r="A80" s="79">
        <v>67</v>
      </c>
      <c r="B80" s="9" t="s">
        <v>148</v>
      </c>
      <c r="C80" s="7">
        <v>15708109</v>
      </c>
      <c r="D80" s="39">
        <v>71.5</v>
      </c>
      <c r="E80" s="13">
        <v>6413</v>
      </c>
      <c r="F80" s="13">
        <v>7538</v>
      </c>
      <c r="G80" s="13">
        <f t="shared" si="18"/>
        <v>1125</v>
      </c>
      <c r="H80" s="87">
        <f t="shared" si="19"/>
        <v>0.96750000000000003</v>
      </c>
      <c r="I80" s="97">
        <f t="shared" si="17"/>
        <v>0.28373047558497888</v>
      </c>
      <c r="J80" s="85">
        <f t="shared" si="20"/>
        <v>1.251230475584979</v>
      </c>
      <c r="K80" s="30"/>
      <c r="L80" s="37"/>
      <c r="M80" s="38"/>
      <c r="N80" s="79">
        <v>67</v>
      </c>
      <c r="O80" s="9" t="s">
        <v>148</v>
      </c>
      <c r="P80" s="7">
        <v>15708109</v>
      </c>
      <c r="Q80" s="39">
        <v>71.5</v>
      </c>
      <c r="R80" s="13">
        <v>6413</v>
      </c>
      <c r="S80" s="13">
        <v>7538</v>
      </c>
      <c r="T80" s="13">
        <f t="shared" si="12"/>
        <v>1125</v>
      </c>
      <c r="U80" s="87">
        <f t="shared" si="14"/>
        <v>0.96750000000000003</v>
      </c>
      <c r="V80" s="97">
        <f>Q80/7235.3*V10</f>
        <v>0.29323548021505669</v>
      </c>
      <c r="W80" s="85">
        <f t="shared" si="16"/>
        <v>1.2607354802150568</v>
      </c>
      <c r="X80" s="125">
        <f t="shared" si="21"/>
        <v>9.5050046300777513E-3</v>
      </c>
    </row>
    <row r="81" spans="1:24" x14ac:dyDescent="0.25">
      <c r="A81" s="79">
        <v>68</v>
      </c>
      <c r="B81" s="9" t="s">
        <v>80</v>
      </c>
      <c r="C81" s="7">
        <v>15705797</v>
      </c>
      <c r="D81" s="39">
        <v>45.7</v>
      </c>
      <c r="E81" s="13">
        <v>7469</v>
      </c>
      <c r="F81" s="13">
        <v>9170</v>
      </c>
      <c r="G81" s="13">
        <f t="shared" si="18"/>
        <v>1701</v>
      </c>
      <c r="H81" s="87">
        <f t="shared" si="19"/>
        <v>1.46286</v>
      </c>
      <c r="I81" s="97">
        <f t="shared" si="17"/>
        <v>0.1813494088703991</v>
      </c>
      <c r="J81" s="85">
        <f t="shared" si="20"/>
        <v>1.6442094088703991</v>
      </c>
      <c r="K81" s="30"/>
      <c r="L81" s="37"/>
      <c r="M81" s="38"/>
      <c r="N81" s="79">
        <v>68</v>
      </c>
      <c r="O81" s="9" t="s">
        <v>80</v>
      </c>
      <c r="P81" s="7">
        <v>15705797</v>
      </c>
      <c r="Q81" s="39">
        <v>45.7</v>
      </c>
      <c r="R81" s="13">
        <v>7469</v>
      </c>
      <c r="S81" s="13">
        <v>9170</v>
      </c>
      <c r="T81" s="13">
        <f t="shared" si="12"/>
        <v>1701</v>
      </c>
      <c r="U81" s="87">
        <f t="shared" si="14"/>
        <v>1.46286</v>
      </c>
      <c r="V81" s="97">
        <f>Q81/7235.3*V10</f>
        <v>0.18742463560598727</v>
      </c>
      <c r="W81" s="85">
        <f t="shared" si="16"/>
        <v>1.6502846356059873</v>
      </c>
      <c r="X81" s="125">
        <f t="shared" si="21"/>
        <v>6.0752267355881351E-3</v>
      </c>
    </row>
    <row r="82" spans="1:24" x14ac:dyDescent="0.25">
      <c r="A82" s="79">
        <v>69</v>
      </c>
      <c r="B82" s="9" t="s">
        <v>81</v>
      </c>
      <c r="C82" s="7">
        <v>15708362</v>
      </c>
      <c r="D82" s="39">
        <v>70.599999999999994</v>
      </c>
      <c r="E82" s="13">
        <v>9283</v>
      </c>
      <c r="F82" s="13">
        <v>11382</v>
      </c>
      <c r="G82" s="13">
        <f t="shared" si="18"/>
        <v>2099</v>
      </c>
      <c r="H82" s="87">
        <f t="shared" si="19"/>
        <v>1.80514</v>
      </c>
      <c r="I82" s="97">
        <f t="shared" si="17"/>
        <v>0.28015904302516798</v>
      </c>
      <c r="J82" s="85">
        <f t="shared" si="20"/>
        <v>2.0852990430251679</v>
      </c>
      <c r="K82" s="30"/>
      <c r="L82" s="37"/>
      <c r="M82" s="38"/>
      <c r="N82" s="79">
        <v>69</v>
      </c>
      <c r="O82" s="9" t="s">
        <v>81</v>
      </c>
      <c r="P82" s="7">
        <v>15708362</v>
      </c>
      <c r="Q82" s="39">
        <v>70.599999999999994</v>
      </c>
      <c r="R82" s="13">
        <v>9283</v>
      </c>
      <c r="S82" s="13">
        <v>11382</v>
      </c>
      <c r="T82" s="13">
        <f t="shared" si="12"/>
        <v>2099</v>
      </c>
      <c r="U82" s="87">
        <f t="shared" si="14"/>
        <v>1.80514</v>
      </c>
      <c r="V82" s="97">
        <f>Q82/7235.3*V10</f>
        <v>0.28954440424032168</v>
      </c>
      <c r="W82" s="85">
        <f t="shared" si="16"/>
        <v>2.0946844042403217</v>
      </c>
      <c r="X82" s="125">
        <f t="shared" si="21"/>
        <v>9.3853612151537646E-3</v>
      </c>
    </row>
    <row r="83" spans="1:24" x14ac:dyDescent="0.25">
      <c r="A83" s="79">
        <v>70</v>
      </c>
      <c r="B83" s="9" t="s">
        <v>137</v>
      </c>
      <c r="C83" s="7">
        <v>15705643</v>
      </c>
      <c r="D83" s="39">
        <v>46.6</v>
      </c>
      <c r="E83" s="13">
        <v>5337</v>
      </c>
      <c r="F83" s="13">
        <v>6166</v>
      </c>
      <c r="G83" s="13">
        <f t="shared" si="18"/>
        <v>829</v>
      </c>
      <c r="H83" s="87">
        <f t="shared" si="19"/>
        <v>0.71294000000000002</v>
      </c>
      <c r="I83" s="97">
        <f t="shared" si="17"/>
        <v>0.18492084143021004</v>
      </c>
      <c r="J83" s="85">
        <f t="shared" si="20"/>
        <v>0.89786084143021005</v>
      </c>
      <c r="K83" s="30"/>
      <c r="L83" s="37"/>
      <c r="M83" s="38"/>
      <c r="N83" s="79">
        <v>70</v>
      </c>
      <c r="O83" s="9" t="s">
        <v>137</v>
      </c>
      <c r="P83" s="7">
        <v>15705643</v>
      </c>
      <c r="Q83" s="39">
        <v>46.6</v>
      </c>
      <c r="R83" s="13">
        <v>5337</v>
      </c>
      <c r="S83" s="13">
        <v>6166</v>
      </c>
      <c r="T83" s="13">
        <f t="shared" si="12"/>
        <v>829</v>
      </c>
      <c r="U83" s="87">
        <f t="shared" si="14"/>
        <v>0.71294000000000002</v>
      </c>
      <c r="V83" s="97">
        <f>Q83/7235.3*V10</f>
        <v>0.19111571158072227</v>
      </c>
      <c r="W83" s="85">
        <f t="shared" si="16"/>
        <v>0.90405571158072229</v>
      </c>
      <c r="X83" s="125">
        <f t="shared" si="21"/>
        <v>6.1948701505122328E-3</v>
      </c>
    </row>
    <row r="84" spans="1:24" x14ac:dyDescent="0.25">
      <c r="A84" s="79">
        <v>71</v>
      </c>
      <c r="B84" s="9" t="s">
        <v>82</v>
      </c>
      <c r="C84" s="7">
        <v>15705776</v>
      </c>
      <c r="D84" s="39">
        <v>42.2</v>
      </c>
      <c r="E84" s="13">
        <v>6</v>
      </c>
      <c r="F84" s="13">
        <v>6</v>
      </c>
      <c r="G84" s="13">
        <f t="shared" si="18"/>
        <v>0</v>
      </c>
      <c r="H84" s="87">
        <f t="shared" si="19"/>
        <v>0</v>
      </c>
      <c r="I84" s="97">
        <f t="shared" si="17"/>
        <v>0.16746050447113442</v>
      </c>
      <c r="J84" s="85">
        <f t="shared" si="20"/>
        <v>0.16746050447113442</v>
      </c>
      <c r="K84" s="30"/>
      <c r="L84" s="37"/>
      <c r="M84" s="38"/>
      <c r="N84" s="79">
        <v>71</v>
      </c>
      <c r="O84" s="9" t="s">
        <v>82</v>
      </c>
      <c r="P84" s="7">
        <v>15705776</v>
      </c>
      <c r="Q84" s="39">
        <v>42.2</v>
      </c>
      <c r="R84" s="13">
        <v>6</v>
      </c>
      <c r="S84" s="13">
        <v>6</v>
      </c>
      <c r="T84" s="13">
        <f t="shared" si="12"/>
        <v>0</v>
      </c>
      <c r="U84" s="87">
        <f t="shared" si="14"/>
        <v>0</v>
      </c>
      <c r="V84" s="97">
        <f>Q84/7235.3*V10</f>
        <v>0.1730704512597957</v>
      </c>
      <c r="W84" s="85">
        <f t="shared" si="16"/>
        <v>0.1730704512597957</v>
      </c>
      <c r="X84" s="125">
        <f t="shared" si="21"/>
        <v>5.6099467886612797E-3</v>
      </c>
    </row>
    <row r="85" spans="1:24" x14ac:dyDescent="0.25">
      <c r="A85" s="79">
        <v>72</v>
      </c>
      <c r="B85" s="9" t="s">
        <v>83</v>
      </c>
      <c r="C85" s="7">
        <v>15705545</v>
      </c>
      <c r="D85" s="39">
        <v>41.9</v>
      </c>
      <c r="E85" s="13">
        <v>2611</v>
      </c>
      <c r="F85" s="13">
        <v>3082</v>
      </c>
      <c r="G85" s="13">
        <f t="shared" si="18"/>
        <v>471</v>
      </c>
      <c r="H85" s="87">
        <f t="shared" si="19"/>
        <v>0.40505999999999998</v>
      </c>
      <c r="I85" s="97">
        <f t="shared" si="17"/>
        <v>0.16627002695119741</v>
      </c>
      <c r="J85" s="85">
        <f t="shared" si="20"/>
        <v>0.57133002695119739</v>
      </c>
      <c r="K85" s="30"/>
      <c r="L85" s="37"/>
      <c r="M85" s="38"/>
      <c r="N85" s="79">
        <v>72</v>
      </c>
      <c r="O85" s="9" t="s">
        <v>83</v>
      </c>
      <c r="P85" s="7">
        <v>15705545</v>
      </c>
      <c r="Q85" s="39">
        <v>41.9</v>
      </c>
      <c r="R85" s="13">
        <v>2611</v>
      </c>
      <c r="S85" s="13">
        <v>3082</v>
      </c>
      <c r="T85" s="13">
        <f t="shared" si="12"/>
        <v>471</v>
      </c>
      <c r="U85" s="87">
        <f t="shared" si="14"/>
        <v>0.40505999999999998</v>
      </c>
      <c r="V85" s="97">
        <f>Q85/7235.3*V10</f>
        <v>0.17184009260155067</v>
      </c>
      <c r="W85" s="85">
        <f t="shared" si="16"/>
        <v>0.57690009260155062</v>
      </c>
      <c r="X85" s="125">
        <f t="shared" si="21"/>
        <v>5.5700656503532286E-3</v>
      </c>
    </row>
    <row r="86" spans="1:24" x14ac:dyDescent="0.25">
      <c r="A86" s="79">
        <v>73</v>
      </c>
      <c r="B86" s="9" t="s">
        <v>84</v>
      </c>
      <c r="C86" s="7">
        <v>15708739</v>
      </c>
      <c r="D86" s="39">
        <v>45.8</v>
      </c>
      <c r="E86" s="13">
        <v>4413</v>
      </c>
      <c r="F86" s="13">
        <v>5228</v>
      </c>
      <c r="G86" s="13">
        <f t="shared" si="18"/>
        <v>815</v>
      </c>
      <c r="H86" s="87">
        <f t="shared" si="19"/>
        <v>0.70089999999999997</v>
      </c>
      <c r="I86" s="97">
        <f t="shared" si="17"/>
        <v>0.18174623471037807</v>
      </c>
      <c r="J86" s="85">
        <f t="shared" si="20"/>
        <v>0.88264623471037806</v>
      </c>
      <c r="K86" s="30"/>
      <c r="L86" s="37"/>
      <c r="M86" s="38"/>
      <c r="N86" s="79">
        <v>73</v>
      </c>
      <c r="O86" s="9" t="s">
        <v>84</v>
      </c>
      <c r="P86" s="7">
        <v>15708739</v>
      </c>
      <c r="Q86" s="39">
        <v>45.8</v>
      </c>
      <c r="R86" s="13">
        <v>4413</v>
      </c>
      <c r="S86" s="13">
        <v>5228</v>
      </c>
      <c r="T86" s="13">
        <f t="shared" si="12"/>
        <v>815</v>
      </c>
      <c r="U86" s="87">
        <f t="shared" si="14"/>
        <v>0.70089999999999997</v>
      </c>
      <c r="V86" s="97">
        <f>Q86/7235.3*V10</f>
        <v>0.18783475515873557</v>
      </c>
      <c r="W86" s="85">
        <f t="shared" si="16"/>
        <v>0.88873475515873557</v>
      </c>
      <c r="X86" s="125">
        <f t="shared" si="21"/>
        <v>6.0885204483575039E-3</v>
      </c>
    </row>
    <row r="87" spans="1:24" x14ac:dyDescent="0.25">
      <c r="A87" s="80">
        <v>74</v>
      </c>
      <c r="B87" s="49" t="s">
        <v>85</v>
      </c>
      <c r="C87" s="7">
        <v>15708197</v>
      </c>
      <c r="D87" s="39">
        <v>60.7</v>
      </c>
      <c r="E87" s="13">
        <v>6310</v>
      </c>
      <c r="F87" s="13">
        <v>7393</v>
      </c>
      <c r="G87" s="13">
        <f t="shared" si="18"/>
        <v>1083</v>
      </c>
      <c r="H87" s="87">
        <f t="shared" si="19"/>
        <v>0.93137999999999999</v>
      </c>
      <c r="I87" s="97">
        <f t="shared" si="17"/>
        <v>0.24087328486724782</v>
      </c>
      <c r="J87" s="84">
        <f t="shared" si="20"/>
        <v>1.1722532848672478</v>
      </c>
      <c r="K87" s="30"/>
      <c r="L87" s="44"/>
      <c r="M87" s="38"/>
      <c r="N87" s="80">
        <v>74</v>
      </c>
      <c r="O87" s="49" t="s">
        <v>85</v>
      </c>
      <c r="P87" s="7">
        <v>15708197</v>
      </c>
      <c r="Q87" s="39">
        <v>60.7</v>
      </c>
      <c r="R87" s="13">
        <v>6310</v>
      </c>
      <c r="S87" s="13">
        <v>7393</v>
      </c>
      <c r="T87" s="13">
        <f t="shared" si="12"/>
        <v>1083</v>
      </c>
      <c r="U87" s="87">
        <f t="shared" si="14"/>
        <v>0.93137999999999999</v>
      </c>
      <c r="V87" s="97">
        <f>Q87/7235.3*V10</f>
        <v>0.24894256851823693</v>
      </c>
      <c r="W87" s="84">
        <f t="shared" si="16"/>
        <v>1.1803225685182368</v>
      </c>
      <c r="X87" s="125">
        <f t="shared" si="21"/>
        <v>8.0692836509890231E-3</v>
      </c>
    </row>
    <row r="88" spans="1:24" x14ac:dyDescent="0.25">
      <c r="A88" s="79">
        <v>75</v>
      </c>
      <c r="B88" s="9" t="s">
        <v>86</v>
      </c>
      <c r="C88" s="7">
        <v>15708099</v>
      </c>
      <c r="D88" s="39">
        <v>72.099999999999994</v>
      </c>
      <c r="E88" s="13">
        <v>7211</v>
      </c>
      <c r="F88" s="13">
        <v>8887</v>
      </c>
      <c r="G88" s="13">
        <f t="shared" si="18"/>
        <v>1676</v>
      </c>
      <c r="H88" s="87">
        <f t="shared" si="19"/>
        <v>1.44136</v>
      </c>
      <c r="I88" s="97">
        <f t="shared" si="17"/>
        <v>0.28611143062485278</v>
      </c>
      <c r="J88" s="85">
        <f t="shared" si="20"/>
        <v>1.7274714306248526</v>
      </c>
      <c r="K88" s="30"/>
      <c r="L88" s="37"/>
      <c r="M88" s="38"/>
      <c r="N88" s="79">
        <v>75</v>
      </c>
      <c r="O88" s="9" t="s">
        <v>86</v>
      </c>
      <c r="P88" s="7">
        <v>15708099</v>
      </c>
      <c r="Q88" s="39">
        <v>72.099999999999994</v>
      </c>
      <c r="R88" s="13">
        <v>7211</v>
      </c>
      <c r="S88" s="13">
        <v>8887</v>
      </c>
      <c r="T88" s="13">
        <f t="shared" si="12"/>
        <v>1676</v>
      </c>
      <c r="U88" s="87">
        <f t="shared" si="14"/>
        <v>1.44136</v>
      </c>
      <c r="V88" s="97">
        <f>Q88/7235.3*V10</f>
        <v>0.29569619753154663</v>
      </c>
      <c r="W88" s="85">
        <f t="shared" si="16"/>
        <v>1.7370561975315466</v>
      </c>
      <c r="X88" s="125">
        <f t="shared" si="21"/>
        <v>9.5847669066939645E-3</v>
      </c>
    </row>
    <row r="89" spans="1:24" x14ac:dyDescent="0.25">
      <c r="A89" s="79">
        <v>76</v>
      </c>
      <c r="B89" s="9" t="s">
        <v>87</v>
      </c>
      <c r="C89" s="7">
        <v>15708563</v>
      </c>
      <c r="D89" s="39">
        <v>45.9</v>
      </c>
      <c r="E89" s="13">
        <v>5701</v>
      </c>
      <c r="F89" s="13">
        <v>6676</v>
      </c>
      <c r="G89" s="13">
        <f t="shared" si="18"/>
        <v>975</v>
      </c>
      <c r="H89" s="87">
        <f t="shared" si="19"/>
        <v>0.83850000000000002</v>
      </c>
      <c r="I89" s="97">
        <f t="shared" si="17"/>
        <v>0.18214306055035709</v>
      </c>
      <c r="J89" s="85">
        <f t="shared" si="20"/>
        <v>1.0206430605503571</v>
      </c>
      <c r="K89" s="30"/>
      <c r="L89" s="37"/>
      <c r="M89" s="38"/>
      <c r="N89" s="79">
        <v>76</v>
      </c>
      <c r="O89" s="9" t="s">
        <v>87</v>
      </c>
      <c r="P89" s="7">
        <v>15708563</v>
      </c>
      <c r="Q89" s="39">
        <v>45.9</v>
      </c>
      <c r="R89" s="13">
        <v>5701</v>
      </c>
      <c r="S89" s="13">
        <v>6676</v>
      </c>
      <c r="T89" s="13">
        <f t="shared" si="12"/>
        <v>975</v>
      </c>
      <c r="U89" s="87">
        <f t="shared" si="14"/>
        <v>0.83850000000000002</v>
      </c>
      <c r="V89" s="97">
        <f>Q89/7235.3*V10</f>
        <v>0.18824487471148393</v>
      </c>
      <c r="W89" s="85">
        <f t="shared" si="16"/>
        <v>1.026744874711484</v>
      </c>
      <c r="X89" s="125">
        <f t="shared" si="21"/>
        <v>6.1018141611268728E-3</v>
      </c>
    </row>
    <row r="90" spans="1:24" x14ac:dyDescent="0.25">
      <c r="A90" s="80">
        <v>77</v>
      </c>
      <c r="B90" s="49" t="s">
        <v>88</v>
      </c>
      <c r="C90" s="7">
        <v>15708346</v>
      </c>
      <c r="D90" s="39">
        <v>71</v>
      </c>
      <c r="E90" s="13">
        <v>8614</v>
      </c>
      <c r="F90" s="13">
        <v>10404</v>
      </c>
      <c r="G90" s="13">
        <f t="shared" si="18"/>
        <v>1790</v>
      </c>
      <c r="H90" s="87">
        <f t="shared" si="19"/>
        <v>1.5393999999999999</v>
      </c>
      <c r="I90" s="97">
        <f t="shared" si="17"/>
        <v>0.28174634638508395</v>
      </c>
      <c r="J90" s="84">
        <f t="shared" si="20"/>
        <v>1.8211463463850839</v>
      </c>
      <c r="K90" s="30"/>
      <c r="L90" s="44"/>
      <c r="M90" s="38"/>
      <c r="N90" s="80">
        <v>77</v>
      </c>
      <c r="O90" s="49" t="s">
        <v>88</v>
      </c>
      <c r="P90" s="7">
        <v>15708346</v>
      </c>
      <c r="Q90" s="39">
        <v>71</v>
      </c>
      <c r="R90" s="13">
        <v>8614</v>
      </c>
      <c r="S90" s="13">
        <v>10404</v>
      </c>
      <c r="T90" s="13">
        <f t="shared" si="12"/>
        <v>1790</v>
      </c>
      <c r="U90" s="87">
        <f t="shared" si="14"/>
        <v>1.5393999999999999</v>
      </c>
      <c r="V90" s="97">
        <f>Q90/7235.3*V10</f>
        <v>0.29118488245131502</v>
      </c>
      <c r="W90" s="84">
        <f t="shared" si="16"/>
        <v>1.8305848824513149</v>
      </c>
      <c r="X90" s="125">
        <f t="shared" si="21"/>
        <v>9.438536066231018E-3</v>
      </c>
    </row>
    <row r="91" spans="1:24" x14ac:dyDescent="0.25">
      <c r="A91" s="80">
        <v>78</v>
      </c>
      <c r="B91" s="49" t="s">
        <v>89</v>
      </c>
      <c r="C91" s="7">
        <v>15708441</v>
      </c>
      <c r="D91" s="39">
        <v>47.6</v>
      </c>
      <c r="E91" s="13">
        <v>5897</v>
      </c>
      <c r="F91" s="13">
        <v>7430</v>
      </c>
      <c r="G91" s="13">
        <f t="shared" si="18"/>
        <v>1533</v>
      </c>
      <c r="H91" s="87">
        <f t="shared" si="19"/>
        <v>1.3183799999999999</v>
      </c>
      <c r="I91" s="97">
        <f t="shared" si="17"/>
        <v>0.18888909982999996</v>
      </c>
      <c r="J91" s="84">
        <f t="shared" si="20"/>
        <v>1.5072690998299998</v>
      </c>
      <c r="K91" s="30"/>
      <c r="L91" s="44"/>
      <c r="M91" s="38"/>
      <c r="N91" s="80">
        <v>78</v>
      </c>
      <c r="O91" s="49" t="s">
        <v>89</v>
      </c>
      <c r="P91" s="7">
        <v>15708441</v>
      </c>
      <c r="Q91" s="39">
        <v>47.6</v>
      </c>
      <c r="R91" s="13">
        <v>5897</v>
      </c>
      <c r="S91" s="13">
        <v>7430</v>
      </c>
      <c r="T91" s="13">
        <f t="shared" si="12"/>
        <v>1533</v>
      </c>
      <c r="U91" s="87">
        <f t="shared" si="14"/>
        <v>1.3183799999999999</v>
      </c>
      <c r="V91" s="97">
        <f>Q91/7235.3*V10</f>
        <v>0.19521690710820558</v>
      </c>
      <c r="W91" s="84">
        <f t="shared" si="16"/>
        <v>1.5135969071082054</v>
      </c>
      <c r="X91" s="125">
        <f t="shared" si="21"/>
        <v>6.3278072782055883E-3</v>
      </c>
    </row>
    <row r="92" spans="1:24" x14ac:dyDescent="0.25">
      <c r="A92" s="79">
        <v>79</v>
      </c>
      <c r="B92" s="9" t="s">
        <v>138</v>
      </c>
      <c r="C92" s="7">
        <v>15708575</v>
      </c>
      <c r="D92" s="39">
        <v>42.3</v>
      </c>
      <c r="E92" s="13">
        <v>1776</v>
      </c>
      <c r="F92" s="13">
        <v>2015</v>
      </c>
      <c r="G92" s="13">
        <f t="shared" si="18"/>
        <v>239</v>
      </c>
      <c r="H92" s="87">
        <f t="shared" si="19"/>
        <v>0.20554</v>
      </c>
      <c r="I92" s="97">
        <f t="shared" si="17"/>
        <v>0.16785733031111338</v>
      </c>
      <c r="J92" s="85">
        <f t="shared" si="20"/>
        <v>0.37339733031111338</v>
      </c>
      <c r="K92" s="30"/>
      <c r="L92" s="37"/>
      <c r="M92" s="38"/>
      <c r="N92" s="79">
        <v>79</v>
      </c>
      <c r="O92" s="9" t="s">
        <v>138</v>
      </c>
      <c r="P92" s="7">
        <v>15708575</v>
      </c>
      <c r="Q92" s="39">
        <v>42.3</v>
      </c>
      <c r="R92" s="13">
        <v>1776</v>
      </c>
      <c r="S92" s="13">
        <v>2015</v>
      </c>
      <c r="T92" s="13">
        <f t="shared" si="12"/>
        <v>239</v>
      </c>
      <c r="U92" s="87">
        <f t="shared" si="14"/>
        <v>0.20554</v>
      </c>
      <c r="V92" s="97">
        <f>Q92/7235.3*V10</f>
        <v>0.173480570812544</v>
      </c>
      <c r="W92" s="85">
        <f t="shared" si="16"/>
        <v>0.37902057081254403</v>
      </c>
      <c r="X92" s="125">
        <f t="shared" si="21"/>
        <v>5.6232405014306486E-3</v>
      </c>
    </row>
    <row r="93" spans="1:24" x14ac:dyDescent="0.25">
      <c r="A93" s="79">
        <v>80</v>
      </c>
      <c r="B93" s="9" t="s">
        <v>90</v>
      </c>
      <c r="C93" s="7">
        <v>15708455</v>
      </c>
      <c r="D93" s="39">
        <v>41.9</v>
      </c>
      <c r="E93" s="13">
        <v>3032</v>
      </c>
      <c r="F93" s="13">
        <v>3631</v>
      </c>
      <c r="G93" s="13">
        <f t="shared" si="18"/>
        <v>599</v>
      </c>
      <c r="H93" s="87">
        <f t="shared" si="19"/>
        <v>0.51514000000000004</v>
      </c>
      <c r="I93" s="97">
        <f t="shared" si="17"/>
        <v>0.16627002695119741</v>
      </c>
      <c r="J93" s="85">
        <f t="shared" si="20"/>
        <v>0.68141002695119746</v>
      </c>
      <c r="K93" s="30"/>
      <c r="L93" s="37"/>
      <c r="M93" s="38"/>
      <c r="N93" s="79">
        <v>80</v>
      </c>
      <c r="O93" s="9" t="s">
        <v>90</v>
      </c>
      <c r="P93" s="7">
        <v>15708455</v>
      </c>
      <c r="Q93" s="39">
        <v>41.9</v>
      </c>
      <c r="R93" s="13">
        <v>3032</v>
      </c>
      <c r="S93" s="13">
        <v>3631</v>
      </c>
      <c r="T93" s="13">
        <f t="shared" si="12"/>
        <v>599</v>
      </c>
      <c r="U93" s="87">
        <f t="shared" si="14"/>
        <v>0.51514000000000004</v>
      </c>
      <c r="V93" s="97">
        <f>Q93/7235.3*V10</f>
        <v>0.17184009260155067</v>
      </c>
      <c r="W93" s="85">
        <f t="shared" si="16"/>
        <v>0.68698009260155068</v>
      </c>
      <c r="X93" s="125">
        <f t="shared" si="21"/>
        <v>5.5700656503532286E-3</v>
      </c>
    </row>
    <row r="94" spans="1:24" x14ac:dyDescent="0.25">
      <c r="A94" s="79">
        <v>81</v>
      </c>
      <c r="B94" s="9" t="s">
        <v>91</v>
      </c>
      <c r="C94" s="7">
        <v>15708660</v>
      </c>
      <c r="D94" s="39">
        <v>45.7</v>
      </c>
      <c r="E94" s="13">
        <v>6270</v>
      </c>
      <c r="F94" s="13">
        <v>7367</v>
      </c>
      <c r="G94" s="13">
        <f t="shared" si="18"/>
        <v>1097</v>
      </c>
      <c r="H94" s="87">
        <f t="shared" si="19"/>
        <v>0.94341999999999993</v>
      </c>
      <c r="I94" s="97">
        <f t="shared" si="17"/>
        <v>0.1813494088703991</v>
      </c>
      <c r="J94" s="85">
        <f t="shared" si="20"/>
        <v>1.124769408870399</v>
      </c>
      <c r="K94" s="30"/>
      <c r="L94" s="37"/>
      <c r="M94" s="38"/>
      <c r="N94" s="79">
        <v>81</v>
      </c>
      <c r="O94" s="9" t="s">
        <v>91</v>
      </c>
      <c r="P94" s="7">
        <v>15708660</v>
      </c>
      <c r="Q94" s="39">
        <v>45.7</v>
      </c>
      <c r="R94" s="13">
        <v>6270</v>
      </c>
      <c r="S94" s="13">
        <v>7367</v>
      </c>
      <c r="T94" s="13">
        <f t="shared" si="12"/>
        <v>1097</v>
      </c>
      <c r="U94" s="87">
        <f t="shared" si="14"/>
        <v>0.94341999999999993</v>
      </c>
      <c r="V94" s="97">
        <f>Q94/7235.3*V10</f>
        <v>0.18742463560598727</v>
      </c>
      <c r="W94" s="85">
        <f t="shared" si="16"/>
        <v>1.1308446356059871</v>
      </c>
      <c r="X94" s="125">
        <f t="shared" si="21"/>
        <v>6.0752267355881351E-3</v>
      </c>
    </row>
    <row r="95" spans="1:24" x14ac:dyDescent="0.25">
      <c r="A95" s="79">
        <v>82</v>
      </c>
      <c r="B95" s="9" t="s">
        <v>92</v>
      </c>
      <c r="C95" s="7">
        <v>15708727</v>
      </c>
      <c r="D95" s="39">
        <v>60.7</v>
      </c>
      <c r="E95" s="13">
        <v>7280</v>
      </c>
      <c r="F95" s="13">
        <v>8825</v>
      </c>
      <c r="G95" s="13">
        <f t="shared" si="18"/>
        <v>1545</v>
      </c>
      <c r="H95" s="87">
        <f t="shared" si="19"/>
        <v>1.3287</v>
      </c>
      <c r="I95" s="97">
        <f t="shared" si="17"/>
        <v>0.24087328486724782</v>
      </c>
      <c r="J95" s="85">
        <f t="shared" si="20"/>
        <v>1.5695732848672479</v>
      </c>
      <c r="K95" s="30"/>
      <c r="L95" s="44"/>
      <c r="M95" s="38"/>
      <c r="N95" s="79">
        <v>82</v>
      </c>
      <c r="O95" s="9" t="s">
        <v>92</v>
      </c>
      <c r="P95" s="7">
        <v>15708727</v>
      </c>
      <c r="Q95" s="39">
        <v>60.7</v>
      </c>
      <c r="R95" s="13">
        <v>7280</v>
      </c>
      <c r="S95" s="13">
        <v>8825</v>
      </c>
      <c r="T95" s="13">
        <f t="shared" si="12"/>
        <v>1545</v>
      </c>
      <c r="U95" s="87">
        <f t="shared" si="14"/>
        <v>1.3287</v>
      </c>
      <c r="V95" s="97">
        <f>Q95/7235.3*V10</f>
        <v>0.24894256851823693</v>
      </c>
      <c r="W95" s="85">
        <f t="shared" si="16"/>
        <v>1.5776425685182369</v>
      </c>
      <c r="X95" s="125">
        <f t="shared" si="21"/>
        <v>8.0692836509890231E-3</v>
      </c>
    </row>
    <row r="96" spans="1:24" x14ac:dyDescent="0.25">
      <c r="A96" s="79">
        <v>83</v>
      </c>
      <c r="B96" s="9" t="s">
        <v>139</v>
      </c>
      <c r="C96" s="7">
        <v>15705611</v>
      </c>
      <c r="D96" s="39">
        <v>71.900000000000006</v>
      </c>
      <c r="E96" s="13">
        <v>4297</v>
      </c>
      <c r="F96" s="13">
        <v>5237</v>
      </c>
      <c r="G96" s="13">
        <f t="shared" si="18"/>
        <v>940</v>
      </c>
      <c r="H96" s="87">
        <f t="shared" si="19"/>
        <v>0.80840000000000001</v>
      </c>
      <c r="I96" s="97">
        <f t="shared" si="17"/>
        <v>0.28531777894489485</v>
      </c>
      <c r="J96" s="85">
        <f t="shared" si="20"/>
        <v>1.0937177789448949</v>
      </c>
      <c r="K96" s="30"/>
      <c r="L96" s="44"/>
      <c r="M96" s="38"/>
      <c r="N96" s="79">
        <v>83</v>
      </c>
      <c r="O96" s="9" t="s">
        <v>139</v>
      </c>
      <c r="P96" s="7">
        <v>15705611</v>
      </c>
      <c r="Q96" s="39">
        <v>71.900000000000006</v>
      </c>
      <c r="R96" s="13">
        <v>4297</v>
      </c>
      <c r="S96" s="13">
        <v>5237</v>
      </c>
      <c r="T96" s="13">
        <f t="shared" si="12"/>
        <v>940</v>
      </c>
      <c r="U96" s="87">
        <f t="shared" si="14"/>
        <v>0.80840000000000001</v>
      </c>
      <c r="V96" s="97">
        <f>Q96/7235.3*V10</f>
        <v>0.29487595842605002</v>
      </c>
      <c r="W96" s="85">
        <f t="shared" si="16"/>
        <v>1.1032759584260501</v>
      </c>
      <c r="X96" s="125">
        <f t="shared" si="21"/>
        <v>9.5581794811552268E-3</v>
      </c>
    </row>
    <row r="97" spans="1:24" x14ac:dyDescent="0.25">
      <c r="A97" s="79">
        <v>84</v>
      </c>
      <c r="B97" s="9" t="s">
        <v>93</v>
      </c>
      <c r="C97" s="7">
        <v>15708134</v>
      </c>
      <c r="D97" s="39">
        <v>45.6</v>
      </c>
      <c r="E97" s="13">
        <v>6917</v>
      </c>
      <c r="F97" s="13">
        <v>7936</v>
      </c>
      <c r="G97" s="13">
        <f t="shared" si="18"/>
        <v>1019</v>
      </c>
      <c r="H97" s="87">
        <f t="shared" si="19"/>
        <v>0.87634000000000001</v>
      </c>
      <c r="I97" s="97">
        <f t="shared" si="17"/>
        <v>0.18095258303042011</v>
      </c>
      <c r="J97" s="85">
        <f t="shared" si="20"/>
        <v>1.0572925830304201</v>
      </c>
      <c r="K97" s="30"/>
      <c r="L97" s="37"/>
      <c r="M97" s="38"/>
      <c r="N97" s="79">
        <v>84</v>
      </c>
      <c r="O97" s="9" t="s">
        <v>93</v>
      </c>
      <c r="P97" s="7">
        <v>15708134</v>
      </c>
      <c r="Q97" s="39">
        <v>45.6</v>
      </c>
      <c r="R97" s="13">
        <v>6917</v>
      </c>
      <c r="S97" s="13">
        <v>7936</v>
      </c>
      <c r="T97" s="13">
        <f t="shared" si="12"/>
        <v>1019</v>
      </c>
      <c r="U97" s="87">
        <f t="shared" si="14"/>
        <v>0.87634000000000001</v>
      </c>
      <c r="V97" s="97">
        <f>Q97/7235.3*V10</f>
        <v>0.18701451605323893</v>
      </c>
      <c r="W97" s="85">
        <f t="shared" si="16"/>
        <v>1.0633545160532389</v>
      </c>
      <c r="X97" s="125">
        <f t="shared" si="21"/>
        <v>6.0619330228188772E-3</v>
      </c>
    </row>
    <row r="98" spans="1:24" x14ac:dyDescent="0.25">
      <c r="A98" s="80">
        <v>85</v>
      </c>
      <c r="B98" s="49" t="s">
        <v>94</v>
      </c>
      <c r="C98" s="7">
        <v>15705763</v>
      </c>
      <c r="D98" s="39">
        <v>70.7</v>
      </c>
      <c r="E98" s="13">
        <v>8617</v>
      </c>
      <c r="F98" s="13">
        <v>10280</v>
      </c>
      <c r="G98" s="13">
        <f t="shared" si="18"/>
        <v>1663</v>
      </c>
      <c r="H98" s="87">
        <f t="shared" si="19"/>
        <v>1.43018</v>
      </c>
      <c r="I98" s="97">
        <f t="shared" si="17"/>
        <v>0.280555868865147</v>
      </c>
      <c r="J98" s="84">
        <f t="shared" si="20"/>
        <v>1.7107358688651471</v>
      </c>
      <c r="K98" s="30"/>
      <c r="L98" s="37"/>
      <c r="M98" s="37"/>
      <c r="N98" s="80">
        <v>85</v>
      </c>
      <c r="O98" s="49" t="s">
        <v>94</v>
      </c>
      <c r="P98" s="7">
        <v>15705763</v>
      </c>
      <c r="Q98" s="39">
        <v>70.7</v>
      </c>
      <c r="R98" s="13">
        <v>8617</v>
      </c>
      <c r="S98" s="13">
        <v>10280</v>
      </c>
      <c r="T98" s="13">
        <f t="shared" si="12"/>
        <v>1663</v>
      </c>
      <c r="U98" s="87">
        <f t="shared" si="14"/>
        <v>1.43018</v>
      </c>
      <c r="V98" s="97">
        <f>Q98/7235.3*V10</f>
        <v>0.28995452379307007</v>
      </c>
      <c r="W98" s="84">
        <f t="shared" si="16"/>
        <v>1.7201345237930701</v>
      </c>
      <c r="X98" s="125">
        <f t="shared" si="21"/>
        <v>9.3986549279230225E-3</v>
      </c>
    </row>
    <row r="99" spans="1:24" x14ac:dyDescent="0.25">
      <c r="A99" s="79">
        <v>86</v>
      </c>
      <c r="B99" s="90" t="s">
        <v>95</v>
      </c>
      <c r="C99" s="91">
        <v>15708293</v>
      </c>
      <c r="D99" s="92">
        <v>47.5</v>
      </c>
      <c r="E99" s="54">
        <v>4867</v>
      </c>
      <c r="F99" s="13">
        <v>6053</v>
      </c>
      <c r="G99" s="13">
        <f t="shared" si="18"/>
        <v>1186</v>
      </c>
      <c r="H99" s="87">
        <f t="shared" si="19"/>
        <v>1.01996</v>
      </c>
      <c r="I99" s="97">
        <f t="shared" si="17"/>
        <v>0.18849227399002097</v>
      </c>
      <c r="J99" s="85">
        <f t="shared" si="20"/>
        <v>1.208452273990021</v>
      </c>
      <c r="K99" s="30"/>
      <c r="L99" s="37"/>
      <c r="M99" s="38"/>
      <c r="N99" s="79">
        <v>86</v>
      </c>
      <c r="O99" s="90" t="s">
        <v>95</v>
      </c>
      <c r="P99" s="91">
        <v>15708293</v>
      </c>
      <c r="Q99" s="92">
        <v>47.5</v>
      </c>
      <c r="R99" s="54">
        <v>4867</v>
      </c>
      <c r="S99" s="13">
        <v>6053</v>
      </c>
      <c r="T99" s="13">
        <f t="shared" si="12"/>
        <v>1186</v>
      </c>
      <c r="U99" s="87">
        <f t="shared" si="14"/>
        <v>1.01996</v>
      </c>
      <c r="V99" s="97">
        <f>Q99/7235.3*V10</f>
        <v>0.19480678755545724</v>
      </c>
      <c r="W99" s="85">
        <f t="shared" si="16"/>
        <v>1.2147667875554573</v>
      </c>
      <c r="X99" s="125">
        <f t="shared" si="21"/>
        <v>6.3145135654363305E-3</v>
      </c>
    </row>
    <row r="100" spans="1:24" x14ac:dyDescent="0.25">
      <c r="A100" s="79">
        <v>87</v>
      </c>
      <c r="B100" s="90" t="s">
        <v>96</v>
      </c>
      <c r="C100" s="91">
        <v>15708499</v>
      </c>
      <c r="D100" s="92">
        <v>42</v>
      </c>
      <c r="E100" s="54">
        <v>4686</v>
      </c>
      <c r="F100" s="13">
        <v>5659</v>
      </c>
      <c r="G100" s="13">
        <f t="shared" si="18"/>
        <v>973</v>
      </c>
      <c r="H100" s="87">
        <f t="shared" si="19"/>
        <v>0.83677999999999997</v>
      </c>
      <c r="I100" s="97">
        <f t="shared" si="17"/>
        <v>0.16666685279117643</v>
      </c>
      <c r="J100" s="85">
        <f t="shared" si="20"/>
        <v>1.0034468527911764</v>
      </c>
      <c r="K100" s="30"/>
      <c r="L100" s="37"/>
      <c r="M100" s="38"/>
      <c r="N100" s="79">
        <v>87</v>
      </c>
      <c r="O100" s="90" t="s">
        <v>96</v>
      </c>
      <c r="P100" s="91">
        <v>15708499</v>
      </c>
      <c r="Q100" s="92">
        <v>42</v>
      </c>
      <c r="R100" s="54">
        <v>4686</v>
      </c>
      <c r="S100" s="13">
        <v>5659</v>
      </c>
      <c r="T100" s="13">
        <f t="shared" si="12"/>
        <v>973</v>
      </c>
      <c r="U100" s="87">
        <f t="shared" si="14"/>
        <v>0.83677999999999997</v>
      </c>
      <c r="V100" s="97">
        <f>Q100/7235.3*V10</f>
        <v>0.17225021215429903</v>
      </c>
      <c r="W100" s="85">
        <f t="shared" si="16"/>
        <v>1.0090302121542991</v>
      </c>
      <c r="X100" s="125">
        <f t="shared" si="21"/>
        <v>5.5833593631227085E-3</v>
      </c>
    </row>
    <row r="101" spans="1:24" x14ac:dyDescent="0.25">
      <c r="A101" s="79">
        <v>88</v>
      </c>
      <c r="B101" s="89" t="s">
        <v>149</v>
      </c>
      <c r="C101" s="91">
        <v>15708190</v>
      </c>
      <c r="D101" s="92">
        <v>41.1</v>
      </c>
      <c r="E101" s="54">
        <v>5842</v>
      </c>
      <c r="F101" s="13">
        <v>7210</v>
      </c>
      <c r="G101" s="13">
        <f t="shared" si="18"/>
        <v>1368</v>
      </c>
      <c r="H101" s="87">
        <f t="shared" si="19"/>
        <v>1.17648</v>
      </c>
      <c r="I101" s="97">
        <f t="shared" si="17"/>
        <v>0.1630954202313655</v>
      </c>
      <c r="J101" s="85">
        <f t="shared" si="20"/>
        <v>1.3395754202313654</v>
      </c>
      <c r="K101" s="30"/>
      <c r="L101" s="44"/>
      <c r="M101" s="38"/>
      <c r="N101" s="79">
        <v>88</v>
      </c>
      <c r="O101" s="89" t="s">
        <v>149</v>
      </c>
      <c r="P101" s="91">
        <v>15708190</v>
      </c>
      <c r="Q101" s="92">
        <v>41.1</v>
      </c>
      <c r="R101" s="54">
        <v>5842</v>
      </c>
      <c r="S101" s="13">
        <v>7210</v>
      </c>
      <c r="T101" s="13">
        <f t="shared" si="12"/>
        <v>1368</v>
      </c>
      <c r="U101" s="87">
        <f t="shared" si="14"/>
        <v>1.17648</v>
      </c>
      <c r="V101" s="97">
        <f>Q101/7235.3*V10</f>
        <v>0.16855913617956406</v>
      </c>
      <c r="W101" s="85">
        <f t="shared" si="16"/>
        <v>1.3450391361795639</v>
      </c>
      <c r="X101" s="125">
        <f t="shared" si="21"/>
        <v>5.4637159481984998E-3</v>
      </c>
    </row>
    <row r="102" spans="1:24" x14ac:dyDescent="0.25">
      <c r="A102" s="79">
        <v>89</v>
      </c>
      <c r="B102" s="90" t="s">
        <v>97</v>
      </c>
      <c r="C102" s="93">
        <v>15708008</v>
      </c>
      <c r="D102" s="92">
        <v>45.5</v>
      </c>
      <c r="E102" s="54">
        <v>7519</v>
      </c>
      <c r="F102" s="13">
        <v>8960</v>
      </c>
      <c r="G102" s="13">
        <f t="shared" si="18"/>
        <v>1441</v>
      </c>
      <c r="H102" s="87">
        <f t="shared" si="19"/>
        <v>1.23926</v>
      </c>
      <c r="I102" s="97">
        <f t="shared" si="17"/>
        <v>0.18055575719044112</v>
      </c>
      <c r="J102" s="85">
        <f t="shared" si="20"/>
        <v>1.4198157571904411</v>
      </c>
      <c r="K102" s="30"/>
      <c r="L102" s="37"/>
      <c r="M102" s="38"/>
      <c r="N102" s="79">
        <v>89</v>
      </c>
      <c r="O102" s="90" t="s">
        <v>97</v>
      </c>
      <c r="P102" s="93">
        <v>15708008</v>
      </c>
      <c r="Q102" s="92">
        <v>45.5</v>
      </c>
      <c r="R102" s="54">
        <v>7519</v>
      </c>
      <c r="S102" s="13">
        <v>8960</v>
      </c>
      <c r="T102" s="13">
        <f t="shared" si="12"/>
        <v>1441</v>
      </c>
      <c r="U102" s="87">
        <f t="shared" si="14"/>
        <v>1.23926</v>
      </c>
      <c r="V102" s="97">
        <f>Q102/7235.3*V10</f>
        <v>0.1866043965004906</v>
      </c>
      <c r="W102" s="85">
        <f t="shared" si="16"/>
        <v>1.4258643965004907</v>
      </c>
      <c r="X102" s="125">
        <f t="shared" si="21"/>
        <v>6.0486393100496194E-3</v>
      </c>
    </row>
    <row r="103" spans="1:24" x14ac:dyDescent="0.25">
      <c r="A103" s="79">
        <v>90</v>
      </c>
      <c r="B103" s="90" t="s">
        <v>98</v>
      </c>
      <c r="C103" s="93">
        <v>15708095</v>
      </c>
      <c r="D103" s="92">
        <v>61</v>
      </c>
      <c r="E103" s="54">
        <v>6760</v>
      </c>
      <c r="F103" s="13">
        <v>8508</v>
      </c>
      <c r="G103" s="13">
        <f t="shared" si="18"/>
        <v>1748</v>
      </c>
      <c r="H103" s="87">
        <f t="shared" si="19"/>
        <v>1.5032799999999999</v>
      </c>
      <c r="I103" s="97">
        <f t="shared" si="17"/>
        <v>0.2420637623871848</v>
      </c>
      <c r="J103" s="85">
        <f t="shared" si="20"/>
        <v>1.7453437623871848</v>
      </c>
      <c r="K103" s="30"/>
      <c r="L103" s="44"/>
      <c r="M103" s="38"/>
      <c r="N103" s="79">
        <v>90</v>
      </c>
      <c r="O103" s="90" t="s">
        <v>98</v>
      </c>
      <c r="P103" s="93">
        <v>15708095</v>
      </c>
      <c r="Q103" s="92">
        <v>61</v>
      </c>
      <c r="R103" s="54">
        <v>6760</v>
      </c>
      <c r="S103" s="13">
        <v>8508</v>
      </c>
      <c r="T103" s="13">
        <f t="shared" si="12"/>
        <v>1748</v>
      </c>
      <c r="U103" s="87">
        <f t="shared" si="14"/>
        <v>1.5032799999999999</v>
      </c>
      <c r="V103" s="97">
        <f>Q103/7235.3*V10</f>
        <v>0.25017292717648193</v>
      </c>
      <c r="W103" s="85">
        <f t="shared" si="16"/>
        <v>1.7534529271764818</v>
      </c>
      <c r="X103" s="125">
        <f t="shared" si="21"/>
        <v>8.1091647892970187E-3</v>
      </c>
    </row>
    <row r="104" spans="1:24" x14ac:dyDescent="0.25">
      <c r="A104" s="80">
        <v>91</v>
      </c>
      <c r="B104" s="94" t="s">
        <v>99</v>
      </c>
      <c r="C104" s="93">
        <v>15708016</v>
      </c>
      <c r="D104" s="92">
        <v>71.8</v>
      </c>
      <c r="E104" s="54">
        <v>6110</v>
      </c>
      <c r="F104" s="13">
        <v>7391</v>
      </c>
      <c r="G104" s="13">
        <f t="shared" si="18"/>
        <v>1281</v>
      </c>
      <c r="H104" s="87">
        <f t="shared" si="19"/>
        <v>1.1016600000000001</v>
      </c>
      <c r="I104" s="97">
        <f t="shared" si="17"/>
        <v>0.28492095310491589</v>
      </c>
      <c r="J104" s="84">
        <f t="shared" si="20"/>
        <v>1.386580953104916</v>
      </c>
      <c r="K104" s="30"/>
      <c r="L104" s="44"/>
      <c r="M104" s="37"/>
      <c r="N104" s="80">
        <v>91</v>
      </c>
      <c r="O104" s="94" t="s">
        <v>99</v>
      </c>
      <c r="P104" s="93">
        <v>15708016</v>
      </c>
      <c r="Q104" s="92">
        <v>71.8</v>
      </c>
      <c r="R104" s="54">
        <v>6110</v>
      </c>
      <c r="S104" s="13">
        <v>7391</v>
      </c>
      <c r="T104" s="13">
        <f t="shared" si="12"/>
        <v>1281</v>
      </c>
      <c r="U104" s="87">
        <f t="shared" si="14"/>
        <v>1.1016600000000001</v>
      </c>
      <c r="V104" s="97">
        <f>Q104/7235.3*V10</f>
        <v>0.29446583887330169</v>
      </c>
      <c r="W104" s="84">
        <f t="shared" si="16"/>
        <v>1.3961258388733018</v>
      </c>
      <c r="X104" s="125">
        <f t="shared" si="21"/>
        <v>9.5448857683857469E-3</v>
      </c>
    </row>
    <row r="105" spans="1:24" x14ac:dyDescent="0.25">
      <c r="A105" s="79">
        <v>92</v>
      </c>
      <c r="B105" s="90" t="s">
        <v>100</v>
      </c>
      <c r="C105" s="93">
        <v>15708063</v>
      </c>
      <c r="D105" s="92">
        <v>45.4</v>
      </c>
      <c r="E105" s="54">
        <v>6155</v>
      </c>
      <c r="F105" s="13">
        <v>7151</v>
      </c>
      <c r="G105" s="13">
        <f t="shared" si="18"/>
        <v>996</v>
      </c>
      <c r="H105" s="87">
        <f t="shared" si="19"/>
        <v>0.85655999999999999</v>
      </c>
      <c r="I105" s="97">
        <f t="shared" si="17"/>
        <v>0.18015893135046213</v>
      </c>
      <c r="J105" s="85">
        <f t="shared" si="20"/>
        <v>1.0367189313504621</v>
      </c>
      <c r="K105" s="30"/>
      <c r="L105" s="37"/>
      <c r="M105" s="38"/>
      <c r="N105" s="79">
        <v>92</v>
      </c>
      <c r="O105" s="90" t="s">
        <v>100</v>
      </c>
      <c r="P105" s="93">
        <v>15708063</v>
      </c>
      <c r="Q105" s="92">
        <v>45.4</v>
      </c>
      <c r="R105" s="54">
        <v>6155</v>
      </c>
      <c r="S105" s="13">
        <v>7151</v>
      </c>
      <c r="T105" s="13">
        <f t="shared" si="12"/>
        <v>996</v>
      </c>
      <c r="U105" s="87">
        <f t="shared" si="14"/>
        <v>0.85655999999999999</v>
      </c>
      <c r="V105" s="97">
        <f>Q105/7235.3*V10</f>
        <v>0.18619427694774227</v>
      </c>
      <c r="W105" s="85">
        <f t="shared" si="16"/>
        <v>1.0427542769477423</v>
      </c>
      <c r="X105" s="125">
        <f t="shared" si="21"/>
        <v>6.0353455972801395E-3</v>
      </c>
    </row>
    <row r="106" spans="1:24" x14ac:dyDescent="0.25">
      <c r="A106" s="80">
        <v>93</v>
      </c>
      <c r="B106" s="94" t="s">
        <v>101</v>
      </c>
      <c r="C106" s="93">
        <v>15708115</v>
      </c>
      <c r="D106" s="92">
        <v>70.599999999999994</v>
      </c>
      <c r="E106" s="54">
        <v>3445</v>
      </c>
      <c r="F106" s="13">
        <v>3445</v>
      </c>
      <c r="G106" s="13">
        <f t="shared" si="18"/>
        <v>0</v>
      </c>
      <c r="H106" s="87">
        <f t="shared" si="19"/>
        <v>0</v>
      </c>
      <c r="I106" s="97">
        <f t="shared" si="17"/>
        <v>0.28015904302516798</v>
      </c>
      <c r="J106" s="84">
        <f t="shared" si="20"/>
        <v>0.28015904302516798</v>
      </c>
      <c r="K106" s="30"/>
      <c r="L106" s="37"/>
      <c r="M106" s="38"/>
      <c r="N106" s="80">
        <v>93</v>
      </c>
      <c r="O106" s="94" t="s">
        <v>101</v>
      </c>
      <c r="P106" s="93">
        <v>15708115</v>
      </c>
      <c r="Q106" s="92">
        <v>70.599999999999994</v>
      </c>
      <c r="R106" s="54">
        <v>3445</v>
      </c>
      <c r="S106" s="13">
        <v>3445</v>
      </c>
      <c r="T106" s="13">
        <f t="shared" si="12"/>
        <v>0</v>
      </c>
      <c r="U106" s="87">
        <f t="shared" si="14"/>
        <v>0</v>
      </c>
      <c r="V106" s="97">
        <f>Q106/7235.3*V10</f>
        <v>0.28954440424032168</v>
      </c>
      <c r="W106" s="84">
        <f t="shared" si="16"/>
        <v>0.28954440424032168</v>
      </c>
      <c r="X106" s="125">
        <f t="shared" si="21"/>
        <v>9.3853612151537091E-3</v>
      </c>
    </row>
    <row r="107" spans="1:24" x14ac:dyDescent="0.25">
      <c r="A107" s="79">
        <v>94</v>
      </c>
      <c r="B107" s="90" t="s">
        <v>102</v>
      </c>
      <c r="C107" s="93">
        <v>15705706</v>
      </c>
      <c r="D107" s="92">
        <v>47.4</v>
      </c>
      <c r="E107" s="54">
        <v>4417</v>
      </c>
      <c r="F107" s="13">
        <v>5541</v>
      </c>
      <c r="G107" s="13">
        <f t="shared" si="18"/>
        <v>1124</v>
      </c>
      <c r="H107" s="87">
        <f t="shared" si="19"/>
        <v>0.96663999999999994</v>
      </c>
      <c r="I107" s="97">
        <f t="shared" si="17"/>
        <v>0.18809544815004198</v>
      </c>
      <c r="J107" s="85">
        <f t="shared" si="20"/>
        <v>1.154735448150042</v>
      </c>
      <c r="K107" s="30"/>
      <c r="L107" s="37"/>
      <c r="M107" s="38"/>
      <c r="N107" s="79">
        <v>94</v>
      </c>
      <c r="O107" s="90" t="s">
        <v>102</v>
      </c>
      <c r="P107" s="93">
        <v>15705706</v>
      </c>
      <c r="Q107" s="92">
        <v>47.4</v>
      </c>
      <c r="R107" s="54">
        <v>4417</v>
      </c>
      <c r="S107" s="13">
        <v>5541</v>
      </c>
      <c r="T107" s="13">
        <f t="shared" si="12"/>
        <v>1124</v>
      </c>
      <c r="U107" s="87">
        <f t="shared" si="14"/>
        <v>0.96663999999999994</v>
      </c>
      <c r="V107" s="97">
        <f>Q107/7235.3*V10</f>
        <v>0.19439666800270891</v>
      </c>
      <c r="W107" s="85">
        <f t="shared" si="16"/>
        <v>1.1610366680027089</v>
      </c>
      <c r="X107" s="125">
        <f t="shared" si="21"/>
        <v>6.3012198526668506E-3</v>
      </c>
    </row>
    <row r="108" spans="1:24" x14ac:dyDescent="0.25">
      <c r="A108" s="79">
        <v>95</v>
      </c>
      <c r="B108" s="90" t="s">
        <v>103</v>
      </c>
      <c r="C108" s="93">
        <v>15708352</v>
      </c>
      <c r="D108" s="92">
        <v>42</v>
      </c>
      <c r="E108" s="54">
        <v>1573</v>
      </c>
      <c r="F108" s="13">
        <v>1573</v>
      </c>
      <c r="G108" s="13">
        <f t="shared" si="18"/>
        <v>0</v>
      </c>
      <c r="H108" s="87">
        <f t="shared" si="19"/>
        <v>0</v>
      </c>
      <c r="I108" s="97">
        <f t="shared" si="17"/>
        <v>0.16666685279117643</v>
      </c>
      <c r="J108" s="85">
        <f t="shared" si="20"/>
        <v>0.16666685279117643</v>
      </c>
      <c r="K108" s="30"/>
      <c r="L108" s="37"/>
      <c r="M108" s="38"/>
      <c r="N108" s="79">
        <v>95</v>
      </c>
      <c r="O108" s="90" t="s">
        <v>103</v>
      </c>
      <c r="P108" s="93">
        <v>15708352</v>
      </c>
      <c r="Q108" s="92">
        <v>42</v>
      </c>
      <c r="R108" s="54">
        <v>1573</v>
      </c>
      <c r="S108" s="13">
        <v>1573</v>
      </c>
      <c r="T108" s="13">
        <f t="shared" si="12"/>
        <v>0</v>
      </c>
      <c r="U108" s="87">
        <f t="shared" si="14"/>
        <v>0</v>
      </c>
      <c r="V108" s="97">
        <f>Q108/7235.3*V10</f>
        <v>0.17225021215429903</v>
      </c>
      <c r="W108" s="85">
        <f t="shared" si="16"/>
        <v>0.17225021215429903</v>
      </c>
      <c r="X108" s="125">
        <f t="shared" si="21"/>
        <v>5.5833593631225975E-3</v>
      </c>
    </row>
    <row r="109" spans="1:24" x14ac:dyDescent="0.25">
      <c r="A109" s="79">
        <v>96</v>
      </c>
      <c r="B109" s="90" t="s">
        <v>140</v>
      </c>
      <c r="C109" s="93">
        <v>15708616</v>
      </c>
      <c r="D109" s="92">
        <v>41.6</v>
      </c>
      <c r="E109" s="54">
        <v>4801</v>
      </c>
      <c r="F109" s="13">
        <v>6084</v>
      </c>
      <c r="G109" s="13">
        <f t="shared" si="18"/>
        <v>1283</v>
      </c>
      <c r="H109" s="87">
        <f t="shared" si="19"/>
        <v>1.10338</v>
      </c>
      <c r="I109" s="97">
        <f t="shared" si="17"/>
        <v>0.16507954943126046</v>
      </c>
      <c r="J109" s="85">
        <f t="shared" si="20"/>
        <v>1.2684595494312605</v>
      </c>
      <c r="K109" s="30"/>
      <c r="L109" s="44"/>
      <c r="M109" s="38"/>
      <c r="N109" s="79">
        <v>96</v>
      </c>
      <c r="O109" s="90" t="s">
        <v>140</v>
      </c>
      <c r="P109" s="93">
        <v>15708616</v>
      </c>
      <c r="Q109" s="92">
        <v>41.6</v>
      </c>
      <c r="R109" s="54">
        <v>4801</v>
      </c>
      <c r="S109" s="13">
        <v>6084</v>
      </c>
      <c r="T109" s="13">
        <f t="shared" si="12"/>
        <v>1283</v>
      </c>
      <c r="U109" s="87">
        <f t="shared" si="14"/>
        <v>1.10338</v>
      </c>
      <c r="V109" s="97">
        <f>Q109/7235.3*V10</f>
        <v>0.1706097339433057</v>
      </c>
      <c r="W109" s="85">
        <f t="shared" si="16"/>
        <v>1.2739897339433057</v>
      </c>
      <c r="X109" s="125">
        <f t="shared" si="21"/>
        <v>5.5301845120452331E-3</v>
      </c>
    </row>
    <row r="110" spans="1:24" x14ac:dyDescent="0.25">
      <c r="A110" s="80">
        <v>97</v>
      </c>
      <c r="B110" s="94" t="s">
        <v>104</v>
      </c>
      <c r="C110" s="91">
        <v>15705517</v>
      </c>
      <c r="D110" s="92">
        <v>45.3</v>
      </c>
      <c r="E110" s="54">
        <v>4635</v>
      </c>
      <c r="F110" s="13">
        <v>4715</v>
      </c>
      <c r="G110" s="13">
        <f t="shared" si="18"/>
        <v>80</v>
      </c>
      <c r="H110" s="87">
        <f t="shared" si="19"/>
        <v>6.88E-2</v>
      </c>
      <c r="I110" s="97">
        <f t="shared" ref="I110:I141" si="22">D110/7235.3*$I$10</f>
        <v>0.17976210551048313</v>
      </c>
      <c r="J110" s="84">
        <f t="shared" si="20"/>
        <v>0.24856210551048313</v>
      </c>
      <c r="K110" s="30"/>
      <c r="L110" s="44"/>
      <c r="M110" s="43"/>
      <c r="N110" s="80">
        <v>97</v>
      </c>
      <c r="O110" s="94" t="s">
        <v>104</v>
      </c>
      <c r="P110" s="91">
        <v>15705517</v>
      </c>
      <c r="Q110" s="92">
        <v>45.3</v>
      </c>
      <c r="R110" s="54">
        <v>4635</v>
      </c>
      <c r="S110" s="13">
        <v>4715</v>
      </c>
      <c r="T110" s="13">
        <f t="shared" ref="T110:T149" si="23">S110-R110</f>
        <v>80</v>
      </c>
      <c r="U110" s="87">
        <f t="shared" si="14"/>
        <v>6.88E-2</v>
      </c>
      <c r="V110" s="97">
        <f>Q110/7235.3*V10</f>
        <v>0.18578415739499393</v>
      </c>
      <c r="W110" s="84">
        <f t="shared" si="16"/>
        <v>0.25458415739499396</v>
      </c>
      <c r="X110" s="125">
        <f t="shared" si="21"/>
        <v>6.0220518845108262E-3</v>
      </c>
    </row>
    <row r="111" spans="1:24" x14ac:dyDescent="0.25">
      <c r="A111" s="79">
        <v>98</v>
      </c>
      <c r="B111" s="90" t="s">
        <v>105</v>
      </c>
      <c r="C111" s="91">
        <v>15708462</v>
      </c>
      <c r="D111" s="92">
        <v>60.1</v>
      </c>
      <c r="E111" s="54">
        <v>5499</v>
      </c>
      <c r="F111" s="13">
        <v>6424</v>
      </c>
      <c r="G111" s="13">
        <f t="shared" si="18"/>
        <v>925</v>
      </c>
      <c r="H111" s="87">
        <f t="shared" si="19"/>
        <v>0.79549999999999998</v>
      </c>
      <c r="I111" s="97">
        <f t="shared" si="22"/>
        <v>0.23849232982737387</v>
      </c>
      <c r="J111" s="85">
        <f t="shared" si="20"/>
        <v>1.0339923298273739</v>
      </c>
      <c r="K111" s="30"/>
      <c r="L111" s="44"/>
      <c r="M111" s="43"/>
      <c r="N111" s="79">
        <v>98</v>
      </c>
      <c r="O111" s="90" t="s">
        <v>105</v>
      </c>
      <c r="P111" s="91">
        <v>15708462</v>
      </c>
      <c r="Q111" s="92">
        <v>60.1</v>
      </c>
      <c r="R111" s="54">
        <v>5499</v>
      </c>
      <c r="S111" s="13">
        <v>6424</v>
      </c>
      <c r="T111" s="13">
        <f t="shared" si="23"/>
        <v>925</v>
      </c>
      <c r="U111" s="87">
        <f t="shared" si="14"/>
        <v>0.79549999999999998</v>
      </c>
      <c r="V111" s="97">
        <f>Q111/7235.3*V10</f>
        <v>0.24648185120174693</v>
      </c>
      <c r="W111" s="85">
        <f t="shared" si="16"/>
        <v>1.0419818512017469</v>
      </c>
      <c r="X111" s="125">
        <f t="shared" si="21"/>
        <v>7.989521374373032E-3</v>
      </c>
    </row>
    <row r="112" spans="1:24" x14ac:dyDescent="0.25">
      <c r="A112" s="80">
        <v>99</v>
      </c>
      <c r="B112" s="94" t="s">
        <v>106</v>
      </c>
      <c r="C112" s="91">
        <v>15705826</v>
      </c>
      <c r="D112" s="92">
        <v>71.2</v>
      </c>
      <c r="E112" s="54">
        <v>4326</v>
      </c>
      <c r="F112" s="13">
        <v>4970</v>
      </c>
      <c r="G112" s="13">
        <f t="shared" si="18"/>
        <v>644</v>
      </c>
      <c r="H112" s="87">
        <f t="shared" si="19"/>
        <v>0.55384</v>
      </c>
      <c r="I112" s="97">
        <f t="shared" si="22"/>
        <v>0.28253999806504193</v>
      </c>
      <c r="J112" s="84">
        <f t="shared" si="20"/>
        <v>0.83637999806504193</v>
      </c>
      <c r="K112" s="30"/>
      <c r="L112" s="44"/>
      <c r="M112" s="43"/>
      <c r="N112" s="80">
        <v>99</v>
      </c>
      <c r="O112" s="94" t="s">
        <v>106</v>
      </c>
      <c r="P112" s="91">
        <v>15705826</v>
      </c>
      <c r="Q112" s="92">
        <v>71.2</v>
      </c>
      <c r="R112" s="54">
        <v>4326</v>
      </c>
      <c r="S112" s="13">
        <v>4970</v>
      </c>
      <c r="T112" s="13">
        <f t="shared" si="23"/>
        <v>644</v>
      </c>
      <c r="U112" s="87">
        <f t="shared" si="14"/>
        <v>0.55384</v>
      </c>
      <c r="V112" s="97">
        <f>Q112/7235.3*V10</f>
        <v>0.29200512155681169</v>
      </c>
      <c r="W112" s="84">
        <f t="shared" si="16"/>
        <v>0.84584512155681169</v>
      </c>
      <c r="X112" s="125">
        <f t="shared" si="21"/>
        <v>9.4651234917697558E-3</v>
      </c>
    </row>
    <row r="113" spans="1:24" x14ac:dyDescent="0.25">
      <c r="A113" s="79">
        <v>100</v>
      </c>
      <c r="B113" s="90" t="s">
        <v>107</v>
      </c>
      <c r="C113" s="91">
        <v>15705803</v>
      </c>
      <c r="D113" s="92">
        <v>45.7</v>
      </c>
      <c r="E113" s="54">
        <v>1829</v>
      </c>
      <c r="F113" s="54">
        <v>2483</v>
      </c>
      <c r="G113" s="54">
        <f t="shared" si="18"/>
        <v>654</v>
      </c>
      <c r="H113" s="87">
        <f t="shared" si="19"/>
        <v>0.56243999999999994</v>
      </c>
      <c r="I113" s="97">
        <f t="shared" si="22"/>
        <v>0.1813494088703991</v>
      </c>
      <c r="J113" s="85">
        <f t="shared" si="20"/>
        <v>0.74378940887039902</v>
      </c>
      <c r="K113" s="30"/>
      <c r="L113" s="37"/>
      <c r="M113" s="43"/>
      <c r="N113" s="79">
        <v>100</v>
      </c>
      <c r="O113" s="90" t="s">
        <v>107</v>
      </c>
      <c r="P113" s="91">
        <v>15705803</v>
      </c>
      <c r="Q113" s="92">
        <v>45.7</v>
      </c>
      <c r="R113" s="54">
        <v>1829</v>
      </c>
      <c r="S113" s="54">
        <v>2483</v>
      </c>
      <c r="T113" s="54">
        <f t="shared" si="23"/>
        <v>654</v>
      </c>
      <c r="U113" s="87">
        <f t="shared" si="14"/>
        <v>0.56243999999999994</v>
      </c>
      <c r="V113" s="97">
        <f>Q113/7235.3*V10</f>
        <v>0.18742463560598727</v>
      </c>
      <c r="W113" s="85">
        <f t="shared" si="16"/>
        <v>0.74986463560598726</v>
      </c>
      <c r="X113" s="125">
        <f t="shared" si="21"/>
        <v>6.0752267355882461E-3</v>
      </c>
    </row>
    <row r="114" spans="1:24" x14ac:dyDescent="0.25">
      <c r="A114" s="80">
        <v>101</v>
      </c>
      <c r="B114" s="90" t="s">
        <v>108</v>
      </c>
      <c r="C114" s="91">
        <v>15708066</v>
      </c>
      <c r="D114" s="92">
        <v>70.5</v>
      </c>
      <c r="E114" s="54">
        <v>6410</v>
      </c>
      <c r="F114" s="54">
        <v>8682</v>
      </c>
      <c r="G114" s="54">
        <f t="shared" si="18"/>
        <v>2272</v>
      </c>
      <c r="H114" s="87">
        <f t="shared" si="19"/>
        <v>1.9539199999999999</v>
      </c>
      <c r="I114" s="97">
        <f t="shared" si="22"/>
        <v>0.27976221718518901</v>
      </c>
      <c r="J114" s="84">
        <f t="shared" si="20"/>
        <v>2.2336822171851889</v>
      </c>
      <c r="K114" s="30"/>
      <c r="L114" s="44"/>
      <c r="M114" s="38"/>
      <c r="N114" s="80">
        <v>101</v>
      </c>
      <c r="O114" s="90" t="s">
        <v>108</v>
      </c>
      <c r="P114" s="91">
        <v>15708066</v>
      </c>
      <c r="Q114" s="92">
        <v>70.5</v>
      </c>
      <c r="R114" s="54">
        <v>6410</v>
      </c>
      <c r="S114" s="54">
        <v>8682</v>
      </c>
      <c r="T114" s="54">
        <f t="shared" si="23"/>
        <v>2272</v>
      </c>
      <c r="U114" s="87">
        <f t="shared" si="14"/>
        <v>1.9539199999999999</v>
      </c>
      <c r="V114" s="97">
        <f>Q114/7235.3*V10</f>
        <v>0.28913428468757341</v>
      </c>
      <c r="W114" s="84">
        <f t="shared" si="16"/>
        <v>2.2430542846875734</v>
      </c>
      <c r="X114" s="125">
        <f t="shared" si="21"/>
        <v>9.3720675023845068E-3</v>
      </c>
    </row>
    <row r="115" spans="1:24" x14ac:dyDescent="0.25">
      <c r="A115" s="79">
        <v>102</v>
      </c>
      <c r="B115" s="90" t="s">
        <v>109</v>
      </c>
      <c r="C115" s="93">
        <v>15708622</v>
      </c>
      <c r="D115" s="92">
        <v>47.6</v>
      </c>
      <c r="E115" s="54">
        <v>3400</v>
      </c>
      <c r="F115" s="13">
        <v>4233</v>
      </c>
      <c r="G115" s="13">
        <f t="shared" si="18"/>
        <v>833</v>
      </c>
      <c r="H115" s="87">
        <f t="shared" si="19"/>
        <v>0.71638000000000002</v>
      </c>
      <c r="I115" s="97">
        <f t="shared" si="22"/>
        <v>0.18888909982999996</v>
      </c>
      <c r="J115" s="85">
        <f t="shared" si="20"/>
        <v>0.90526909982999992</v>
      </c>
      <c r="K115" s="30"/>
      <c r="L115" s="37"/>
      <c r="M115" s="38"/>
      <c r="N115" s="79">
        <v>102</v>
      </c>
      <c r="O115" s="90" t="s">
        <v>109</v>
      </c>
      <c r="P115" s="93">
        <v>15708622</v>
      </c>
      <c r="Q115" s="92">
        <v>47.6</v>
      </c>
      <c r="R115" s="54">
        <v>3400</v>
      </c>
      <c r="S115" s="13">
        <v>4233</v>
      </c>
      <c r="T115" s="13">
        <f t="shared" si="23"/>
        <v>833</v>
      </c>
      <c r="U115" s="87">
        <f t="shared" si="14"/>
        <v>0.71638000000000002</v>
      </c>
      <c r="V115" s="97">
        <f>Q115/7235.3*V10</f>
        <v>0.19521690710820558</v>
      </c>
      <c r="W115" s="85">
        <f t="shared" si="16"/>
        <v>0.91159690710820562</v>
      </c>
      <c r="X115" s="125">
        <f t="shared" si="21"/>
        <v>6.3278072782056993E-3</v>
      </c>
    </row>
    <row r="116" spans="1:24" x14ac:dyDescent="0.25">
      <c r="A116" s="79">
        <v>103</v>
      </c>
      <c r="B116" s="90" t="s">
        <v>110</v>
      </c>
      <c r="C116" s="93">
        <v>15708104</v>
      </c>
      <c r="D116" s="92">
        <v>41.8</v>
      </c>
      <c r="E116" s="54">
        <v>1347</v>
      </c>
      <c r="F116" s="13">
        <v>1408</v>
      </c>
      <c r="G116" s="13">
        <f t="shared" si="18"/>
        <v>61</v>
      </c>
      <c r="H116" s="87">
        <f t="shared" si="19"/>
        <v>5.246E-2</v>
      </c>
      <c r="I116" s="97">
        <f t="shared" si="22"/>
        <v>0.16587320111121842</v>
      </c>
      <c r="J116" s="85">
        <f t="shared" si="20"/>
        <v>0.21833320111121843</v>
      </c>
      <c r="K116" s="30"/>
      <c r="L116" s="37"/>
      <c r="M116" s="38"/>
      <c r="N116" s="79">
        <v>103</v>
      </c>
      <c r="O116" s="90" t="s">
        <v>110</v>
      </c>
      <c r="P116" s="93">
        <v>15708104</v>
      </c>
      <c r="Q116" s="92">
        <v>41.8</v>
      </c>
      <c r="R116" s="54">
        <v>1347</v>
      </c>
      <c r="S116" s="13">
        <v>1408</v>
      </c>
      <c r="T116" s="13">
        <f t="shared" si="23"/>
        <v>61</v>
      </c>
      <c r="U116" s="87">
        <f t="shared" ref="U116:U149" si="24">T116*0.00086</f>
        <v>5.246E-2</v>
      </c>
      <c r="V116" s="97">
        <f>Q116/7235.3*V10</f>
        <v>0.17142997304880234</v>
      </c>
      <c r="W116" s="85">
        <f t="shared" si="16"/>
        <v>0.22388997304880234</v>
      </c>
      <c r="X116" s="125">
        <f t="shared" si="21"/>
        <v>5.5567719375839153E-3</v>
      </c>
    </row>
    <row r="117" spans="1:24" x14ac:dyDescent="0.25">
      <c r="A117" s="79">
        <v>104</v>
      </c>
      <c r="B117" s="9" t="s">
        <v>111</v>
      </c>
      <c r="C117" s="48">
        <v>15708388</v>
      </c>
      <c r="D117" s="39">
        <v>41.4</v>
      </c>
      <c r="E117" s="13">
        <v>4060</v>
      </c>
      <c r="F117" s="13">
        <v>4772</v>
      </c>
      <c r="G117" s="13">
        <f t="shared" si="18"/>
        <v>712</v>
      </c>
      <c r="H117" s="87">
        <f t="shared" si="19"/>
        <v>0.61231999999999998</v>
      </c>
      <c r="I117" s="97">
        <f t="shared" si="22"/>
        <v>0.16428589775130248</v>
      </c>
      <c r="J117" s="85">
        <f t="shared" si="20"/>
        <v>0.7766058977513024</v>
      </c>
      <c r="K117" s="30"/>
      <c r="L117" s="37"/>
      <c r="M117" s="38"/>
      <c r="N117" s="79">
        <v>104</v>
      </c>
      <c r="O117" s="9" t="s">
        <v>111</v>
      </c>
      <c r="P117" s="48">
        <v>15708388</v>
      </c>
      <c r="Q117" s="39">
        <v>41.4</v>
      </c>
      <c r="R117" s="13">
        <v>4060</v>
      </c>
      <c r="S117" s="13">
        <v>4772</v>
      </c>
      <c r="T117" s="13">
        <f t="shared" si="23"/>
        <v>712</v>
      </c>
      <c r="U117" s="87">
        <f t="shared" si="24"/>
        <v>0.61231999999999998</v>
      </c>
      <c r="V117" s="97">
        <f>Q117/7235.3*V10</f>
        <v>0.16978949483780903</v>
      </c>
      <c r="W117" s="85">
        <f t="shared" si="16"/>
        <v>0.78210949483780901</v>
      </c>
      <c r="X117" s="125">
        <f t="shared" si="21"/>
        <v>5.5035970865066064E-3</v>
      </c>
    </row>
    <row r="118" spans="1:24" x14ac:dyDescent="0.25">
      <c r="A118" s="79">
        <v>105</v>
      </c>
      <c r="B118" s="9" t="s">
        <v>112</v>
      </c>
      <c r="C118" s="48">
        <v>15708121</v>
      </c>
      <c r="D118" s="39">
        <v>45.4</v>
      </c>
      <c r="E118" s="13">
        <v>5058</v>
      </c>
      <c r="F118" s="13">
        <v>6735</v>
      </c>
      <c r="G118" s="13">
        <f t="shared" si="18"/>
        <v>1677</v>
      </c>
      <c r="H118" s="87">
        <f t="shared" si="19"/>
        <v>1.4422200000000001</v>
      </c>
      <c r="I118" s="97">
        <f t="shared" si="22"/>
        <v>0.18015893135046213</v>
      </c>
      <c r="J118" s="85">
        <f t="shared" si="20"/>
        <v>1.6223789313504622</v>
      </c>
      <c r="K118" s="30"/>
      <c r="L118" s="37"/>
      <c r="M118" s="38"/>
      <c r="N118" s="79">
        <v>105</v>
      </c>
      <c r="O118" s="9" t="s">
        <v>112</v>
      </c>
      <c r="P118" s="48">
        <v>15708121</v>
      </c>
      <c r="Q118" s="39">
        <v>45.4</v>
      </c>
      <c r="R118" s="13">
        <v>5058</v>
      </c>
      <c r="S118" s="13">
        <v>6735</v>
      </c>
      <c r="T118" s="13">
        <f t="shared" si="23"/>
        <v>1677</v>
      </c>
      <c r="U118" s="87">
        <f t="shared" si="24"/>
        <v>1.4422200000000001</v>
      </c>
      <c r="V118" s="97">
        <f>Q118/7235.3*V10</f>
        <v>0.18619427694774227</v>
      </c>
      <c r="W118" s="85">
        <f t="shared" si="16"/>
        <v>1.6284142769477423</v>
      </c>
      <c r="X118" s="125">
        <f t="shared" si="21"/>
        <v>6.0353455972801395E-3</v>
      </c>
    </row>
    <row r="119" spans="1:24" x14ac:dyDescent="0.25">
      <c r="A119" s="79">
        <v>106</v>
      </c>
      <c r="B119" s="9" t="s">
        <v>113</v>
      </c>
      <c r="C119" s="57">
        <v>15708043</v>
      </c>
      <c r="D119" s="39">
        <v>60.2</v>
      </c>
      <c r="E119" s="13">
        <v>8148</v>
      </c>
      <c r="F119" s="13">
        <v>9637</v>
      </c>
      <c r="G119" s="13">
        <f t="shared" si="18"/>
        <v>1489</v>
      </c>
      <c r="H119" s="87">
        <f t="shared" si="19"/>
        <v>1.28054</v>
      </c>
      <c r="I119" s="97">
        <f t="shared" si="22"/>
        <v>0.23888915566735286</v>
      </c>
      <c r="J119" s="85">
        <f t="shared" si="20"/>
        <v>1.5194291556673529</v>
      </c>
      <c r="K119" s="30"/>
      <c r="L119" s="44"/>
      <c r="M119" s="38"/>
      <c r="N119" s="79">
        <v>106</v>
      </c>
      <c r="O119" s="9" t="s">
        <v>113</v>
      </c>
      <c r="P119" s="57">
        <v>15708043</v>
      </c>
      <c r="Q119" s="39">
        <v>60.2</v>
      </c>
      <c r="R119" s="13">
        <v>8148</v>
      </c>
      <c r="S119" s="13">
        <v>9637</v>
      </c>
      <c r="T119" s="13">
        <f t="shared" si="23"/>
        <v>1489</v>
      </c>
      <c r="U119" s="87">
        <f t="shared" si="24"/>
        <v>1.28054</v>
      </c>
      <c r="V119" s="97">
        <f>Q119/7235.3*V10</f>
        <v>0.24689197075449526</v>
      </c>
      <c r="W119" s="85">
        <f t="shared" si="16"/>
        <v>1.5274319707544952</v>
      </c>
      <c r="X119" s="125">
        <f t="shared" si="21"/>
        <v>8.0028150871422898E-3</v>
      </c>
    </row>
    <row r="120" spans="1:24" x14ac:dyDescent="0.25">
      <c r="A120" s="80">
        <v>107</v>
      </c>
      <c r="B120" s="53" t="s">
        <v>114</v>
      </c>
      <c r="C120" s="48">
        <v>15708227</v>
      </c>
      <c r="D120" s="39">
        <v>71.3</v>
      </c>
      <c r="E120" s="13">
        <v>5827</v>
      </c>
      <c r="F120" s="13">
        <v>6817</v>
      </c>
      <c r="G120" s="13">
        <f t="shared" si="18"/>
        <v>990</v>
      </c>
      <c r="H120" s="87">
        <f t="shared" si="19"/>
        <v>0.85139999999999993</v>
      </c>
      <c r="I120" s="97">
        <f t="shared" si="22"/>
        <v>0.2829368239050209</v>
      </c>
      <c r="J120" s="84">
        <f t="shared" si="20"/>
        <v>1.1343368239050209</v>
      </c>
      <c r="K120" s="30"/>
      <c r="L120" s="44"/>
      <c r="M120" s="38"/>
      <c r="N120" s="80">
        <v>107</v>
      </c>
      <c r="O120" s="53" t="s">
        <v>114</v>
      </c>
      <c r="P120" s="48">
        <v>15708227</v>
      </c>
      <c r="Q120" s="39">
        <v>71.3</v>
      </c>
      <c r="R120" s="13">
        <v>5827</v>
      </c>
      <c r="S120" s="13">
        <v>6817</v>
      </c>
      <c r="T120" s="13">
        <f t="shared" si="23"/>
        <v>990</v>
      </c>
      <c r="U120" s="87">
        <f t="shared" si="24"/>
        <v>0.85139999999999993</v>
      </c>
      <c r="V120" s="97">
        <f>Q120/7235.3*V10</f>
        <v>0.29241524110956002</v>
      </c>
      <c r="W120" s="84">
        <f t="shared" si="16"/>
        <v>1.1438152411095599</v>
      </c>
      <c r="X120" s="125">
        <f t="shared" si="21"/>
        <v>9.4784172045390136E-3</v>
      </c>
    </row>
    <row r="121" spans="1:24" x14ac:dyDescent="0.25">
      <c r="A121" s="79">
        <v>108</v>
      </c>
      <c r="B121" s="9" t="s">
        <v>115</v>
      </c>
      <c r="C121" s="48">
        <v>15708438</v>
      </c>
      <c r="D121" s="39">
        <v>46</v>
      </c>
      <c r="E121" s="13">
        <v>5257</v>
      </c>
      <c r="F121" s="13">
        <v>6709</v>
      </c>
      <c r="G121" s="13">
        <f t="shared" si="18"/>
        <v>1452</v>
      </c>
      <c r="H121" s="87">
        <f t="shared" si="19"/>
        <v>1.2487200000000001</v>
      </c>
      <c r="I121" s="97">
        <f t="shared" si="22"/>
        <v>0.18253988639033608</v>
      </c>
      <c r="J121" s="85">
        <f t="shared" si="20"/>
        <v>1.4312598863903361</v>
      </c>
      <c r="K121" s="30"/>
      <c r="L121" s="37"/>
      <c r="M121" s="38"/>
      <c r="N121" s="79">
        <v>108</v>
      </c>
      <c r="O121" s="9" t="s">
        <v>115</v>
      </c>
      <c r="P121" s="48">
        <v>15708438</v>
      </c>
      <c r="Q121" s="39">
        <v>46</v>
      </c>
      <c r="R121" s="13">
        <v>5257</v>
      </c>
      <c r="S121" s="13">
        <v>6709</v>
      </c>
      <c r="T121" s="13">
        <f t="shared" si="23"/>
        <v>1452</v>
      </c>
      <c r="U121" s="87">
        <f t="shared" si="24"/>
        <v>1.2487200000000001</v>
      </c>
      <c r="V121" s="97">
        <f>Q121/7235.3*V10</f>
        <v>0.18865499426423227</v>
      </c>
      <c r="W121" s="85">
        <f t="shared" si="16"/>
        <v>1.4373749942642324</v>
      </c>
      <c r="X121" s="125">
        <f t="shared" si="21"/>
        <v>6.1151078738963527E-3</v>
      </c>
    </row>
    <row r="122" spans="1:24" x14ac:dyDescent="0.25">
      <c r="A122" s="80">
        <v>109</v>
      </c>
      <c r="B122" s="53" t="s">
        <v>116</v>
      </c>
      <c r="C122" s="48">
        <v>15708285</v>
      </c>
      <c r="D122" s="39">
        <v>70.400000000000006</v>
      </c>
      <c r="E122" s="13">
        <v>2791</v>
      </c>
      <c r="F122" s="13">
        <v>2791</v>
      </c>
      <c r="G122" s="13">
        <f t="shared" si="18"/>
        <v>0</v>
      </c>
      <c r="H122" s="87">
        <f t="shared" si="19"/>
        <v>0</v>
      </c>
      <c r="I122" s="97">
        <f t="shared" si="22"/>
        <v>0.27936539134521005</v>
      </c>
      <c r="J122" s="84">
        <f t="shared" si="20"/>
        <v>0.27936539134521005</v>
      </c>
      <c r="K122" s="30"/>
      <c r="L122" s="44"/>
      <c r="M122" s="38"/>
      <c r="N122" s="80">
        <v>109</v>
      </c>
      <c r="O122" s="53" t="s">
        <v>116</v>
      </c>
      <c r="P122" s="48">
        <v>15708285</v>
      </c>
      <c r="Q122" s="39">
        <v>70.400000000000006</v>
      </c>
      <c r="R122" s="13">
        <v>2791</v>
      </c>
      <c r="S122" s="13">
        <v>2791</v>
      </c>
      <c r="T122" s="13">
        <f t="shared" si="23"/>
        <v>0</v>
      </c>
      <c r="U122" s="87">
        <f t="shared" si="24"/>
        <v>0</v>
      </c>
      <c r="V122" s="97">
        <f>Q122/7235.3*V10</f>
        <v>0.28872416513482507</v>
      </c>
      <c r="W122" s="84">
        <f t="shared" si="16"/>
        <v>0.28872416513482507</v>
      </c>
      <c r="X122" s="125">
        <f t="shared" si="21"/>
        <v>9.3587737896150269E-3</v>
      </c>
    </row>
    <row r="123" spans="1:24" x14ac:dyDescent="0.25">
      <c r="A123" s="80">
        <v>110</v>
      </c>
      <c r="B123" s="49" t="s">
        <v>117</v>
      </c>
      <c r="C123" s="48">
        <v>15708248</v>
      </c>
      <c r="D123" s="39">
        <v>47.7</v>
      </c>
      <c r="E123" s="13">
        <v>2461</v>
      </c>
      <c r="F123" s="13">
        <v>3557</v>
      </c>
      <c r="G123" s="13">
        <f t="shared" si="18"/>
        <v>1096</v>
      </c>
      <c r="H123" s="87">
        <f t="shared" si="19"/>
        <v>0.94255999999999995</v>
      </c>
      <c r="I123" s="97">
        <f t="shared" si="22"/>
        <v>0.18928592566997895</v>
      </c>
      <c r="J123" s="84">
        <f t="shared" si="20"/>
        <v>1.1318459256699789</v>
      </c>
      <c r="K123" s="30"/>
      <c r="L123" s="44"/>
      <c r="M123" s="38"/>
      <c r="N123" s="80">
        <v>110</v>
      </c>
      <c r="O123" s="49" t="s">
        <v>117</v>
      </c>
      <c r="P123" s="48">
        <v>15708248</v>
      </c>
      <c r="Q123" s="39">
        <v>47.7</v>
      </c>
      <c r="R123" s="13">
        <v>2461</v>
      </c>
      <c r="S123" s="13">
        <v>3557</v>
      </c>
      <c r="T123" s="13">
        <f t="shared" si="23"/>
        <v>1096</v>
      </c>
      <c r="U123" s="87">
        <f t="shared" si="24"/>
        <v>0.94255999999999995</v>
      </c>
      <c r="V123" s="97">
        <f>Q123/7235.3*V10</f>
        <v>0.19562702666095391</v>
      </c>
      <c r="W123" s="84">
        <f t="shared" si="16"/>
        <v>1.1381870266609539</v>
      </c>
      <c r="X123" s="125">
        <f t="shared" si="21"/>
        <v>6.3411009909750682E-3</v>
      </c>
    </row>
    <row r="124" spans="1:24" x14ac:dyDescent="0.25">
      <c r="A124" s="79">
        <v>111</v>
      </c>
      <c r="B124" s="9" t="s">
        <v>118</v>
      </c>
      <c r="C124" s="48">
        <v>15708011</v>
      </c>
      <c r="D124" s="39">
        <v>41.6</v>
      </c>
      <c r="E124" s="13">
        <v>5050</v>
      </c>
      <c r="F124" s="13">
        <v>6509</v>
      </c>
      <c r="G124" s="13">
        <f t="shared" si="18"/>
        <v>1459</v>
      </c>
      <c r="H124" s="87">
        <f t="shared" si="19"/>
        <v>1.25474</v>
      </c>
      <c r="I124" s="97">
        <f t="shared" si="22"/>
        <v>0.16507954943126046</v>
      </c>
      <c r="J124" s="85">
        <f t="shared" si="20"/>
        <v>1.4198195494312604</v>
      </c>
      <c r="K124" s="30"/>
      <c r="L124" s="44"/>
      <c r="M124" s="38"/>
      <c r="N124" s="79">
        <v>111</v>
      </c>
      <c r="O124" s="9" t="s">
        <v>118</v>
      </c>
      <c r="P124" s="48">
        <v>15708011</v>
      </c>
      <c r="Q124" s="39">
        <v>41.6</v>
      </c>
      <c r="R124" s="13">
        <v>5050</v>
      </c>
      <c r="S124" s="13">
        <v>6509</v>
      </c>
      <c r="T124" s="13">
        <f t="shared" si="23"/>
        <v>1459</v>
      </c>
      <c r="U124" s="87">
        <f t="shared" si="24"/>
        <v>1.25474</v>
      </c>
      <c r="V124" s="97">
        <f>Q124/7235.3*V10</f>
        <v>0.1706097339433057</v>
      </c>
      <c r="W124" s="85">
        <f t="shared" si="16"/>
        <v>1.4253497339433057</v>
      </c>
      <c r="X124" s="125">
        <f t="shared" si="21"/>
        <v>5.5301845120452331E-3</v>
      </c>
    </row>
    <row r="125" spans="1:24" x14ac:dyDescent="0.25">
      <c r="A125" s="79">
        <v>112</v>
      </c>
      <c r="B125" s="9" t="s">
        <v>119</v>
      </c>
      <c r="C125" s="48">
        <v>15708208</v>
      </c>
      <c r="D125" s="39">
        <v>41.7</v>
      </c>
      <c r="E125" s="13">
        <v>4841</v>
      </c>
      <c r="F125" s="13">
        <v>5818</v>
      </c>
      <c r="G125" s="13">
        <f t="shared" si="18"/>
        <v>977</v>
      </c>
      <c r="H125" s="87">
        <f t="shared" si="19"/>
        <v>0.84021999999999997</v>
      </c>
      <c r="I125" s="97">
        <f t="shared" si="22"/>
        <v>0.16547637527123946</v>
      </c>
      <c r="J125" s="85">
        <f t="shared" si="20"/>
        <v>1.0056963752712393</v>
      </c>
      <c r="K125" s="30"/>
      <c r="L125" s="37"/>
      <c r="M125" s="38"/>
      <c r="N125" s="79">
        <v>112</v>
      </c>
      <c r="O125" s="9" t="s">
        <v>119</v>
      </c>
      <c r="P125" s="48">
        <v>15708208</v>
      </c>
      <c r="Q125" s="39">
        <v>41.7</v>
      </c>
      <c r="R125" s="13">
        <v>4841</v>
      </c>
      <c r="S125" s="13">
        <v>5818</v>
      </c>
      <c r="T125" s="13">
        <f t="shared" si="23"/>
        <v>977</v>
      </c>
      <c r="U125" s="87">
        <f t="shared" si="24"/>
        <v>0.84021999999999997</v>
      </c>
      <c r="V125" s="97">
        <f>Q125/7235.3*V10</f>
        <v>0.17101985349605403</v>
      </c>
      <c r="W125" s="85">
        <f t="shared" si="16"/>
        <v>1.0112398534960541</v>
      </c>
      <c r="X125" s="125">
        <f t="shared" si="21"/>
        <v>5.543478224814713E-3</v>
      </c>
    </row>
    <row r="126" spans="1:24" x14ac:dyDescent="0.25">
      <c r="A126" s="79">
        <v>113</v>
      </c>
      <c r="B126" s="9" t="s">
        <v>120</v>
      </c>
      <c r="C126" s="48">
        <v>15708187</v>
      </c>
      <c r="D126" s="39">
        <v>45.7</v>
      </c>
      <c r="E126" s="13">
        <v>5510</v>
      </c>
      <c r="F126" s="13">
        <v>6600</v>
      </c>
      <c r="G126" s="13">
        <f t="shared" si="18"/>
        <v>1090</v>
      </c>
      <c r="H126" s="87">
        <f t="shared" si="19"/>
        <v>0.93740000000000001</v>
      </c>
      <c r="I126" s="97">
        <f t="shared" si="22"/>
        <v>0.1813494088703991</v>
      </c>
      <c r="J126" s="85">
        <f t="shared" si="20"/>
        <v>1.1187494088703991</v>
      </c>
      <c r="K126" s="30"/>
      <c r="L126" s="37"/>
      <c r="M126" s="38"/>
      <c r="N126" s="79">
        <v>113</v>
      </c>
      <c r="O126" s="9" t="s">
        <v>120</v>
      </c>
      <c r="P126" s="48">
        <v>15708187</v>
      </c>
      <c r="Q126" s="39">
        <v>45.7</v>
      </c>
      <c r="R126" s="13">
        <v>5510</v>
      </c>
      <c r="S126" s="13">
        <v>6600</v>
      </c>
      <c r="T126" s="13">
        <f t="shared" si="23"/>
        <v>1090</v>
      </c>
      <c r="U126" s="87">
        <f t="shared" si="24"/>
        <v>0.93740000000000001</v>
      </c>
      <c r="V126" s="97">
        <f>Q126/7235.3*V10</f>
        <v>0.18742463560598727</v>
      </c>
      <c r="W126" s="85">
        <f t="shared" si="16"/>
        <v>1.1248246356059872</v>
      </c>
      <c r="X126" s="125">
        <f t="shared" si="21"/>
        <v>6.0752267355881351E-3</v>
      </c>
    </row>
    <row r="127" spans="1:24" x14ac:dyDescent="0.25">
      <c r="A127" s="80">
        <v>114</v>
      </c>
      <c r="B127" s="49" t="s">
        <v>121</v>
      </c>
      <c r="C127" s="48">
        <v>15705591</v>
      </c>
      <c r="D127" s="39">
        <v>59.9</v>
      </c>
      <c r="E127" s="13">
        <v>7304</v>
      </c>
      <c r="F127" s="13">
        <v>8933</v>
      </c>
      <c r="G127" s="13">
        <f t="shared" si="18"/>
        <v>1629</v>
      </c>
      <c r="H127" s="87">
        <f t="shared" si="19"/>
        <v>1.4009400000000001</v>
      </c>
      <c r="I127" s="97">
        <f t="shared" si="22"/>
        <v>0.23769867814741588</v>
      </c>
      <c r="J127" s="84">
        <f t="shared" si="20"/>
        <v>1.638638678147416</v>
      </c>
      <c r="K127" s="30"/>
      <c r="L127" s="44"/>
      <c r="M127" s="38"/>
      <c r="N127" s="80">
        <v>114</v>
      </c>
      <c r="O127" s="49" t="s">
        <v>121</v>
      </c>
      <c r="P127" s="48">
        <v>15705591</v>
      </c>
      <c r="Q127" s="39">
        <v>59.9</v>
      </c>
      <c r="R127" s="13">
        <v>7304</v>
      </c>
      <c r="S127" s="13">
        <v>8933</v>
      </c>
      <c r="T127" s="13">
        <f t="shared" si="23"/>
        <v>1629</v>
      </c>
      <c r="U127" s="87">
        <f t="shared" si="24"/>
        <v>1.4009400000000001</v>
      </c>
      <c r="V127" s="97">
        <f>Q127/7235.3*V10</f>
        <v>0.24566161209625026</v>
      </c>
      <c r="W127" s="84">
        <f t="shared" si="16"/>
        <v>1.6466016120962503</v>
      </c>
      <c r="X127" s="125">
        <f t="shared" si="21"/>
        <v>7.9629339488342943E-3</v>
      </c>
    </row>
    <row r="128" spans="1:24" x14ac:dyDescent="0.25">
      <c r="A128" s="80">
        <v>115</v>
      </c>
      <c r="B128" s="49" t="s">
        <v>122</v>
      </c>
      <c r="C128" s="48">
        <v>15705766</v>
      </c>
      <c r="D128" s="39">
        <v>70.5</v>
      </c>
      <c r="E128" s="13">
        <v>5998</v>
      </c>
      <c r="F128" s="13">
        <v>8491</v>
      </c>
      <c r="G128" s="13">
        <f t="shared" si="18"/>
        <v>2493</v>
      </c>
      <c r="H128" s="87">
        <f t="shared" si="19"/>
        <v>2.14398</v>
      </c>
      <c r="I128" s="97">
        <f t="shared" si="22"/>
        <v>0.27976221718518901</v>
      </c>
      <c r="J128" s="84">
        <f t="shared" si="20"/>
        <v>2.4237422171851888</v>
      </c>
      <c r="K128" s="30"/>
      <c r="L128" s="44"/>
      <c r="M128" s="38"/>
      <c r="N128" s="80">
        <v>115</v>
      </c>
      <c r="O128" s="49" t="s">
        <v>122</v>
      </c>
      <c r="P128" s="48">
        <v>15705766</v>
      </c>
      <c r="Q128" s="39">
        <v>70.5</v>
      </c>
      <c r="R128" s="13">
        <v>5998</v>
      </c>
      <c r="S128" s="13">
        <v>8491</v>
      </c>
      <c r="T128" s="13">
        <f t="shared" si="23"/>
        <v>2493</v>
      </c>
      <c r="U128" s="87">
        <f t="shared" si="24"/>
        <v>2.14398</v>
      </c>
      <c r="V128" s="97">
        <f>Q128/7235.3*V10</f>
        <v>0.28913428468757341</v>
      </c>
      <c r="W128" s="84">
        <f t="shared" si="16"/>
        <v>2.4331142846875733</v>
      </c>
      <c r="X128" s="125">
        <f t="shared" si="21"/>
        <v>9.3720675023845068E-3</v>
      </c>
    </row>
    <row r="129" spans="1:24" x14ac:dyDescent="0.25">
      <c r="A129" s="79">
        <v>116</v>
      </c>
      <c r="B129" s="9" t="s">
        <v>123</v>
      </c>
      <c r="C129" s="48">
        <v>15708601</v>
      </c>
      <c r="D129" s="39">
        <v>45.6</v>
      </c>
      <c r="E129" s="13">
        <v>6541</v>
      </c>
      <c r="F129" s="13">
        <v>7741</v>
      </c>
      <c r="G129" s="13">
        <f t="shared" si="18"/>
        <v>1200</v>
      </c>
      <c r="H129" s="87">
        <f t="shared" si="19"/>
        <v>1.032</v>
      </c>
      <c r="I129" s="97">
        <f t="shared" si="22"/>
        <v>0.18095258303042011</v>
      </c>
      <c r="J129" s="85">
        <f t="shared" si="20"/>
        <v>1.2129525830304202</v>
      </c>
      <c r="K129" s="30"/>
      <c r="L129" s="37"/>
      <c r="M129" s="38"/>
      <c r="N129" s="79">
        <v>116</v>
      </c>
      <c r="O129" s="9" t="s">
        <v>123</v>
      </c>
      <c r="P129" s="48">
        <v>15708601</v>
      </c>
      <c r="Q129" s="39">
        <v>45.6</v>
      </c>
      <c r="R129" s="13">
        <v>6541</v>
      </c>
      <c r="S129" s="13">
        <v>7741</v>
      </c>
      <c r="T129" s="13">
        <f t="shared" si="23"/>
        <v>1200</v>
      </c>
      <c r="U129" s="87">
        <f t="shared" si="24"/>
        <v>1.032</v>
      </c>
      <c r="V129" s="97">
        <f>Q129/7235.3*V10</f>
        <v>0.18701451605323893</v>
      </c>
      <c r="W129" s="85">
        <f t="shared" si="16"/>
        <v>1.2190145160532389</v>
      </c>
      <c r="X129" s="125">
        <f t="shared" si="21"/>
        <v>6.0619330228186552E-3</v>
      </c>
    </row>
    <row r="130" spans="1:24" x14ac:dyDescent="0.25">
      <c r="A130" s="79">
        <v>117</v>
      </c>
      <c r="B130" s="9" t="s">
        <v>124</v>
      </c>
      <c r="C130" s="48">
        <v>15705738</v>
      </c>
      <c r="D130" s="39">
        <v>70.599999999999994</v>
      </c>
      <c r="E130" s="13">
        <v>9848</v>
      </c>
      <c r="F130" s="13">
        <v>11803</v>
      </c>
      <c r="G130" s="13">
        <f t="shared" si="18"/>
        <v>1955</v>
      </c>
      <c r="H130" s="87">
        <f t="shared" si="19"/>
        <v>1.6813</v>
      </c>
      <c r="I130" s="97">
        <f t="shared" si="22"/>
        <v>0.28015904302516798</v>
      </c>
      <c r="J130" s="85">
        <f t="shared" si="20"/>
        <v>1.9614590430251679</v>
      </c>
      <c r="K130" s="30"/>
      <c r="L130" s="44"/>
      <c r="M130" s="38"/>
      <c r="N130" s="79">
        <v>117</v>
      </c>
      <c r="O130" s="9" t="s">
        <v>124</v>
      </c>
      <c r="P130" s="48">
        <v>15705738</v>
      </c>
      <c r="Q130" s="39">
        <v>70.599999999999994</v>
      </c>
      <c r="R130" s="13">
        <v>9848</v>
      </c>
      <c r="S130" s="13">
        <v>11803</v>
      </c>
      <c r="T130" s="13">
        <f t="shared" si="23"/>
        <v>1955</v>
      </c>
      <c r="U130" s="87">
        <f t="shared" si="24"/>
        <v>1.6813</v>
      </c>
      <c r="V130" s="97">
        <f>Q130/7235.3*V10</f>
        <v>0.28954440424032168</v>
      </c>
      <c r="W130" s="85">
        <f t="shared" si="16"/>
        <v>1.9708444042403217</v>
      </c>
      <c r="X130" s="125">
        <f t="shared" si="21"/>
        <v>9.3853612151537646E-3</v>
      </c>
    </row>
    <row r="131" spans="1:24" x14ac:dyDescent="0.25">
      <c r="A131" s="79">
        <v>118</v>
      </c>
      <c r="B131" s="9" t="s">
        <v>147</v>
      </c>
      <c r="C131" s="48">
        <v>15705647</v>
      </c>
      <c r="D131" s="39">
        <v>47</v>
      </c>
      <c r="E131" s="13">
        <v>3620</v>
      </c>
      <c r="F131" s="13">
        <v>4606</v>
      </c>
      <c r="G131" s="13">
        <f t="shared" si="18"/>
        <v>986</v>
      </c>
      <c r="H131" s="87">
        <f t="shared" si="19"/>
        <v>0.84795999999999994</v>
      </c>
      <c r="I131" s="97">
        <f t="shared" si="22"/>
        <v>0.18650814479012601</v>
      </c>
      <c r="J131" s="85">
        <f t="shared" si="20"/>
        <v>1.0344681447901261</v>
      </c>
      <c r="K131" s="30"/>
      <c r="L131" s="37"/>
      <c r="M131" s="38"/>
      <c r="N131" s="79">
        <v>118</v>
      </c>
      <c r="O131" s="9" t="s">
        <v>147</v>
      </c>
      <c r="P131" s="48">
        <v>15705647</v>
      </c>
      <c r="Q131" s="39">
        <v>47</v>
      </c>
      <c r="R131" s="13">
        <v>3620</v>
      </c>
      <c r="S131" s="13">
        <v>4606</v>
      </c>
      <c r="T131" s="13">
        <f t="shared" si="23"/>
        <v>986</v>
      </c>
      <c r="U131" s="87">
        <f t="shared" si="24"/>
        <v>0.84795999999999994</v>
      </c>
      <c r="V131" s="97">
        <f>Q131/7235.3*V10</f>
        <v>0.19275618979171558</v>
      </c>
      <c r="W131" s="85">
        <f t="shared" si="16"/>
        <v>1.0407161897917154</v>
      </c>
      <c r="X131" s="125">
        <f t="shared" si="21"/>
        <v>6.2480450015893751E-3</v>
      </c>
    </row>
    <row r="132" spans="1:24" x14ac:dyDescent="0.25">
      <c r="A132" s="79">
        <v>119</v>
      </c>
      <c r="B132" s="9" t="s">
        <v>125</v>
      </c>
      <c r="C132" s="48">
        <v>15702596</v>
      </c>
      <c r="D132" s="39">
        <v>41.3</v>
      </c>
      <c r="E132" s="13">
        <v>1594</v>
      </c>
      <c r="F132" s="13">
        <v>1594</v>
      </c>
      <c r="G132" s="13">
        <f t="shared" si="18"/>
        <v>0</v>
      </c>
      <c r="H132" s="87">
        <f t="shared" si="19"/>
        <v>0</v>
      </c>
      <c r="I132" s="97">
        <f t="shared" si="22"/>
        <v>0.16388907191132349</v>
      </c>
      <c r="J132" s="85">
        <f t="shared" si="20"/>
        <v>0.16388907191132349</v>
      </c>
      <c r="K132" s="30"/>
      <c r="L132" s="37"/>
      <c r="M132" s="38"/>
      <c r="N132" s="79">
        <v>119</v>
      </c>
      <c r="O132" s="9" t="s">
        <v>125</v>
      </c>
      <c r="P132" s="48">
        <v>15702596</v>
      </c>
      <c r="Q132" s="39">
        <v>41.3</v>
      </c>
      <c r="R132" s="13">
        <v>1594</v>
      </c>
      <c r="S132" s="13">
        <v>1594</v>
      </c>
      <c r="T132" s="13">
        <f t="shared" si="23"/>
        <v>0</v>
      </c>
      <c r="U132" s="87">
        <f t="shared" si="24"/>
        <v>0</v>
      </c>
      <c r="V132" s="97">
        <f>Q132/7235.3*V10</f>
        <v>0.1693793752850607</v>
      </c>
      <c r="W132" s="85">
        <f t="shared" si="16"/>
        <v>0.1693793752850607</v>
      </c>
      <c r="X132" s="125">
        <f t="shared" si="21"/>
        <v>5.4903033737372098E-3</v>
      </c>
    </row>
    <row r="133" spans="1:24" x14ac:dyDescent="0.25">
      <c r="A133" s="80">
        <v>120</v>
      </c>
      <c r="B133" s="49" t="s">
        <v>126</v>
      </c>
      <c r="C133" s="48">
        <v>15705820</v>
      </c>
      <c r="D133" s="39">
        <v>41.7</v>
      </c>
      <c r="E133" s="13">
        <v>5528</v>
      </c>
      <c r="F133" s="13">
        <v>6609</v>
      </c>
      <c r="G133" s="13">
        <f t="shared" si="18"/>
        <v>1081</v>
      </c>
      <c r="H133" s="87">
        <f t="shared" si="19"/>
        <v>0.92965999999999993</v>
      </c>
      <c r="I133" s="97">
        <f t="shared" si="22"/>
        <v>0.16547637527123946</v>
      </c>
      <c r="J133" s="84">
        <f t="shared" si="20"/>
        <v>1.0951363752712393</v>
      </c>
      <c r="K133" s="30"/>
      <c r="L133" s="44"/>
      <c r="M133" s="38"/>
      <c r="N133" s="80">
        <v>120</v>
      </c>
      <c r="O133" s="49" t="s">
        <v>126</v>
      </c>
      <c r="P133" s="48">
        <v>15705820</v>
      </c>
      <c r="Q133" s="39">
        <v>41.7</v>
      </c>
      <c r="R133" s="13">
        <v>5528</v>
      </c>
      <c r="S133" s="13">
        <v>6609</v>
      </c>
      <c r="T133" s="13">
        <f t="shared" si="23"/>
        <v>1081</v>
      </c>
      <c r="U133" s="87">
        <f t="shared" si="24"/>
        <v>0.92965999999999993</v>
      </c>
      <c r="V133" s="97">
        <f>Q133/7235.3*V10</f>
        <v>0.17101985349605403</v>
      </c>
      <c r="W133" s="84">
        <f t="shared" si="16"/>
        <v>1.100679853496054</v>
      </c>
      <c r="X133" s="125">
        <f t="shared" si="21"/>
        <v>5.543478224814713E-3</v>
      </c>
    </row>
    <row r="134" spans="1:24" x14ac:dyDescent="0.25">
      <c r="A134" s="79">
        <v>121</v>
      </c>
      <c r="B134" s="9" t="s">
        <v>115</v>
      </c>
      <c r="C134" s="48">
        <v>15705777</v>
      </c>
      <c r="D134" s="39">
        <v>45.4</v>
      </c>
      <c r="E134" s="13">
        <v>3991</v>
      </c>
      <c r="F134" s="13">
        <v>3991</v>
      </c>
      <c r="G134" s="13">
        <f t="shared" si="18"/>
        <v>0</v>
      </c>
      <c r="H134" s="87">
        <f t="shared" si="19"/>
        <v>0</v>
      </c>
      <c r="I134" s="97">
        <f t="shared" si="22"/>
        <v>0.18015893135046213</v>
      </c>
      <c r="J134" s="85">
        <f t="shared" si="20"/>
        <v>0.18015893135046213</v>
      </c>
      <c r="K134" s="30"/>
      <c r="L134" s="37"/>
      <c r="M134" s="38"/>
      <c r="N134" s="79">
        <v>121</v>
      </c>
      <c r="O134" s="9" t="s">
        <v>115</v>
      </c>
      <c r="P134" s="48">
        <v>15705777</v>
      </c>
      <c r="Q134" s="39">
        <v>45.4</v>
      </c>
      <c r="R134" s="13">
        <v>3991</v>
      </c>
      <c r="S134" s="13">
        <v>3991</v>
      </c>
      <c r="T134" s="13">
        <f t="shared" si="23"/>
        <v>0</v>
      </c>
      <c r="U134" s="87">
        <f t="shared" si="24"/>
        <v>0</v>
      </c>
      <c r="V134" s="97">
        <f>Q134/7235.3*V10</f>
        <v>0.18619427694774227</v>
      </c>
      <c r="W134" s="85">
        <f t="shared" si="16"/>
        <v>0.18619427694774227</v>
      </c>
      <c r="X134" s="125">
        <f t="shared" si="21"/>
        <v>6.0353455972801395E-3</v>
      </c>
    </row>
    <row r="135" spans="1:24" x14ac:dyDescent="0.25">
      <c r="A135" s="79">
        <v>122</v>
      </c>
      <c r="B135" s="9" t="s">
        <v>127</v>
      </c>
      <c r="C135" s="48">
        <v>15708339</v>
      </c>
      <c r="D135" s="39">
        <v>60.2</v>
      </c>
      <c r="E135" s="13">
        <v>7568</v>
      </c>
      <c r="F135" s="13">
        <v>8070</v>
      </c>
      <c r="G135" s="13">
        <f t="shared" si="18"/>
        <v>502</v>
      </c>
      <c r="H135" s="87">
        <f t="shared" si="19"/>
        <v>0.43171999999999999</v>
      </c>
      <c r="I135" s="97">
        <f t="shared" si="22"/>
        <v>0.23888915566735286</v>
      </c>
      <c r="J135" s="85">
        <f t="shared" si="20"/>
        <v>0.6706091556673528</v>
      </c>
      <c r="K135" s="30"/>
      <c r="L135" s="37"/>
      <c r="M135" s="38"/>
      <c r="N135" s="79">
        <v>122</v>
      </c>
      <c r="O135" s="9" t="s">
        <v>127</v>
      </c>
      <c r="P135" s="48">
        <v>15708339</v>
      </c>
      <c r="Q135" s="39">
        <v>60.2</v>
      </c>
      <c r="R135" s="13">
        <v>7568</v>
      </c>
      <c r="S135" s="13">
        <v>8070</v>
      </c>
      <c r="T135" s="13">
        <f t="shared" si="23"/>
        <v>502</v>
      </c>
      <c r="U135" s="87">
        <f t="shared" si="24"/>
        <v>0.43171999999999999</v>
      </c>
      <c r="V135" s="97">
        <f>Q135/7235.3*V10</f>
        <v>0.24689197075449526</v>
      </c>
      <c r="W135" s="85">
        <f t="shared" ref="W135:W149" si="25">U135+V135</f>
        <v>0.67861197075449531</v>
      </c>
      <c r="X135" s="125">
        <f t="shared" si="21"/>
        <v>8.0028150871425119E-3</v>
      </c>
    </row>
    <row r="136" spans="1:24" x14ac:dyDescent="0.25">
      <c r="A136" s="80">
        <v>123</v>
      </c>
      <c r="B136" s="49" t="s">
        <v>128</v>
      </c>
      <c r="C136" s="48">
        <v>15705781</v>
      </c>
      <c r="D136" s="39">
        <v>71</v>
      </c>
      <c r="E136" s="13">
        <v>4735</v>
      </c>
      <c r="F136" s="13">
        <v>4735</v>
      </c>
      <c r="G136" s="13">
        <f t="shared" si="18"/>
        <v>0</v>
      </c>
      <c r="H136" s="87">
        <f t="shared" si="19"/>
        <v>0</v>
      </c>
      <c r="I136" s="97">
        <f t="shared" si="22"/>
        <v>0.28174634638508395</v>
      </c>
      <c r="J136" s="84">
        <f t="shared" si="20"/>
        <v>0.28174634638508395</v>
      </c>
      <c r="K136" s="30"/>
      <c r="L136" s="44">
        <f>4461</f>
        <v>4461</v>
      </c>
      <c r="M136" s="38"/>
      <c r="N136" s="80">
        <v>123</v>
      </c>
      <c r="O136" s="49" t="s">
        <v>128</v>
      </c>
      <c r="P136" s="48">
        <v>15705781</v>
      </c>
      <c r="Q136" s="39">
        <v>71</v>
      </c>
      <c r="R136" s="13">
        <v>4735</v>
      </c>
      <c r="S136" s="13">
        <v>4735</v>
      </c>
      <c r="T136" s="13">
        <f t="shared" si="23"/>
        <v>0</v>
      </c>
      <c r="U136" s="87">
        <f t="shared" si="24"/>
        <v>0</v>
      </c>
      <c r="V136" s="97">
        <f>Q136/7235.3*V10</f>
        <v>0.29118488245131502</v>
      </c>
      <c r="W136" s="84">
        <f t="shared" si="25"/>
        <v>0.29118488245131502</v>
      </c>
      <c r="X136" s="125">
        <f t="shared" si="21"/>
        <v>9.4385360662310736E-3</v>
      </c>
    </row>
    <row r="137" spans="1:24" x14ac:dyDescent="0.25">
      <c r="A137" s="79">
        <v>124</v>
      </c>
      <c r="B137" s="9" t="s">
        <v>129</v>
      </c>
      <c r="C137" s="58">
        <v>15705805</v>
      </c>
      <c r="D137" s="39">
        <v>46</v>
      </c>
      <c r="E137" s="13">
        <v>5949</v>
      </c>
      <c r="F137" s="13">
        <v>7854</v>
      </c>
      <c r="G137" s="13">
        <f t="shared" si="18"/>
        <v>1905</v>
      </c>
      <c r="H137" s="87">
        <f t="shared" si="19"/>
        <v>1.6382999999999999</v>
      </c>
      <c r="I137" s="97">
        <f t="shared" si="22"/>
        <v>0.18253988639033608</v>
      </c>
      <c r="J137" s="85">
        <f t="shared" si="20"/>
        <v>1.8208398863903359</v>
      </c>
      <c r="K137" s="30"/>
      <c r="L137" s="37"/>
      <c r="M137" s="38"/>
      <c r="N137" s="79">
        <v>124</v>
      </c>
      <c r="O137" s="9" t="s">
        <v>129</v>
      </c>
      <c r="P137" s="58">
        <v>15705805</v>
      </c>
      <c r="Q137" s="39">
        <v>46</v>
      </c>
      <c r="R137" s="13">
        <v>5949</v>
      </c>
      <c r="S137" s="13">
        <v>7854</v>
      </c>
      <c r="T137" s="13">
        <f t="shared" si="23"/>
        <v>1905</v>
      </c>
      <c r="U137" s="87">
        <f t="shared" si="24"/>
        <v>1.6382999999999999</v>
      </c>
      <c r="V137" s="97">
        <f>Q137/7235.3*V10</f>
        <v>0.18865499426423227</v>
      </c>
      <c r="W137" s="85">
        <f t="shared" si="25"/>
        <v>1.826954994264232</v>
      </c>
      <c r="X137" s="125">
        <f t="shared" si="21"/>
        <v>6.1151078738961306E-3</v>
      </c>
    </row>
    <row r="138" spans="1:24" x14ac:dyDescent="0.25">
      <c r="A138" s="79">
        <v>125</v>
      </c>
      <c r="B138" s="9" t="s">
        <v>130</v>
      </c>
      <c r="C138" s="59">
        <v>15705540</v>
      </c>
      <c r="D138" s="39">
        <v>70.599999999999994</v>
      </c>
      <c r="E138" s="13">
        <v>5822</v>
      </c>
      <c r="F138" s="13">
        <v>6968</v>
      </c>
      <c r="G138" s="13">
        <f t="shared" si="18"/>
        <v>1146</v>
      </c>
      <c r="H138" s="87">
        <f t="shared" si="19"/>
        <v>0.98555999999999999</v>
      </c>
      <c r="I138" s="97">
        <f t="shared" si="22"/>
        <v>0.28015904302516798</v>
      </c>
      <c r="J138" s="85">
        <f t="shared" si="20"/>
        <v>1.2657190430251679</v>
      </c>
      <c r="K138" s="30"/>
      <c r="L138" s="44"/>
      <c r="M138" s="38"/>
      <c r="N138" s="79">
        <v>125</v>
      </c>
      <c r="O138" s="9" t="s">
        <v>130</v>
      </c>
      <c r="P138" s="59">
        <v>15705540</v>
      </c>
      <c r="Q138" s="39">
        <v>70.599999999999994</v>
      </c>
      <c r="R138" s="13">
        <v>5822</v>
      </c>
      <c r="S138" s="13">
        <v>6968</v>
      </c>
      <c r="T138" s="13">
        <f t="shared" si="23"/>
        <v>1146</v>
      </c>
      <c r="U138" s="87">
        <f t="shared" si="24"/>
        <v>0.98555999999999999</v>
      </c>
      <c r="V138" s="97">
        <f>Q138/7235.3*V10</f>
        <v>0.28954440424032168</v>
      </c>
      <c r="W138" s="85">
        <f t="shared" si="25"/>
        <v>1.2751044042403217</v>
      </c>
      <c r="X138" s="125">
        <f t="shared" si="21"/>
        <v>9.3853612151537646E-3</v>
      </c>
    </row>
    <row r="139" spans="1:24" x14ac:dyDescent="0.25">
      <c r="A139" s="79">
        <v>126</v>
      </c>
      <c r="B139" s="9" t="s">
        <v>131</v>
      </c>
      <c r="C139" s="7">
        <v>15705560</v>
      </c>
      <c r="D139" s="39">
        <v>47.3</v>
      </c>
      <c r="E139" s="13">
        <v>3474</v>
      </c>
      <c r="F139" s="13">
        <v>4108</v>
      </c>
      <c r="G139" s="13">
        <f t="shared" si="18"/>
        <v>634</v>
      </c>
      <c r="H139" s="87">
        <f t="shared" si="19"/>
        <v>0.54523999999999995</v>
      </c>
      <c r="I139" s="97">
        <f t="shared" si="22"/>
        <v>0.18769862231006296</v>
      </c>
      <c r="J139" s="85">
        <f t="shared" si="20"/>
        <v>0.7329386223100629</v>
      </c>
      <c r="K139" s="30"/>
      <c r="L139" s="37"/>
      <c r="M139" s="38"/>
      <c r="N139" s="79">
        <v>126</v>
      </c>
      <c r="O139" s="9" t="s">
        <v>131</v>
      </c>
      <c r="P139" s="7">
        <v>15705560</v>
      </c>
      <c r="Q139" s="39">
        <v>47.3</v>
      </c>
      <c r="R139" s="13">
        <v>3474</v>
      </c>
      <c r="S139" s="13">
        <v>4108</v>
      </c>
      <c r="T139" s="13">
        <f t="shared" si="23"/>
        <v>634</v>
      </c>
      <c r="U139" s="87">
        <f t="shared" si="24"/>
        <v>0.54523999999999995</v>
      </c>
      <c r="V139" s="97">
        <f>Q139/7235.3*V10</f>
        <v>0.19398654844996055</v>
      </c>
      <c r="W139" s="85">
        <f t="shared" si="25"/>
        <v>0.7392265484499605</v>
      </c>
      <c r="X139" s="125">
        <f t="shared" si="21"/>
        <v>6.2879261398975927E-3</v>
      </c>
    </row>
    <row r="140" spans="1:24" x14ac:dyDescent="0.25">
      <c r="A140" s="80">
        <v>127</v>
      </c>
      <c r="B140" s="9" t="s">
        <v>141</v>
      </c>
      <c r="C140" s="7">
        <v>15705687</v>
      </c>
      <c r="D140" s="39">
        <v>42.1</v>
      </c>
      <c r="E140" s="13">
        <v>6083</v>
      </c>
      <c r="F140" s="13">
        <v>7449</v>
      </c>
      <c r="G140" s="13">
        <f t="shared" si="18"/>
        <v>1366</v>
      </c>
      <c r="H140" s="87">
        <f t="shared" si="19"/>
        <v>1.17476</v>
      </c>
      <c r="I140" s="97">
        <f t="shared" si="22"/>
        <v>0.16706367863115543</v>
      </c>
      <c r="J140" s="84">
        <f t="shared" si="20"/>
        <v>1.3418236786311555</v>
      </c>
      <c r="K140" s="30"/>
      <c r="L140" s="44"/>
      <c r="M140" s="38"/>
      <c r="N140" s="80">
        <v>127</v>
      </c>
      <c r="O140" s="9" t="s">
        <v>141</v>
      </c>
      <c r="P140" s="7">
        <v>15705687</v>
      </c>
      <c r="Q140" s="39">
        <v>42.1</v>
      </c>
      <c r="R140" s="13">
        <v>6083</v>
      </c>
      <c r="S140" s="13">
        <v>7449</v>
      </c>
      <c r="T140" s="13">
        <f t="shared" si="23"/>
        <v>1366</v>
      </c>
      <c r="U140" s="87">
        <f t="shared" si="24"/>
        <v>1.17476</v>
      </c>
      <c r="V140" s="97">
        <f>Q140/7235.3*V10</f>
        <v>0.17266033170704737</v>
      </c>
      <c r="W140" s="84">
        <f t="shared" si="25"/>
        <v>1.3474203317070474</v>
      </c>
      <c r="X140" s="125">
        <f t="shared" si="21"/>
        <v>5.5966530758919664E-3</v>
      </c>
    </row>
    <row r="141" spans="1:24" x14ac:dyDescent="0.25">
      <c r="A141" s="80">
        <v>128</v>
      </c>
      <c r="B141" s="9" t="s">
        <v>132</v>
      </c>
      <c r="C141" s="7">
        <v>15705516</v>
      </c>
      <c r="D141" s="39">
        <v>41.7</v>
      </c>
      <c r="E141" s="13">
        <v>3527</v>
      </c>
      <c r="F141" s="13">
        <v>4701</v>
      </c>
      <c r="G141" s="13">
        <f t="shared" si="18"/>
        <v>1174</v>
      </c>
      <c r="H141" s="87">
        <f t="shared" si="19"/>
        <v>1.0096399999999999</v>
      </c>
      <c r="I141" s="97">
        <f t="shared" si="22"/>
        <v>0.16547637527123946</v>
      </c>
      <c r="J141" s="84">
        <f t="shared" si="20"/>
        <v>1.1751163752712392</v>
      </c>
      <c r="K141" s="30"/>
      <c r="L141" s="44"/>
      <c r="M141" s="38"/>
      <c r="N141" s="80">
        <v>128</v>
      </c>
      <c r="O141" s="9" t="s">
        <v>132</v>
      </c>
      <c r="P141" s="7">
        <v>15705516</v>
      </c>
      <c r="Q141" s="39">
        <v>41.7</v>
      </c>
      <c r="R141" s="13">
        <v>3527</v>
      </c>
      <c r="S141" s="13">
        <v>4701</v>
      </c>
      <c r="T141" s="13">
        <f t="shared" si="23"/>
        <v>1174</v>
      </c>
      <c r="U141" s="87">
        <f t="shared" si="24"/>
        <v>1.0096399999999999</v>
      </c>
      <c r="V141" s="97">
        <f>Q141/7235.3*V10</f>
        <v>0.17101985349605403</v>
      </c>
      <c r="W141" s="84">
        <f t="shared" si="25"/>
        <v>1.180659853496054</v>
      </c>
      <c r="X141" s="125">
        <f t="shared" si="21"/>
        <v>5.543478224814713E-3</v>
      </c>
    </row>
    <row r="142" spans="1:24" x14ac:dyDescent="0.25">
      <c r="A142" s="80">
        <v>129</v>
      </c>
      <c r="B142" s="9" t="s">
        <v>133</v>
      </c>
      <c r="C142" s="7">
        <v>15705523</v>
      </c>
      <c r="D142" s="39">
        <v>45.4</v>
      </c>
      <c r="E142" s="13">
        <v>4823</v>
      </c>
      <c r="F142" s="13">
        <v>6191</v>
      </c>
      <c r="G142" s="13">
        <f t="shared" si="18"/>
        <v>1368</v>
      </c>
      <c r="H142" s="87">
        <f t="shared" si="19"/>
        <v>1.17648</v>
      </c>
      <c r="I142" s="97">
        <f t="shared" ref="I142:I149" si="26">D142/7235.3*$I$10</f>
        <v>0.18015893135046213</v>
      </c>
      <c r="J142" s="85">
        <f t="shared" si="20"/>
        <v>1.3566389313504621</v>
      </c>
      <c r="K142" s="30"/>
      <c r="L142" s="44"/>
      <c r="M142" s="38"/>
      <c r="N142" s="80">
        <v>129</v>
      </c>
      <c r="O142" s="9" t="s">
        <v>133</v>
      </c>
      <c r="P142" s="7">
        <v>15705523</v>
      </c>
      <c r="Q142" s="39">
        <v>45.4</v>
      </c>
      <c r="R142" s="13">
        <v>4823</v>
      </c>
      <c r="S142" s="13">
        <v>6191</v>
      </c>
      <c r="T142" s="13">
        <f t="shared" si="23"/>
        <v>1368</v>
      </c>
      <c r="U142" s="87">
        <f t="shared" si="24"/>
        <v>1.17648</v>
      </c>
      <c r="V142" s="97">
        <f>Q142/7235.3*V10</f>
        <v>0.18619427694774227</v>
      </c>
      <c r="W142" s="85">
        <f t="shared" si="25"/>
        <v>1.3626742769477422</v>
      </c>
      <c r="X142" s="125">
        <f t="shared" si="21"/>
        <v>6.0353455972801395E-3</v>
      </c>
    </row>
    <row r="143" spans="1:24" x14ac:dyDescent="0.25">
      <c r="A143" s="83">
        <v>130</v>
      </c>
      <c r="B143" s="9" t="s">
        <v>142</v>
      </c>
      <c r="C143" s="7">
        <v>15705627</v>
      </c>
      <c r="D143" s="39">
        <v>59.9</v>
      </c>
      <c r="E143" s="13">
        <v>8332</v>
      </c>
      <c r="F143" s="13">
        <v>9818</v>
      </c>
      <c r="G143" s="13">
        <f t="shared" ref="G143:G149" si="27">F143-E143</f>
        <v>1486</v>
      </c>
      <c r="H143" s="87">
        <f t="shared" ref="H143:H149" si="28">G143*0.00086</f>
        <v>1.27796</v>
      </c>
      <c r="I143" s="97">
        <f t="shared" si="26"/>
        <v>0.23769867814741588</v>
      </c>
      <c r="J143" s="85">
        <f t="shared" ref="J143:J149" si="29">H143+I143</f>
        <v>1.5156586781474159</v>
      </c>
      <c r="K143" s="30"/>
      <c r="L143" s="44"/>
      <c r="M143" s="38"/>
      <c r="N143" s="83">
        <v>130</v>
      </c>
      <c r="O143" s="9" t="s">
        <v>142</v>
      </c>
      <c r="P143" s="7">
        <v>15705627</v>
      </c>
      <c r="Q143" s="39">
        <v>59.9</v>
      </c>
      <c r="R143" s="13">
        <v>8332</v>
      </c>
      <c r="S143" s="13">
        <v>9818</v>
      </c>
      <c r="T143" s="13">
        <f t="shared" si="23"/>
        <v>1486</v>
      </c>
      <c r="U143" s="87">
        <f t="shared" si="24"/>
        <v>1.27796</v>
      </c>
      <c r="V143" s="97">
        <f>Q143/7235.3*V10</f>
        <v>0.24566161209625026</v>
      </c>
      <c r="W143" s="85">
        <f t="shared" si="25"/>
        <v>1.5236216120962502</v>
      </c>
      <c r="X143" s="125">
        <f t="shared" ref="X143:X149" si="30">W143-J143</f>
        <v>7.9629339488342943E-3</v>
      </c>
    </row>
    <row r="144" spans="1:24" x14ac:dyDescent="0.25">
      <c r="A144" s="79">
        <v>131</v>
      </c>
      <c r="B144" s="9" t="s">
        <v>134</v>
      </c>
      <c r="C144" s="7">
        <v>15705803</v>
      </c>
      <c r="D144" s="39">
        <v>70.5</v>
      </c>
      <c r="E144" s="13">
        <v>8191</v>
      </c>
      <c r="F144" s="13">
        <v>8219</v>
      </c>
      <c r="G144" s="13">
        <f t="shared" si="27"/>
        <v>28</v>
      </c>
      <c r="H144" s="87">
        <f t="shared" si="28"/>
        <v>2.4080000000000001E-2</v>
      </c>
      <c r="I144" s="97">
        <f t="shared" si="26"/>
        <v>0.27976221718518901</v>
      </c>
      <c r="J144" s="85">
        <f t="shared" si="29"/>
        <v>0.303842217185189</v>
      </c>
      <c r="K144" s="30"/>
      <c r="L144" s="44"/>
      <c r="M144" s="38"/>
      <c r="N144" s="79">
        <v>131</v>
      </c>
      <c r="O144" s="9" t="s">
        <v>134</v>
      </c>
      <c r="P144" s="7">
        <v>15705803</v>
      </c>
      <c r="Q144" s="39">
        <v>70.5</v>
      </c>
      <c r="R144" s="13">
        <v>8191</v>
      </c>
      <c r="S144" s="13">
        <v>8219</v>
      </c>
      <c r="T144" s="13">
        <f t="shared" si="23"/>
        <v>28</v>
      </c>
      <c r="U144" s="87">
        <f t="shared" si="24"/>
        <v>2.4080000000000001E-2</v>
      </c>
      <c r="V144" s="97">
        <f>Q144/7235.3*V10</f>
        <v>0.28913428468757341</v>
      </c>
      <c r="W144" s="85">
        <f t="shared" si="25"/>
        <v>0.3132142846875734</v>
      </c>
      <c r="X144" s="125">
        <f t="shared" si="30"/>
        <v>9.3720675023843958E-3</v>
      </c>
    </row>
    <row r="145" spans="1:24" x14ac:dyDescent="0.25">
      <c r="A145" s="80">
        <v>132</v>
      </c>
      <c r="B145" s="9" t="s">
        <v>135</v>
      </c>
      <c r="C145" s="7">
        <v>15705824</v>
      </c>
      <c r="D145" s="39">
        <v>45.1</v>
      </c>
      <c r="E145" s="13">
        <v>8248</v>
      </c>
      <c r="F145" s="13">
        <v>9542</v>
      </c>
      <c r="G145" s="13">
        <f t="shared" si="27"/>
        <v>1294</v>
      </c>
      <c r="H145" s="87">
        <f t="shared" si="28"/>
        <v>1.1128400000000001</v>
      </c>
      <c r="I145" s="97">
        <f t="shared" si="26"/>
        <v>0.17896845383052518</v>
      </c>
      <c r="J145" s="84">
        <f t="shared" si="29"/>
        <v>1.2918084538305252</v>
      </c>
      <c r="K145" s="30"/>
      <c r="L145" s="37"/>
      <c r="M145" s="38"/>
      <c r="N145" s="80">
        <v>132</v>
      </c>
      <c r="O145" s="9" t="s">
        <v>135</v>
      </c>
      <c r="P145" s="7">
        <v>15705824</v>
      </c>
      <c r="Q145" s="39">
        <v>45.1</v>
      </c>
      <c r="R145" s="13">
        <v>8248</v>
      </c>
      <c r="S145" s="13">
        <v>9542</v>
      </c>
      <c r="T145" s="13">
        <f t="shared" si="23"/>
        <v>1294</v>
      </c>
      <c r="U145" s="87">
        <f t="shared" si="24"/>
        <v>1.1128400000000001</v>
      </c>
      <c r="V145" s="97">
        <f>Q145/7235.3*V10</f>
        <v>0.18496391828949729</v>
      </c>
      <c r="W145" s="84">
        <f t="shared" si="25"/>
        <v>1.2978039182894974</v>
      </c>
      <c r="X145" s="125">
        <f t="shared" si="30"/>
        <v>5.995464458972144E-3</v>
      </c>
    </row>
    <row r="146" spans="1:24" x14ac:dyDescent="0.25">
      <c r="A146" s="81">
        <v>133</v>
      </c>
      <c r="B146" s="60" t="s">
        <v>143</v>
      </c>
      <c r="C146" s="7">
        <v>15705693</v>
      </c>
      <c r="D146" s="45">
        <v>70.5</v>
      </c>
      <c r="E146" s="13">
        <v>3890</v>
      </c>
      <c r="F146" s="13">
        <v>5480</v>
      </c>
      <c r="G146" s="13">
        <f t="shared" si="27"/>
        <v>1590</v>
      </c>
      <c r="H146" s="87">
        <f t="shared" si="28"/>
        <v>1.3673999999999999</v>
      </c>
      <c r="I146" s="97">
        <f t="shared" si="26"/>
        <v>0.27976221718518901</v>
      </c>
      <c r="J146" s="84">
        <f t="shared" si="29"/>
        <v>1.647162217185189</v>
      </c>
      <c r="K146" s="30"/>
      <c r="L146" s="44"/>
      <c r="M146" s="38"/>
      <c r="N146" s="81">
        <v>133</v>
      </c>
      <c r="O146" s="60" t="s">
        <v>143</v>
      </c>
      <c r="P146" s="7">
        <v>15705693</v>
      </c>
      <c r="Q146" s="45">
        <v>70.5</v>
      </c>
      <c r="R146" s="13">
        <v>3890</v>
      </c>
      <c r="S146" s="13">
        <v>5480</v>
      </c>
      <c r="T146" s="13">
        <f t="shared" si="23"/>
        <v>1590</v>
      </c>
      <c r="U146" s="87">
        <f t="shared" si="24"/>
        <v>1.3673999999999999</v>
      </c>
      <c r="V146" s="97">
        <f>Q146/7235.3*V10</f>
        <v>0.28913428468757341</v>
      </c>
      <c r="W146" s="84">
        <f t="shared" si="25"/>
        <v>1.6565342846875732</v>
      </c>
      <c r="X146" s="125">
        <f t="shared" si="30"/>
        <v>9.3720675023842848E-3</v>
      </c>
    </row>
    <row r="147" spans="1:24" x14ac:dyDescent="0.25">
      <c r="A147" s="80">
        <v>134</v>
      </c>
      <c r="B147" s="9" t="s">
        <v>131</v>
      </c>
      <c r="C147" s="7">
        <v>15705786</v>
      </c>
      <c r="D147" s="39">
        <v>46.9</v>
      </c>
      <c r="E147" s="13">
        <v>4735</v>
      </c>
      <c r="F147" s="13">
        <v>5959</v>
      </c>
      <c r="G147" s="13">
        <f t="shared" si="27"/>
        <v>1224</v>
      </c>
      <c r="H147" s="87">
        <f t="shared" si="28"/>
        <v>1.05264</v>
      </c>
      <c r="I147" s="97">
        <f t="shared" si="26"/>
        <v>0.18611131895014699</v>
      </c>
      <c r="J147" s="84">
        <f t="shared" si="29"/>
        <v>1.2387513189501469</v>
      </c>
      <c r="K147" s="30"/>
      <c r="L147" s="37"/>
      <c r="M147" s="38"/>
      <c r="N147" s="80">
        <v>134</v>
      </c>
      <c r="O147" s="9" t="s">
        <v>131</v>
      </c>
      <c r="P147" s="7">
        <v>15705786</v>
      </c>
      <c r="Q147" s="39">
        <v>46.9</v>
      </c>
      <c r="R147" s="13">
        <v>4735</v>
      </c>
      <c r="S147" s="13">
        <v>5959</v>
      </c>
      <c r="T147" s="13">
        <f t="shared" si="23"/>
        <v>1224</v>
      </c>
      <c r="U147" s="87">
        <f t="shared" si="24"/>
        <v>1.05264</v>
      </c>
      <c r="V147" s="97">
        <f>Q147/7235.3*V10</f>
        <v>0.19234607023896724</v>
      </c>
      <c r="W147" s="84">
        <f t="shared" si="25"/>
        <v>1.2449860702389672</v>
      </c>
      <c r="X147" s="125">
        <f t="shared" si="30"/>
        <v>6.2347512888203394E-3</v>
      </c>
    </row>
    <row r="148" spans="1:24" x14ac:dyDescent="0.25">
      <c r="A148" s="80">
        <v>135</v>
      </c>
      <c r="B148" s="9" t="s">
        <v>136</v>
      </c>
      <c r="C148" s="7">
        <v>15705757</v>
      </c>
      <c r="D148" s="39">
        <v>42.3</v>
      </c>
      <c r="E148" s="13">
        <v>5303</v>
      </c>
      <c r="F148" s="13">
        <v>6661</v>
      </c>
      <c r="G148" s="13">
        <f t="shared" si="27"/>
        <v>1358</v>
      </c>
      <c r="H148" s="87">
        <f t="shared" si="28"/>
        <v>1.16788</v>
      </c>
      <c r="I148" s="97">
        <f t="shared" si="26"/>
        <v>0.16785733031111338</v>
      </c>
      <c r="J148" s="84">
        <f t="shared" si="29"/>
        <v>1.3357373303111135</v>
      </c>
      <c r="K148" s="30"/>
      <c r="L148" s="44"/>
      <c r="M148" s="38"/>
      <c r="N148" s="80">
        <v>135</v>
      </c>
      <c r="O148" s="9" t="s">
        <v>136</v>
      </c>
      <c r="P148" s="7">
        <v>15705757</v>
      </c>
      <c r="Q148" s="39">
        <v>42.3</v>
      </c>
      <c r="R148" s="13">
        <v>5303</v>
      </c>
      <c r="S148" s="13">
        <v>6661</v>
      </c>
      <c r="T148" s="13">
        <f t="shared" si="23"/>
        <v>1358</v>
      </c>
      <c r="U148" s="87">
        <f t="shared" si="24"/>
        <v>1.16788</v>
      </c>
      <c r="V148" s="97">
        <f>Q148/7235.3*V10</f>
        <v>0.173480570812544</v>
      </c>
      <c r="W148" s="84">
        <f t="shared" si="25"/>
        <v>1.341360570812544</v>
      </c>
      <c r="X148" s="125">
        <f t="shared" si="30"/>
        <v>5.623240501430482E-3</v>
      </c>
    </row>
    <row r="149" spans="1:24" x14ac:dyDescent="0.25">
      <c r="A149" s="80">
        <v>136</v>
      </c>
      <c r="B149" s="9" t="s">
        <v>144</v>
      </c>
      <c r="C149" s="7">
        <v>15705635</v>
      </c>
      <c r="D149" s="39">
        <v>41.2</v>
      </c>
      <c r="E149" s="13">
        <v>5210</v>
      </c>
      <c r="F149" s="13">
        <v>6442</v>
      </c>
      <c r="G149" s="13">
        <f t="shared" si="27"/>
        <v>1232</v>
      </c>
      <c r="H149" s="87">
        <f t="shared" si="28"/>
        <v>1.05952</v>
      </c>
      <c r="I149" s="97">
        <f t="shared" si="26"/>
        <v>0.16349224607134452</v>
      </c>
      <c r="J149" s="84">
        <f t="shared" si="29"/>
        <v>1.2230122460713446</v>
      </c>
      <c r="K149" s="30"/>
      <c r="L149" s="44"/>
      <c r="M149" s="38"/>
      <c r="N149" s="80">
        <v>136</v>
      </c>
      <c r="O149" s="9" t="s">
        <v>144</v>
      </c>
      <c r="P149" s="7">
        <v>15705635</v>
      </c>
      <c r="Q149" s="39">
        <v>41.2</v>
      </c>
      <c r="R149" s="13">
        <v>5210</v>
      </c>
      <c r="S149" s="13">
        <v>6442</v>
      </c>
      <c r="T149" s="13">
        <f t="shared" si="23"/>
        <v>1232</v>
      </c>
      <c r="U149" s="87">
        <f t="shared" si="24"/>
        <v>1.05952</v>
      </c>
      <c r="V149" s="97">
        <f>Q149/7235.3*V10</f>
        <v>0.16896925573231239</v>
      </c>
      <c r="W149" s="84">
        <f t="shared" si="25"/>
        <v>1.2284892557323124</v>
      </c>
      <c r="X149" s="125">
        <f t="shared" si="30"/>
        <v>5.4770096609677577E-3</v>
      </c>
    </row>
    <row r="150" spans="1:24" x14ac:dyDescent="0.25">
      <c r="A150" s="169" t="s">
        <v>3</v>
      </c>
      <c r="B150" s="169"/>
      <c r="C150" s="169"/>
      <c r="D150" s="76">
        <f>SUM(D14:D149)</f>
        <v>7235.2999999999984</v>
      </c>
      <c r="E150" s="76">
        <v>712637.48837209307</v>
      </c>
      <c r="F150" s="76">
        <f t="shared" ref="F150:J150" si="31">SUM(F14:F149)</f>
        <v>856309</v>
      </c>
      <c r="G150" s="76">
        <f t="shared" si="31"/>
        <v>143587.48837209301</v>
      </c>
      <c r="H150" s="77">
        <f t="shared" si="31"/>
        <v>123.48546000000003</v>
      </c>
      <c r="I150" s="78">
        <f t="shared" si="31"/>
        <v>28.711539999999996</v>
      </c>
      <c r="J150" s="78">
        <f t="shared" si="31"/>
        <v>152.19699999999992</v>
      </c>
      <c r="K150" s="61"/>
      <c r="L150" s="61"/>
      <c r="M150" s="62"/>
      <c r="N150" s="169" t="s">
        <v>3</v>
      </c>
      <c r="O150" s="169"/>
      <c r="P150" s="169"/>
      <c r="Q150" s="76">
        <f>SUM(Q14:Q149)</f>
        <v>7235.2999999999984</v>
      </c>
      <c r="R150" s="76">
        <v>712637.48837209307</v>
      </c>
      <c r="S150" s="76">
        <f t="shared" ref="S150:X150" si="32">SUM(S14:S149)</f>
        <v>855190</v>
      </c>
      <c r="T150" s="76">
        <f t="shared" si="32"/>
        <v>142468.83720930232</v>
      </c>
      <c r="U150" s="77">
        <f t="shared" si="32"/>
        <v>122.52362000000001</v>
      </c>
      <c r="V150" s="78">
        <f t="shared" si="32"/>
        <v>29.673379999999987</v>
      </c>
      <c r="W150" s="78">
        <f t="shared" si="32"/>
        <v>152.19699999999997</v>
      </c>
      <c r="X150" s="78">
        <f t="shared" si="32"/>
        <v>2.4730217873525362E-14</v>
      </c>
    </row>
    <row r="151" spans="1:24" x14ac:dyDescent="0.25">
      <c r="H151" s="65"/>
      <c r="K151" s="75"/>
      <c r="L151" s="75"/>
      <c r="M151" s="30"/>
      <c r="U151" s="65"/>
    </row>
    <row r="152" spans="1:24" x14ac:dyDescent="0.25">
      <c r="A152" s="4"/>
      <c r="B152" s="4"/>
      <c r="C152" s="4"/>
      <c r="D152" s="4"/>
      <c r="E152" s="6"/>
      <c r="F152" s="5"/>
      <c r="G152" s="5"/>
      <c r="H152" s="6"/>
      <c r="I152" s="2">
        <f>I150-I10</f>
        <v>0</v>
      </c>
      <c r="J152" s="2"/>
      <c r="K152" s="30"/>
      <c r="L152" s="30"/>
      <c r="M152" s="30"/>
      <c r="N152" s="4"/>
      <c r="O152" s="4"/>
      <c r="P152" s="4"/>
      <c r="Q152" s="4"/>
      <c r="R152" s="6"/>
      <c r="S152" s="5"/>
      <c r="T152" s="5"/>
      <c r="U152" s="6"/>
      <c r="V152" s="2">
        <f>V150-V10</f>
        <v>0</v>
      </c>
      <c r="W152" s="2"/>
    </row>
    <row r="153" spans="1:24" x14ac:dyDescent="0.25">
      <c r="B153" s="68"/>
      <c r="C153" s="64" t="s">
        <v>151</v>
      </c>
      <c r="E153" s="68"/>
      <c r="F153" s="68"/>
      <c r="G153" s="68"/>
      <c r="H153" s="69"/>
      <c r="K153" s="30"/>
      <c r="L153" s="30"/>
      <c r="M153" s="30"/>
      <c r="O153" s="68"/>
      <c r="P153" s="64" t="s">
        <v>151</v>
      </c>
      <c r="R153" s="68"/>
      <c r="S153" s="68"/>
      <c r="T153" s="68"/>
      <c r="U153" s="69"/>
    </row>
    <row r="154" spans="1:24" x14ac:dyDescent="0.25">
      <c r="K154" s="30"/>
      <c r="L154" s="30"/>
      <c r="M154" s="30"/>
    </row>
    <row r="155" spans="1:24" x14ac:dyDescent="0.25">
      <c r="K155" s="30"/>
      <c r="L155" s="30"/>
      <c r="M155" s="30"/>
    </row>
    <row r="156" spans="1:24" x14ac:dyDescent="0.25">
      <c r="K156" s="30"/>
      <c r="L156" s="30"/>
      <c r="M156" s="30"/>
    </row>
    <row r="157" spans="1:24" x14ac:dyDescent="0.25">
      <c r="K157" s="30"/>
      <c r="L157" s="30"/>
      <c r="M157" s="30"/>
    </row>
    <row r="158" spans="1:24" x14ac:dyDescent="0.25">
      <c r="K158" s="30"/>
      <c r="L158" s="30"/>
      <c r="M158" s="30"/>
    </row>
    <row r="159" spans="1:24" x14ac:dyDescent="0.25">
      <c r="K159" s="30"/>
      <c r="L159" s="30"/>
      <c r="M159" s="30"/>
    </row>
    <row r="160" spans="1:24" x14ac:dyDescent="0.25">
      <c r="K160" s="30"/>
      <c r="L160" s="30"/>
      <c r="M160" s="30"/>
    </row>
    <row r="161" spans="11:13" x14ac:dyDescent="0.25">
      <c r="K161" s="30"/>
      <c r="L161" s="30"/>
      <c r="M161" s="30"/>
    </row>
    <row r="162" spans="11:13" x14ac:dyDescent="0.25">
      <c r="K162" s="30"/>
      <c r="L162" s="30"/>
      <c r="M162" s="30"/>
    </row>
    <row r="163" spans="11:13" x14ac:dyDescent="0.25">
      <c r="K163" s="30"/>
      <c r="L163" s="30"/>
      <c r="M163" s="30"/>
    </row>
    <row r="164" spans="11:13" x14ac:dyDescent="0.25">
      <c r="K164" s="30"/>
      <c r="L164" s="30"/>
      <c r="M164" s="30"/>
    </row>
    <row r="165" spans="11:13" x14ac:dyDescent="0.25">
      <c r="K165" s="30"/>
      <c r="L165" s="30"/>
      <c r="M165" s="30"/>
    </row>
    <row r="166" spans="11:13" x14ac:dyDescent="0.25">
      <c r="K166" s="30"/>
      <c r="L166" s="30"/>
      <c r="M166" s="30"/>
    </row>
    <row r="167" spans="11:13" x14ac:dyDescent="0.25">
      <c r="K167" s="30"/>
      <c r="L167" s="30"/>
      <c r="M167" s="30"/>
    </row>
    <row r="168" spans="11:13" x14ac:dyDescent="0.25">
      <c r="K168" s="30"/>
      <c r="L168" s="30"/>
      <c r="M168" s="30"/>
    </row>
    <row r="169" spans="11:13" x14ac:dyDescent="0.25">
      <c r="K169" s="30"/>
      <c r="L169" s="30"/>
      <c r="M169" s="30"/>
    </row>
    <row r="170" spans="11:13" x14ac:dyDescent="0.25">
      <c r="K170" s="30"/>
      <c r="L170" s="30"/>
      <c r="M170" s="30"/>
    </row>
    <row r="171" spans="11:13" x14ac:dyDescent="0.25">
      <c r="K171" s="30"/>
      <c r="L171" s="30"/>
      <c r="M171" s="30"/>
    </row>
    <row r="172" spans="11:13" x14ac:dyDescent="0.25">
      <c r="K172" s="30"/>
      <c r="L172" s="30"/>
      <c r="M172" s="30"/>
    </row>
    <row r="173" spans="11:13" x14ac:dyDescent="0.25">
      <c r="K173" s="30"/>
      <c r="L173" s="30"/>
      <c r="M173" s="30"/>
    </row>
    <row r="174" spans="11:13" x14ac:dyDescent="0.25">
      <c r="K174" s="30"/>
      <c r="L174" s="30"/>
      <c r="M174" s="30"/>
    </row>
    <row r="175" spans="11:13" x14ac:dyDescent="0.25">
      <c r="K175" s="30"/>
      <c r="L175" s="30"/>
      <c r="M175" s="30"/>
    </row>
    <row r="176" spans="11:13" x14ac:dyDescent="0.25">
      <c r="K176" s="30"/>
      <c r="L176" s="30"/>
      <c r="M176" s="30"/>
    </row>
    <row r="177" spans="11:13" x14ac:dyDescent="0.25">
      <c r="K177" s="30"/>
      <c r="L177" s="30"/>
      <c r="M177" s="30"/>
    </row>
    <row r="178" spans="11:13" x14ac:dyDescent="0.25">
      <c r="K178" s="30"/>
      <c r="L178" s="30"/>
      <c r="M178" s="30"/>
    </row>
    <row r="179" spans="11:13" x14ac:dyDescent="0.25">
      <c r="K179" s="30"/>
      <c r="L179" s="30"/>
      <c r="M179" s="30"/>
    </row>
    <row r="180" spans="11:13" x14ac:dyDescent="0.25">
      <c r="K180" s="30"/>
      <c r="L180" s="30"/>
      <c r="M180" s="30"/>
    </row>
    <row r="181" spans="11:13" x14ac:dyDescent="0.25">
      <c r="K181" s="30"/>
      <c r="L181" s="30"/>
      <c r="M181" s="30"/>
    </row>
    <row r="182" spans="11:13" x14ac:dyDescent="0.25">
      <c r="K182" s="30"/>
      <c r="L182" s="30"/>
      <c r="M182" s="30"/>
    </row>
    <row r="183" spans="11:13" x14ac:dyDescent="0.25">
      <c r="K183" s="30"/>
      <c r="L183" s="30"/>
      <c r="M183" s="30"/>
    </row>
    <row r="184" spans="11:13" x14ac:dyDescent="0.25">
      <c r="K184" s="30"/>
      <c r="L184" s="30"/>
      <c r="M184" s="30"/>
    </row>
    <row r="185" spans="11:13" x14ac:dyDescent="0.25">
      <c r="K185" s="30"/>
      <c r="L185" s="30"/>
      <c r="M185" s="30"/>
    </row>
    <row r="186" spans="11:13" x14ac:dyDescent="0.25">
      <c r="K186" s="30"/>
      <c r="L186" s="30"/>
      <c r="M186" s="30"/>
    </row>
    <row r="187" spans="11:13" x14ac:dyDescent="0.25">
      <c r="K187" s="30"/>
      <c r="L187" s="30"/>
      <c r="M187" s="30"/>
    </row>
    <row r="188" spans="11:13" x14ac:dyDescent="0.25">
      <c r="K188" s="30"/>
      <c r="L188" s="30"/>
      <c r="M188" s="30"/>
    </row>
    <row r="189" spans="11:13" x14ac:dyDescent="0.25">
      <c r="K189" s="30"/>
      <c r="L189" s="30"/>
      <c r="M189" s="30"/>
    </row>
    <row r="190" spans="11:13" x14ac:dyDescent="0.25">
      <c r="K190" s="71"/>
      <c r="L190" s="71"/>
      <c r="M190" s="71"/>
    </row>
    <row r="191" spans="11:13" x14ac:dyDescent="0.25">
      <c r="K191" s="71"/>
      <c r="L191" s="71"/>
      <c r="M191" s="71"/>
    </row>
  </sheetData>
  <mergeCells count="23">
    <mergeCell ref="A1:M1"/>
    <mergeCell ref="A3:M3"/>
    <mergeCell ref="A4:M4"/>
    <mergeCell ref="A6:I6"/>
    <mergeCell ref="L6:M10"/>
    <mergeCell ref="A7:E7"/>
    <mergeCell ref="F7:H7"/>
    <mergeCell ref="A8:E8"/>
    <mergeCell ref="F8:H8"/>
    <mergeCell ref="A9:E10"/>
    <mergeCell ref="A150:C150"/>
    <mergeCell ref="N6:V6"/>
    <mergeCell ref="N7:R7"/>
    <mergeCell ref="S7:U7"/>
    <mergeCell ref="N8:R8"/>
    <mergeCell ref="S8:U8"/>
    <mergeCell ref="N9:R10"/>
    <mergeCell ref="S9:U9"/>
    <mergeCell ref="S10:U10"/>
    <mergeCell ref="N150:P150"/>
    <mergeCell ref="F9:H9"/>
    <mergeCell ref="F10:H10"/>
    <mergeCell ref="L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Декабрь 2017</vt:lpstr>
      <vt:lpstr>Ноябрь 2017</vt:lpstr>
      <vt:lpstr>Октябрь 2017</vt:lpstr>
      <vt:lpstr>Апрель 2017</vt:lpstr>
      <vt:lpstr>Март 2017</vt:lpstr>
      <vt:lpstr>Февраль 2017</vt:lpstr>
      <vt:lpstr>Январь 2017</vt:lpstr>
      <vt:lpstr>перерасчет дек16</vt:lpstr>
      <vt:lpstr>'Апрель 2017'!Заголовки_для_печати</vt:lpstr>
      <vt:lpstr>'Декабрь 2017'!Заголовки_для_печати</vt:lpstr>
      <vt:lpstr>'Март 2017'!Заголовки_для_печати</vt:lpstr>
      <vt:lpstr>'Ноябрь 2017'!Заголовки_для_печати</vt:lpstr>
      <vt:lpstr>'Октябрь 2017'!Заголовки_для_печати</vt:lpstr>
      <vt:lpstr>'Февраль 2017'!Заголовки_для_печати</vt:lpstr>
      <vt:lpstr>'Январь 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2017-12-29T08:05:00Z</dcterms:modified>
</cp:coreProperties>
</file>