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45" windowWidth="14430" windowHeight="12795" tabRatio="599"/>
  </bookViews>
  <sheets>
    <sheet name="Декабрь 2017" sheetId="24" r:id="rId1"/>
    <sheet name="НОЯБРЬ 2017" sheetId="23" r:id="rId2"/>
    <sheet name="оКТЯБРЬ 2017непр" sheetId="21" r:id="rId3"/>
    <sheet name="Перерасчет!!!!!!!!" sheetId="22" r:id="rId4"/>
  </sheets>
  <definedNames>
    <definedName name="_xlnm.Print_Titles" localSheetId="2">'оКТЯБРЬ 2017непр'!$13:$13</definedName>
  </definedNames>
  <calcPr calcId="145621"/>
</workbook>
</file>

<file path=xl/calcChain.xml><?xml version="1.0" encoding="utf-8"?>
<calcChain xmlns="http://schemas.openxmlformats.org/spreadsheetml/2006/main">
  <c r="F15" i="24" l="1"/>
  <c r="G15" i="24" s="1"/>
  <c r="T15" i="24"/>
  <c r="U15" i="24"/>
  <c r="F16" i="24"/>
  <c r="G16" i="24" s="1"/>
  <c r="T16" i="24"/>
  <c r="U16" i="24"/>
  <c r="F17" i="24"/>
  <c r="G17" i="24" s="1"/>
  <c r="T17" i="24"/>
  <c r="U17" i="24"/>
  <c r="F18" i="24"/>
  <c r="G18" i="24" s="1"/>
  <c r="T18" i="24"/>
  <c r="U18" i="24"/>
  <c r="F19" i="24"/>
  <c r="G19" i="24" s="1"/>
  <c r="T19" i="24"/>
  <c r="U19" i="24"/>
  <c r="F20" i="24"/>
  <c r="G20" i="24" s="1"/>
  <c r="T20" i="24"/>
  <c r="U20" i="24"/>
  <c r="F21" i="24"/>
  <c r="G21" i="24" s="1"/>
  <c r="T21" i="24"/>
  <c r="U21" i="24"/>
  <c r="F22" i="24"/>
  <c r="G22" i="24" s="1"/>
  <c r="T22" i="24"/>
  <c r="U22" i="24"/>
  <c r="F23" i="24"/>
  <c r="G23" i="24" s="1"/>
  <c r="T23" i="24"/>
  <c r="U23" i="24"/>
  <c r="F24" i="24"/>
  <c r="G24" i="24" s="1"/>
  <c r="T24" i="24"/>
  <c r="U24" i="24"/>
  <c r="F25" i="24"/>
  <c r="G25" i="24" s="1"/>
  <c r="T25" i="24"/>
  <c r="U25" i="24"/>
  <c r="F26" i="24"/>
  <c r="G26" i="24" s="1"/>
  <c r="T26" i="24"/>
  <c r="U26" i="24"/>
  <c r="F27" i="24"/>
  <c r="G27" i="24" s="1"/>
  <c r="T27" i="24"/>
  <c r="U27" i="24"/>
  <c r="F28" i="24"/>
  <c r="G28" i="24" s="1"/>
  <c r="T28" i="24"/>
  <c r="U28" i="24"/>
  <c r="F29" i="24"/>
  <c r="G29" i="24" s="1"/>
  <c r="T29" i="24"/>
  <c r="U29" i="24"/>
  <c r="F30" i="24"/>
  <c r="G30" i="24" s="1"/>
  <c r="T30" i="24"/>
  <c r="U30" i="24"/>
  <c r="F31" i="24"/>
  <c r="G31" i="24" s="1"/>
  <c r="T31" i="24"/>
  <c r="U31" i="24"/>
  <c r="F32" i="24"/>
  <c r="G32" i="24" s="1"/>
  <c r="T32" i="24"/>
  <c r="U32" i="24" s="1"/>
  <c r="F33" i="24"/>
  <c r="G33" i="24"/>
  <c r="T33" i="24"/>
  <c r="U33" i="24" s="1"/>
  <c r="F34" i="24"/>
  <c r="G34" i="24"/>
  <c r="T34" i="24"/>
  <c r="U34" i="24" s="1"/>
  <c r="F35" i="24"/>
  <c r="G35" i="24"/>
  <c r="T35" i="24"/>
  <c r="U35" i="24" s="1"/>
  <c r="F36" i="24"/>
  <c r="G36" i="24"/>
  <c r="T36" i="24"/>
  <c r="U36" i="24" s="1"/>
  <c r="F37" i="24"/>
  <c r="G37" i="24"/>
  <c r="T37" i="24"/>
  <c r="U37" i="24" s="1"/>
  <c r="F38" i="24"/>
  <c r="G38" i="24"/>
  <c r="T38" i="24"/>
  <c r="U38" i="24" s="1"/>
  <c r="F39" i="24"/>
  <c r="G39" i="24"/>
  <c r="T39" i="24"/>
  <c r="U39" i="24" s="1"/>
  <c r="F40" i="24"/>
  <c r="G40" i="24"/>
  <c r="T40" i="24"/>
  <c r="U40" i="24" s="1"/>
  <c r="F41" i="24"/>
  <c r="G41" i="24"/>
  <c r="T41" i="24"/>
  <c r="U41" i="24" s="1"/>
  <c r="F42" i="24"/>
  <c r="G42" i="24"/>
  <c r="T42" i="24"/>
  <c r="U42" i="24" s="1"/>
  <c r="F43" i="24"/>
  <c r="G43" i="24"/>
  <c r="T43" i="24"/>
  <c r="U43" i="24" s="1"/>
  <c r="F44" i="24"/>
  <c r="G44" i="24" s="1"/>
  <c r="T44" i="24"/>
  <c r="U44" i="24"/>
  <c r="F45" i="24"/>
  <c r="G45" i="24" s="1"/>
  <c r="T45" i="24"/>
  <c r="U45" i="24"/>
  <c r="F46" i="24"/>
  <c r="G46" i="24" s="1"/>
  <c r="T46" i="24"/>
  <c r="U46" i="24"/>
  <c r="F47" i="24"/>
  <c r="G47" i="24" s="1"/>
  <c r="T47" i="24"/>
  <c r="U47" i="24"/>
  <c r="F48" i="24"/>
  <c r="G48" i="24" s="1"/>
  <c r="T48" i="24"/>
  <c r="U48" i="24"/>
  <c r="F49" i="24"/>
  <c r="G49" i="24" s="1"/>
  <c r="T49" i="24"/>
  <c r="U49" i="24"/>
  <c r="F50" i="24"/>
  <c r="G50" i="24" s="1"/>
  <c r="T50" i="24"/>
  <c r="U50" i="24"/>
  <c r="F51" i="24"/>
  <c r="G51" i="24" s="1"/>
  <c r="T51" i="24"/>
  <c r="U51" i="24"/>
  <c r="F52" i="24"/>
  <c r="G52" i="24" s="1"/>
  <c r="T52" i="24"/>
  <c r="U52" i="24"/>
  <c r="F53" i="24"/>
  <c r="G53" i="24" s="1"/>
  <c r="T53" i="24"/>
  <c r="U53" i="24"/>
  <c r="F54" i="24"/>
  <c r="G54" i="24" s="1"/>
  <c r="T54" i="24"/>
  <c r="U54" i="24"/>
  <c r="F55" i="24"/>
  <c r="G55" i="24" s="1"/>
  <c r="T55" i="24"/>
  <c r="U55" i="24" s="1"/>
  <c r="F56" i="24"/>
  <c r="G56" i="24"/>
  <c r="T56" i="24"/>
  <c r="U56" i="24" s="1"/>
  <c r="F57" i="24"/>
  <c r="G57" i="24"/>
  <c r="T57" i="24"/>
  <c r="U57" i="24" s="1"/>
  <c r="F58" i="24"/>
  <c r="G58" i="24"/>
  <c r="T58" i="24"/>
  <c r="U58" i="24" s="1"/>
  <c r="F59" i="24"/>
  <c r="G59" i="24"/>
  <c r="T59" i="24"/>
  <c r="U59" i="24" s="1"/>
  <c r="F60" i="24"/>
  <c r="G60" i="24"/>
  <c r="T60" i="24"/>
  <c r="U60" i="24" s="1"/>
  <c r="F61" i="24"/>
  <c r="G61" i="24"/>
  <c r="T61" i="24"/>
  <c r="U61" i="24" s="1"/>
  <c r="F62" i="24"/>
  <c r="G62" i="24"/>
  <c r="T62" i="24"/>
  <c r="U62" i="24" s="1"/>
  <c r="F63" i="24"/>
  <c r="G63" i="24"/>
  <c r="T63" i="24"/>
  <c r="U63" i="24" s="1"/>
  <c r="F64" i="24"/>
  <c r="G64" i="24"/>
  <c r="T64" i="24"/>
  <c r="U64" i="24" s="1"/>
  <c r="F65" i="24"/>
  <c r="G65" i="24"/>
  <c r="T65" i="24"/>
  <c r="U65" i="24" s="1"/>
  <c r="F66" i="24"/>
  <c r="G66" i="24"/>
  <c r="T66" i="24"/>
  <c r="U66" i="24" s="1"/>
  <c r="F67" i="24"/>
  <c r="G67" i="24"/>
  <c r="T67" i="24"/>
  <c r="U67" i="24" s="1"/>
  <c r="F68" i="24"/>
  <c r="G68" i="24"/>
  <c r="T68" i="24"/>
  <c r="U68" i="24" s="1"/>
  <c r="F69" i="24"/>
  <c r="G69" i="24"/>
  <c r="T69" i="24"/>
  <c r="U69" i="24" s="1"/>
  <c r="F70" i="24"/>
  <c r="G70" i="24"/>
  <c r="T70" i="24"/>
  <c r="U70" i="24" s="1"/>
  <c r="F71" i="24"/>
  <c r="G71" i="24"/>
  <c r="T71" i="24"/>
  <c r="U71" i="24" s="1"/>
  <c r="F72" i="24"/>
  <c r="G72" i="24"/>
  <c r="T72" i="24"/>
  <c r="U72" i="24" s="1"/>
  <c r="F73" i="24"/>
  <c r="G73" i="24"/>
  <c r="T73" i="24"/>
  <c r="U73" i="24" s="1"/>
  <c r="F74" i="24"/>
  <c r="G74" i="24"/>
  <c r="T74" i="24"/>
  <c r="U74" i="24" s="1"/>
  <c r="F75" i="24"/>
  <c r="G75" i="24"/>
  <c r="T75" i="24"/>
  <c r="U75" i="24" s="1"/>
  <c r="F76" i="24"/>
  <c r="G76" i="24"/>
  <c r="T76" i="24"/>
  <c r="U76" i="24" s="1"/>
  <c r="F77" i="24"/>
  <c r="G77" i="24"/>
  <c r="T77" i="24"/>
  <c r="U77" i="24" s="1"/>
  <c r="F78" i="24"/>
  <c r="G78" i="24"/>
  <c r="Q78" i="24"/>
  <c r="R78" i="24"/>
  <c r="S78" i="24"/>
  <c r="F79" i="24"/>
  <c r="G79" i="24"/>
  <c r="F80" i="24"/>
  <c r="G80" i="24" s="1"/>
  <c r="F81" i="24"/>
  <c r="G81" i="24"/>
  <c r="F82" i="24"/>
  <c r="G82" i="24" s="1"/>
  <c r="F83" i="24"/>
  <c r="G83" i="24"/>
  <c r="F84" i="24"/>
  <c r="G84" i="24" s="1"/>
  <c r="F85" i="24"/>
  <c r="G85" i="24"/>
  <c r="F86" i="24"/>
  <c r="G86" i="24" s="1"/>
  <c r="F87" i="24"/>
  <c r="G87" i="24"/>
  <c r="F88" i="24"/>
  <c r="G88" i="24" s="1"/>
  <c r="F89" i="24"/>
  <c r="G89" i="24"/>
  <c r="F90" i="24"/>
  <c r="G90" i="24" s="1"/>
  <c r="F91" i="24"/>
  <c r="G91" i="24"/>
  <c r="F92" i="24"/>
  <c r="G92" i="24" s="1"/>
  <c r="F93" i="24"/>
  <c r="G93" i="24" s="1"/>
  <c r="F94" i="24"/>
  <c r="G94" i="24" s="1"/>
  <c r="F95" i="24"/>
  <c r="G95" i="24"/>
  <c r="F96" i="24"/>
  <c r="G96" i="24" s="1"/>
  <c r="F97" i="24"/>
  <c r="G97" i="24"/>
  <c r="F98" i="24"/>
  <c r="G98" i="24" s="1"/>
  <c r="F99" i="24"/>
  <c r="G99" i="24"/>
  <c r="F100" i="24"/>
  <c r="G100" i="24" s="1"/>
  <c r="F101" i="24"/>
  <c r="G101" i="24"/>
  <c r="F102" i="24"/>
  <c r="G102" i="24" s="1"/>
  <c r="F103" i="24"/>
  <c r="G103" i="24"/>
  <c r="F104" i="24"/>
  <c r="G104" i="24" s="1"/>
  <c r="F105" i="24"/>
  <c r="G105" i="24"/>
  <c r="F106" i="24"/>
  <c r="G106" i="24" s="1"/>
  <c r="F107" i="24"/>
  <c r="G107" i="24"/>
  <c r="F108" i="24"/>
  <c r="G108" i="24" s="1"/>
  <c r="F109" i="24"/>
  <c r="G109" i="24"/>
  <c r="F110" i="24"/>
  <c r="G110" i="24" s="1"/>
  <c r="F111" i="24"/>
  <c r="G111" i="24"/>
  <c r="F112" i="24"/>
  <c r="G112" i="24" s="1"/>
  <c r="F113" i="24"/>
  <c r="G113" i="24"/>
  <c r="F114" i="24"/>
  <c r="G114" i="24" s="1"/>
  <c r="F115" i="24"/>
  <c r="G115" i="24"/>
  <c r="F116" i="24"/>
  <c r="G116" i="24" s="1"/>
  <c r="F117" i="24"/>
  <c r="G117" i="24"/>
  <c r="F118" i="24"/>
  <c r="G118" i="24" s="1"/>
  <c r="F119" i="24"/>
  <c r="G119" i="24"/>
  <c r="F120" i="24"/>
  <c r="G120" i="24" s="1"/>
  <c r="F121" i="24"/>
  <c r="G121" i="24"/>
  <c r="F122" i="24"/>
  <c r="G122" i="24" s="1"/>
  <c r="F123" i="24"/>
  <c r="G123" i="24"/>
  <c r="F124" i="24"/>
  <c r="G124" i="24" s="1"/>
  <c r="F125" i="24"/>
  <c r="G125" i="24"/>
  <c r="F126" i="24"/>
  <c r="G126" i="24" s="1"/>
  <c r="F127" i="24"/>
  <c r="G127" i="24"/>
  <c r="F128" i="24"/>
  <c r="G128" i="24" s="1"/>
  <c r="F129" i="24"/>
  <c r="G129" i="24"/>
  <c r="F130" i="24"/>
  <c r="G130" i="24" s="1"/>
  <c r="F131" i="24"/>
  <c r="G131" i="24"/>
  <c r="F132" i="24"/>
  <c r="G132" i="24" s="1"/>
  <c r="F133" i="24"/>
  <c r="G133" i="24"/>
  <c r="F134" i="24"/>
  <c r="G134" i="24" s="1"/>
  <c r="F135" i="24"/>
  <c r="G135" i="24"/>
  <c r="F136" i="24"/>
  <c r="G136" i="24" s="1"/>
  <c r="F137" i="24"/>
  <c r="G137" i="24"/>
  <c r="F138" i="24"/>
  <c r="G138" i="24" s="1"/>
  <c r="F139" i="24"/>
  <c r="G139" i="24"/>
  <c r="F140" i="24"/>
  <c r="G140" i="24" s="1"/>
  <c r="F141" i="24"/>
  <c r="G141" i="24"/>
  <c r="F142" i="24"/>
  <c r="G142" i="24" s="1"/>
  <c r="F143" i="24"/>
  <c r="G143" i="24"/>
  <c r="F144" i="24"/>
  <c r="G144" i="24" s="1"/>
  <c r="F145" i="24"/>
  <c r="G145" i="24"/>
  <c r="F146" i="24"/>
  <c r="G146" i="24" s="1"/>
  <c r="F147" i="24"/>
  <c r="G147" i="24"/>
  <c r="F148" i="24"/>
  <c r="G148" i="24" s="1"/>
  <c r="F149" i="24"/>
  <c r="G149" i="24"/>
  <c r="F150" i="24"/>
  <c r="G150" i="24" s="1"/>
  <c r="F151" i="24"/>
  <c r="G151" i="24"/>
  <c r="F152" i="24"/>
  <c r="G152" i="24" s="1"/>
  <c r="F153" i="24"/>
  <c r="G153" i="24"/>
  <c r="F154" i="24"/>
  <c r="G154" i="24" s="1"/>
  <c r="F155" i="24"/>
  <c r="G155" i="24"/>
  <c r="F156" i="24"/>
  <c r="G156" i="24" s="1"/>
  <c r="F157" i="24"/>
  <c r="G157" i="24"/>
  <c r="F158" i="24"/>
  <c r="G158" i="24" s="1"/>
  <c r="F159" i="24"/>
  <c r="G159" i="24" s="1"/>
  <c r="F160" i="24"/>
  <c r="G160" i="24"/>
  <c r="F161" i="24"/>
  <c r="G161" i="24" s="1"/>
  <c r="F162" i="24"/>
  <c r="G162" i="24"/>
  <c r="F163" i="24"/>
  <c r="G163" i="24" s="1"/>
  <c r="F164" i="24"/>
  <c r="G164" i="24"/>
  <c r="F165" i="24"/>
  <c r="G165" i="24" s="1"/>
  <c r="F166" i="24"/>
  <c r="G166" i="24"/>
  <c r="F167" i="24"/>
  <c r="G167" i="24" s="1"/>
  <c r="F168" i="24"/>
  <c r="G168" i="24"/>
  <c r="F169" i="24"/>
  <c r="G169" i="24" s="1"/>
  <c r="F170" i="24"/>
  <c r="G170" i="24"/>
  <c r="F171" i="24"/>
  <c r="G171" i="24" s="1"/>
  <c r="F172" i="24"/>
  <c r="G172" i="24"/>
  <c r="F173" i="24"/>
  <c r="G173" i="24" s="1"/>
  <c r="F174" i="24"/>
  <c r="G174" i="24"/>
  <c r="F175" i="24"/>
  <c r="G175" i="24" s="1"/>
  <c r="F176" i="24"/>
  <c r="G176" i="24" s="1"/>
  <c r="F177" i="24"/>
  <c r="G177" i="24"/>
  <c r="F178" i="24"/>
  <c r="G178" i="24" s="1"/>
  <c r="F179" i="24"/>
  <c r="G179" i="24"/>
  <c r="F180" i="24"/>
  <c r="G180" i="24" s="1"/>
  <c r="F181" i="24"/>
  <c r="G181" i="24"/>
  <c r="F182" i="24"/>
  <c r="G182" i="24" s="1"/>
  <c r="F183" i="24"/>
  <c r="G183" i="24"/>
  <c r="F184" i="24"/>
  <c r="G184" i="24" s="1"/>
  <c r="F185" i="24"/>
  <c r="G185" i="24"/>
  <c r="F186" i="24"/>
  <c r="G186" i="24" s="1"/>
  <c r="F187" i="24"/>
  <c r="G187" i="24"/>
  <c r="F188" i="24"/>
  <c r="G188" i="24" s="1"/>
  <c r="C189" i="24"/>
  <c r="D189" i="24"/>
  <c r="F189" i="24"/>
  <c r="G189" i="24" l="1"/>
  <c r="H9" i="24" s="1"/>
  <c r="H10" i="24" s="1"/>
  <c r="U78" i="24"/>
  <c r="V9" i="24" s="1"/>
  <c r="V10" i="24" s="1"/>
  <c r="T78" i="24"/>
  <c r="V15" i="24" l="1"/>
  <c r="V16" i="24"/>
  <c r="W16" i="24" s="1"/>
  <c r="V17" i="24"/>
  <c r="W17" i="24" s="1"/>
  <c r="V18" i="24"/>
  <c r="W18" i="24" s="1"/>
  <c r="V19" i="24"/>
  <c r="W19" i="24" s="1"/>
  <c r="V20" i="24"/>
  <c r="W20" i="24" s="1"/>
  <c r="V21" i="24"/>
  <c r="W21" i="24" s="1"/>
  <c r="V22" i="24"/>
  <c r="W22" i="24" s="1"/>
  <c r="V23" i="24"/>
  <c r="W23" i="24" s="1"/>
  <c r="V24" i="24"/>
  <c r="W24" i="24" s="1"/>
  <c r="V25" i="24"/>
  <c r="W25" i="24" s="1"/>
  <c r="V26" i="24"/>
  <c r="W26" i="24" s="1"/>
  <c r="V27" i="24"/>
  <c r="W27" i="24" s="1"/>
  <c r="V28" i="24"/>
  <c r="W28" i="24" s="1"/>
  <c r="V29" i="24"/>
  <c r="W29" i="24" s="1"/>
  <c r="V30" i="24"/>
  <c r="W30" i="24" s="1"/>
  <c r="V31" i="24"/>
  <c r="W31" i="24" s="1"/>
  <c r="V35" i="24"/>
  <c r="W35" i="24" s="1"/>
  <c r="V36" i="24"/>
  <c r="W36" i="24" s="1"/>
  <c r="V37" i="24"/>
  <c r="W37" i="24" s="1"/>
  <c r="V38" i="24"/>
  <c r="W38" i="24" s="1"/>
  <c r="V39" i="24"/>
  <c r="W39" i="24" s="1"/>
  <c r="V40" i="24"/>
  <c r="W40" i="24" s="1"/>
  <c r="V41" i="24"/>
  <c r="W41" i="24" s="1"/>
  <c r="V42" i="24"/>
  <c r="W42" i="24" s="1"/>
  <c r="V43" i="24"/>
  <c r="W43" i="24" s="1"/>
  <c r="V32" i="24"/>
  <c r="W32" i="24" s="1"/>
  <c r="V33" i="24"/>
  <c r="W33" i="24" s="1"/>
  <c r="V34" i="24"/>
  <c r="W34" i="24" s="1"/>
  <c r="V44" i="24"/>
  <c r="W44" i="24" s="1"/>
  <c r="V45" i="24"/>
  <c r="W45" i="24" s="1"/>
  <c r="V46" i="24"/>
  <c r="W46" i="24" s="1"/>
  <c r="V47" i="24"/>
  <c r="W47" i="24" s="1"/>
  <c r="V48" i="24"/>
  <c r="W48" i="24" s="1"/>
  <c r="V49" i="24"/>
  <c r="W49" i="24" s="1"/>
  <c r="V50" i="24"/>
  <c r="W50" i="24" s="1"/>
  <c r="V51" i="24"/>
  <c r="W51" i="24" s="1"/>
  <c r="V52" i="24"/>
  <c r="W52" i="24" s="1"/>
  <c r="V53" i="24"/>
  <c r="W53" i="24" s="1"/>
  <c r="V54" i="24"/>
  <c r="W54" i="24" s="1"/>
  <c r="V55" i="24"/>
  <c r="W55" i="24" s="1"/>
  <c r="V56" i="24"/>
  <c r="W56" i="24" s="1"/>
  <c r="V57" i="24"/>
  <c r="W57" i="24" s="1"/>
  <c r="V58" i="24"/>
  <c r="W58" i="24" s="1"/>
  <c r="V59" i="24"/>
  <c r="W59" i="24" s="1"/>
  <c r="V60" i="24"/>
  <c r="W60" i="24" s="1"/>
  <c r="V61" i="24"/>
  <c r="W61" i="24" s="1"/>
  <c r="V62" i="24"/>
  <c r="W62" i="24" s="1"/>
  <c r="V63" i="24"/>
  <c r="W63" i="24" s="1"/>
  <c r="V64" i="24"/>
  <c r="W64" i="24" s="1"/>
  <c r="V65" i="24"/>
  <c r="W65" i="24" s="1"/>
  <c r="V66" i="24"/>
  <c r="W66" i="24" s="1"/>
  <c r="V67" i="24"/>
  <c r="W67" i="24" s="1"/>
  <c r="V68" i="24"/>
  <c r="W68" i="24" s="1"/>
  <c r="V69" i="24"/>
  <c r="W69" i="24" s="1"/>
  <c r="V70" i="24"/>
  <c r="W70" i="24" s="1"/>
  <c r="V71" i="24"/>
  <c r="W71" i="24" s="1"/>
  <c r="V72" i="24"/>
  <c r="W72" i="24" s="1"/>
  <c r="V73" i="24"/>
  <c r="W73" i="24" s="1"/>
  <c r="V74" i="24"/>
  <c r="W74" i="24" s="1"/>
  <c r="V75" i="24"/>
  <c r="W75" i="24" s="1"/>
  <c r="V76" i="24"/>
  <c r="W76" i="24" s="1"/>
  <c r="V77" i="24"/>
  <c r="W77" i="24" s="1"/>
  <c r="H15" i="24"/>
  <c r="H16" i="24"/>
  <c r="I16" i="24" s="1"/>
  <c r="H17" i="24"/>
  <c r="I17" i="24" s="1"/>
  <c r="H18" i="24"/>
  <c r="I18" i="24" s="1"/>
  <c r="H19" i="24"/>
  <c r="I19" i="24" s="1"/>
  <c r="H20" i="24"/>
  <c r="I20" i="24" s="1"/>
  <c r="H21" i="24"/>
  <c r="I21" i="24" s="1"/>
  <c r="H22" i="24"/>
  <c r="I22" i="24" s="1"/>
  <c r="H23" i="24"/>
  <c r="I23" i="24" s="1"/>
  <c r="H24" i="24"/>
  <c r="I24" i="24" s="1"/>
  <c r="H33" i="24"/>
  <c r="I33" i="24" s="1"/>
  <c r="H34" i="24"/>
  <c r="I34" i="24" s="1"/>
  <c r="H35" i="24"/>
  <c r="I35" i="24" s="1"/>
  <c r="H25" i="24"/>
  <c r="I25" i="24" s="1"/>
  <c r="H26" i="24"/>
  <c r="I26" i="24" s="1"/>
  <c r="H27" i="24"/>
  <c r="I27" i="24" s="1"/>
  <c r="H28" i="24"/>
  <c r="I28" i="24" s="1"/>
  <c r="H29" i="24"/>
  <c r="I29" i="24" s="1"/>
  <c r="H30" i="24"/>
  <c r="I30" i="24" s="1"/>
  <c r="H31" i="24"/>
  <c r="I31" i="24" s="1"/>
  <c r="H32" i="24"/>
  <c r="I32" i="24" s="1"/>
  <c r="H44" i="24"/>
  <c r="I44" i="24" s="1"/>
  <c r="H45" i="24"/>
  <c r="I45" i="24" s="1"/>
  <c r="H46" i="24"/>
  <c r="I46" i="24" s="1"/>
  <c r="H47" i="24"/>
  <c r="I47" i="24" s="1"/>
  <c r="H48" i="24"/>
  <c r="I48" i="24" s="1"/>
  <c r="H49" i="24"/>
  <c r="I49" i="24" s="1"/>
  <c r="H50" i="24"/>
  <c r="I50" i="24" s="1"/>
  <c r="H51" i="24"/>
  <c r="I51" i="24" s="1"/>
  <c r="H36" i="24"/>
  <c r="I36" i="24" s="1"/>
  <c r="H37" i="24"/>
  <c r="I37" i="24" s="1"/>
  <c r="H38" i="24"/>
  <c r="I38" i="24" s="1"/>
  <c r="H39" i="24"/>
  <c r="I39" i="24" s="1"/>
  <c r="H40" i="24"/>
  <c r="I40" i="24" s="1"/>
  <c r="H41" i="24"/>
  <c r="I41" i="24" s="1"/>
  <c r="H42" i="24"/>
  <c r="I42" i="24" s="1"/>
  <c r="H43" i="24"/>
  <c r="I43" i="24" s="1"/>
  <c r="H56" i="24"/>
  <c r="I56" i="24" s="1"/>
  <c r="H57" i="24"/>
  <c r="I57" i="24" s="1"/>
  <c r="H58" i="24"/>
  <c r="I58" i="24" s="1"/>
  <c r="H59" i="24"/>
  <c r="I59" i="24" s="1"/>
  <c r="H60" i="24"/>
  <c r="I60" i="24" s="1"/>
  <c r="H61" i="24"/>
  <c r="I61" i="24" s="1"/>
  <c r="H62" i="24"/>
  <c r="I62" i="24" s="1"/>
  <c r="H63" i="24"/>
  <c r="I63" i="24" s="1"/>
  <c r="H64" i="24"/>
  <c r="I64" i="24" s="1"/>
  <c r="H65" i="24"/>
  <c r="I65" i="24" s="1"/>
  <c r="H66" i="24"/>
  <c r="I66" i="24" s="1"/>
  <c r="H67" i="24"/>
  <c r="I67" i="24" s="1"/>
  <c r="H68" i="24"/>
  <c r="I68" i="24" s="1"/>
  <c r="H69" i="24"/>
  <c r="I69" i="24" s="1"/>
  <c r="H70" i="24"/>
  <c r="I70" i="24" s="1"/>
  <c r="H80" i="24"/>
  <c r="I80" i="24" s="1"/>
  <c r="H82" i="24"/>
  <c r="I82" i="24" s="1"/>
  <c r="H84" i="24"/>
  <c r="I84" i="24" s="1"/>
  <c r="H52" i="24"/>
  <c r="I52" i="24" s="1"/>
  <c r="H53" i="24"/>
  <c r="I53" i="24" s="1"/>
  <c r="H54" i="24"/>
  <c r="I54" i="24" s="1"/>
  <c r="H55" i="24"/>
  <c r="I55" i="24" s="1"/>
  <c r="H71" i="24"/>
  <c r="I71" i="24" s="1"/>
  <c r="H72" i="24"/>
  <c r="I72" i="24" s="1"/>
  <c r="H73" i="24"/>
  <c r="I73" i="24" s="1"/>
  <c r="H74" i="24"/>
  <c r="I74" i="24" s="1"/>
  <c r="H75" i="24"/>
  <c r="I75" i="24" s="1"/>
  <c r="H76" i="24"/>
  <c r="I76" i="24" s="1"/>
  <c r="H77" i="24"/>
  <c r="I77" i="24" s="1"/>
  <c r="H78" i="24"/>
  <c r="I78" i="24" s="1"/>
  <c r="H79" i="24"/>
  <c r="I79" i="24" s="1"/>
  <c r="H81" i="24"/>
  <c r="I81" i="24" s="1"/>
  <c r="H83" i="24"/>
  <c r="I83" i="24" s="1"/>
  <c r="H85" i="24"/>
  <c r="I85" i="24" s="1"/>
  <c r="H87" i="24"/>
  <c r="I87" i="24" s="1"/>
  <c r="H89" i="24"/>
  <c r="I89" i="24" s="1"/>
  <c r="H91" i="24"/>
  <c r="I91" i="24" s="1"/>
  <c r="H95" i="24"/>
  <c r="I95" i="24" s="1"/>
  <c r="H97" i="24"/>
  <c r="I97" i="24" s="1"/>
  <c r="H99" i="24"/>
  <c r="I99" i="24" s="1"/>
  <c r="H101" i="24"/>
  <c r="I101" i="24" s="1"/>
  <c r="H103" i="24"/>
  <c r="I103" i="24" s="1"/>
  <c r="H105" i="24"/>
  <c r="I105" i="24" s="1"/>
  <c r="H86" i="24"/>
  <c r="I86" i="24" s="1"/>
  <c r="H88" i="24"/>
  <c r="I88" i="24" s="1"/>
  <c r="H90" i="24"/>
  <c r="I90" i="24" s="1"/>
  <c r="H92" i="24"/>
  <c r="I92" i="24" s="1"/>
  <c r="H94" i="24"/>
  <c r="I94" i="24" s="1"/>
  <c r="H96" i="24"/>
  <c r="I96" i="24" s="1"/>
  <c r="H98" i="24"/>
  <c r="I98" i="24" s="1"/>
  <c r="H100" i="24"/>
  <c r="I100" i="24" s="1"/>
  <c r="H102" i="24"/>
  <c r="I102" i="24" s="1"/>
  <c r="H104" i="24"/>
  <c r="I104" i="24" s="1"/>
  <c r="H106" i="24"/>
  <c r="I106" i="24" s="1"/>
  <c r="H108" i="24"/>
  <c r="I108" i="24" s="1"/>
  <c r="H110" i="24"/>
  <c r="I110" i="24" s="1"/>
  <c r="H112" i="24"/>
  <c r="I112" i="24" s="1"/>
  <c r="H114" i="24"/>
  <c r="I114" i="24" s="1"/>
  <c r="H116" i="24"/>
  <c r="I116" i="24" s="1"/>
  <c r="H118" i="24"/>
  <c r="I118" i="24" s="1"/>
  <c r="H120" i="24"/>
  <c r="I120" i="24" s="1"/>
  <c r="H122" i="24"/>
  <c r="I122" i="24" s="1"/>
  <c r="H124" i="24"/>
  <c r="I124" i="24" s="1"/>
  <c r="H126" i="24"/>
  <c r="I126" i="24" s="1"/>
  <c r="H128" i="24"/>
  <c r="I128" i="24" s="1"/>
  <c r="H130" i="24"/>
  <c r="I130" i="24" s="1"/>
  <c r="H132" i="24"/>
  <c r="I132" i="24" s="1"/>
  <c r="H134" i="24"/>
  <c r="I134" i="24" s="1"/>
  <c r="H136" i="24"/>
  <c r="I136" i="24" s="1"/>
  <c r="H138" i="24"/>
  <c r="I138" i="24" s="1"/>
  <c r="H140" i="24"/>
  <c r="I140" i="24" s="1"/>
  <c r="H142" i="24"/>
  <c r="I142" i="24" s="1"/>
  <c r="H144" i="24"/>
  <c r="I144" i="24" s="1"/>
  <c r="H146" i="24"/>
  <c r="I146" i="24" s="1"/>
  <c r="H148" i="24"/>
  <c r="I148" i="24" s="1"/>
  <c r="H150" i="24"/>
  <c r="I150" i="24" s="1"/>
  <c r="H152" i="24"/>
  <c r="I152" i="24" s="1"/>
  <c r="H154" i="24"/>
  <c r="I154" i="24" s="1"/>
  <c r="H156" i="24"/>
  <c r="I156" i="24" s="1"/>
  <c r="H158" i="24"/>
  <c r="I158" i="24" s="1"/>
  <c r="H159" i="24"/>
  <c r="I159" i="24" s="1"/>
  <c r="H161" i="24"/>
  <c r="I161" i="24" s="1"/>
  <c r="H163" i="24"/>
  <c r="I163" i="24" s="1"/>
  <c r="H165" i="24"/>
  <c r="I165" i="24" s="1"/>
  <c r="H167" i="24"/>
  <c r="I167" i="24" s="1"/>
  <c r="H169" i="24"/>
  <c r="I169" i="24" s="1"/>
  <c r="H171" i="24"/>
  <c r="I171" i="24" s="1"/>
  <c r="H173" i="24"/>
  <c r="I173" i="24" s="1"/>
  <c r="H175" i="24"/>
  <c r="I175" i="24" s="1"/>
  <c r="H176" i="24"/>
  <c r="I176" i="24" s="1"/>
  <c r="H178" i="24"/>
  <c r="I178" i="24" s="1"/>
  <c r="H180" i="24"/>
  <c r="I180" i="24" s="1"/>
  <c r="H182" i="24"/>
  <c r="I182" i="24" s="1"/>
  <c r="H184" i="24"/>
  <c r="I184" i="24" s="1"/>
  <c r="H186" i="24"/>
  <c r="I186" i="24" s="1"/>
  <c r="H188" i="24"/>
  <c r="I188" i="24" s="1"/>
  <c r="H93" i="24"/>
  <c r="I93" i="24" s="1"/>
  <c r="H107" i="24"/>
  <c r="I107" i="24" s="1"/>
  <c r="H109" i="24"/>
  <c r="I109" i="24" s="1"/>
  <c r="H111" i="24"/>
  <c r="I111" i="24" s="1"/>
  <c r="H113" i="24"/>
  <c r="I113" i="24" s="1"/>
  <c r="H115" i="24"/>
  <c r="I115" i="24" s="1"/>
  <c r="H117" i="24"/>
  <c r="I117" i="24" s="1"/>
  <c r="H119" i="24"/>
  <c r="I119" i="24" s="1"/>
  <c r="H121" i="24"/>
  <c r="I121" i="24" s="1"/>
  <c r="H123" i="24"/>
  <c r="I123" i="24" s="1"/>
  <c r="H125" i="24"/>
  <c r="I125" i="24" s="1"/>
  <c r="H127" i="24"/>
  <c r="I127" i="24" s="1"/>
  <c r="H129" i="24"/>
  <c r="I129" i="24" s="1"/>
  <c r="H131" i="24"/>
  <c r="I131" i="24" s="1"/>
  <c r="H133" i="24"/>
  <c r="I133" i="24" s="1"/>
  <c r="H135" i="24"/>
  <c r="I135" i="24" s="1"/>
  <c r="H137" i="24"/>
  <c r="I137" i="24" s="1"/>
  <c r="H139" i="24"/>
  <c r="I139" i="24" s="1"/>
  <c r="H141" i="24"/>
  <c r="I141" i="24" s="1"/>
  <c r="H143" i="24"/>
  <c r="I143" i="24" s="1"/>
  <c r="H145" i="24"/>
  <c r="I145" i="24" s="1"/>
  <c r="H147" i="24"/>
  <c r="I147" i="24" s="1"/>
  <c r="H149" i="24"/>
  <c r="I149" i="24" s="1"/>
  <c r="H151" i="24"/>
  <c r="I151" i="24" s="1"/>
  <c r="H153" i="24"/>
  <c r="I153" i="24" s="1"/>
  <c r="H155" i="24"/>
  <c r="I155" i="24" s="1"/>
  <c r="H157" i="24"/>
  <c r="I157" i="24" s="1"/>
  <c r="H160" i="24"/>
  <c r="I160" i="24" s="1"/>
  <c r="H162" i="24"/>
  <c r="I162" i="24" s="1"/>
  <c r="H164" i="24"/>
  <c r="I164" i="24" s="1"/>
  <c r="H166" i="24"/>
  <c r="I166" i="24" s="1"/>
  <c r="H168" i="24"/>
  <c r="I168" i="24" s="1"/>
  <c r="H170" i="24"/>
  <c r="I170" i="24" s="1"/>
  <c r="H172" i="24"/>
  <c r="I172" i="24" s="1"/>
  <c r="H174" i="24"/>
  <c r="I174" i="24" s="1"/>
  <c r="H177" i="24"/>
  <c r="I177" i="24" s="1"/>
  <c r="H179" i="24"/>
  <c r="I179" i="24" s="1"/>
  <c r="H181" i="24"/>
  <c r="I181" i="24" s="1"/>
  <c r="H183" i="24"/>
  <c r="I183" i="24" s="1"/>
  <c r="H185" i="24"/>
  <c r="I185" i="24" s="1"/>
  <c r="H187" i="24"/>
  <c r="I187" i="24" s="1"/>
  <c r="H189" i="24" l="1"/>
  <c r="I15" i="24"/>
  <c r="W15" i="24"/>
  <c r="V78" i="24"/>
  <c r="W78" i="24" l="1"/>
  <c r="I189" i="24"/>
  <c r="G17" i="23" l="1"/>
  <c r="F17" i="23"/>
  <c r="E189" i="23"/>
  <c r="D189" i="23"/>
  <c r="C189" i="23"/>
  <c r="F188" i="23"/>
  <c r="G188" i="23" s="1"/>
  <c r="F187" i="23"/>
  <c r="G187" i="23" s="1"/>
  <c r="F186" i="23"/>
  <c r="G186" i="23" s="1"/>
  <c r="F185" i="23"/>
  <c r="G185" i="23" s="1"/>
  <c r="F184" i="23"/>
  <c r="G184" i="23" s="1"/>
  <c r="F183" i="23"/>
  <c r="G183" i="23" s="1"/>
  <c r="F182" i="23"/>
  <c r="G182" i="23" s="1"/>
  <c r="F181" i="23"/>
  <c r="G181" i="23" s="1"/>
  <c r="F180" i="23"/>
  <c r="G180" i="23" s="1"/>
  <c r="F179" i="23"/>
  <c r="G179" i="23" s="1"/>
  <c r="F178" i="23"/>
  <c r="G178" i="23" s="1"/>
  <c r="F177" i="23"/>
  <c r="G177" i="23" s="1"/>
  <c r="F176" i="23"/>
  <c r="G176" i="23" s="1"/>
  <c r="F175" i="23"/>
  <c r="G175" i="23" s="1"/>
  <c r="F174" i="23"/>
  <c r="G174" i="23" s="1"/>
  <c r="F173" i="23"/>
  <c r="G173" i="23" s="1"/>
  <c r="F172" i="23"/>
  <c r="G172" i="23" s="1"/>
  <c r="F171" i="23"/>
  <c r="G171" i="23" s="1"/>
  <c r="F170" i="23"/>
  <c r="G170" i="23" s="1"/>
  <c r="F169" i="23"/>
  <c r="G169" i="23" s="1"/>
  <c r="F168" i="23"/>
  <c r="G168" i="23" s="1"/>
  <c r="F167" i="23"/>
  <c r="G167" i="23" s="1"/>
  <c r="F166" i="23"/>
  <c r="G166" i="23" s="1"/>
  <c r="F165" i="23"/>
  <c r="G165" i="23" s="1"/>
  <c r="F164" i="23"/>
  <c r="G164" i="23" s="1"/>
  <c r="F163" i="23"/>
  <c r="G163" i="23" s="1"/>
  <c r="F162" i="23"/>
  <c r="G162" i="23" s="1"/>
  <c r="F161" i="23"/>
  <c r="G161" i="23" s="1"/>
  <c r="F160" i="23"/>
  <c r="G160" i="23" s="1"/>
  <c r="F159" i="23"/>
  <c r="G159" i="23" s="1"/>
  <c r="F158" i="23"/>
  <c r="G158" i="23" s="1"/>
  <c r="F157" i="23"/>
  <c r="G157" i="23" s="1"/>
  <c r="F156" i="23"/>
  <c r="G156" i="23" s="1"/>
  <c r="F155" i="23"/>
  <c r="G155" i="23" s="1"/>
  <c r="F154" i="23"/>
  <c r="G154" i="23" s="1"/>
  <c r="F153" i="23"/>
  <c r="G153" i="23" s="1"/>
  <c r="F152" i="23"/>
  <c r="G152" i="23" s="1"/>
  <c r="F151" i="23"/>
  <c r="G151" i="23" s="1"/>
  <c r="F150" i="23"/>
  <c r="G150" i="23" s="1"/>
  <c r="F149" i="23"/>
  <c r="G149" i="23" s="1"/>
  <c r="F148" i="23"/>
  <c r="G148" i="23" s="1"/>
  <c r="F147" i="23"/>
  <c r="G147" i="23" s="1"/>
  <c r="F146" i="23"/>
  <c r="G146" i="23" s="1"/>
  <c r="F145" i="23"/>
  <c r="G145" i="23" s="1"/>
  <c r="G144" i="23"/>
  <c r="F144" i="23"/>
  <c r="F143" i="23"/>
  <c r="G143" i="23" s="1"/>
  <c r="F142" i="23"/>
  <c r="G142" i="23" s="1"/>
  <c r="F141" i="23"/>
  <c r="G141" i="23" s="1"/>
  <c r="G140" i="23"/>
  <c r="F140" i="23"/>
  <c r="F139" i="23"/>
  <c r="G139" i="23" s="1"/>
  <c r="F138" i="23"/>
  <c r="G138" i="23" s="1"/>
  <c r="F137" i="23"/>
  <c r="G137" i="23" s="1"/>
  <c r="G136" i="23"/>
  <c r="F136" i="23"/>
  <c r="G135" i="23"/>
  <c r="F135" i="23"/>
  <c r="G134" i="23"/>
  <c r="F134" i="23"/>
  <c r="F133" i="23"/>
  <c r="G133" i="23" s="1"/>
  <c r="F132" i="23"/>
  <c r="G132" i="23" s="1"/>
  <c r="G131" i="23"/>
  <c r="F131" i="23"/>
  <c r="F130" i="23"/>
  <c r="G130" i="23" s="1"/>
  <c r="F129" i="23"/>
  <c r="G129" i="23" s="1"/>
  <c r="F128" i="23"/>
  <c r="G128" i="23" s="1"/>
  <c r="G127" i="23"/>
  <c r="F127" i="23"/>
  <c r="G126" i="23"/>
  <c r="F126" i="23"/>
  <c r="G125" i="23"/>
  <c r="F125" i="23"/>
  <c r="G124" i="23"/>
  <c r="F124" i="23"/>
  <c r="F123" i="23"/>
  <c r="G123" i="23" s="1"/>
  <c r="G122" i="23"/>
  <c r="F122" i="23"/>
  <c r="F121" i="23"/>
  <c r="G121" i="23" s="1"/>
  <c r="G120" i="23"/>
  <c r="F120" i="23"/>
  <c r="G119" i="23"/>
  <c r="F119" i="23"/>
  <c r="F118" i="23"/>
  <c r="G118" i="23" s="1"/>
  <c r="G117" i="23"/>
  <c r="F117" i="23"/>
  <c r="F116" i="23"/>
  <c r="G116" i="23" s="1"/>
  <c r="F115" i="23"/>
  <c r="G115" i="23" s="1"/>
  <c r="G114" i="23"/>
  <c r="F114" i="23"/>
  <c r="G113" i="23"/>
  <c r="F113" i="23"/>
  <c r="G112" i="23"/>
  <c r="F112" i="23"/>
  <c r="F111" i="23"/>
  <c r="G111" i="23" s="1"/>
  <c r="G110" i="23"/>
  <c r="F110" i="23"/>
  <c r="F109" i="23"/>
  <c r="G109" i="23" s="1"/>
  <c r="F108" i="23"/>
  <c r="G108" i="23" s="1"/>
  <c r="F107" i="23"/>
  <c r="G107" i="23" s="1"/>
  <c r="F106" i="23"/>
  <c r="G106" i="23" s="1"/>
  <c r="F105" i="23"/>
  <c r="G105" i="23" s="1"/>
  <c r="F104" i="23"/>
  <c r="G104" i="23" s="1"/>
  <c r="G103" i="23"/>
  <c r="F103" i="23"/>
  <c r="F102" i="23"/>
  <c r="G102" i="23" s="1"/>
  <c r="F101" i="23"/>
  <c r="G101" i="23" s="1"/>
  <c r="F100" i="23"/>
  <c r="G100" i="23" s="1"/>
  <c r="F99" i="23"/>
  <c r="G99" i="23" s="1"/>
  <c r="F98" i="23"/>
  <c r="G98" i="23" s="1"/>
  <c r="F97" i="23"/>
  <c r="G97" i="23" s="1"/>
  <c r="G96" i="23"/>
  <c r="F96" i="23"/>
  <c r="G95" i="23"/>
  <c r="F95" i="23"/>
  <c r="F94" i="23"/>
  <c r="G94" i="23" s="1"/>
  <c r="F93" i="23"/>
  <c r="G93" i="23" s="1"/>
  <c r="F92" i="23"/>
  <c r="G92" i="23" s="1"/>
  <c r="F91" i="23"/>
  <c r="G91" i="23" s="1"/>
  <c r="F90" i="23"/>
  <c r="G90" i="23" s="1"/>
  <c r="F89" i="23"/>
  <c r="G89" i="23" s="1"/>
  <c r="F88" i="23"/>
  <c r="G88" i="23" s="1"/>
  <c r="F87" i="23"/>
  <c r="G87" i="23" s="1"/>
  <c r="F86" i="23"/>
  <c r="G86" i="23" s="1"/>
  <c r="F85" i="23"/>
  <c r="G85" i="23" s="1"/>
  <c r="F84" i="23"/>
  <c r="G84" i="23" s="1"/>
  <c r="F83" i="23"/>
  <c r="G83" i="23" s="1"/>
  <c r="F82" i="23"/>
  <c r="G82" i="23" s="1"/>
  <c r="F81" i="23"/>
  <c r="G81" i="23" s="1"/>
  <c r="F80" i="23"/>
  <c r="G80" i="23" s="1"/>
  <c r="F79" i="23"/>
  <c r="G79" i="23" s="1"/>
  <c r="S78" i="23"/>
  <c r="R78" i="23"/>
  <c r="Q78" i="23"/>
  <c r="F78" i="23"/>
  <c r="G78" i="23" s="1"/>
  <c r="T77" i="23"/>
  <c r="U77" i="23" s="1"/>
  <c r="G77" i="23"/>
  <c r="F77" i="23"/>
  <c r="T76" i="23"/>
  <c r="U76" i="23" s="1"/>
  <c r="G76" i="23"/>
  <c r="F76" i="23"/>
  <c r="T75" i="23"/>
  <c r="U75" i="23" s="1"/>
  <c r="F75" i="23"/>
  <c r="G75" i="23" s="1"/>
  <c r="T74" i="23"/>
  <c r="U74" i="23" s="1"/>
  <c r="G74" i="23"/>
  <c r="F74" i="23"/>
  <c r="T73" i="23"/>
  <c r="U73" i="23" s="1"/>
  <c r="G73" i="23"/>
  <c r="F73" i="23"/>
  <c r="T72" i="23"/>
  <c r="U72" i="23" s="1"/>
  <c r="G72" i="23"/>
  <c r="F72" i="23"/>
  <c r="T71" i="23"/>
  <c r="U71" i="23" s="1"/>
  <c r="G71" i="23"/>
  <c r="F71" i="23"/>
  <c r="T70" i="23"/>
  <c r="U70" i="23" s="1"/>
  <c r="F70" i="23"/>
  <c r="G70" i="23" s="1"/>
  <c r="T69" i="23"/>
  <c r="U69" i="23" s="1"/>
  <c r="F69" i="23"/>
  <c r="G69" i="23" s="1"/>
  <c r="T68" i="23"/>
  <c r="U68" i="23" s="1"/>
  <c r="F68" i="23"/>
  <c r="G68" i="23" s="1"/>
  <c r="T67" i="23"/>
  <c r="U67" i="23" s="1"/>
  <c r="F67" i="23"/>
  <c r="G67" i="23" s="1"/>
  <c r="T66" i="23"/>
  <c r="U66" i="23" s="1"/>
  <c r="F66" i="23"/>
  <c r="G66" i="23" s="1"/>
  <c r="T65" i="23"/>
  <c r="U65" i="23" s="1"/>
  <c r="F65" i="23"/>
  <c r="G65" i="23" s="1"/>
  <c r="U64" i="23"/>
  <c r="T64" i="23"/>
  <c r="F64" i="23"/>
  <c r="G64" i="23" s="1"/>
  <c r="T63" i="23"/>
  <c r="U63" i="23" s="1"/>
  <c r="F63" i="23"/>
  <c r="G63" i="23" s="1"/>
  <c r="T62" i="23"/>
  <c r="U62" i="23" s="1"/>
  <c r="F62" i="23"/>
  <c r="G62" i="23" s="1"/>
  <c r="T61" i="23"/>
  <c r="U61" i="23" s="1"/>
  <c r="F61" i="23"/>
  <c r="G61" i="23" s="1"/>
  <c r="U60" i="23"/>
  <c r="T60" i="23"/>
  <c r="F60" i="23"/>
  <c r="G60" i="23" s="1"/>
  <c r="T59" i="23"/>
  <c r="U59" i="23" s="1"/>
  <c r="F59" i="23"/>
  <c r="G59" i="23" s="1"/>
  <c r="T58" i="23"/>
  <c r="U58" i="23" s="1"/>
  <c r="F58" i="23"/>
  <c r="G58" i="23" s="1"/>
  <c r="U57" i="23"/>
  <c r="T57" i="23"/>
  <c r="G57" i="23"/>
  <c r="F57" i="23"/>
  <c r="U56" i="23"/>
  <c r="T56" i="23"/>
  <c r="G56" i="23"/>
  <c r="F56" i="23"/>
  <c r="T55" i="23"/>
  <c r="U55" i="23" s="1"/>
  <c r="F55" i="23"/>
  <c r="G55" i="23" s="1"/>
  <c r="T54" i="23"/>
  <c r="U54" i="23" s="1"/>
  <c r="F54" i="23"/>
  <c r="G54" i="23" s="1"/>
  <c r="U53" i="23"/>
  <c r="T53" i="23"/>
  <c r="F53" i="23"/>
  <c r="G53" i="23" s="1"/>
  <c r="T52" i="23"/>
  <c r="U52" i="23" s="1"/>
  <c r="F52" i="23"/>
  <c r="G52" i="23" s="1"/>
  <c r="T51" i="23"/>
  <c r="U51" i="23" s="1"/>
  <c r="F51" i="23"/>
  <c r="G51" i="23" s="1"/>
  <c r="T50" i="23"/>
  <c r="U50" i="23" s="1"/>
  <c r="F50" i="23"/>
  <c r="G50" i="23" s="1"/>
  <c r="U49" i="23"/>
  <c r="T49" i="23"/>
  <c r="F49" i="23"/>
  <c r="G49" i="23" s="1"/>
  <c r="T48" i="23"/>
  <c r="U48" i="23" s="1"/>
  <c r="F48" i="23"/>
  <c r="G48" i="23" s="1"/>
  <c r="U47" i="23"/>
  <c r="T47" i="23"/>
  <c r="F47" i="23"/>
  <c r="G47" i="23" s="1"/>
  <c r="T46" i="23"/>
  <c r="U46" i="23" s="1"/>
  <c r="F46" i="23"/>
  <c r="G46" i="23" s="1"/>
  <c r="U45" i="23"/>
  <c r="T45" i="23"/>
  <c r="F45" i="23"/>
  <c r="G45" i="23" s="1"/>
  <c r="T44" i="23"/>
  <c r="U44" i="23" s="1"/>
  <c r="F44" i="23"/>
  <c r="G44" i="23" s="1"/>
  <c r="T43" i="23"/>
  <c r="U43" i="23" s="1"/>
  <c r="F43" i="23"/>
  <c r="G43" i="23" s="1"/>
  <c r="T42" i="23"/>
  <c r="U42" i="23" s="1"/>
  <c r="F42" i="23"/>
  <c r="G42" i="23" s="1"/>
  <c r="U41" i="23"/>
  <c r="T41" i="23"/>
  <c r="F41" i="23"/>
  <c r="G41" i="23" s="1"/>
  <c r="T40" i="23"/>
  <c r="U40" i="23" s="1"/>
  <c r="F40" i="23"/>
  <c r="G40" i="23" s="1"/>
  <c r="T39" i="23"/>
  <c r="U39" i="23" s="1"/>
  <c r="F39" i="23"/>
  <c r="G39" i="23" s="1"/>
  <c r="T38" i="23"/>
  <c r="U38" i="23" s="1"/>
  <c r="F38" i="23"/>
  <c r="G38" i="23" s="1"/>
  <c r="U37" i="23"/>
  <c r="T37" i="23"/>
  <c r="F37" i="23"/>
  <c r="G37" i="23" s="1"/>
  <c r="T36" i="23"/>
  <c r="U36" i="23" s="1"/>
  <c r="F36" i="23"/>
  <c r="G36" i="23" s="1"/>
  <c r="T35" i="23"/>
  <c r="U35" i="23" s="1"/>
  <c r="F35" i="23"/>
  <c r="G35" i="23" s="1"/>
  <c r="T34" i="23"/>
  <c r="U34" i="23" s="1"/>
  <c r="F34" i="23"/>
  <c r="G34" i="23" s="1"/>
  <c r="T33" i="23"/>
  <c r="U33" i="23" s="1"/>
  <c r="F33" i="23"/>
  <c r="G33" i="23" s="1"/>
  <c r="U32" i="23"/>
  <c r="T32" i="23"/>
  <c r="F32" i="23"/>
  <c r="G32" i="23" s="1"/>
  <c r="T31" i="23"/>
  <c r="U31" i="23" s="1"/>
  <c r="F31" i="23"/>
  <c r="G31" i="23" s="1"/>
  <c r="U30" i="23"/>
  <c r="T30" i="23"/>
  <c r="F30" i="23"/>
  <c r="G30" i="23" s="1"/>
  <c r="T29" i="23"/>
  <c r="U29" i="23" s="1"/>
  <c r="F29" i="23"/>
  <c r="G29" i="23" s="1"/>
  <c r="U28" i="23"/>
  <c r="T28" i="23"/>
  <c r="F28" i="23"/>
  <c r="G28" i="23" s="1"/>
  <c r="T27" i="23"/>
  <c r="U27" i="23" s="1"/>
  <c r="F27" i="23"/>
  <c r="G27" i="23" s="1"/>
  <c r="T26" i="23"/>
  <c r="U26" i="23" s="1"/>
  <c r="F26" i="23"/>
  <c r="G26" i="23" s="1"/>
  <c r="T25" i="23"/>
  <c r="U25" i="23" s="1"/>
  <c r="F25" i="23"/>
  <c r="G25" i="23" s="1"/>
  <c r="T24" i="23"/>
  <c r="U24" i="23" s="1"/>
  <c r="F24" i="23"/>
  <c r="G24" i="23" s="1"/>
  <c r="T23" i="23"/>
  <c r="U23" i="23" s="1"/>
  <c r="F23" i="23"/>
  <c r="G23" i="23" s="1"/>
  <c r="U22" i="23"/>
  <c r="T22" i="23"/>
  <c r="F22" i="23"/>
  <c r="G22" i="23" s="1"/>
  <c r="T21" i="23"/>
  <c r="U21" i="23" s="1"/>
  <c r="F21" i="23"/>
  <c r="G21" i="23" s="1"/>
  <c r="T20" i="23"/>
  <c r="U20" i="23" s="1"/>
  <c r="F20" i="23"/>
  <c r="G20" i="23" s="1"/>
  <c r="T19" i="23"/>
  <c r="U19" i="23" s="1"/>
  <c r="F19" i="23"/>
  <c r="G19" i="23" s="1"/>
  <c r="U18" i="23"/>
  <c r="T18" i="23"/>
  <c r="F18" i="23"/>
  <c r="G18" i="23" s="1"/>
  <c r="T17" i="23"/>
  <c r="U17" i="23" s="1"/>
  <c r="U16" i="23"/>
  <c r="T16" i="23"/>
  <c r="F16" i="23"/>
  <c r="G16" i="23" s="1"/>
  <c r="T15" i="23"/>
  <c r="F15" i="23"/>
  <c r="T78" i="23" l="1"/>
  <c r="F189" i="23"/>
  <c r="U15" i="23"/>
  <c r="U78" i="23" s="1"/>
  <c r="V9" i="23" s="1"/>
  <c r="V10" i="23" s="1"/>
  <c r="V76" i="23" s="1"/>
  <c r="W76" i="23" s="1"/>
  <c r="G15" i="23"/>
  <c r="G189" i="23" s="1"/>
  <c r="H9" i="23" s="1"/>
  <c r="H10" i="23" s="1"/>
  <c r="H187" i="23" s="1"/>
  <c r="I187" i="23" s="1"/>
  <c r="V77" i="23" l="1"/>
  <c r="W77" i="23" s="1"/>
  <c r="V45" i="23"/>
  <c r="W45" i="23" s="1"/>
  <c r="V29" i="23"/>
  <c r="W29" i="23" s="1"/>
  <c r="V61" i="23"/>
  <c r="W61" i="23" s="1"/>
  <c r="V21" i="23"/>
  <c r="W21" i="23" s="1"/>
  <c r="V37" i="23"/>
  <c r="W37" i="23" s="1"/>
  <c r="V53" i="23"/>
  <c r="W53" i="23" s="1"/>
  <c r="V69" i="23"/>
  <c r="W69" i="23" s="1"/>
  <c r="V17" i="23"/>
  <c r="W17" i="23" s="1"/>
  <c r="V25" i="23"/>
  <c r="W25" i="23" s="1"/>
  <c r="V33" i="23"/>
  <c r="W33" i="23" s="1"/>
  <c r="V41" i="23"/>
  <c r="W41" i="23" s="1"/>
  <c r="V49" i="23"/>
  <c r="W49" i="23" s="1"/>
  <c r="V57" i="23"/>
  <c r="W57" i="23" s="1"/>
  <c r="V65" i="23"/>
  <c r="W65" i="23" s="1"/>
  <c r="V73" i="23"/>
  <c r="W73" i="23" s="1"/>
  <c r="V15" i="23"/>
  <c r="W15" i="23" s="1"/>
  <c r="V19" i="23"/>
  <c r="W19" i="23" s="1"/>
  <c r="V23" i="23"/>
  <c r="W23" i="23" s="1"/>
  <c r="V27" i="23"/>
  <c r="W27" i="23" s="1"/>
  <c r="V31" i="23"/>
  <c r="W31" i="23" s="1"/>
  <c r="V35" i="23"/>
  <c r="W35" i="23" s="1"/>
  <c r="V39" i="23"/>
  <c r="W39" i="23" s="1"/>
  <c r="V43" i="23"/>
  <c r="W43" i="23" s="1"/>
  <c r="V47" i="23"/>
  <c r="W47" i="23" s="1"/>
  <c r="V51" i="23"/>
  <c r="W51" i="23" s="1"/>
  <c r="V55" i="23"/>
  <c r="W55" i="23" s="1"/>
  <c r="V59" i="23"/>
  <c r="W59" i="23" s="1"/>
  <c r="V63" i="23"/>
  <c r="W63" i="23" s="1"/>
  <c r="V67" i="23"/>
  <c r="W67" i="23" s="1"/>
  <c r="V71" i="23"/>
  <c r="W71" i="23" s="1"/>
  <c r="V75" i="23"/>
  <c r="W75" i="23" s="1"/>
  <c r="V16" i="23"/>
  <c r="W16" i="23" s="1"/>
  <c r="V18" i="23"/>
  <c r="W18" i="23" s="1"/>
  <c r="V20" i="23"/>
  <c r="W20" i="23" s="1"/>
  <c r="V22" i="23"/>
  <c r="W22" i="23" s="1"/>
  <c r="V24" i="23"/>
  <c r="W24" i="23" s="1"/>
  <c r="V26" i="23"/>
  <c r="W26" i="23" s="1"/>
  <c r="V28" i="23"/>
  <c r="W28" i="23" s="1"/>
  <c r="V30" i="23"/>
  <c r="W30" i="23" s="1"/>
  <c r="V32" i="23"/>
  <c r="W32" i="23" s="1"/>
  <c r="V34" i="23"/>
  <c r="W34" i="23" s="1"/>
  <c r="V36" i="23"/>
  <c r="W36" i="23" s="1"/>
  <c r="V38" i="23"/>
  <c r="W38" i="23" s="1"/>
  <c r="V40" i="23"/>
  <c r="W40" i="23" s="1"/>
  <c r="V42" i="23"/>
  <c r="W42" i="23" s="1"/>
  <c r="V44" i="23"/>
  <c r="W44" i="23" s="1"/>
  <c r="V46" i="23"/>
  <c r="W46" i="23" s="1"/>
  <c r="V48" i="23"/>
  <c r="W48" i="23" s="1"/>
  <c r="V50" i="23"/>
  <c r="W50" i="23" s="1"/>
  <c r="V52" i="23"/>
  <c r="W52" i="23" s="1"/>
  <c r="V54" i="23"/>
  <c r="W54" i="23" s="1"/>
  <c r="V56" i="23"/>
  <c r="W56" i="23" s="1"/>
  <c r="V58" i="23"/>
  <c r="W58" i="23" s="1"/>
  <c r="V60" i="23"/>
  <c r="W60" i="23" s="1"/>
  <c r="V62" i="23"/>
  <c r="W62" i="23" s="1"/>
  <c r="V64" i="23"/>
  <c r="W64" i="23" s="1"/>
  <c r="V66" i="23"/>
  <c r="W66" i="23" s="1"/>
  <c r="V68" i="23"/>
  <c r="W68" i="23" s="1"/>
  <c r="V70" i="23"/>
  <c r="W70" i="23" s="1"/>
  <c r="V72" i="23"/>
  <c r="W72" i="23" s="1"/>
  <c r="V74" i="23"/>
  <c r="W74" i="23" s="1"/>
  <c r="H40" i="23"/>
  <c r="I40" i="23" s="1"/>
  <c r="H24" i="23"/>
  <c r="I24" i="23" s="1"/>
  <c r="H16" i="23"/>
  <c r="I16" i="23" s="1"/>
  <c r="H32" i="23"/>
  <c r="I32" i="23" s="1"/>
  <c r="H48" i="23"/>
  <c r="I48" i="23" s="1"/>
  <c r="H56" i="23"/>
  <c r="I56" i="23" s="1"/>
  <c r="H79" i="23"/>
  <c r="I79" i="23" s="1"/>
  <c r="H87" i="23"/>
  <c r="I87" i="23" s="1"/>
  <c r="H66" i="23"/>
  <c r="I66" i="23" s="1"/>
  <c r="H74" i="23"/>
  <c r="I74" i="23" s="1"/>
  <c r="H96" i="23"/>
  <c r="I96" i="23" s="1"/>
  <c r="H104" i="23"/>
  <c r="I104" i="23" s="1"/>
  <c r="H112" i="23"/>
  <c r="I112" i="23" s="1"/>
  <c r="H120" i="23"/>
  <c r="I120" i="23" s="1"/>
  <c r="H128" i="23"/>
  <c r="I128" i="23" s="1"/>
  <c r="H136" i="23"/>
  <c r="I136" i="23" s="1"/>
  <c r="H144" i="23"/>
  <c r="I144" i="23" s="1"/>
  <c r="H152" i="23"/>
  <c r="I152" i="23" s="1"/>
  <c r="H160" i="23"/>
  <c r="I160" i="23" s="1"/>
  <c r="H168" i="23"/>
  <c r="I168" i="23" s="1"/>
  <c r="H176" i="23"/>
  <c r="I176" i="23" s="1"/>
  <c r="H188" i="23"/>
  <c r="I188" i="23" s="1"/>
  <c r="H20" i="23"/>
  <c r="I20" i="23" s="1"/>
  <c r="H28" i="23"/>
  <c r="I28" i="23" s="1"/>
  <c r="H36" i="23"/>
  <c r="I36" i="23" s="1"/>
  <c r="H44" i="23"/>
  <c r="I44" i="23" s="1"/>
  <c r="H52" i="23"/>
  <c r="I52" i="23" s="1"/>
  <c r="H60" i="23"/>
  <c r="I60" i="23" s="1"/>
  <c r="H83" i="23"/>
  <c r="I83" i="23" s="1"/>
  <c r="H91" i="23"/>
  <c r="I91" i="23" s="1"/>
  <c r="H70" i="23"/>
  <c r="I70" i="23" s="1"/>
  <c r="H78" i="23"/>
  <c r="I78" i="23" s="1"/>
  <c r="H100" i="23"/>
  <c r="I100" i="23" s="1"/>
  <c r="H108" i="23"/>
  <c r="I108" i="23" s="1"/>
  <c r="H116" i="23"/>
  <c r="I116" i="23" s="1"/>
  <c r="H124" i="23"/>
  <c r="I124" i="23" s="1"/>
  <c r="H132" i="23"/>
  <c r="I132" i="23" s="1"/>
  <c r="H140" i="23"/>
  <c r="I140" i="23" s="1"/>
  <c r="H148" i="23"/>
  <c r="I148" i="23" s="1"/>
  <c r="H156" i="23"/>
  <c r="I156" i="23" s="1"/>
  <c r="H164" i="23"/>
  <c r="I164" i="23" s="1"/>
  <c r="H172" i="23"/>
  <c r="I172" i="23" s="1"/>
  <c r="H180" i="23"/>
  <c r="I180" i="23" s="1"/>
  <c r="H18" i="23"/>
  <c r="I18" i="23" s="1"/>
  <c r="H22" i="23"/>
  <c r="I22" i="23" s="1"/>
  <c r="H26" i="23"/>
  <c r="I26" i="23" s="1"/>
  <c r="H30" i="23"/>
  <c r="I30" i="23" s="1"/>
  <c r="H34" i="23"/>
  <c r="I34" i="23" s="1"/>
  <c r="H38" i="23"/>
  <c r="I38" i="23" s="1"/>
  <c r="H42" i="23"/>
  <c r="I42" i="23" s="1"/>
  <c r="H46" i="23"/>
  <c r="I46" i="23" s="1"/>
  <c r="H50" i="23"/>
  <c r="I50" i="23" s="1"/>
  <c r="H54" i="23"/>
  <c r="I54" i="23" s="1"/>
  <c r="H58" i="23"/>
  <c r="I58" i="23" s="1"/>
  <c r="H62" i="23"/>
  <c r="I62" i="23" s="1"/>
  <c r="H81" i="23"/>
  <c r="I81" i="23" s="1"/>
  <c r="H85" i="23"/>
  <c r="I85" i="23" s="1"/>
  <c r="H89" i="23"/>
  <c r="I89" i="23" s="1"/>
  <c r="H64" i="23"/>
  <c r="I64" i="23" s="1"/>
  <c r="H68" i="23"/>
  <c r="I68" i="23" s="1"/>
  <c r="H72" i="23"/>
  <c r="I72" i="23" s="1"/>
  <c r="H76" i="23"/>
  <c r="I76" i="23" s="1"/>
  <c r="H94" i="23"/>
  <c r="I94" i="23" s="1"/>
  <c r="H98" i="23"/>
  <c r="I98" i="23" s="1"/>
  <c r="H102" i="23"/>
  <c r="I102" i="23" s="1"/>
  <c r="H106" i="23"/>
  <c r="I106" i="23" s="1"/>
  <c r="H110" i="23"/>
  <c r="I110" i="23" s="1"/>
  <c r="H114" i="23"/>
  <c r="I114" i="23" s="1"/>
  <c r="H118" i="23"/>
  <c r="I118" i="23" s="1"/>
  <c r="H122" i="23"/>
  <c r="I122" i="23" s="1"/>
  <c r="H126" i="23"/>
  <c r="I126" i="23" s="1"/>
  <c r="H130" i="23"/>
  <c r="I130" i="23" s="1"/>
  <c r="H134" i="23"/>
  <c r="I134" i="23" s="1"/>
  <c r="H138" i="23"/>
  <c r="I138" i="23" s="1"/>
  <c r="H142" i="23"/>
  <c r="I142" i="23" s="1"/>
  <c r="H146" i="23"/>
  <c r="I146" i="23" s="1"/>
  <c r="H150" i="23"/>
  <c r="I150" i="23" s="1"/>
  <c r="H154" i="23"/>
  <c r="I154" i="23" s="1"/>
  <c r="H158" i="23"/>
  <c r="I158" i="23" s="1"/>
  <c r="H162" i="23"/>
  <c r="I162" i="23" s="1"/>
  <c r="H166" i="23"/>
  <c r="I166" i="23" s="1"/>
  <c r="H170" i="23"/>
  <c r="I170" i="23" s="1"/>
  <c r="H174" i="23"/>
  <c r="I174" i="23" s="1"/>
  <c r="H178" i="23"/>
  <c r="I178" i="23" s="1"/>
  <c r="H184" i="23"/>
  <c r="I184" i="23" s="1"/>
  <c r="H15" i="23"/>
  <c r="I15" i="23" s="1"/>
  <c r="H17" i="23"/>
  <c r="I17" i="23" s="1"/>
  <c r="H19" i="23"/>
  <c r="I19" i="23" s="1"/>
  <c r="H21" i="23"/>
  <c r="I21" i="23" s="1"/>
  <c r="H23" i="23"/>
  <c r="I23" i="23" s="1"/>
  <c r="H25" i="23"/>
  <c r="I25" i="23" s="1"/>
  <c r="H27" i="23"/>
  <c r="I27" i="23" s="1"/>
  <c r="H29" i="23"/>
  <c r="I29" i="23" s="1"/>
  <c r="H31" i="23"/>
  <c r="I31" i="23" s="1"/>
  <c r="H33" i="23"/>
  <c r="I33" i="23" s="1"/>
  <c r="H35" i="23"/>
  <c r="I35" i="23" s="1"/>
  <c r="H37" i="23"/>
  <c r="I37" i="23" s="1"/>
  <c r="H39" i="23"/>
  <c r="I39" i="23" s="1"/>
  <c r="H41" i="23"/>
  <c r="I41" i="23" s="1"/>
  <c r="H43" i="23"/>
  <c r="I43" i="23" s="1"/>
  <c r="H45" i="23"/>
  <c r="I45" i="23" s="1"/>
  <c r="H47" i="23"/>
  <c r="I47" i="23" s="1"/>
  <c r="H49" i="23"/>
  <c r="I49" i="23" s="1"/>
  <c r="H51" i="23"/>
  <c r="I51" i="23" s="1"/>
  <c r="H53" i="23"/>
  <c r="I53" i="23" s="1"/>
  <c r="H55" i="23"/>
  <c r="I55" i="23" s="1"/>
  <c r="H57" i="23"/>
  <c r="I57" i="23" s="1"/>
  <c r="H59" i="23"/>
  <c r="I59" i="23" s="1"/>
  <c r="H61" i="23"/>
  <c r="I61" i="23" s="1"/>
  <c r="H63" i="23"/>
  <c r="I63" i="23" s="1"/>
  <c r="H80" i="23"/>
  <c r="I80" i="23" s="1"/>
  <c r="H82" i="23"/>
  <c r="I82" i="23" s="1"/>
  <c r="H84" i="23"/>
  <c r="I84" i="23" s="1"/>
  <c r="H86" i="23"/>
  <c r="I86" i="23" s="1"/>
  <c r="H88" i="23"/>
  <c r="I88" i="23" s="1"/>
  <c r="H90" i="23"/>
  <c r="I90" i="23" s="1"/>
  <c r="H92" i="23"/>
  <c r="I92" i="23" s="1"/>
  <c r="H65" i="23"/>
  <c r="I65" i="23" s="1"/>
  <c r="H67" i="23"/>
  <c r="I67" i="23" s="1"/>
  <c r="H69" i="23"/>
  <c r="I69" i="23" s="1"/>
  <c r="H71" i="23"/>
  <c r="I71" i="23" s="1"/>
  <c r="H73" i="23"/>
  <c r="I73" i="23" s="1"/>
  <c r="H75" i="23"/>
  <c r="I75" i="23" s="1"/>
  <c r="H77" i="23"/>
  <c r="I77" i="23" s="1"/>
  <c r="H93" i="23"/>
  <c r="I93" i="23" s="1"/>
  <c r="H95" i="23"/>
  <c r="I95" i="23" s="1"/>
  <c r="H97" i="23"/>
  <c r="I97" i="23" s="1"/>
  <c r="H99" i="23"/>
  <c r="I99" i="23" s="1"/>
  <c r="H101" i="23"/>
  <c r="I101" i="23" s="1"/>
  <c r="H103" i="23"/>
  <c r="I103" i="23" s="1"/>
  <c r="H105" i="23"/>
  <c r="I105" i="23" s="1"/>
  <c r="H107" i="23"/>
  <c r="I107" i="23" s="1"/>
  <c r="H109" i="23"/>
  <c r="I109" i="23" s="1"/>
  <c r="H111" i="23"/>
  <c r="I111" i="23" s="1"/>
  <c r="H113" i="23"/>
  <c r="I113" i="23" s="1"/>
  <c r="H115" i="23"/>
  <c r="I115" i="23" s="1"/>
  <c r="H117" i="23"/>
  <c r="I117" i="23" s="1"/>
  <c r="H119" i="23"/>
  <c r="I119" i="23" s="1"/>
  <c r="H121" i="23"/>
  <c r="I121" i="23" s="1"/>
  <c r="H123" i="23"/>
  <c r="I123" i="23" s="1"/>
  <c r="H125" i="23"/>
  <c r="I125" i="23" s="1"/>
  <c r="H127" i="23"/>
  <c r="I127" i="23" s="1"/>
  <c r="H129" i="23"/>
  <c r="I129" i="23" s="1"/>
  <c r="H131" i="23"/>
  <c r="I131" i="23" s="1"/>
  <c r="H133" i="23"/>
  <c r="I133" i="23" s="1"/>
  <c r="H135" i="23"/>
  <c r="I135" i="23" s="1"/>
  <c r="H137" i="23"/>
  <c r="I137" i="23" s="1"/>
  <c r="H139" i="23"/>
  <c r="I139" i="23" s="1"/>
  <c r="H141" i="23"/>
  <c r="I141" i="23" s="1"/>
  <c r="H143" i="23"/>
  <c r="I143" i="23" s="1"/>
  <c r="H145" i="23"/>
  <c r="I145" i="23" s="1"/>
  <c r="H147" i="23"/>
  <c r="I147" i="23" s="1"/>
  <c r="H149" i="23"/>
  <c r="I149" i="23" s="1"/>
  <c r="H151" i="23"/>
  <c r="I151" i="23" s="1"/>
  <c r="H153" i="23"/>
  <c r="I153" i="23" s="1"/>
  <c r="H155" i="23"/>
  <c r="I155" i="23" s="1"/>
  <c r="H157" i="23"/>
  <c r="I157" i="23" s="1"/>
  <c r="H159" i="23"/>
  <c r="I159" i="23" s="1"/>
  <c r="H161" i="23"/>
  <c r="I161" i="23" s="1"/>
  <c r="H163" i="23"/>
  <c r="I163" i="23" s="1"/>
  <c r="H165" i="23"/>
  <c r="I165" i="23" s="1"/>
  <c r="H167" i="23"/>
  <c r="I167" i="23" s="1"/>
  <c r="H169" i="23"/>
  <c r="I169" i="23" s="1"/>
  <c r="H171" i="23"/>
  <c r="I171" i="23" s="1"/>
  <c r="H173" i="23"/>
  <c r="I173" i="23" s="1"/>
  <c r="H175" i="23"/>
  <c r="I175" i="23" s="1"/>
  <c r="H177" i="23"/>
  <c r="I177" i="23" s="1"/>
  <c r="H179" i="23"/>
  <c r="I179" i="23" s="1"/>
  <c r="H182" i="23"/>
  <c r="I182" i="23" s="1"/>
  <c r="H186" i="23"/>
  <c r="I186" i="23" s="1"/>
  <c r="H181" i="23"/>
  <c r="I181" i="23" s="1"/>
  <c r="H183" i="23"/>
  <c r="I183" i="23" s="1"/>
  <c r="H185" i="23"/>
  <c r="I185" i="23" s="1"/>
  <c r="J92" i="22"/>
  <c r="K92" i="21"/>
  <c r="V78" i="23" l="1"/>
  <c r="W78" i="23"/>
  <c r="H189" i="23"/>
  <c r="I189" i="23"/>
  <c r="H9" i="22"/>
  <c r="V9" i="22"/>
  <c r="E189" i="22" l="1"/>
  <c r="D189" i="22"/>
  <c r="C189" i="22"/>
  <c r="G188" i="22"/>
  <c r="F188" i="22"/>
  <c r="G187" i="22"/>
  <c r="F187" i="22"/>
  <c r="G186" i="22"/>
  <c r="F186" i="22"/>
  <c r="G185" i="22"/>
  <c r="F185" i="22"/>
  <c r="G184" i="22"/>
  <c r="F184" i="22"/>
  <c r="G183" i="22"/>
  <c r="F183" i="22"/>
  <c r="G182" i="22"/>
  <c r="F182" i="22"/>
  <c r="G181" i="22"/>
  <c r="F181" i="22"/>
  <c r="G180" i="22"/>
  <c r="F180" i="22"/>
  <c r="G179" i="22"/>
  <c r="F179" i="22"/>
  <c r="G178" i="22"/>
  <c r="F178" i="22"/>
  <c r="G177" i="22"/>
  <c r="F177" i="22"/>
  <c r="G176" i="22"/>
  <c r="F176" i="22"/>
  <c r="G175" i="22"/>
  <c r="F175" i="22"/>
  <c r="G174" i="22"/>
  <c r="F174" i="22"/>
  <c r="G173" i="22"/>
  <c r="F173" i="22"/>
  <c r="G172" i="22"/>
  <c r="F172" i="22"/>
  <c r="G171" i="22"/>
  <c r="F171" i="22"/>
  <c r="G170" i="22"/>
  <c r="F170" i="22"/>
  <c r="G169" i="22"/>
  <c r="F169" i="22"/>
  <c r="G168" i="22"/>
  <c r="F168" i="22"/>
  <c r="G167" i="22"/>
  <c r="F167" i="22"/>
  <c r="G166" i="22"/>
  <c r="F166" i="22"/>
  <c r="G165" i="22"/>
  <c r="F165" i="22"/>
  <c r="G164" i="22"/>
  <c r="F164" i="22"/>
  <c r="G163" i="22"/>
  <c r="F163" i="22"/>
  <c r="G162" i="22"/>
  <c r="F162" i="22"/>
  <c r="G161" i="22"/>
  <c r="F161" i="22"/>
  <c r="G160" i="22"/>
  <c r="F160" i="22"/>
  <c r="G159" i="22"/>
  <c r="F159" i="22"/>
  <c r="G158" i="22"/>
  <c r="F158" i="22"/>
  <c r="G157" i="22"/>
  <c r="F157" i="22"/>
  <c r="G156" i="22"/>
  <c r="F156" i="22"/>
  <c r="G155" i="22"/>
  <c r="F155" i="22"/>
  <c r="G154" i="22"/>
  <c r="F154" i="22"/>
  <c r="G153" i="22"/>
  <c r="F153" i="22"/>
  <c r="G152" i="22"/>
  <c r="F152" i="22"/>
  <c r="G151" i="22"/>
  <c r="F151" i="22"/>
  <c r="G150" i="22"/>
  <c r="F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4" i="22"/>
  <c r="F134" i="22"/>
  <c r="G133" i="22"/>
  <c r="F133" i="22"/>
  <c r="G132" i="22"/>
  <c r="F132" i="22"/>
  <c r="G131" i="22"/>
  <c r="F131" i="22"/>
  <c r="G130" i="22"/>
  <c r="F130" i="22"/>
  <c r="G129" i="22"/>
  <c r="F129" i="22"/>
  <c r="G128" i="22"/>
  <c r="F128" i="22"/>
  <c r="G127" i="22"/>
  <c r="F127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S78" i="22"/>
  <c r="R78" i="22"/>
  <c r="Q78" i="22"/>
  <c r="F78" i="22"/>
  <c r="G78" i="22" s="1"/>
  <c r="T77" i="22"/>
  <c r="U77" i="22" s="1"/>
  <c r="F77" i="22"/>
  <c r="G77" i="22" s="1"/>
  <c r="T76" i="22"/>
  <c r="U76" i="22" s="1"/>
  <c r="F76" i="22"/>
  <c r="G76" i="22" s="1"/>
  <c r="T75" i="22"/>
  <c r="U75" i="22" s="1"/>
  <c r="F75" i="22"/>
  <c r="G75" i="22" s="1"/>
  <c r="T74" i="22"/>
  <c r="U74" i="22" s="1"/>
  <c r="F74" i="22"/>
  <c r="G74" i="22" s="1"/>
  <c r="T73" i="22"/>
  <c r="U73" i="22" s="1"/>
  <c r="F73" i="22"/>
  <c r="G73" i="22" s="1"/>
  <c r="T72" i="22"/>
  <c r="U72" i="22" s="1"/>
  <c r="F72" i="22"/>
  <c r="G72" i="22" s="1"/>
  <c r="T71" i="22"/>
  <c r="U71" i="22" s="1"/>
  <c r="F71" i="22"/>
  <c r="G71" i="22" s="1"/>
  <c r="T70" i="22"/>
  <c r="U70" i="22" s="1"/>
  <c r="F70" i="22"/>
  <c r="G70" i="22" s="1"/>
  <c r="T69" i="22"/>
  <c r="U69" i="22" s="1"/>
  <c r="F69" i="22"/>
  <c r="G69" i="22" s="1"/>
  <c r="T68" i="22"/>
  <c r="U68" i="22" s="1"/>
  <c r="F68" i="22"/>
  <c r="G68" i="22" s="1"/>
  <c r="T67" i="22"/>
  <c r="U67" i="22" s="1"/>
  <c r="F67" i="22"/>
  <c r="G67" i="22" s="1"/>
  <c r="T66" i="22"/>
  <c r="U66" i="22" s="1"/>
  <c r="F66" i="22"/>
  <c r="G66" i="22" s="1"/>
  <c r="T65" i="22"/>
  <c r="U65" i="22" s="1"/>
  <c r="F65" i="22"/>
  <c r="G65" i="22" s="1"/>
  <c r="T64" i="22"/>
  <c r="U64" i="22" s="1"/>
  <c r="F64" i="22"/>
  <c r="G64" i="22" s="1"/>
  <c r="T63" i="22"/>
  <c r="U63" i="22" s="1"/>
  <c r="F63" i="22"/>
  <c r="G63" i="22" s="1"/>
  <c r="T62" i="22"/>
  <c r="U62" i="22" s="1"/>
  <c r="F62" i="22"/>
  <c r="G62" i="22" s="1"/>
  <c r="T61" i="22"/>
  <c r="U61" i="22" s="1"/>
  <c r="F61" i="22"/>
  <c r="G61" i="22" s="1"/>
  <c r="T60" i="22"/>
  <c r="U60" i="22" s="1"/>
  <c r="F60" i="22"/>
  <c r="G60" i="22" s="1"/>
  <c r="T59" i="22"/>
  <c r="U59" i="22" s="1"/>
  <c r="F59" i="22"/>
  <c r="G59" i="22" s="1"/>
  <c r="T58" i="22"/>
  <c r="U58" i="22" s="1"/>
  <c r="F58" i="22"/>
  <c r="G58" i="22" s="1"/>
  <c r="T57" i="22"/>
  <c r="U57" i="22" s="1"/>
  <c r="F57" i="22"/>
  <c r="G57" i="22" s="1"/>
  <c r="T56" i="22"/>
  <c r="U56" i="22" s="1"/>
  <c r="F56" i="22"/>
  <c r="G56" i="22" s="1"/>
  <c r="T55" i="22"/>
  <c r="U55" i="22" s="1"/>
  <c r="F55" i="22"/>
  <c r="G55" i="22" s="1"/>
  <c r="T54" i="22"/>
  <c r="U54" i="22" s="1"/>
  <c r="F54" i="22"/>
  <c r="G54" i="22" s="1"/>
  <c r="T53" i="22"/>
  <c r="U53" i="22" s="1"/>
  <c r="F53" i="22"/>
  <c r="G53" i="22" s="1"/>
  <c r="T52" i="22"/>
  <c r="U52" i="22" s="1"/>
  <c r="F52" i="22"/>
  <c r="G52" i="22" s="1"/>
  <c r="T51" i="22"/>
  <c r="U51" i="22" s="1"/>
  <c r="F51" i="22"/>
  <c r="G51" i="22" s="1"/>
  <c r="T50" i="22"/>
  <c r="U50" i="22" s="1"/>
  <c r="F50" i="22"/>
  <c r="G50" i="22" s="1"/>
  <c r="T49" i="22"/>
  <c r="U49" i="22" s="1"/>
  <c r="F49" i="22"/>
  <c r="G49" i="22" s="1"/>
  <c r="T48" i="22"/>
  <c r="U48" i="22" s="1"/>
  <c r="F48" i="22"/>
  <c r="G48" i="22" s="1"/>
  <c r="T47" i="22"/>
  <c r="U47" i="22" s="1"/>
  <c r="F47" i="22"/>
  <c r="G47" i="22" s="1"/>
  <c r="T46" i="22"/>
  <c r="U46" i="22" s="1"/>
  <c r="F46" i="22"/>
  <c r="G46" i="22" s="1"/>
  <c r="U45" i="22"/>
  <c r="T45" i="22"/>
  <c r="G45" i="22"/>
  <c r="F45" i="22"/>
  <c r="U44" i="22"/>
  <c r="T44" i="22"/>
  <c r="G44" i="22"/>
  <c r="F44" i="22"/>
  <c r="U43" i="22"/>
  <c r="T43" i="22"/>
  <c r="G43" i="22"/>
  <c r="F43" i="22"/>
  <c r="U42" i="22"/>
  <c r="T42" i="22"/>
  <c r="G42" i="22"/>
  <c r="F42" i="22"/>
  <c r="U41" i="22"/>
  <c r="T41" i="22"/>
  <c r="G41" i="22"/>
  <c r="F41" i="22"/>
  <c r="U40" i="22"/>
  <c r="T40" i="22"/>
  <c r="G40" i="22"/>
  <c r="F40" i="22"/>
  <c r="U39" i="22"/>
  <c r="T39" i="22"/>
  <c r="G39" i="22"/>
  <c r="F39" i="22"/>
  <c r="U38" i="22"/>
  <c r="T38" i="22"/>
  <c r="G38" i="22"/>
  <c r="F38" i="22"/>
  <c r="U37" i="22"/>
  <c r="T37" i="22"/>
  <c r="G37" i="22"/>
  <c r="F37" i="22"/>
  <c r="U36" i="22"/>
  <c r="T36" i="22"/>
  <c r="G36" i="22"/>
  <c r="F36" i="22"/>
  <c r="U35" i="22"/>
  <c r="T35" i="22"/>
  <c r="G35" i="22"/>
  <c r="F35" i="22"/>
  <c r="U34" i="22"/>
  <c r="T34" i="22"/>
  <c r="G34" i="22"/>
  <c r="F34" i="22"/>
  <c r="U33" i="22"/>
  <c r="T33" i="22"/>
  <c r="G33" i="22"/>
  <c r="F33" i="22"/>
  <c r="U32" i="22"/>
  <c r="T32" i="22"/>
  <c r="G32" i="22"/>
  <c r="F32" i="22"/>
  <c r="U31" i="22"/>
  <c r="T31" i="22"/>
  <c r="G31" i="22"/>
  <c r="F31" i="22"/>
  <c r="U30" i="22"/>
  <c r="T30" i="22"/>
  <c r="G30" i="22"/>
  <c r="F30" i="22"/>
  <c r="U29" i="22"/>
  <c r="T29" i="22"/>
  <c r="G29" i="22"/>
  <c r="F29" i="22"/>
  <c r="U28" i="22"/>
  <c r="T28" i="22"/>
  <c r="G28" i="22"/>
  <c r="F28" i="22"/>
  <c r="U27" i="22"/>
  <c r="T27" i="22"/>
  <c r="G27" i="22"/>
  <c r="F27" i="22"/>
  <c r="U26" i="22"/>
  <c r="T26" i="22"/>
  <c r="G26" i="22"/>
  <c r="F26" i="22"/>
  <c r="U25" i="22"/>
  <c r="T25" i="22"/>
  <c r="G25" i="22"/>
  <c r="F25" i="22"/>
  <c r="U24" i="22"/>
  <c r="T24" i="22"/>
  <c r="G24" i="22"/>
  <c r="F24" i="22"/>
  <c r="U23" i="22"/>
  <c r="T23" i="22"/>
  <c r="G23" i="22"/>
  <c r="F23" i="22"/>
  <c r="U22" i="22"/>
  <c r="T22" i="22"/>
  <c r="G22" i="22"/>
  <c r="F22" i="22"/>
  <c r="U21" i="22"/>
  <c r="T21" i="22"/>
  <c r="G21" i="22"/>
  <c r="F21" i="22"/>
  <c r="U20" i="22"/>
  <c r="T20" i="22"/>
  <c r="G20" i="22"/>
  <c r="F20" i="22"/>
  <c r="U19" i="22"/>
  <c r="T19" i="22"/>
  <c r="G19" i="22"/>
  <c r="F19" i="22"/>
  <c r="U18" i="22"/>
  <c r="T18" i="22"/>
  <c r="G18" i="22"/>
  <c r="F18" i="22"/>
  <c r="U17" i="22"/>
  <c r="T17" i="22"/>
  <c r="G17" i="22"/>
  <c r="F17" i="22"/>
  <c r="U16" i="22"/>
  <c r="T16" i="22"/>
  <c r="G16" i="22"/>
  <c r="F16" i="22"/>
  <c r="T15" i="22"/>
  <c r="T78" i="22" s="1"/>
  <c r="F15" i="22"/>
  <c r="F189" i="22" s="1"/>
  <c r="G15" i="22" l="1"/>
  <c r="U15" i="22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5" i="21"/>
  <c r="G189" i="22" l="1"/>
  <c r="H10" i="22" s="1"/>
  <c r="U78" i="22"/>
  <c r="V10" i="22" s="1"/>
  <c r="U78" i="21"/>
  <c r="V9" i="21" s="1"/>
  <c r="Q78" i="21"/>
  <c r="C189" i="21"/>
  <c r="V77" i="22" l="1"/>
  <c r="W77" i="22" s="1"/>
  <c r="V76" i="22"/>
  <c r="W76" i="22" s="1"/>
  <c r="V75" i="22"/>
  <c r="W75" i="22" s="1"/>
  <c r="V74" i="22"/>
  <c r="W74" i="22" s="1"/>
  <c r="V73" i="22"/>
  <c r="W73" i="22" s="1"/>
  <c r="V72" i="22"/>
  <c r="W72" i="22" s="1"/>
  <c r="V71" i="22"/>
  <c r="W71" i="22" s="1"/>
  <c r="V70" i="22"/>
  <c r="W70" i="22" s="1"/>
  <c r="V69" i="22"/>
  <c r="W69" i="22" s="1"/>
  <c r="V68" i="22"/>
  <c r="W68" i="22" s="1"/>
  <c r="V67" i="22"/>
  <c r="W67" i="22" s="1"/>
  <c r="V66" i="22"/>
  <c r="W66" i="22" s="1"/>
  <c r="V65" i="22"/>
  <c r="W65" i="22" s="1"/>
  <c r="V64" i="22"/>
  <c r="W64" i="22" s="1"/>
  <c r="V63" i="22"/>
  <c r="W63" i="22" s="1"/>
  <c r="V62" i="22"/>
  <c r="W62" i="22" s="1"/>
  <c r="V61" i="22"/>
  <c r="W61" i="22" s="1"/>
  <c r="V60" i="22"/>
  <c r="W60" i="22" s="1"/>
  <c r="V59" i="22"/>
  <c r="W59" i="22" s="1"/>
  <c r="V58" i="22"/>
  <c r="W58" i="22" s="1"/>
  <c r="V57" i="22"/>
  <c r="W57" i="22" s="1"/>
  <c r="V56" i="22"/>
  <c r="W56" i="22" s="1"/>
  <c r="V55" i="22"/>
  <c r="W55" i="22" s="1"/>
  <c r="V54" i="22"/>
  <c r="W54" i="22" s="1"/>
  <c r="V53" i="22"/>
  <c r="W53" i="22" s="1"/>
  <c r="V52" i="22"/>
  <c r="W52" i="22" s="1"/>
  <c r="V51" i="22"/>
  <c r="W51" i="22" s="1"/>
  <c r="V50" i="22"/>
  <c r="W50" i="22" s="1"/>
  <c r="V49" i="22"/>
  <c r="W49" i="22" s="1"/>
  <c r="V48" i="22"/>
  <c r="W48" i="22" s="1"/>
  <c r="V47" i="22"/>
  <c r="W47" i="22" s="1"/>
  <c r="V46" i="22"/>
  <c r="W46" i="22" s="1"/>
  <c r="V45" i="22"/>
  <c r="W45" i="22" s="1"/>
  <c r="V44" i="22"/>
  <c r="W44" i="22" s="1"/>
  <c r="V43" i="22"/>
  <c r="W43" i="22" s="1"/>
  <c r="V42" i="22"/>
  <c r="W42" i="22" s="1"/>
  <c r="V41" i="22"/>
  <c r="W41" i="22" s="1"/>
  <c r="V40" i="22"/>
  <c r="W40" i="22" s="1"/>
  <c r="V39" i="22"/>
  <c r="W39" i="22" s="1"/>
  <c r="V38" i="22"/>
  <c r="W38" i="22" s="1"/>
  <c r="V37" i="22"/>
  <c r="W37" i="22" s="1"/>
  <c r="V36" i="22"/>
  <c r="W36" i="22" s="1"/>
  <c r="V35" i="22"/>
  <c r="W35" i="22" s="1"/>
  <c r="V34" i="22"/>
  <c r="W34" i="22" s="1"/>
  <c r="V33" i="22"/>
  <c r="W33" i="22" s="1"/>
  <c r="V32" i="22"/>
  <c r="W32" i="22" s="1"/>
  <c r="V31" i="22"/>
  <c r="W31" i="22" s="1"/>
  <c r="V30" i="22"/>
  <c r="W30" i="22" s="1"/>
  <c r="V29" i="22"/>
  <c r="W29" i="22" s="1"/>
  <c r="V28" i="22"/>
  <c r="W28" i="22" s="1"/>
  <c r="V27" i="22"/>
  <c r="W27" i="22" s="1"/>
  <c r="V26" i="22"/>
  <c r="W26" i="22" s="1"/>
  <c r="V25" i="22"/>
  <c r="W25" i="22" s="1"/>
  <c r="V24" i="22"/>
  <c r="W24" i="22" s="1"/>
  <c r="V23" i="22"/>
  <c r="W23" i="22" s="1"/>
  <c r="V22" i="22"/>
  <c r="W22" i="22" s="1"/>
  <c r="V21" i="22"/>
  <c r="W21" i="22" s="1"/>
  <c r="V20" i="22"/>
  <c r="W20" i="22" s="1"/>
  <c r="V19" i="22"/>
  <c r="W19" i="22" s="1"/>
  <c r="V18" i="22"/>
  <c r="W18" i="22" s="1"/>
  <c r="V17" i="22"/>
  <c r="W17" i="22" s="1"/>
  <c r="V16" i="22"/>
  <c r="W16" i="22" s="1"/>
  <c r="V15" i="22"/>
  <c r="H188" i="22"/>
  <c r="I188" i="22" s="1"/>
  <c r="H187" i="22"/>
  <c r="I187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H179" i="22"/>
  <c r="I179" i="22" s="1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100" i="22"/>
  <c r="I100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78" i="22"/>
  <c r="I78" i="22" s="1"/>
  <c r="H77" i="22"/>
  <c r="I77" i="22" s="1"/>
  <c r="H76" i="22"/>
  <c r="I76" i="22" s="1"/>
  <c r="H75" i="22"/>
  <c r="I75" i="22" s="1"/>
  <c r="H74" i="22"/>
  <c r="I74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83" i="22"/>
  <c r="I83" i="22" s="1"/>
  <c r="H82" i="22"/>
  <c r="I82" i="22" s="1"/>
  <c r="H81" i="22"/>
  <c r="I81" i="22" s="1"/>
  <c r="H80" i="22"/>
  <c r="I80" i="22" s="1"/>
  <c r="H79" i="22"/>
  <c r="I79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H52" i="22"/>
  <c r="I52" i="22" s="1"/>
  <c r="H51" i="22"/>
  <c r="I51" i="22" s="1"/>
  <c r="H50" i="22"/>
  <c r="I50" i="22" s="1"/>
  <c r="H49" i="22"/>
  <c r="I49" i="22" s="1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F148" i="21"/>
  <c r="F130" i="21"/>
  <c r="F70" i="21"/>
  <c r="F65" i="21"/>
  <c r="F51" i="21"/>
  <c r="F32" i="21"/>
  <c r="F22" i="21"/>
  <c r="H189" i="22" l="1"/>
  <c r="I15" i="22"/>
  <c r="I189" i="22" s="1"/>
  <c r="V78" i="22"/>
  <c r="W15" i="22"/>
  <c r="W78" i="22" s="1"/>
  <c r="F34" i="21"/>
  <c r="F59" i="21"/>
  <c r="F58" i="21"/>
  <c r="F145" i="21"/>
  <c r="R78" i="21"/>
  <c r="S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V10" i="21"/>
  <c r="V77" i="21" l="1"/>
  <c r="W77" i="21" s="1"/>
  <c r="V73" i="21"/>
  <c r="W73" i="21" s="1"/>
  <c r="V67" i="21"/>
  <c r="W67" i="21" s="1"/>
  <c r="V61" i="21"/>
  <c r="W61" i="21" s="1"/>
  <c r="V55" i="21"/>
  <c r="W55" i="21" s="1"/>
  <c r="V51" i="21"/>
  <c r="W51" i="21" s="1"/>
  <c r="V47" i="21"/>
  <c r="W47" i="21" s="1"/>
  <c r="V41" i="21"/>
  <c r="W41" i="21" s="1"/>
  <c r="V39" i="21"/>
  <c r="W39" i="21" s="1"/>
  <c r="V33" i="21"/>
  <c r="W33" i="21" s="1"/>
  <c r="V27" i="21"/>
  <c r="W27" i="21" s="1"/>
  <c r="V25" i="21"/>
  <c r="W25" i="21" s="1"/>
  <c r="V19" i="21"/>
  <c r="W19" i="21" s="1"/>
  <c r="V15" i="21"/>
  <c r="V76" i="21"/>
  <c r="W76" i="21" s="1"/>
  <c r="V74" i="21"/>
  <c r="W74" i="21" s="1"/>
  <c r="V72" i="21"/>
  <c r="W72" i="21" s="1"/>
  <c r="V70" i="21"/>
  <c r="W70" i="21" s="1"/>
  <c r="V68" i="21"/>
  <c r="W68" i="21" s="1"/>
  <c r="V66" i="21"/>
  <c r="W66" i="21" s="1"/>
  <c r="V64" i="21"/>
  <c r="W64" i="21" s="1"/>
  <c r="V62" i="21"/>
  <c r="W62" i="21" s="1"/>
  <c r="V60" i="21"/>
  <c r="W60" i="21" s="1"/>
  <c r="V58" i="21"/>
  <c r="W58" i="21" s="1"/>
  <c r="V56" i="21"/>
  <c r="W56" i="21" s="1"/>
  <c r="V54" i="21"/>
  <c r="W54" i="21" s="1"/>
  <c r="V52" i="21"/>
  <c r="W52" i="21" s="1"/>
  <c r="V50" i="21"/>
  <c r="W50" i="21" s="1"/>
  <c r="V48" i="21"/>
  <c r="W48" i="21" s="1"/>
  <c r="V46" i="21"/>
  <c r="W46" i="21" s="1"/>
  <c r="V44" i="21"/>
  <c r="W44" i="21" s="1"/>
  <c r="V42" i="21"/>
  <c r="W42" i="21" s="1"/>
  <c r="V40" i="21"/>
  <c r="W40" i="21" s="1"/>
  <c r="V38" i="21"/>
  <c r="W38" i="21" s="1"/>
  <c r="V36" i="21"/>
  <c r="W36" i="21" s="1"/>
  <c r="V34" i="21"/>
  <c r="W34" i="21" s="1"/>
  <c r="V32" i="21"/>
  <c r="W32" i="21" s="1"/>
  <c r="V30" i="21"/>
  <c r="W30" i="21" s="1"/>
  <c r="V28" i="21"/>
  <c r="W28" i="21" s="1"/>
  <c r="V26" i="21"/>
  <c r="W26" i="21" s="1"/>
  <c r="V24" i="21"/>
  <c r="W24" i="21" s="1"/>
  <c r="V22" i="21"/>
  <c r="W22" i="21" s="1"/>
  <c r="V20" i="21"/>
  <c r="W20" i="21" s="1"/>
  <c r="V18" i="21"/>
  <c r="W18" i="21" s="1"/>
  <c r="V16" i="21"/>
  <c r="W16" i="21" s="1"/>
  <c r="V75" i="21"/>
  <c r="W75" i="21" s="1"/>
  <c r="V71" i="21"/>
  <c r="W71" i="21" s="1"/>
  <c r="V69" i="21"/>
  <c r="W69" i="21" s="1"/>
  <c r="V65" i="21"/>
  <c r="W65" i="21" s="1"/>
  <c r="V63" i="21"/>
  <c r="W63" i="21" s="1"/>
  <c r="V59" i="21"/>
  <c r="W59" i="21" s="1"/>
  <c r="V57" i="21"/>
  <c r="W57" i="21" s="1"/>
  <c r="V53" i="21"/>
  <c r="W53" i="21" s="1"/>
  <c r="V49" i="21"/>
  <c r="W49" i="21" s="1"/>
  <c r="V45" i="21"/>
  <c r="W45" i="21" s="1"/>
  <c r="V43" i="21"/>
  <c r="W43" i="21" s="1"/>
  <c r="V37" i="21"/>
  <c r="W37" i="21" s="1"/>
  <c r="V35" i="21"/>
  <c r="W35" i="21" s="1"/>
  <c r="V31" i="21"/>
  <c r="W31" i="21" s="1"/>
  <c r="V29" i="21"/>
  <c r="W29" i="21" s="1"/>
  <c r="V23" i="21"/>
  <c r="W23" i="21" s="1"/>
  <c r="V21" i="21"/>
  <c r="W21" i="21" s="1"/>
  <c r="V17" i="21"/>
  <c r="W17" i="21" s="1"/>
  <c r="T7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5" i="21"/>
  <c r="F16" i="21"/>
  <c r="F17" i="21"/>
  <c r="F18" i="21"/>
  <c r="F19" i="21"/>
  <c r="F20" i="21"/>
  <c r="F21" i="21"/>
  <c r="F23" i="21"/>
  <c r="F24" i="21"/>
  <c r="F25" i="21"/>
  <c r="F26" i="21"/>
  <c r="F27" i="21"/>
  <c r="F28" i="21"/>
  <c r="F29" i="21"/>
  <c r="F30" i="21"/>
  <c r="F31" i="21"/>
  <c r="F33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2" i="21"/>
  <c r="F53" i="21"/>
  <c r="F54" i="21"/>
  <c r="F55" i="21"/>
  <c r="F56" i="21"/>
  <c r="F57" i="21"/>
  <c r="F60" i="21"/>
  <c r="F61" i="21"/>
  <c r="F62" i="21"/>
  <c r="F63" i="21"/>
  <c r="F64" i="21"/>
  <c r="F66" i="21"/>
  <c r="F67" i="21"/>
  <c r="F68" i="21"/>
  <c r="F69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6" i="21"/>
  <c r="F147" i="21"/>
  <c r="F149" i="21"/>
  <c r="F150" i="21"/>
  <c r="F151" i="21"/>
  <c r="F152" i="21"/>
  <c r="F153" i="21"/>
  <c r="F154" i="21"/>
  <c r="F155" i="21"/>
  <c r="F156" i="21"/>
  <c r="F157" i="21"/>
  <c r="F158" i="21"/>
  <c r="E189" i="21"/>
  <c r="V78" i="21" l="1"/>
  <c r="F189" i="21"/>
  <c r="W15" i="21"/>
  <c r="W78" i="21" s="1"/>
  <c r="G189" i="21" l="1"/>
  <c r="H9" i="21" s="1"/>
  <c r="H10" i="21" l="1"/>
  <c r="H15" i="21" s="1"/>
  <c r="H187" i="21" l="1"/>
  <c r="H185" i="21"/>
  <c r="H183" i="21"/>
  <c r="H181" i="21"/>
  <c r="H179" i="21"/>
  <c r="H177" i="21"/>
  <c r="H175" i="21"/>
  <c r="H173" i="21"/>
  <c r="H171" i="21"/>
  <c r="H169" i="21"/>
  <c r="H167" i="21"/>
  <c r="H165" i="21"/>
  <c r="H163" i="21"/>
  <c r="H161" i="21"/>
  <c r="H159" i="21"/>
  <c r="I159" i="21" s="1"/>
  <c r="H157" i="21"/>
  <c r="I157" i="21" s="1"/>
  <c r="H155" i="21"/>
  <c r="I155" i="21" s="1"/>
  <c r="H153" i="21"/>
  <c r="I153" i="21" s="1"/>
  <c r="H151" i="21"/>
  <c r="I151" i="21" s="1"/>
  <c r="H149" i="21"/>
  <c r="I149" i="21" s="1"/>
  <c r="H147" i="21"/>
  <c r="I147" i="21" s="1"/>
  <c r="H145" i="21"/>
  <c r="I145" i="21" s="1"/>
  <c r="H143" i="21"/>
  <c r="I143" i="21" s="1"/>
  <c r="H141" i="21"/>
  <c r="I141" i="21" s="1"/>
  <c r="H139" i="21"/>
  <c r="I139" i="21" s="1"/>
  <c r="H137" i="21"/>
  <c r="I137" i="21" s="1"/>
  <c r="H135" i="21"/>
  <c r="H133" i="21"/>
  <c r="H131" i="21"/>
  <c r="H129" i="21"/>
  <c r="I129" i="21" s="1"/>
  <c r="H127" i="21"/>
  <c r="I127" i="21" s="1"/>
  <c r="H125" i="21"/>
  <c r="I125" i="21" s="1"/>
  <c r="H123" i="21"/>
  <c r="I123" i="21" s="1"/>
  <c r="H121" i="21"/>
  <c r="I121" i="21" s="1"/>
  <c r="H119" i="21"/>
  <c r="I119" i="21" s="1"/>
  <c r="H117" i="21"/>
  <c r="I117" i="21" s="1"/>
  <c r="H115" i="21"/>
  <c r="I115" i="21" s="1"/>
  <c r="H113" i="21"/>
  <c r="I113" i="21" s="1"/>
  <c r="H111" i="21"/>
  <c r="I111" i="21" s="1"/>
  <c r="H109" i="21"/>
  <c r="I109" i="21" s="1"/>
  <c r="H107" i="21"/>
  <c r="I107" i="21" s="1"/>
  <c r="H105" i="21"/>
  <c r="I105" i="21" s="1"/>
  <c r="H188" i="21"/>
  <c r="H186" i="21"/>
  <c r="H184" i="21"/>
  <c r="H182" i="21"/>
  <c r="H180" i="21"/>
  <c r="H178" i="21"/>
  <c r="H176" i="21"/>
  <c r="H174" i="21"/>
  <c r="H172" i="21"/>
  <c r="H170" i="21"/>
  <c r="H168" i="21"/>
  <c r="H166" i="21"/>
  <c r="H164" i="21"/>
  <c r="H162" i="21"/>
  <c r="I162" i="21" s="1"/>
  <c r="H160" i="21"/>
  <c r="I160" i="21" s="1"/>
  <c r="H158" i="21"/>
  <c r="I158" i="21" s="1"/>
  <c r="H156" i="21"/>
  <c r="I156" i="21" s="1"/>
  <c r="H154" i="21"/>
  <c r="I154" i="21" s="1"/>
  <c r="H152" i="21"/>
  <c r="I152" i="21" s="1"/>
  <c r="H150" i="21"/>
  <c r="I150" i="21" s="1"/>
  <c r="H148" i="21"/>
  <c r="I148" i="21" s="1"/>
  <c r="H146" i="21"/>
  <c r="I146" i="21" s="1"/>
  <c r="H144" i="21"/>
  <c r="I144" i="21" s="1"/>
  <c r="H142" i="21"/>
  <c r="I142" i="21" s="1"/>
  <c r="H140" i="21"/>
  <c r="I140" i="21" s="1"/>
  <c r="H138" i="21"/>
  <c r="I138" i="21" s="1"/>
  <c r="H136" i="21"/>
  <c r="I136" i="21" s="1"/>
  <c r="H134" i="21"/>
  <c r="I134" i="21" s="1"/>
  <c r="H132" i="21"/>
  <c r="I132" i="21" s="1"/>
  <c r="H130" i="21"/>
  <c r="I130" i="21" s="1"/>
  <c r="H128" i="21"/>
  <c r="I128" i="21" s="1"/>
  <c r="H126" i="21"/>
  <c r="H124" i="21"/>
  <c r="I124" i="21" s="1"/>
  <c r="H122" i="21"/>
  <c r="H120" i="21"/>
  <c r="I120" i="21" s="1"/>
  <c r="H118" i="21"/>
  <c r="H116" i="21"/>
  <c r="I116" i="21" s="1"/>
  <c r="H114" i="21"/>
  <c r="H112" i="21"/>
  <c r="I112" i="21" s="1"/>
  <c r="H110" i="21"/>
  <c r="H108" i="21"/>
  <c r="I108" i="21" s="1"/>
  <c r="H106" i="21"/>
  <c r="I106" i="21" s="1"/>
  <c r="H104" i="21"/>
  <c r="I104" i="21" s="1"/>
  <c r="H102" i="21"/>
  <c r="I102" i="21" s="1"/>
  <c r="H100" i="21"/>
  <c r="I100" i="21" s="1"/>
  <c r="H98" i="21"/>
  <c r="I98" i="21" s="1"/>
  <c r="H96" i="21"/>
  <c r="I96" i="21" s="1"/>
  <c r="H94" i="21"/>
  <c r="I94" i="21" s="1"/>
  <c r="H92" i="21"/>
  <c r="I92" i="21" s="1"/>
  <c r="H90" i="21"/>
  <c r="I90" i="21" s="1"/>
  <c r="H88" i="21"/>
  <c r="I88" i="21" s="1"/>
  <c r="H86" i="21"/>
  <c r="I86" i="21" s="1"/>
  <c r="H84" i="21"/>
  <c r="I84" i="21" s="1"/>
  <c r="H82" i="21"/>
  <c r="I82" i="21" s="1"/>
  <c r="H80" i="21"/>
  <c r="I80" i="21" s="1"/>
  <c r="H78" i="21"/>
  <c r="I78" i="21" s="1"/>
  <c r="H76" i="21"/>
  <c r="I76" i="21" s="1"/>
  <c r="H74" i="21"/>
  <c r="I74" i="21" s="1"/>
  <c r="H72" i="21"/>
  <c r="H70" i="21"/>
  <c r="I70" i="21" s="1"/>
  <c r="H68" i="21"/>
  <c r="I68" i="21" s="1"/>
  <c r="H66" i="21"/>
  <c r="H64" i="21"/>
  <c r="I64" i="21" s="1"/>
  <c r="H62" i="21"/>
  <c r="H60" i="21"/>
  <c r="I60" i="21" s="1"/>
  <c r="H58" i="21"/>
  <c r="H56" i="21"/>
  <c r="I56" i="21" s="1"/>
  <c r="H54" i="21"/>
  <c r="I54" i="21" s="1"/>
  <c r="H52" i="21"/>
  <c r="I52" i="21" s="1"/>
  <c r="H50" i="21"/>
  <c r="I50" i="21" s="1"/>
  <c r="H48" i="21"/>
  <c r="I48" i="21" s="1"/>
  <c r="H46" i="21"/>
  <c r="H44" i="21"/>
  <c r="I44" i="21" s="1"/>
  <c r="H42" i="21"/>
  <c r="H40" i="21"/>
  <c r="I40" i="21" s="1"/>
  <c r="H38" i="21"/>
  <c r="H36" i="21"/>
  <c r="I36" i="21" s="1"/>
  <c r="H34" i="21"/>
  <c r="I34" i="21" s="1"/>
  <c r="H32" i="21"/>
  <c r="I32" i="21" s="1"/>
  <c r="H30" i="21"/>
  <c r="H28" i="21"/>
  <c r="I28" i="21" s="1"/>
  <c r="H26" i="21"/>
  <c r="I26" i="21" s="1"/>
  <c r="H24" i="21"/>
  <c r="I24" i="21" s="1"/>
  <c r="H22" i="21"/>
  <c r="I22" i="21" s="1"/>
  <c r="H20" i="21"/>
  <c r="I20" i="21" s="1"/>
  <c r="H101" i="21"/>
  <c r="I101" i="21" s="1"/>
  <c r="H97" i="21"/>
  <c r="I97" i="21" s="1"/>
  <c r="H93" i="21"/>
  <c r="I93" i="21" s="1"/>
  <c r="H89" i="21"/>
  <c r="I89" i="21" s="1"/>
  <c r="H85" i="21"/>
  <c r="I85" i="21" s="1"/>
  <c r="H77" i="21"/>
  <c r="I77" i="21" s="1"/>
  <c r="H69" i="21"/>
  <c r="I69" i="21" s="1"/>
  <c r="H61" i="21"/>
  <c r="I61" i="21" s="1"/>
  <c r="H49" i="21"/>
  <c r="H37" i="21"/>
  <c r="I37" i="21" s="1"/>
  <c r="H29" i="21"/>
  <c r="I29" i="21" s="1"/>
  <c r="H18" i="21"/>
  <c r="I18" i="21" s="1"/>
  <c r="H103" i="21"/>
  <c r="H99" i="21"/>
  <c r="I99" i="21" s="1"/>
  <c r="H95" i="21"/>
  <c r="H91" i="21"/>
  <c r="I91" i="21" s="1"/>
  <c r="H87" i="21"/>
  <c r="H83" i="21"/>
  <c r="I83" i="21" s="1"/>
  <c r="H79" i="21"/>
  <c r="I79" i="21" s="1"/>
  <c r="H75" i="21"/>
  <c r="I75" i="21" s="1"/>
  <c r="H71" i="21"/>
  <c r="I71" i="21" s="1"/>
  <c r="H67" i="21"/>
  <c r="I67" i="21" s="1"/>
  <c r="H63" i="21"/>
  <c r="H59" i="21"/>
  <c r="I59" i="21" s="1"/>
  <c r="H55" i="21"/>
  <c r="I55" i="21" s="1"/>
  <c r="H51" i="21"/>
  <c r="I51" i="21" s="1"/>
  <c r="H47" i="21"/>
  <c r="I47" i="21" s="1"/>
  <c r="H43" i="21"/>
  <c r="I43" i="21" s="1"/>
  <c r="H39" i="21"/>
  <c r="H35" i="21"/>
  <c r="I35" i="21" s="1"/>
  <c r="H31" i="21"/>
  <c r="H27" i="21"/>
  <c r="I27" i="21" s="1"/>
  <c r="H23" i="21"/>
  <c r="H19" i="21"/>
  <c r="I19" i="21" s="1"/>
  <c r="H17" i="21"/>
  <c r="H81" i="21"/>
  <c r="I81" i="21" s="1"/>
  <c r="H73" i="21"/>
  <c r="I73" i="21" s="1"/>
  <c r="H65" i="21"/>
  <c r="I65" i="21" s="1"/>
  <c r="H57" i="21"/>
  <c r="I57" i="21" s="1"/>
  <c r="H53" i="21"/>
  <c r="H45" i="21"/>
  <c r="I45" i="21" s="1"/>
  <c r="H41" i="21"/>
  <c r="I41" i="21" s="1"/>
  <c r="H33" i="21"/>
  <c r="I33" i="21" s="1"/>
  <c r="H25" i="21"/>
  <c r="I25" i="21" s="1"/>
  <c r="H21" i="21"/>
  <c r="I21" i="21" s="1"/>
  <c r="H16" i="21"/>
  <c r="I16" i="21" s="1"/>
  <c r="I135" i="21"/>
  <c r="I133" i="21"/>
  <c r="I131" i="21"/>
  <c r="I126" i="21"/>
  <c r="I122" i="21"/>
  <c r="I118" i="21"/>
  <c r="I114" i="21"/>
  <c r="I110" i="21"/>
  <c r="I63" i="21"/>
  <c r="I49" i="21"/>
  <c r="I31" i="21"/>
  <c r="I23" i="21"/>
  <c r="I103" i="21"/>
  <c r="I95" i="21"/>
  <c r="I87" i="21"/>
  <c r="I66" i="21"/>
  <c r="I39" i="21"/>
  <c r="I72" i="21"/>
  <c r="I62" i="21"/>
  <c r="I53" i="21"/>
  <c r="I30" i="21"/>
  <c r="I58" i="21"/>
  <c r="I46" i="21"/>
  <c r="I42" i="21"/>
  <c r="I38" i="21"/>
  <c r="I17" i="21"/>
  <c r="I161" i="21"/>
  <c r="I163" i="21"/>
  <c r="I185" i="21"/>
  <c r="I177" i="21"/>
  <c r="I173" i="21"/>
  <c r="I165" i="21"/>
  <c r="I187" i="21"/>
  <c r="I183" i="21"/>
  <c r="I179" i="21"/>
  <c r="I175" i="21"/>
  <c r="I171" i="21"/>
  <c r="I167" i="21"/>
  <c r="I186" i="21"/>
  <c r="I182" i="21"/>
  <c r="I178" i="21"/>
  <c r="I174" i="21"/>
  <c r="I170" i="21"/>
  <c r="I166" i="21"/>
  <c r="I181" i="21"/>
  <c r="I188" i="21"/>
  <c r="I184" i="21"/>
  <c r="I180" i="21"/>
  <c r="I176" i="21"/>
  <c r="I172" i="21"/>
  <c r="I168" i="21"/>
  <c r="I164" i="21"/>
  <c r="I15" i="21" l="1"/>
  <c r="H189" i="21"/>
  <c r="I169" i="21"/>
  <c r="I189" i="21" s="1"/>
</calcChain>
</file>

<file path=xl/sharedStrings.xml><?xml version="1.0" encoding="utf-8"?>
<sst xmlns="http://schemas.openxmlformats.org/spreadsheetml/2006/main" count="1146" uniqueCount="282">
  <si>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</si>
  <si>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</si>
  <si>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</si>
  <si>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</si>
  <si>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</si>
  <si>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</si>
  <si>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</si>
  <si>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</si>
  <si>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</si>
  <si>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</si>
  <si>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</si>
  <si>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</si>
  <si>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</si>
  <si>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</si>
  <si>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Всего, Гкал</t>
  </si>
  <si>
    <t>Квартиры+МОП</t>
  </si>
  <si>
    <t>Разница, кВт</t>
  </si>
  <si>
    <t xml:space="preserve"> Расчет показателей отопления в жилом доме по адресу: г. Белгород, ул. Вокзальная д. 26А                                   </t>
  </si>
  <si>
    <t>Блок-Секция №1</t>
  </si>
  <si>
    <t>6ZRI8845060912</t>
  </si>
  <si>
    <t>6ZRI8845061605</t>
  </si>
  <si>
    <t>6ZRI8845061402</t>
  </si>
  <si>
    <t>6ZRI8845061271</t>
  </si>
  <si>
    <t>6ZRI8845055250</t>
  </si>
  <si>
    <t>6ZRI8845055598</t>
  </si>
  <si>
    <t>6ZRI8845055260</t>
  </si>
  <si>
    <t>6ZRI8845063124</t>
  </si>
  <si>
    <t>6ZRI8845061342</t>
  </si>
  <si>
    <t>6ZRI8845061366</t>
  </si>
  <si>
    <t>6ZRI8845055301</t>
  </si>
  <si>
    <t>6ZRI8845061412</t>
  </si>
  <si>
    <t>6ZRI8845055308</t>
  </si>
  <si>
    <t>6ZRI8845061329</t>
  </si>
  <si>
    <t>6ZRI8845055288</t>
  </si>
  <si>
    <t>6ZRI8845061360</t>
  </si>
  <si>
    <t>6ZRI8845055261</t>
  </si>
  <si>
    <t>6ZRI8845029660</t>
  </si>
  <si>
    <t>6ZRI8845065232</t>
  </si>
  <si>
    <t>6ZRI8845064608</t>
  </si>
  <si>
    <t>6ZRI8845061396</t>
  </si>
  <si>
    <t>6ZRI8845061654</t>
  </si>
  <si>
    <t>6ZRI8845061279</t>
  </si>
  <si>
    <t>6ZRI8845061644</t>
  </si>
  <si>
    <t>6ZRI8845061425</t>
  </si>
  <si>
    <t>6ZRI8845067014</t>
  </si>
  <si>
    <t>6ZRI8845063138</t>
  </si>
  <si>
    <t>6ZRI8845065372</t>
  </si>
  <si>
    <t>6ZRI8845061382</t>
  </si>
  <si>
    <t>6ZRI8845061372</t>
  </si>
  <si>
    <t>6ZRI8845055592</t>
  </si>
  <si>
    <t>6ZRI8845055256</t>
  </si>
  <si>
    <t>6ZRI8845065507</t>
  </si>
  <si>
    <t>6ZRI8845060933</t>
  </si>
  <si>
    <t>6ZRI8845055253</t>
  </si>
  <si>
    <t>6ZRI8845063717</t>
  </si>
  <si>
    <t>6ZRI8845056423</t>
  </si>
  <si>
    <t>6ZRI8845056415</t>
  </si>
  <si>
    <t>6ZRI8845063773</t>
  </si>
  <si>
    <t>6ZRI8845061344</t>
  </si>
  <si>
    <t>6ZRI8845056101</t>
  </si>
  <si>
    <t>6ZRI8845063277</t>
  </si>
  <si>
    <t>6ZRI8845056484</t>
  </si>
  <si>
    <t>6ZRI8845055252</t>
  </si>
  <si>
    <t>6ZRI8845061343</t>
  </si>
  <si>
    <t>6ZRI8845063784</t>
  </si>
  <si>
    <t>6ZRI8845055695</t>
  </si>
  <si>
    <t>6ZRI8845060914</t>
  </si>
  <si>
    <t>6ZRI8845061352</t>
  </si>
  <si>
    <t>6ZRI8845061131</t>
  </si>
  <si>
    <t>6ZRI8845063210</t>
  </si>
  <si>
    <t>6ZRI8845061359</t>
  </si>
  <si>
    <t>6ZRI8845061269</t>
  </si>
  <si>
    <t>6ZRI8845029668</t>
  </si>
  <si>
    <t>6ZRI8845067019</t>
  </si>
  <si>
    <t>6ZRI8845061395</t>
  </si>
  <si>
    <t>6ZRI8845065521</t>
  </si>
  <si>
    <t>6ZRI8845067219</t>
  </si>
  <si>
    <t>6ZRI8845064010</t>
  </si>
  <si>
    <t>6ZRI8845029642</t>
  </si>
  <si>
    <t>6ZRI8845065560</t>
  </si>
  <si>
    <t>6ZRI8845062302</t>
  </si>
  <si>
    <t>6ZRI8845067216</t>
  </si>
  <si>
    <t>6ZRI8845067012</t>
  </si>
  <si>
    <t>6ZRI8845061337</t>
  </si>
  <si>
    <t>6ZRI8845061423</t>
  </si>
  <si>
    <t>6ZRI8845063808</t>
  </si>
  <si>
    <t>6ZRI8845063821</t>
  </si>
  <si>
    <t>6ZRI8845064008</t>
  </si>
  <si>
    <t>6ZRI8845062283</t>
  </si>
  <si>
    <t>6ZRI8845029385</t>
  </si>
  <si>
    <t>6ZRI8845065328</t>
  </si>
  <si>
    <t>6ZRI8845061399</t>
  </si>
  <si>
    <t>6ZRI8845061241</t>
  </si>
  <si>
    <t>6ZRI8845061380</t>
  </si>
  <si>
    <t>6ZRI8845062611</t>
  </si>
  <si>
    <t>6ZRI8845065371</t>
  </si>
  <si>
    <t>6ZRI8845063850</t>
  </si>
  <si>
    <t>6ZRI8845066582</t>
  </si>
  <si>
    <t>6ZRI8845062464</t>
  </si>
  <si>
    <t>6ZRI8845061384</t>
  </si>
  <si>
    <t>6ZRI8845029641</t>
  </si>
  <si>
    <t>6ZRI8845061467</t>
  </si>
  <si>
    <t>6ZRI8845061503</t>
  </si>
  <si>
    <t>6ZRI8845061594</t>
  </si>
  <si>
    <t>6ZRI8845062939</t>
  </si>
  <si>
    <t>6ZRI8845062645</t>
  </si>
  <si>
    <t>6ZRI8845061406</t>
  </si>
  <si>
    <t>6ZRI8845063764</t>
  </si>
  <si>
    <t>6ZRI8845062812</t>
  </si>
  <si>
    <t>6ZRI8845064277</t>
  </si>
  <si>
    <t>6ZRI8845061514</t>
  </si>
  <si>
    <t>6ZRI8845063110</t>
  </si>
  <si>
    <t>6ZRI8845064022</t>
  </si>
  <si>
    <t>6ZRI8845029659</t>
  </si>
  <si>
    <t>6ZRI8845062348</t>
  </si>
  <si>
    <t>6ZRI8845062658</t>
  </si>
  <si>
    <t>6ZRI8845067215</t>
  </si>
  <si>
    <t>6ZRI8845063087</t>
  </si>
  <si>
    <t>6ZRI8845056469</t>
  </si>
  <si>
    <t>6ZRI8845063267</t>
  </si>
  <si>
    <t>6ZRI8845067227</t>
  </si>
  <si>
    <t>6ZRI8845058871</t>
  </si>
  <si>
    <t>6ZRI8845056444</t>
  </si>
  <si>
    <t>6ZRI8845063812</t>
  </si>
  <si>
    <t>6ZRI8845055317</t>
  </si>
  <si>
    <t>6ZRI8845055194</t>
  </si>
  <si>
    <t>6ZRI8845064731</t>
  </si>
  <si>
    <t>6ZRI8845061356</t>
  </si>
  <si>
    <t>6ZRI8845055828</t>
  </si>
  <si>
    <t>6ZRI8845055907</t>
  </si>
  <si>
    <t>6ZRI8845055704</t>
  </si>
  <si>
    <t>6ZRI8845055350</t>
  </si>
  <si>
    <t>6ZRI8845063852</t>
  </si>
  <si>
    <t>6ZRI8845056427</t>
  </si>
  <si>
    <t>6ZRI8845055330</t>
  </si>
  <si>
    <t>6ZRI8845055247</t>
  </si>
  <si>
    <t>6ZRI8845063055</t>
  </si>
  <si>
    <t>6ZRI8845062748</t>
  </si>
  <si>
    <t>6ZRI8845061456</t>
  </si>
  <si>
    <t>6ZRI8845062622</t>
  </si>
  <si>
    <t>6ZRI8845064318</t>
  </si>
  <si>
    <t>6ZRI8845061483</t>
  </si>
  <si>
    <t>6ZRI8845062469</t>
  </si>
  <si>
    <t>6ZRI8845067225</t>
  </si>
  <si>
    <t>6ZRI8845064314</t>
  </si>
  <si>
    <t>6ZRI8844125095</t>
  </si>
  <si>
    <t>6ZRI8844125353</t>
  </si>
  <si>
    <t>6ZRI8844125218</t>
  </si>
  <si>
    <t>6ZRI8844125431</t>
  </si>
  <si>
    <t>6ZRI8844125168</t>
  </si>
  <si>
    <t>6ZRI8844125358</t>
  </si>
  <si>
    <t>6ZRI8844125405</t>
  </si>
  <si>
    <t>6ZRI8844125093</t>
  </si>
  <si>
    <t>6ZRI8844125368</t>
  </si>
  <si>
    <t>6ZRI8810026029</t>
  </si>
  <si>
    <t>6ZRI8845125381</t>
  </si>
  <si>
    <t>6ZRI8845125377</t>
  </si>
  <si>
    <t>6ZRI8845125390</t>
  </si>
  <si>
    <t>6ZRI8845125396</t>
  </si>
  <si>
    <t>6ZRI8845125488</t>
  </si>
  <si>
    <t>6ZRI8845124488</t>
  </si>
  <si>
    <t>6ZRI8845125392</t>
  </si>
  <si>
    <t>6ZRI8845125407</t>
  </si>
  <si>
    <t>6ZRI8845125514</t>
  </si>
  <si>
    <t>6ZRI8845125114</t>
  </si>
  <si>
    <t>6ZRI8845125406</t>
  </si>
  <si>
    <t>6ZRI8845125388</t>
  </si>
  <si>
    <t>6ZRI8845125394</t>
  </si>
  <si>
    <t>6ZRI8845125389</t>
  </si>
  <si>
    <t>6ZRI8844129550</t>
  </si>
  <si>
    <t>6ZRI8844129586</t>
  </si>
  <si>
    <t>6ZRI8844129684</t>
  </si>
  <si>
    <t>6ZRI8844129544</t>
  </si>
  <si>
    <t>6ZRI8844129581</t>
  </si>
  <si>
    <t>6ZRI8844129333</t>
  </si>
  <si>
    <t>6ZRI8844129660</t>
  </si>
  <si>
    <t>6ZRI8844129711</t>
  </si>
  <si>
    <t>6ZRI8844129595</t>
  </si>
  <si>
    <t>6ZRI8844129624</t>
  </si>
  <si>
    <t>6ZRI8844129540</t>
  </si>
  <si>
    <t>6ZRI8844129702</t>
  </si>
  <si>
    <t>6ZRI8845125395</t>
  </si>
  <si>
    <t>6ZRI8844129470</t>
  </si>
  <si>
    <t>6ZRI8810026026</t>
  </si>
  <si>
    <t xml:space="preserve"> Расчет показателей отопления в жилом доме по адресу: г. Белгород, ул. Вокзальная д. 26А  Строение 1                    </t>
  </si>
  <si>
    <t>6ZRI8844129057</t>
  </si>
  <si>
    <t>6ZRI8844129047</t>
  </si>
  <si>
    <t>6ZRI8844129110</t>
  </si>
  <si>
    <t>6ZRI8844129023</t>
  </si>
  <si>
    <t>6ZRI8844129011</t>
  </si>
  <si>
    <t>6ZRI8844125380</t>
  </si>
  <si>
    <t>6ZRI8844125255</t>
  </si>
  <si>
    <t>6ZRI8844124614</t>
  </si>
  <si>
    <t>6ZRI8844129022</t>
  </si>
  <si>
    <t>6ZRI8844129336</t>
  </si>
  <si>
    <t>6ZRI8844128998</t>
  </si>
  <si>
    <t>6ZRI8844129032</t>
  </si>
  <si>
    <t>6ZRI8844128978</t>
  </si>
  <si>
    <t>6ZRI8844122917</t>
  </si>
  <si>
    <t>6ZRI8844129034</t>
  </si>
  <si>
    <t>6ZRI8844125225</t>
  </si>
  <si>
    <t>6ZRI8844125420</t>
  </si>
  <si>
    <t>6ZRI8844125215</t>
  </si>
  <si>
    <t>6ZRI8844125208</t>
  </si>
  <si>
    <t>6ZRI8844125083</t>
  </si>
  <si>
    <t>6ZRI8844125104</t>
  </si>
  <si>
    <t>6ZRI8844125213</t>
  </si>
  <si>
    <t>6ZRI8844125102</t>
  </si>
  <si>
    <t>6ZRI8844125126</t>
  </si>
  <si>
    <t>6ZRI8844125216</t>
  </si>
  <si>
    <t>6ZRI8844125214</t>
  </si>
  <si>
    <t>6ZRI8844125294</t>
  </si>
  <si>
    <t>6ZRI8844129169</t>
  </si>
  <si>
    <t>6ZRI8844125346</t>
  </si>
  <si>
    <t>6ZRI8844125137</t>
  </si>
  <si>
    <t>6ZRI8844128990</t>
  </si>
  <si>
    <t>6ZRI8844129045</t>
  </si>
  <si>
    <t>6ZRI8844129484</t>
  </si>
  <si>
    <t>6ZRI8844129377</t>
  </si>
  <si>
    <t>6ZRI8844129374</t>
  </si>
  <si>
    <t>6ZRI8844129009</t>
  </si>
  <si>
    <t>6ZRI8844128979</t>
  </si>
  <si>
    <t>6ZRI8844129400</t>
  </si>
  <si>
    <t>6ZRI8844129399</t>
  </si>
  <si>
    <t>6ZRI8844129000</t>
  </si>
  <si>
    <t>6ZRI8844128995</t>
  </si>
  <si>
    <t>6ZRI8844129410</t>
  </si>
  <si>
    <t>6ZRI8844129376</t>
  </si>
  <si>
    <t>6ZRI8844129004</t>
  </si>
  <si>
    <t>6ZRI8844129027</t>
  </si>
  <si>
    <t>6ZRI8844129051</t>
  </si>
  <si>
    <t>6ZRI8844129551</t>
  </si>
  <si>
    <t>6ZRI8844129385</t>
  </si>
  <si>
    <t>6ZRI8844129091</t>
  </si>
  <si>
    <t>6ZRI8844129020</t>
  </si>
  <si>
    <t>6ZRI8844128513</t>
  </si>
  <si>
    <t>6ZRI8844129160</t>
  </si>
  <si>
    <t>6ZRI8844128999</t>
  </si>
  <si>
    <t>6ZRI8844129161</t>
  </si>
  <si>
    <t>6ZRI8844129054</t>
  </si>
  <si>
    <t>6ZRI8844129162</t>
  </si>
  <si>
    <t>6ZRI8844129378</t>
  </si>
  <si>
    <t>6ZRI8844129152</t>
  </si>
  <si>
    <t>6ZRI8844129064</t>
  </si>
  <si>
    <t>6ZRI8844129168</t>
  </si>
  <si>
    <t>6ZRI8844128987</t>
  </si>
  <si>
    <t>6ZRI8844129419</t>
  </si>
  <si>
    <t>Показания кВт на 23.10.17</t>
  </si>
  <si>
    <t>Показания кВт на 3.10.2017</t>
  </si>
  <si>
    <t>6ZRI8845061500</t>
  </si>
  <si>
    <t>Блок-Секция №3</t>
  </si>
  <si>
    <t>Показания кВт на 3.10.17</t>
  </si>
  <si>
    <t>Разница *0,00086 Гкал</t>
  </si>
  <si>
    <t>Показания МВт на 3.10.2017</t>
  </si>
  <si>
    <t>Показания МВт на 23.10.17</t>
  </si>
  <si>
    <t>Разница, МВт</t>
  </si>
  <si>
    <t>Разница *0,8598 Гкал</t>
  </si>
  <si>
    <t>Показания МВт на 3.10.17</t>
  </si>
  <si>
    <t>6ZRI8844129001</t>
  </si>
  <si>
    <t>6ZRI88450617225</t>
  </si>
  <si>
    <t>6ZRI8845061353</t>
  </si>
  <si>
    <t>6ZRI8845061349</t>
  </si>
  <si>
    <t>6ZRI8845061481</t>
  </si>
  <si>
    <t>6ZRI8845062295</t>
  </si>
  <si>
    <t>6ZRI8845062711</t>
  </si>
  <si>
    <t>6ZRI8845061371</t>
  </si>
  <si>
    <t>6ZRI8845062274</t>
  </si>
  <si>
    <t>6ZRI8845061388</t>
  </si>
  <si>
    <t>Разница, Гкал                   с 3.10.2017 по  23.10.2017 гг.</t>
  </si>
  <si>
    <t>за период с 3.10.2017 по 23.10.2017гг.</t>
  </si>
  <si>
    <t>за период с 3.10.2017 по  23.10.2017 гг.</t>
  </si>
  <si>
    <t>за период с 3.10.2017 по  23.10.2017.</t>
  </si>
  <si>
    <t>за период с 3.10.2017 по  23.10.2017</t>
  </si>
  <si>
    <t>Разница, Гкал                   с 03.10.17 по  23.10.17 гг.</t>
  </si>
  <si>
    <t>Разница, Гкал                   с 23.10.17 по  25.11.17 гг.</t>
  </si>
  <si>
    <t>Показания МВт на 25.11.17</t>
  </si>
  <si>
    <t>за период с 23.10.2017 по  25.11.2017.</t>
  </si>
  <si>
    <t>ВКТ-7 сет.№ 073. Зав.№00275955</t>
  </si>
  <si>
    <t>ВКТ-7 сет.№ 073. Зав.№00272631</t>
  </si>
  <si>
    <t>Показания МВт на 24.12.17</t>
  </si>
  <si>
    <t>Разница, Гкал                   с 25.11.17 по  24.12.17 гг.</t>
  </si>
  <si>
    <t>за период с 25.11.2017 по  24.12.2017.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</si>
</sst>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0"/>
    <numFmt numFmtId="167" formatCode="0.0000"/>
    <numFmt numFmtId="168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3" tint="0.39997558519241921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191"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0" fillId="0" borderId="0" xfId="0" applyFont="1" applyFill="1"/>
    <xf numFmtId="0" fontId="15" fillId="0" borderId="0" xfId="0" applyFont="1" applyFill="1" applyBorder="1"/>
    <xf numFmtId="4" fontId="15" fillId="0" borderId="0" xfId="0" applyNumberFormat="1" applyFont="1" applyFill="1" applyBorder="1"/>
    <xf numFmtId="167" fontId="8" fillId="2" borderId="2" xfId="0" applyNumberFormat="1" applyFont="1" applyFill="1" applyBorder="1"/>
    <xf numFmtId="1" fontId="13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2" borderId="0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9" fillId="2" borderId="0" xfId="0" applyNumberFormat="1" applyFont="1" applyFill="1" applyBorder="1"/>
    <xf numFmtId="1" fontId="9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/>
    <xf numFmtId="2" fontId="9" fillId="2" borderId="0" xfId="0" applyNumberFormat="1" applyFont="1" applyFill="1" applyBorder="1"/>
    <xf numFmtId="166" fontId="9" fillId="2" borderId="0" xfId="0" applyNumberFormat="1" applyFont="1" applyFill="1" applyBorder="1"/>
    <xf numFmtId="167" fontId="8" fillId="2" borderId="1" xfId="0" applyNumberFormat="1" applyFont="1" applyFill="1" applyBorder="1" applyAlignment="1"/>
    <xf numFmtId="0" fontId="21" fillId="2" borderId="1" xfId="0" applyNumberFormat="1" applyFont="1" applyFill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/>
    <xf numFmtId="0" fontId="0" fillId="2" borderId="0" xfId="0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vertical="center" wrapText="1"/>
    </xf>
    <xf numFmtId="4" fontId="9" fillId="2" borderId="0" xfId="0" applyNumberFormat="1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" fontId="31" fillId="2" borderId="0" xfId="0" applyNumberFormat="1" applyFont="1" applyFill="1" applyBorder="1"/>
    <xf numFmtId="0" fontId="14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/>
    <xf numFmtId="164" fontId="21" fillId="2" borderId="0" xfId="0" applyNumberFormat="1" applyFont="1" applyFill="1" applyBorder="1"/>
    <xf numFmtId="164" fontId="29" fillId="2" borderId="0" xfId="0" applyNumberFormat="1" applyFont="1" applyFill="1"/>
    <xf numFmtId="164" fontId="8" fillId="2" borderId="0" xfId="0" applyNumberFormat="1" applyFont="1" applyFill="1" applyBorder="1"/>
    <xf numFmtId="164" fontId="0" fillId="2" borderId="0" xfId="0" applyNumberFormat="1" applyFill="1"/>
    <xf numFmtId="0" fontId="8" fillId="2" borderId="5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21" fillId="2" borderId="5" xfId="0" applyFont="1" applyFill="1" applyBorder="1" applyAlignment="1">
      <alignment horizontal="center" vertical="center"/>
    </xf>
    <xf numFmtId="2" fontId="0" fillId="2" borderId="0" xfId="0" applyNumberFormat="1" applyFont="1" applyFill="1" applyBorder="1"/>
    <xf numFmtId="0" fontId="0" fillId="2" borderId="0" xfId="0" applyFont="1" applyFill="1" applyBorder="1"/>
    <xf numFmtId="0" fontId="15" fillId="2" borderId="0" xfId="0" applyFont="1" applyFill="1" applyBorder="1"/>
    <xf numFmtId="0" fontId="21" fillId="2" borderId="1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2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0" fontId="20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/>
    <xf numFmtId="0" fontId="1" fillId="2" borderId="0" xfId="0" applyFont="1" applyFill="1" applyBorder="1" applyAlignment="1">
      <alignment horizontal="right" vertical="center"/>
    </xf>
    <xf numFmtId="164" fontId="1" fillId="2" borderId="0" xfId="0" applyNumberFormat="1" applyFont="1" applyFill="1" applyBorder="1"/>
    <xf numFmtId="0" fontId="0" fillId="2" borderId="0" xfId="0" applyFill="1" applyAlignment="1"/>
    <xf numFmtId="0" fontId="0" fillId="2" borderId="0" xfId="0" applyFont="1" applyFill="1" applyAlignment="1"/>
    <xf numFmtId="0" fontId="0" fillId="2" borderId="0" xfId="0" applyFont="1" applyFill="1"/>
    <xf numFmtId="0" fontId="3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NumberFormat="1" applyFont="1" applyFill="1" applyBorder="1"/>
    <xf numFmtId="1" fontId="8" fillId="2" borderId="0" xfId="0" applyNumberFormat="1" applyFont="1" applyFill="1" applyBorder="1"/>
    <xf numFmtId="0" fontId="8" fillId="2" borderId="0" xfId="0" applyFont="1" applyFill="1"/>
    <xf numFmtId="2" fontId="8" fillId="2" borderId="0" xfId="0" applyNumberFormat="1" applyFont="1" applyFill="1" applyBorder="1"/>
    <xf numFmtId="166" fontId="8" fillId="2" borderId="0" xfId="0" applyNumberFormat="1" applyFont="1" applyFill="1" applyBorder="1"/>
    <xf numFmtId="4" fontId="8" fillId="2" borderId="0" xfId="0" applyNumberFormat="1" applyFont="1" applyFill="1" applyBorder="1"/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/>
    </xf>
    <xf numFmtId="167" fontId="32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right" vertical="center" wrapText="1"/>
    </xf>
    <xf numFmtId="164" fontId="3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center" vertical="center" wrapText="1"/>
    </xf>
    <xf numFmtId="167" fontId="8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37" fillId="2" borderId="0" xfId="0" applyNumberFormat="1" applyFont="1" applyFill="1"/>
    <xf numFmtId="0" fontId="20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1" fontId="20" fillId="2" borderId="0" xfId="0" applyNumberFormat="1" applyFont="1" applyFill="1" applyBorder="1"/>
    <xf numFmtId="0" fontId="20" fillId="2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/>
    <xf numFmtId="0" fontId="8" fillId="2" borderId="0" xfId="0" applyFont="1" applyFill="1" applyAlignment="1"/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3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8" fillId="2" borderId="2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/>
    <xf numFmtId="164" fontId="8" fillId="2" borderId="1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12" fillId="2" borderId="0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2" fontId="40" fillId="2" borderId="0" xfId="0" applyNumberFormat="1" applyFont="1" applyFill="1" applyBorder="1"/>
    <xf numFmtId="0" fontId="41" fillId="2" borderId="1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/>
    </xf>
    <xf numFmtId="164" fontId="15" fillId="2" borderId="0" xfId="0" applyNumberFormat="1" applyFont="1" applyFill="1" applyBorder="1"/>
    <xf numFmtId="0" fontId="29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/>
    <xf numFmtId="167" fontId="0" fillId="2" borderId="2" xfId="0" applyNumberFormat="1" applyFont="1" applyFill="1" applyBorder="1"/>
    <xf numFmtId="167" fontId="0" fillId="2" borderId="1" xfId="0" applyNumberFormat="1" applyFont="1" applyFill="1" applyBorder="1" applyAlignment="1">
      <alignment horizontal="right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4"/>
  <sheetViews>
    <sheetView tabSelected="1" topLeftCell="A4" workbookViewId="0">
      <pane ySplit="10" topLeftCell="A14" activePane="bottomLeft" state="frozen"/>
      <selection activeCell="A4" sqref="A4"/>
      <selection pane="bottomLeft" activeCell="L58" sqref="L58"/>
    </sheetView>
  </sheetViews>
  <sheetFormatPr defaultRowHeight="15" x14ac:dyDescent="0.25"/>
  <cols>
    <col min="1" max="1" width="9.140625" style="32"/>
    <col min="2" max="2" width="18.42578125" style="32" customWidth="1"/>
    <col min="3" max="3" width="9.5703125" style="32" bestFit="1" customWidth="1"/>
    <col min="4" max="9" width="9.28515625" style="32" bestFit="1" customWidth="1"/>
    <col min="10" max="15" width="9.140625" style="32"/>
    <col min="16" max="16" width="19.7109375" style="32" customWidth="1"/>
    <col min="17" max="24" width="9.140625" style="32"/>
    <col min="25" max="25" width="11.42578125" style="32" bestFit="1" customWidth="1"/>
    <col min="26" max="16384" width="9.140625" style="32"/>
  </cols>
  <sheetData>
    <row r="1" spans="1:26" ht="20.25" x14ac:dyDescent="0.3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38"/>
      <c r="N1" s="39"/>
      <c r="O1" s="162" t="s">
        <v>8</v>
      </c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20.25" x14ac:dyDescent="0.3">
      <c r="A2" s="40"/>
      <c r="B2" s="144"/>
      <c r="C2" s="40"/>
      <c r="D2" s="144"/>
      <c r="E2" s="144"/>
      <c r="F2" s="144"/>
      <c r="G2" s="144"/>
      <c r="H2" s="42"/>
      <c r="I2" s="43"/>
      <c r="J2" s="44"/>
      <c r="K2" s="44"/>
      <c r="L2" s="44"/>
      <c r="M2" s="38"/>
      <c r="N2" s="31"/>
      <c r="O2" s="40"/>
      <c r="P2" s="144"/>
      <c r="Q2" s="40"/>
      <c r="R2" s="144"/>
      <c r="S2" s="144"/>
      <c r="T2" s="144"/>
      <c r="U2" s="144"/>
      <c r="V2" s="42"/>
      <c r="W2" s="43"/>
      <c r="X2" s="44"/>
      <c r="Y2" s="44"/>
      <c r="Z2" s="44"/>
    </row>
    <row r="3" spans="1:26" ht="18.75" x14ac:dyDescent="0.25">
      <c r="A3" s="163" t="s">
        <v>17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38"/>
      <c r="N3" s="31"/>
      <c r="O3" s="164" t="s">
        <v>184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8.75" x14ac:dyDescent="0.25">
      <c r="A4" s="165" t="s">
        <v>281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38"/>
      <c r="N4" s="31"/>
      <c r="O4" s="165" t="s">
        <v>281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26" ht="18.75" x14ac:dyDescent="0.25">
      <c r="A5" s="45"/>
      <c r="B5" s="45"/>
      <c r="C5" s="45"/>
      <c r="D5" s="45"/>
      <c r="E5" s="45"/>
      <c r="F5" s="45"/>
      <c r="G5" s="45"/>
      <c r="H5" s="45"/>
      <c r="I5" s="46"/>
      <c r="J5" s="46"/>
      <c r="K5" s="46"/>
      <c r="L5" s="46"/>
      <c r="M5" s="38"/>
      <c r="N5" s="31"/>
      <c r="O5" s="45"/>
      <c r="P5" s="45"/>
      <c r="Q5" s="45"/>
      <c r="R5" s="45"/>
      <c r="S5" s="45"/>
      <c r="T5" s="45"/>
      <c r="U5" s="45"/>
      <c r="V5" s="45"/>
      <c r="W5" s="46"/>
      <c r="X5" s="46"/>
      <c r="Y5" s="46"/>
      <c r="Z5" s="46"/>
    </row>
    <row r="6" spans="1:26" ht="36" x14ac:dyDescent="0.25">
      <c r="A6" s="156" t="s">
        <v>9</v>
      </c>
      <c r="B6" s="157"/>
      <c r="C6" s="157"/>
      <c r="D6" s="157"/>
      <c r="E6" s="157"/>
      <c r="F6" s="157"/>
      <c r="G6" s="157"/>
      <c r="H6" s="158"/>
      <c r="I6" s="47"/>
      <c r="J6" s="48" t="s">
        <v>12</v>
      </c>
      <c r="K6" s="159" t="s">
        <v>13</v>
      </c>
      <c r="L6" s="159"/>
      <c r="M6" s="38"/>
      <c r="N6" s="31"/>
      <c r="O6" s="156" t="s">
        <v>9</v>
      </c>
      <c r="P6" s="157"/>
      <c r="Q6" s="157"/>
      <c r="R6" s="157"/>
      <c r="S6" s="157"/>
      <c r="T6" s="157"/>
      <c r="U6" s="157"/>
      <c r="V6" s="158"/>
      <c r="W6" s="47"/>
      <c r="X6" s="48" t="s">
        <v>12</v>
      </c>
      <c r="Y6" s="159" t="s">
        <v>13</v>
      </c>
      <c r="Z6" s="159"/>
    </row>
    <row r="7" spans="1:26" ht="72" x14ac:dyDescent="0.25">
      <c r="A7" s="147" t="s">
        <v>4</v>
      </c>
      <c r="B7" s="147"/>
      <c r="C7" s="147"/>
      <c r="D7" s="147"/>
      <c r="E7" s="147" t="s">
        <v>5</v>
      </c>
      <c r="F7" s="147"/>
      <c r="G7" s="147"/>
      <c r="H7" s="135" t="s">
        <v>280</v>
      </c>
      <c r="I7" s="50"/>
      <c r="J7" s="48"/>
      <c r="K7" s="159"/>
      <c r="L7" s="159"/>
      <c r="M7" s="38"/>
      <c r="N7" s="31"/>
      <c r="O7" s="147" t="s">
        <v>4</v>
      </c>
      <c r="P7" s="147"/>
      <c r="Q7" s="147"/>
      <c r="R7" s="147"/>
      <c r="S7" s="147" t="s">
        <v>5</v>
      </c>
      <c r="T7" s="147"/>
      <c r="U7" s="147"/>
      <c r="V7" s="135" t="s">
        <v>280</v>
      </c>
      <c r="W7" s="50"/>
      <c r="X7" s="48"/>
      <c r="Y7" s="159"/>
      <c r="Z7" s="159"/>
    </row>
    <row r="8" spans="1:26" ht="15" customHeight="1" x14ac:dyDescent="0.25">
      <c r="A8" s="160" t="s">
        <v>277</v>
      </c>
      <c r="B8" s="160"/>
      <c r="C8" s="160"/>
      <c r="D8" s="160"/>
      <c r="E8" s="147" t="s">
        <v>15</v>
      </c>
      <c r="F8" s="147"/>
      <c r="G8" s="147"/>
      <c r="H8" s="92">
        <v>151.56299999999999</v>
      </c>
      <c r="I8" s="51"/>
      <c r="J8" s="48"/>
      <c r="K8" s="159"/>
      <c r="L8" s="159"/>
      <c r="M8" s="38"/>
      <c r="N8" s="31"/>
      <c r="O8" s="160" t="s">
        <v>278</v>
      </c>
      <c r="P8" s="160"/>
      <c r="Q8" s="160"/>
      <c r="R8" s="160"/>
      <c r="S8" s="147" t="s">
        <v>15</v>
      </c>
      <c r="T8" s="147"/>
      <c r="U8" s="147"/>
      <c r="V8" s="92">
        <v>64.638999999999996</v>
      </c>
      <c r="W8" s="51"/>
      <c r="X8" s="48"/>
      <c r="Y8" s="159"/>
      <c r="Z8" s="159"/>
    </row>
    <row r="9" spans="1:26" x14ac:dyDescent="0.25">
      <c r="A9" s="161" t="s">
        <v>6</v>
      </c>
      <c r="B9" s="161"/>
      <c r="C9" s="161"/>
      <c r="D9" s="161"/>
      <c r="E9" s="147" t="s">
        <v>10</v>
      </c>
      <c r="F9" s="147"/>
      <c r="G9" s="147"/>
      <c r="H9" s="52">
        <f>G189</f>
        <v>114.77040300000003</v>
      </c>
      <c r="I9" s="51"/>
      <c r="J9" s="48"/>
      <c r="K9" s="159"/>
      <c r="L9" s="159"/>
      <c r="M9" s="38"/>
      <c r="N9" s="31"/>
      <c r="O9" s="161" t="s">
        <v>6</v>
      </c>
      <c r="P9" s="161"/>
      <c r="Q9" s="161"/>
      <c r="R9" s="161"/>
      <c r="S9" s="147" t="s">
        <v>10</v>
      </c>
      <c r="T9" s="147"/>
      <c r="U9" s="147"/>
      <c r="V9" s="53">
        <f>U78</f>
        <v>33.621619199999998</v>
      </c>
      <c r="W9" s="51"/>
      <c r="X9" s="48"/>
      <c r="Y9" s="159"/>
      <c r="Z9" s="159"/>
    </row>
    <row r="10" spans="1:26" x14ac:dyDescent="0.25">
      <c r="A10" s="161"/>
      <c r="B10" s="161"/>
      <c r="C10" s="161"/>
      <c r="D10" s="161"/>
      <c r="E10" s="147" t="s">
        <v>11</v>
      </c>
      <c r="F10" s="147"/>
      <c r="G10" s="147"/>
      <c r="H10" s="52">
        <f>H8-H9</f>
        <v>36.792596999999958</v>
      </c>
      <c r="I10" s="51"/>
      <c r="J10" s="48"/>
      <c r="K10" s="159"/>
      <c r="L10" s="159"/>
      <c r="M10" s="38"/>
      <c r="N10" s="31"/>
      <c r="O10" s="161"/>
      <c r="P10" s="161"/>
      <c r="Q10" s="161"/>
      <c r="R10" s="161"/>
      <c r="S10" s="147" t="s">
        <v>11</v>
      </c>
      <c r="T10" s="147"/>
      <c r="U10" s="147"/>
      <c r="V10" s="52">
        <f>V8-V9</f>
        <v>31.017380799999998</v>
      </c>
      <c r="W10" s="51"/>
      <c r="X10" s="48"/>
      <c r="Y10" s="159"/>
      <c r="Z10" s="159"/>
    </row>
    <row r="11" spans="1:26" x14ac:dyDescent="0.25">
      <c r="A11" s="47"/>
      <c r="B11" s="54"/>
      <c r="C11" s="47"/>
      <c r="D11" s="54"/>
      <c r="E11" s="47"/>
      <c r="F11" s="47"/>
      <c r="G11" s="47"/>
      <c r="H11" s="55"/>
      <c r="I11" s="51"/>
      <c r="J11" s="48"/>
      <c r="K11" s="56"/>
      <c r="L11" s="56"/>
      <c r="M11" s="38"/>
      <c r="N11" s="31"/>
      <c r="O11" s="47"/>
      <c r="P11" s="54"/>
      <c r="Q11" s="47"/>
      <c r="R11" s="54"/>
      <c r="S11" s="47"/>
      <c r="T11" s="47"/>
      <c r="U11" s="47"/>
      <c r="V11" s="55"/>
      <c r="W11" s="51"/>
      <c r="X11" s="48"/>
      <c r="Y11" s="56"/>
      <c r="Z11" s="56"/>
    </row>
    <row r="12" spans="1:26" x14ac:dyDescent="0.25">
      <c r="A12" s="47"/>
      <c r="B12" s="54"/>
      <c r="C12" s="47"/>
      <c r="D12" s="54"/>
      <c r="E12" s="47"/>
      <c r="F12" s="47"/>
      <c r="G12" s="47"/>
      <c r="H12" s="55"/>
      <c r="I12" s="51"/>
      <c r="J12" s="57"/>
      <c r="K12" s="150"/>
      <c r="L12" s="150"/>
      <c r="M12" s="58"/>
      <c r="N12" s="31"/>
      <c r="O12" s="47"/>
      <c r="P12" s="54"/>
      <c r="Q12" s="47"/>
      <c r="R12" s="54"/>
      <c r="S12" s="47"/>
      <c r="T12" s="47"/>
      <c r="U12" s="47"/>
      <c r="V12" s="55"/>
      <c r="W12" s="51"/>
      <c r="X12" s="57"/>
      <c r="Y12" s="150"/>
      <c r="Z12" s="150"/>
    </row>
    <row r="13" spans="1:26" ht="38.25" x14ac:dyDescent="0.25">
      <c r="A13" s="17" t="s">
        <v>0</v>
      </c>
      <c r="B13" s="18" t="s">
        <v>1</v>
      </c>
      <c r="C13" s="17" t="s">
        <v>2</v>
      </c>
      <c r="D13" s="136" t="s">
        <v>275</v>
      </c>
      <c r="E13" s="136" t="s">
        <v>279</v>
      </c>
      <c r="F13" s="13" t="s">
        <v>255</v>
      </c>
      <c r="G13" s="13" t="s">
        <v>256</v>
      </c>
      <c r="H13" s="19" t="s">
        <v>7</v>
      </c>
      <c r="I13" s="20" t="s">
        <v>14</v>
      </c>
      <c r="J13" s="59"/>
      <c r="K13" s="60"/>
      <c r="L13" s="60"/>
      <c r="M13" s="60"/>
      <c r="N13" s="61"/>
      <c r="O13" s="17" t="s">
        <v>0</v>
      </c>
      <c r="P13" s="18" t="s">
        <v>1</v>
      </c>
      <c r="Q13" s="17" t="s">
        <v>2</v>
      </c>
      <c r="R13" s="136" t="s">
        <v>275</v>
      </c>
      <c r="S13" s="136" t="s">
        <v>279</v>
      </c>
      <c r="T13" s="13" t="s">
        <v>255</v>
      </c>
      <c r="U13" s="13" t="s">
        <v>256</v>
      </c>
      <c r="V13" s="19" t="s">
        <v>7</v>
      </c>
      <c r="W13" s="20" t="s">
        <v>14</v>
      </c>
      <c r="X13" s="59"/>
      <c r="Y13" s="60"/>
      <c r="Z13" s="60"/>
    </row>
    <row r="14" spans="1:26" x14ac:dyDescent="0.25">
      <c r="A14" s="151" t="s">
        <v>18</v>
      </c>
      <c r="B14" s="152"/>
      <c r="C14" s="152"/>
      <c r="D14" s="152"/>
      <c r="E14" s="152"/>
      <c r="F14" s="152"/>
      <c r="G14" s="152"/>
      <c r="H14" s="152"/>
      <c r="I14" s="153"/>
      <c r="J14" s="59"/>
      <c r="K14" s="60"/>
      <c r="L14" s="62"/>
      <c r="M14" s="60"/>
      <c r="N14" s="61"/>
      <c r="O14" s="151" t="s">
        <v>250</v>
      </c>
      <c r="P14" s="152"/>
      <c r="Q14" s="152"/>
      <c r="R14" s="152"/>
      <c r="S14" s="152"/>
      <c r="T14" s="152"/>
      <c r="U14" s="152"/>
      <c r="V14" s="152"/>
      <c r="W14" s="153"/>
      <c r="X14" s="59"/>
      <c r="Y14" s="60"/>
      <c r="Z14" s="63"/>
    </row>
    <row r="15" spans="1:26" x14ac:dyDescent="0.25">
      <c r="A15" s="15">
        <v>10</v>
      </c>
      <c r="B15" s="25" t="s">
        <v>19</v>
      </c>
      <c r="C15" s="64">
        <v>98.5</v>
      </c>
      <c r="D15" s="137">
        <v>0.34599999999999997</v>
      </c>
      <c r="E15" s="137">
        <v>0.34599999999999997</v>
      </c>
      <c r="F15" s="137">
        <f t="shared" ref="F15:F46" si="0">E15-D15</f>
        <v>0</v>
      </c>
      <c r="G15" s="65">
        <f t="shared" ref="G15:G46" si="1">F15*0.8598</f>
        <v>0</v>
      </c>
      <c r="H15" s="12">
        <f>C15/11031.5*H10</f>
        <v>0.32852021977972135</v>
      </c>
      <c r="I15" s="14">
        <f t="shared" ref="I15:I46" si="2">G15+H15</f>
        <v>0.32852021977972135</v>
      </c>
      <c r="J15" s="26"/>
      <c r="K15" s="33"/>
      <c r="L15" s="66"/>
      <c r="M15" s="26"/>
      <c r="N15" s="31"/>
      <c r="O15" s="27">
        <v>1</v>
      </c>
      <c r="P15" s="25" t="s">
        <v>185</v>
      </c>
      <c r="Q15" s="64">
        <v>41.1</v>
      </c>
      <c r="R15" s="137">
        <v>2.056</v>
      </c>
      <c r="S15" s="137">
        <v>3.7919999999999998</v>
      </c>
      <c r="T15" s="137">
        <f t="shared" ref="T15:T46" si="3">S15-R15</f>
        <v>1.7359999999999998</v>
      </c>
      <c r="U15" s="138">
        <f t="shared" ref="U15:U46" si="4">T15*0.8598</f>
        <v>1.4926127999999999</v>
      </c>
      <c r="V15" s="139">
        <f>Q15/2152.5*V10</f>
        <v>0.59224824663414632</v>
      </c>
      <c r="W15" s="14">
        <f t="shared" ref="W15:W46" si="5">U15+V15</f>
        <v>2.0848610466341464</v>
      </c>
      <c r="X15" s="33"/>
      <c r="Y15" s="180"/>
      <c r="Z15" s="67"/>
    </row>
    <row r="16" spans="1:26" x14ac:dyDescent="0.25">
      <c r="A16" s="15">
        <v>11</v>
      </c>
      <c r="B16" s="25" t="s">
        <v>20</v>
      </c>
      <c r="C16" s="64">
        <v>67.900000000000006</v>
      </c>
      <c r="D16" s="137">
        <v>0.27800000000000002</v>
      </c>
      <c r="E16" s="137">
        <v>0.27800000000000002</v>
      </c>
      <c r="F16" s="137">
        <f t="shared" si="0"/>
        <v>0</v>
      </c>
      <c r="G16" s="65">
        <f t="shared" si="1"/>
        <v>0</v>
      </c>
      <c r="H16" s="12">
        <f>C16/11031.5*H10</f>
        <v>0.2264621616552597</v>
      </c>
      <c r="I16" s="14">
        <f t="shared" si="2"/>
        <v>0.2264621616552597</v>
      </c>
      <c r="J16" s="26"/>
      <c r="K16" s="33"/>
      <c r="L16" s="66"/>
      <c r="M16" s="26"/>
      <c r="N16" s="31"/>
      <c r="O16" s="27">
        <v>2</v>
      </c>
      <c r="P16" s="25" t="s">
        <v>186</v>
      </c>
      <c r="Q16" s="64">
        <v>36.4</v>
      </c>
      <c r="R16" s="137">
        <v>1.7509999999999999</v>
      </c>
      <c r="S16" s="137">
        <v>2.9049999999999998</v>
      </c>
      <c r="T16" s="137">
        <f t="shared" si="3"/>
        <v>1.1539999999999999</v>
      </c>
      <c r="U16" s="138">
        <f t="shared" si="4"/>
        <v>0.9922091999999999</v>
      </c>
      <c r="V16" s="139">
        <f>Q16/2152.5*V10</f>
        <v>0.52452156149593487</v>
      </c>
      <c r="W16" s="14">
        <f t="shared" si="5"/>
        <v>1.5167307614959347</v>
      </c>
      <c r="X16" s="33"/>
      <c r="Y16" s="180"/>
      <c r="Z16" s="67"/>
    </row>
    <row r="17" spans="1:26" x14ac:dyDescent="0.25">
      <c r="A17" s="15">
        <v>12</v>
      </c>
      <c r="B17" s="25" t="s">
        <v>21</v>
      </c>
      <c r="C17" s="64">
        <v>51</v>
      </c>
      <c r="D17" s="137">
        <v>1.169</v>
      </c>
      <c r="E17" s="137">
        <v>1.6120000000000001</v>
      </c>
      <c r="F17" s="137">
        <f t="shared" si="0"/>
        <v>0.44300000000000006</v>
      </c>
      <c r="G17" s="65">
        <f t="shared" si="1"/>
        <v>0.38089140000000005</v>
      </c>
      <c r="H17" s="12">
        <f>C17/11031.5*H10</f>
        <v>0.17009676354076941</v>
      </c>
      <c r="I17" s="14">
        <f t="shared" si="2"/>
        <v>0.5509881635407694</v>
      </c>
      <c r="J17" s="26"/>
      <c r="K17" s="33"/>
      <c r="L17" s="66"/>
      <c r="M17" s="26"/>
      <c r="N17" s="31"/>
      <c r="O17" s="27">
        <v>3</v>
      </c>
      <c r="P17" s="25" t="s">
        <v>187</v>
      </c>
      <c r="Q17" s="64">
        <v>34.5</v>
      </c>
      <c r="R17" s="137">
        <v>1.369</v>
      </c>
      <c r="S17" s="137">
        <v>2.1389999999999998</v>
      </c>
      <c r="T17" s="137">
        <f t="shared" si="3"/>
        <v>0.7699999999999998</v>
      </c>
      <c r="U17" s="138">
        <f t="shared" si="4"/>
        <v>0.6620459999999998</v>
      </c>
      <c r="V17" s="139">
        <f>Q17/2152.5*V10</f>
        <v>0.49714268878048778</v>
      </c>
      <c r="W17" s="14">
        <f t="shared" si="5"/>
        <v>1.1591886887804876</v>
      </c>
      <c r="X17" s="33"/>
      <c r="Y17" s="180"/>
      <c r="Z17" s="67"/>
    </row>
    <row r="18" spans="1:26" x14ac:dyDescent="0.25">
      <c r="A18" s="15">
        <v>13</v>
      </c>
      <c r="B18" s="25" t="s">
        <v>22</v>
      </c>
      <c r="C18" s="16">
        <v>50.9</v>
      </c>
      <c r="D18" s="137">
        <v>9.0999999999999998E-2</v>
      </c>
      <c r="E18" s="137">
        <v>0.626</v>
      </c>
      <c r="F18" s="137">
        <f t="shared" si="0"/>
        <v>0.53500000000000003</v>
      </c>
      <c r="G18" s="65">
        <f t="shared" si="1"/>
        <v>0.45999300000000004</v>
      </c>
      <c r="H18" s="12">
        <f>C18/11031.5*H10</f>
        <v>0.16976324047500319</v>
      </c>
      <c r="I18" s="14">
        <f t="shared" si="2"/>
        <v>0.62975624047500323</v>
      </c>
      <c r="J18" s="26"/>
      <c r="K18" s="33"/>
      <c r="L18" s="66"/>
      <c r="M18" s="26"/>
      <c r="N18" s="31"/>
      <c r="O18" s="27">
        <v>4</v>
      </c>
      <c r="P18" s="25" t="s">
        <v>188</v>
      </c>
      <c r="Q18" s="16">
        <v>37.200000000000003</v>
      </c>
      <c r="R18" s="137">
        <v>0.94099999999999995</v>
      </c>
      <c r="S18" s="137">
        <v>1.909</v>
      </c>
      <c r="T18" s="137">
        <f t="shared" si="3"/>
        <v>0.96800000000000008</v>
      </c>
      <c r="U18" s="138">
        <f t="shared" si="4"/>
        <v>0.83228640000000009</v>
      </c>
      <c r="V18" s="139">
        <f>Q18/2152.5*V10</f>
        <v>0.53604950790243899</v>
      </c>
      <c r="W18" s="14">
        <f t="shared" si="5"/>
        <v>1.3683359079024391</v>
      </c>
      <c r="X18" s="33"/>
      <c r="Y18" s="180"/>
      <c r="Z18" s="67"/>
    </row>
    <row r="19" spans="1:26" x14ac:dyDescent="0.25">
      <c r="A19" s="15">
        <v>14</v>
      </c>
      <c r="B19" s="25" t="s">
        <v>23</v>
      </c>
      <c r="C19" s="16">
        <v>45.1</v>
      </c>
      <c r="D19" s="137">
        <v>1.4690000000000001</v>
      </c>
      <c r="E19" s="137">
        <v>2.4790000000000001</v>
      </c>
      <c r="F19" s="137">
        <f t="shared" si="0"/>
        <v>1.01</v>
      </c>
      <c r="G19" s="65">
        <f t="shared" si="1"/>
        <v>0.868398</v>
      </c>
      <c r="H19" s="12">
        <f>C19/11031.5*H10</f>
        <v>0.15041890266056276</v>
      </c>
      <c r="I19" s="14">
        <f t="shared" si="2"/>
        <v>1.0188169026605627</v>
      </c>
      <c r="J19" s="26"/>
      <c r="K19" s="33"/>
      <c r="L19" s="66"/>
      <c r="M19" s="26"/>
      <c r="N19" s="31"/>
      <c r="O19" s="27">
        <v>5</v>
      </c>
      <c r="P19" s="25" t="s">
        <v>189</v>
      </c>
      <c r="Q19" s="16">
        <v>34.1</v>
      </c>
      <c r="R19" s="137">
        <v>0.997</v>
      </c>
      <c r="S19" s="137">
        <v>2.0790000000000002</v>
      </c>
      <c r="T19" s="137">
        <f t="shared" si="3"/>
        <v>1.0820000000000003</v>
      </c>
      <c r="U19" s="138">
        <f t="shared" si="4"/>
        <v>0.93030360000000023</v>
      </c>
      <c r="V19" s="139">
        <f>Q19/2152.5*V10</f>
        <v>0.49137871557723578</v>
      </c>
      <c r="W19" s="14">
        <f t="shared" si="5"/>
        <v>1.421682315577236</v>
      </c>
      <c r="X19" s="33"/>
      <c r="Y19" s="180"/>
      <c r="Z19" s="67"/>
    </row>
    <row r="20" spans="1:26" x14ac:dyDescent="0.25">
      <c r="A20" s="15">
        <v>15</v>
      </c>
      <c r="B20" s="25" t="s">
        <v>24</v>
      </c>
      <c r="C20" s="16">
        <v>75.599999999999994</v>
      </c>
      <c r="D20" s="137">
        <v>1.321</v>
      </c>
      <c r="E20" s="137">
        <v>2.044</v>
      </c>
      <c r="F20" s="137">
        <f t="shared" si="0"/>
        <v>0.72300000000000009</v>
      </c>
      <c r="G20" s="65">
        <f t="shared" si="1"/>
        <v>0.62163540000000006</v>
      </c>
      <c r="H20" s="12">
        <f>C20/11031.5*H10</f>
        <v>0.25214343771925818</v>
      </c>
      <c r="I20" s="14">
        <f t="shared" si="2"/>
        <v>0.87377883771925824</v>
      </c>
      <c r="J20" s="26"/>
      <c r="K20" s="33"/>
      <c r="L20" s="66"/>
      <c r="M20" s="26"/>
      <c r="N20" s="31"/>
      <c r="O20" s="27">
        <v>6</v>
      </c>
      <c r="P20" s="25" t="s">
        <v>190</v>
      </c>
      <c r="Q20" s="16">
        <v>28.2</v>
      </c>
      <c r="R20" s="137">
        <v>0.58399999999999996</v>
      </c>
      <c r="S20" s="137">
        <v>1.171</v>
      </c>
      <c r="T20" s="137">
        <f t="shared" si="3"/>
        <v>0.58700000000000008</v>
      </c>
      <c r="U20" s="138">
        <f t="shared" si="4"/>
        <v>0.50470260000000011</v>
      </c>
      <c r="V20" s="139">
        <f>Q20/2152.5*V10</f>
        <v>0.40636011082926826</v>
      </c>
      <c r="W20" s="14">
        <f t="shared" si="5"/>
        <v>0.91106271082926837</v>
      </c>
      <c r="X20" s="33"/>
      <c r="Y20" s="180"/>
      <c r="Z20" s="67"/>
    </row>
    <row r="21" spans="1:26" x14ac:dyDescent="0.25">
      <c r="A21" s="15">
        <v>16</v>
      </c>
      <c r="B21" s="25" t="s">
        <v>25</v>
      </c>
      <c r="C21" s="16">
        <v>45.8</v>
      </c>
      <c r="D21" s="137">
        <v>1.7729999999999999</v>
      </c>
      <c r="E21" s="137">
        <v>3.0419999999999998</v>
      </c>
      <c r="F21" s="137">
        <f t="shared" si="0"/>
        <v>1.2689999999999999</v>
      </c>
      <c r="G21" s="65">
        <f t="shared" si="1"/>
        <v>1.0910861999999999</v>
      </c>
      <c r="H21" s="12">
        <f>C21/11031.5*H10</f>
        <v>0.15275356412092628</v>
      </c>
      <c r="I21" s="14">
        <f t="shared" si="2"/>
        <v>1.2438397641209262</v>
      </c>
      <c r="J21" s="26"/>
      <c r="K21" s="33"/>
      <c r="L21" s="66"/>
      <c r="M21" s="26"/>
      <c r="N21" s="31"/>
      <c r="O21" s="27">
        <v>7</v>
      </c>
      <c r="P21" s="25" t="s">
        <v>191</v>
      </c>
      <c r="Q21" s="16">
        <v>26.8</v>
      </c>
      <c r="R21" s="137">
        <v>0.91500000000000004</v>
      </c>
      <c r="S21" s="137">
        <v>1.643</v>
      </c>
      <c r="T21" s="137">
        <f t="shared" si="3"/>
        <v>0.72799999999999998</v>
      </c>
      <c r="U21" s="138">
        <f t="shared" si="4"/>
        <v>0.6259344</v>
      </c>
      <c r="V21" s="139">
        <f>Q21/2152.5*V10</f>
        <v>0.38618620461788616</v>
      </c>
      <c r="W21" s="14">
        <f t="shared" si="5"/>
        <v>1.0121206046178861</v>
      </c>
      <c r="X21" s="33"/>
      <c r="Y21" s="180"/>
      <c r="Z21" s="67"/>
    </row>
    <row r="22" spans="1:26" x14ac:dyDescent="0.25">
      <c r="A22" s="15">
        <v>17</v>
      </c>
      <c r="B22" s="25" t="s">
        <v>26</v>
      </c>
      <c r="C22" s="16">
        <v>46.7</v>
      </c>
      <c r="D22" s="137">
        <v>0</v>
      </c>
      <c r="E22" s="137">
        <v>0</v>
      </c>
      <c r="F22" s="137">
        <f t="shared" si="0"/>
        <v>0</v>
      </c>
      <c r="G22" s="65">
        <f t="shared" si="1"/>
        <v>0</v>
      </c>
      <c r="H22" s="12">
        <f>C22/11031.5*H10</f>
        <v>0.15575527171282222</v>
      </c>
      <c r="I22" s="14">
        <f t="shared" si="2"/>
        <v>0.15575527171282222</v>
      </c>
      <c r="J22" s="26"/>
      <c r="K22" s="33"/>
      <c r="L22" s="66"/>
      <c r="M22" s="26"/>
      <c r="N22" s="31"/>
      <c r="O22" s="27">
        <v>8</v>
      </c>
      <c r="P22" s="25" t="s">
        <v>192</v>
      </c>
      <c r="Q22" s="16">
        <v>27.9</v>
      </c>
      <c r="R22" s="137">
        <v>0.70099999999999996</v>
      </c>
      <c r="S22" s="137">
        <v>1.276</v>
      </c>
      <c r="T22" s="137">
        <f t="shared" si="3"/>
        <v>0.57500000000000007</v>
      </c>
      <c r="U22" s="138">
        <f t="shared" si="4"/>
        <v>0.49438500000000007</v>
      </c>
      <c r="V22" s="139">
        <f>Q22/2152.5*V10</f>
        <v>0.40203713092682919</v>
      </c>
      <c r="W22" s="14">
        <f t="shared" si="5"/>
        <v>0.89642213092682921</v>
      </c>
      <c r="X22" s="33"/>
      <c r="Y22" s="180"/>
      <c r="Z22" s="67"/>
    </row>
    <row r="23" spans="1:26" x14ac:dyDescent="0.25">
      <c r="A23" s="15">
        <v>18</v>
      </c>
      <c r="B23" s="25" t="s">
        <v>27</v>
      </c>
      <c r="C23" s="16">
        <v>46.7</v>
      </c>
      <c r="D23" s="137">
        <v>0.24</v>
      </c>
      <c r="E23" s="137">
        <v>0.24</v>
      </c>
      <c r="F23" s="137">
        <f t="shared" si="0"/>
        <v>0</v>
      </c>
      <c r="G23" s="65">
        <f t="shared" si="1"/>
        <v>0</v>
      </c>
      <c r="H23" s="12">
        <f>C23/11031.5*H10</f>
        <v>0.15575527171282222</v>
      </c>
      <c r="I23" s="14">
        <f t="shared" si="2"/>
        <v>0.15575527171282222</v>
      </c>
      <c r="J23" s="26"/>
      <c r="K23" s="33"/>
      <c r="L23" s="66"/>
      <c r="M23" s="26"/>
      <c r="N23" s="26"/>
      <c r="O23" s="27">
        <v>9</v>
      </c>
      <c r="P23" s="25" t="s">
        <v>193</v>
      </c>
      <c r="Q23" s="16">
        <v>26.5</v>
      </c>
      <c r="R23" s="137">
        <v>0.629</v>
      </c>
      <c r="S23" s="137">
        <v>1.5009999999999999</v>
      </c>
      <c r="T23" s="137">
        <f t="shared" si="3"/>
        <v>0.87199999999999989</v>
      </c>
      <c r="U23" s="138">
        <f t="shared" si="4"/>
        <v>0.7497455999999999</v>
      </c>
      <c r="V23" s="139">
        <f>Q23/2152.5*V10</f>
        <v>0.38186322471544715</v>
      </c>
      <c r="W23" s="14">
        <f t="shared" si="5"/>
        <v>1.131608824715447</v>
      </c>
      <c r="X23" s="33"/>
      <c r="Y23" s="180"/>
      <c r="Z23" s="67"/>
    </row>
    <row r="24" spans="1:26" x14ac:dyDescent="0.25">
      <c r="A24" s="15">
        <v>19</v>
      </c>
      <c r="B24" s="25" t="s">
        <v>28</v>
      </c>
      <c r="C24" s="16">
        <v>98.5</v>
      </c>
      <c r="D24" s="137">
        <v>3.024</v>
      </c>
      <c r="E24" s="137">
        <v>4.0229999999999997</v>
      </c>
      <c r="F24" s="137">
        <f t="shared" si="0"/>
        <v>0.99899999999999967</v>
      </c>
      <c r="G24" s="65">
        <f t="shared" si="1"/>
        <v>0.85894019999999971</v>
      </c>
      <c r="H24" s="12">
        <f>C24/11031.5*H10</f>
        <v>0.32852021977972135</v>
      </c>
      <c r="I24" s="14">
        <f t="shared" si="2"/>
        <v>1.1874604197797209</v>
      </c>
      <c r="J24" s="26"/>
      <c r="K24" s="33"/>
      <c r="L24" s="68"/>
      <c r="M24" s="26"/>
      <c r="N24" s="26"/>
      <c r="O24" s="27">
        <v>10</v>
      </c>
      <c r="P24" s="25" t="s">
        <v>194</v>
      </c>
      <c r="Q24" s="16">
        <v>26</v>
      </c>
      <c r="R24" s="137">
        <v>3.2000000000000001E-2</v>
      </c>
      <c r="S24" s="137">
        <v>3.2000000000000001E-2</v>
      </c>
      <c r="T24" s="137">
        <f t="shared" si="3"/>
        <v>0</v>
      </c>
      <c r="U24" s="138">
        <f t="shared" si="4"/>
        <v>0</v>
      </c>
      <c r="V24" s="139">
        <f>Q24/2152.5*V10</f>
        <v>0.3746582582113821</v>
      </c>
      <c r="W24" s="14">
        <f t="shared" si="5"/>
        <v>0.3746582582113821</v>
      </c>
      <c r="X24" s="33"/>
      <c r="Y24" s="180"/>
      <c r="Z24" s="69"/>
    </row>
    <row r="25" spans="1:26" x14ac:dyDescent="0.25">
      <c r="A25" s="15">
        <v>20</v>
      </c>
      <c r="B25" s="25" t="s">
        <v>29</v>
      </c>
      <c r="C25" s="16">
        <v>67.900000000000006</v>
      </c>
      <c r="D25" s="137">
        <v>2.15</v>
      </c>
      <c r="E25" s="137">
        <v>3.3370000000000002</v>
      </c>
      <c r="F25" s="137">
        <f t="shared" si="0"/>
        <v>1.1870000000000003</v>
      </c>
      <c r="G25" s="65">
        <f t="shared" si="1"/>
        <v>1.0205826000000002</v>
      </c>
      <c r="H25" s="12">
        <f>C25/11031.5*H10</f>
        <v>0.2264621616552597</v>
      </c>
      <c r="I25" s="14">
        <f t="shared" si="2"/>
        <v>1.24704476165526</v>
      </c>
      <c r="J25" s="26"/>
      <c r="K25" s="33"/>
      <c r="L25" s="68"/>
      <c r="M25" s="26"/>
      <c r="N25" s="26"/>
      <c r="O25" s="27">
        <v>11</v>
      </c>
      <c r="P25" s="25" t="s">
        <v>195</v>
      </c>
      <c r="Q25" s="16">
        <v>34.299999999999997</v>
      </c>
      <c r="R25" s="137">
        <v>0.72399999999999998</v>
      </c>
      <c r="S25" s="137">
        <v>1.7150000000000001</v>
      </c>
      <c r="T25" s="137">
        <f t="shared" si="3"/>
        <v>0.9910000000000001</v>
      </c>
      <c r="U25" s="138">
        <f t="shared" si="4"/>
        <v>0.85206180000000009</v>
      </c>
      <c r="V25" s="139">
        <f>Q25/2152.5*V10</f>
        <v>0.49426070217886175</v>
      </c>
      <c r="W25" s="14">
        <f t="shared" si="5"/>
        <v>1.3463225021788618</v>
      </c>
      <c r="X25" s="33"/>
      <c r="Y25" s="180"/>
      <c r="Z25" s="69"/>
    </row>
    <row r="26" spans="1:26" x14ac:dyDescent="0.25">
      <c r="A26" s="15">
        <v>21</v>
      </c>
      <c r="B26" s="25" t="s">
        <v>30</v>
      </c>
      <c r="C26" s="16">
        <v>50.5</v>
      </c>
      <c r="D26" s="137">
        <v>0.48299999999999998</v>
      </c>
      <c r="E26" s="137">
        <v>1.1499999999999999</v>
      </c>
      <c r="F26" s="137">
        <f t="shared" si="0"/>
        <v>0.66699999999999993</v>
      </c>
      <c r="G26" s="65">
        <f t="shared" si="1"/>
        <v>0.57348659999999996</v>
      </c>
      <c r="H26" s="12">
        <f>C26/11031.5*H10</f>
        <v>0.16842914821193836</v>
      </c>
      <c r="I26" s="14">
        <f t="shared" si="2"/>
        <v>0.74191574821193829</v>
      </c>
      <c r="J26" s="26"/>
      <c r="K26" s="33"/>
      <c r="L26" s="68"/>
      <c r="M26" s="26"/>
      <c r="N26" s="26"/>
      <c r="O26" s="27">
        <v>12</v>
      </c>
      <c r="P26" s="25" t="s">
        <v>196</v>
      </c>
      <c r="Q26" s="16">
        <v>32.299999999999997</v>
      </c>
      <c r="R26" s="137">
        <v>1.028</v>
      </c>
      <c r="S26" s="137">
        <v>1.6419999999999999</v>
      </c>
      <c r="T26" s="137">
        <f t="shared" si="3"/>
        <v>0.61399999999999988</v>
      </c>
      <c r="U26" s="138">
        <f t="shared" si="4"/>
        <v>0.52791719999999986</v>
      </c>
      <c r="V26" s="139">
        <f>Q26/2152.5*V10</f>
        <v>0.46544083616260157</v>
      </c>
      <c r="W26" s="14">
        <f t="shared" si="5"/>
        <v>0.99335803616260143</v>
      </c>
      <c r="X26" s="33"/>
      <c r="Y26" s="180"/>
      <c r="Z26" s="69"/>
    </row>
    <row r="27" spans="1:26" x14ac:dyDescent="0.25">
      <c r="A27" s="15">
        <v>22</v>
      </c>
      <c r="B27" s="25" t="s">
        <v>31</v>
      </c>
      <c r="C27" s="16">
        <v>50.4</v>
      </c>
      <c r="D27" s="137">
        <v>1.5640000000000001</v>
      </c>
      <c r="E27" s="137">
        <v>2.6739999999999999</v>
      </c>
      <c r="F27" s="137">
        <f t="shared" si="0"/>
        <v>1.1099999999999999</v>
      </c>
      <c r="G27" s="65">
        <f t="shared" si="1"/>
        <v>0.95437799999999995</v>
      </c>
      <c r="H27" s="12">
        <f>C27/11031.5*H10</f>
        <v>0.16809562514617213</v>
      </c>
      <c r="I27" s="14">
        <f t="shared" si="2"/>
        <v>1.122473625146172</v>
      </c>
      <c r="J27" s="26"/>
      <c r="K27" s="33"/>
      <c r="L27" s="68"/>
      <c r="M27" s="26"/>
      <c r="N27" s="26"/>
      <c r="O27" s="181">
        <v>13</v>
      </c>
      <c r="P27" s="25" t="s">
        <v>197</v>
      </c>
      <c r="Q27" s="16">
        <v>34.299999999999997</v>
      </c>
      <c r="R27" s="137">
        <v>9.6000000000000002E-2</v>
      </c>
      <c r="S27" s="137">
        <v>0.21</v>
      </c>
      <c r="T27" s="137">
        <f t="shared" si="3"/>
        <v>0.11399999999999999</v>
      </c>
      <c r="U27" s="138">
        <f t="shared" si="4"/>
        <v>9.8017199999999999E-2</v>
      </c>
      <c r="V27" s="139">
        <f>Q27/2152.5*V10</f>
        <v>0.49426070217886175</v>
      </c>
      <c r="W27" s="14">
        <f t="shared" si="5"/>
        <v>0.59227790217886178</v>
      </c>
      <c r="X27" s="33"/>
      <c r="Y27" s="180"/>
      <c r="Z27" s="69"/>
    </row>
    <row r="28" spans="1:26" x14ac:dyDescent="0.25">
      <c r="A28" s="15">
        <v>23</v>
      </c>
      <c r="B28" s="25" t="s">
        <v>32</v>
      </c>
      <c r="C28" s="16">
        <v>44.7</v>
      </c>
      <c r="D28" s="137">
        <v>2.222</v>
      </c>
      <c r="E28" s="137">
        <v>3.7370000000000001</v>
      </c>
      <c r="F28" s="137">
        <f t="shared" si="0"/>
        <v>1.5150000000000001</v>
      </c>
      <c r="G28" s="65">
        <f t="shared" si="1"/>
        <v>1.3025970000000002</v>
      </c>
      <c r="H28" s="12">
        <f>C28/11031.5*H10</f>
        <v>0.14908481039749791</v>
      </c>
      <c r="I28" s="14">
        <f t="shared" si="2"/>
        <v>1.4516818103974982</v>
      </c>
      <c r="J28" s="26"/>
      <c r="K28" s="33"/>
      <c r="L28" s="68"/>
      <c r="M28" s="26"/>
      <c r="N28" s="26"/>
      <c r="O28" s="27">
        <v>14</v>
      </c>
      <c r="P28" s="25" t="s">
        <v>198</v>
      </c>
      <c r="Q28" s="16">
        <v>37.9</v>
      </c>
      <c r="R28" s="137">
        <v>0.70499999999999996</v>
      </c>
      <c r="S28" s="137">
        <v>1.8140000000000001</v>
      </c>
      <c r="T28" s="137">
        <f t="shared" si="3"/>
        <v>1.109</v>
      </c>
      <c r="U28" s="138">
        <f t="shared" si="4"/>
        <v>0.95351819999999998</v>
      </c>
      <c r="V28" s="139">
        <f>Q28/2152.5*V10</f>
        <v>0.54613646100813007</v>
      </c>
      <c r="W28" s="14">
        <f t="shared" si="5"/>
        <v>1.4996546610081301</v>
      </c>
      <c r="X28" s="33"/>
      <c r="Y28" s="180"/>
      <c r="Z28" s="69"/>
    </row>
    <row r="29" spans="1:26" x14ac:dyDescent="0.25">
      <c r="A29" s="15">
        <v>24</v>
      </c>
      <c r="B29" s="25" t="s">
        <v>33</v>
      </c>
      <c r="C29" s="16">
        <v>75.599999999999994</v>
      </c>
      <c r="D29" s="137">
        <v>3.1190000000000002</v>
      </c>
      <c r="E29" s="137">
        <v>4.9660000000000002</v>
      </c>
      <c r="F29" s="137">
        <f t="shared" si="0"/>
        <v>1.847</v>
      </c>
      <c r="G29" s="65">
        <f t="shared" si="1"/>
        <v>1.5880506000000001</v>
      </c>
      <c r="H29" s="12">
        <f>C29/11031.5*H10</f>
        <v>0.25214343771925818</v>
      </c>
      <c r="I29" s="14">
        <f t="shared" si="2"/>
        <v>1.8401940377192583</v>
      </c>
      <c r="J29" s="26"/>
      <c r="K29" s="33"/>
      <c r="L29" s="68"/>
      <c r="M29" s="26"/>
      <c r="N29" s="26"/>
      <c r="O29" s="27">
        <v>15</v>
      </c>
      <c r="P29" s="25" t="s">
        <v>199</v>
      </c>
      <c r="Q29" s="16">
        <v>35.700000000000003</v>
      </c>
      <c r="R29" s="137">
        <v>0.74199999999999999</v>
      </c>
      <c r="S29" s="137">
        <v>1.216</v>
      </c>
      <c r="T29" s="137">
        <f t="shared" si="3"/>
        <v>0.47399999999999998</v>
      </c>
      <c r="U29" s="138">
        <f t="shared" si="4"/>
        <v>0.4075452</v>
      </c>
      <c r="V29" s="139">
        <f>Q29/2152.5*V10</f>
        <v>0.51443460839024391</v>
      </c>
      <c r="W29" s="14">
        <f t="shared" si="5"/>
        <v>0.92197980839024396</v>
      </c>
      <c r="X29" s="33"/>
      <c r="Y29" s="180"/>
      <c r="Z29" s="69"/>
    </row>
    <row r="30" spans="1:26" x14ac:dyDescent="0.25">
      <c r="A30" s="15">
        <v>25</v>
      </c>
      <c r="B30" s="25" t="s">
        <v>34</v>
      </c>
      <c r="C30" s="16">
        <v>46.2</v>
      </c>
      <c r="D30" s="137">
        <v>2.206</v>
      </c>
      <c r="E30" s="137">
        <v>3.3620000000000001</v>
      </c>
      <c r="F30" s="137">
        <f t="shared" si="0"/>
        <v>1.1560000000000001</v>
      </c>
      <c r="G30" s="65">
        <f t="shared" si="1"/>
        <v>0.99392880000000017</v>
      </c>
      <c r="H30" s="12">
        <f>C30/11031.5*H10</f>
        <v>0.15408765638399113</v>
      </c>
      <c r="I30" s="14">
        <f t="shared" si="2"/>
        <v>1.1480164563839912</v>
      </c>
      <c r="J30" s="26"/>
      <c r="K30" s="33"/>
      <c r="L30" s="68"/>
      <c r="M30" s="26"/>
      <c r="N30" s="26"/>
      <c r="O30" s="27">
        <v>16</v>
      </c>
      <c r="P30" s="25" t="s">
        <v>200</v>
      </c>
      <c r="Q30" s="16">
        <v>41.2</v>
      </c>
      <c r="R30" s="137">
        <v>0.76900000000000002</v>
      </c>
      <c r="S30" s="137">
        <v>1.3049999999999999</v>
      </c>
      <c r="T30" s="137">
        <f t="shared" si="3"/>
        <v>0.53599999999999992</v>
      </c>
      <c r="U30" s="138">
        <f t="shared" si="4"/>
        <v>0.46085279999999995</v>
      </c>
      <c r="V30" s="139">
        <f>Q30/2152.5*V10</f>
        <v>0.59368923993495926</v>
      </c>
      <c r="W30" s="14">
        <f t="shared" si="5"/>
        <v>1.0545420399349592</v>
      </c>
      <c r="X30" s="33"/>
      <c r="Y30" s="180"/>
      <c r="Z30" s="69"/>
    </row>
    <row r="31" spans="1:26" x14ac:dyDescent="0.25">
      <c r="A31" s="15">
        <v>26</v>
      </c>
      <c r="B31" s="25" t="s">
        <v>35</v>
      </c>
      <c r="C31" s="16">
        <v>46.9</v>
      </c>
      <c r="D31" s="137">
        <v>1.3520000000000001</v>
      </c>
      <c r="E31" s="137">
        <v>2.4769999999999999</v>
      </c>
      <c r="F31" s="137">
        <f t="shared" si="0"/>
        <v>1.1249999999999998</v>
      </c>
      <c r="G31" s="65">
        <f t="shared" si="1"/>
        <v>0.96727499999999977</v>
      </c>
      <c r="H31" s="12">
        <f>C31/11031.5*H10</f>
        <v>0.15642231784435462</v>
      </c>
      <c r="I31" s="14">
        <f t="shared" si="2"/>
        <v>1.1236973178443543</v>
      </c>
      <c r="J31" s="26"/>
      <c r="K31" s="33"/>
      <c r="L31" s="68"/>
      <c r="M31" s="26"/>
      <c r="N31" s="26"/>
      <c r="O31" s="27">
        <v>17</v>
      </c>
      <c r="P31" s="25" t="s">
        <v>201</v>
      </c>
      <c r="Q31" s="16">
        <v>36.9</v>
      </c>
      <c r="R31" s="137">
        <v>0</v>
      </c>
      <c r="S31" s="137">
        <v>0</v>
      </c>
      <c r="T31" s="137">
        <f t="shared" si="3"/>
        <v>0</v>
      </c>
      <c r="U31" s="138">
        <f t="shared" si="4"/>
        <v>0</v>
      </c>
      <c r="V31" s="141">
        <f>Q31/2152.5*V10</f>
        <v>0.53172652799999998</v>
      </c>
      <c r="W31" s="14">
        <f t="shared" si="5"/>
        <v>0.53172652799999998</v>
      </c>
      <c r="X31" s="33"/>
      <c r="Y31" s="180"/>
      <c r="Z31" s="69"/>
    </row>
    <row r="32" spans="1:26" x14ac:dyDescent="0.25">
      <c r="A32" s="15">
        <v>27</v>
      </c>
      <c r="B32" s="25" t="s">
        <v>36</v>
      </c>
      <c r="C32" s="16">
        <v>47.3</v>
      </c>
      <c r="D32" s="137">
        <v>0.36699999999999999</v>
      </c>
      <c r="E32" s="137">
        <v>0.61199999999999999</v>
      </c>
      <c r="F32" s="137">
        <f t="shared" si="0"/>
        <v>0.245</v>
      </c>
      <c r="G32" s="65">
        <f t="shared" si="1"/>
        <v>0.210651</v>
      </c>
      <c r="H32" s="12">
        <f>C32/11031.5*H10</f>
        <v>0.15775641010741948</v>
      </c>
      <c r="I32" s="14">
        <f t="shared" si="2"/>
        <v>0.36840741010741951</v>
      </c>
      <c r="J32" s="26"/>
      <c r="K32" s="33"/>
      <c r="L32" s="68"/>
      <c r="M32" s="26"/>
      <c r="N32" s="26"/>
      <c r="O32" s="15">
        <v>18</v>
      </c>
      <c r="P32" s="25" t="s">
        <v>202</v>
      </c>
      <c r="Q32" s="16">
        <v>34.700000000000003</v>
      </c>
      <c r="R32" s="137">
        <v>0.218</v>
      </c>
      <c r="S32" s="137">
        <v>0.30499999999999999</v>
      </c>
      <c r="T32" s="137">
        <f t="shared" si="3"/>
        <v>8.6999999999999994E-2</v>
      </c>
      <c r="U32" s="138">
        <f t="shared" si="4"/>
        <v>7.4802599999999997E-2</v>
      </c>
      <c r="V32" s="139">
        <f>Q32/2152.5*V10</f>
        <v>0.50002467538211381</v>
      </c>
      <c r="W32" s="14">
        <f t="shared" si="5"/>
        <v>0.57482727538211376</v>
      </c>
      <c r="X32" s="33"/>
      <c r="Y32" s="180"/>
      <c r="Z32" s="69"/>
    </row>
    <row r="33" spans="1:26" x14ac:dyDescent="0.25">
      <c r="A33" s="15">
        <v>28</v>
      </c>
      <c r="B33" s="25" t="s">
        <v>37</v>
      </c>
      <c r="C33" s="16">
        <v>97.9</v>
      </c>
      <c r="D33" s="137">
        <v>3.536</v>
      </c>
      <c r="E33" s="137">
        <v>4.367</v>
      </c>
      <c r="F33" s="137">
        <f t="shared" si="0"/>
        <v>0.83099999999999996</v>
      </c>
      <c r="G33" s="65">
        <f t="shared" si="1"/>
        <v>0.71449379999999996</v>
      </c>
      <c r="H33" s="12">
        <f>C33/11031.5*H10</f>
        <v>0.32651908138512403</v>
      </c>
      <c r="I33" s="14">
        <f t="shared" si="2"/>
        <v>1.041012881385124</v>
      </c>
      <c r="J33" s="26"/>
      <c r="K33" s="33"/>
      <c r="L33" s="68"/>
      <c r="M33" s="26"/>
      <c r="N33" s="26"/>
      <c r="O33" s="27">
        <v>19</v>
      </c>
      <c r="P33" s="25" t="s">
        <v>203</v>
      </c>
      <c r="Q33" s="16">
        <v>36.700000000000003</v>
      </c>
      <c r="R33" s="137">
        <v>5.8999999999999997E-2</v>
      </c>
      <c r="S33" s="137">
        <v>5.8999999999999997E-2</v>
      </c>
      <c r="T33" s="137">
        <f t="shared" si="3"/>
        <v>0</v>
      </c>
      <c r="U33" s="138">
        <f t="shared" si="4"/>
        <v>0</v>
      </c>
      <c r="V33" s="139">
        <f>Q33/2152.5*V10</f>
        <v>0.528844541398374</v>
      </c>
      <c r="W33" s="14">
        <f t="shared" si="5"/>
        <v>0.528844541398374</v>
      </c>
      <c r="X33" s="33"/>
      <c r="Y33" s="180"/>
      <c r="Z33" s="69"/>
    </row>
    <row r="34" spans="1:26" x14ac:dyDescent="0.25">
      <c r="A34" s="15">
        <v>29</v>
      </c>
      <c r="B34" s="25" t="s">
        <v>38</v>
      </c>
      <c r="C34" s="16">
        <v>67.8</v>
      </c>
      <c r="D34" s="137">
        <v>1.65</v>
      </c>
      <c r="E34" s="137">
        <v>2.3660000000000001</v>
      </c>
      <c r="F34" s="137">
        <f t="shared" si="0"/>
        <v>0.71600000000000019</v>
      </c>
      <c r="G34" s="65">
        <f t="shared" si="1"/>
        <v>0.61561680000000019</v>
      </c>
      <c r="H34" s="12">
        <f>C34/11031.5*H10</f>
        <v>0.22612863858949347</v>
      </c>
      <c r="I34" s="14">
        <f t="shared" si="2"/>
        <v>0.84174543858949369</v>
      </c>
      <c r="J34" s="26"/>
      <c r="K34" s="33"/>
      <c r="L34" s="68"/>
      <c r="M34" s="26"/>
      <c r="N34" s="26"/>
      <c r="O34" s="27">
        <v>20</v>
      </c>
      <c r="P34" s="25" t="s">
        <v>204</v>
      </c>
      <c r="Q34" s="16">
        <v>34</v>
      </c>
      <c r="R34" s="137">
        <v>8.3000000000000004E-2</v>
      </c>
      <c r="S34" s="137">
        <v>0.51400000000000001</v>
      </c>
      <c r="T34" s="137">
        <f t="shared" si="3"/>
        <v>0.43099999999999999</v>
      </c>
      <c r="U34" s="138">
        <f t="shared" si="4"/>
        <v>0.37057380000000001</v>
      </c>
      <c r="V34" s="139">
        <f>Q34/2152.5*V10</f>
        <v>0.48993772227642274</v>
      </c>
      <c r="W34" s="14">
        <f t="shared" si="5"/>
        <v>0.8605115222764228</v>
      </c>
      <c r="X34" s="33"/>
      <c r="Y34" s="180"/>
      <c r="Z34" s="69"/>
    </row>
    <row r="35" spans="1:26" x14ac:dyDescent="0.25">
      <c r="A35" s="15">
        <v>30</v>
      </c>
      <c r="B35" s="25" t="s">
        <v>39</v>
      </c>
      <c r="C35" s="16">
        <v>50.9</v>
      </c>
      <c r="D35" s="137">
        <v>0.754</v>
      </c>
      <c r="E35" s="137">
        <v>1.3140000000000001</v>
      </c>
      <c r="F35" s="137">
        <f t="shared" si="0"/>
        <v>0.56000000000000005</v>
      </c>
      <c r="G35" s="65">
        <f t="shared" si="1"/>
        <v>0.48148800000000003</v>
      </c>
      <c r="H35" s="12">
        <f>C35/11031.5*H10</f>
        <v>0.16976324047500319</v>
      </c>
      <c r="I35" s="14">
        <f t="shared" si="2"/>
        <v>0.65125124047500327</v>
      </c>
      <c r="J35" s="26"/>
      <c r="K35" s="33"/>
      <c r="L35" s="68"/>
      <c r="M35" s="26"/>
      <c r="N35" s="26"/>
      <c r="O35" s="27">
        <v>21</v>
      </c>
      <c r="P35" s="25" t="s">
        <v>205</v>
      </c>
      <c r="Q35" s="16">
        <v>28.5</v>
      </c>
      <c r="R35" s="137">
        <v>0.88900000000000001</v>
      </c>
      <c r="S35" s="137">
        <v>1.46</v>
      </c>
      <c r="T35" s="137">
        <f t="shared" si="3"/>
        <v>0.57099999999999995</v>
      </c>
      <c r="U35" s="138">
        <f t="shared" si="4"/>
        <v>0.49094579999999999</v>
      </c>
      <c r="V35" s="139">
        <f>Q35/2152.5*V10</f>
        <v>0.41068309073170733</v>
      </c>
      <c r="W35" s="14">
        <f t="shared" si="5"/>
        <v>0.90162889073170738</v>
      </c>
      <c r="X35" s="33"/>
      <c r="Y35" s="180"/>
      <c r="Z35" s="69"/>
    </row>
    <row r="36" spans="1:26" x14ac:dyDescent="0.25">
      <c r="A36" s="15">
        <v>31</v>
      </c>
      <c r="B36" s="25" t="s">
        <v>40</v>
      </c>
      <c r="C36" s="16">
        <v>50.5</v>
      </c>
      <c r="D36" s="137">
        <v>1.3440000000000001</v>
      </c>
      <c r="E36" s="182">
        <v>1.3440000000000001</v>
      </c>
      <c r="F36" s="137">
        <f t="shared" si="0"/>
        <v>0</v>
      </c>
      <c r="G36" s="65">
        <f t="shared" si="1"/>
        <v>0</v>
      </c>
      <c r="H36" s="12">
        <f>C36/11031.5*H10</f>
        <v>0.16842914821193836</v>
      </c>
      <c r="I36" s="14">
        <f t="shared" si="2"/>
        <v>0.16842914821193836</v>
      </c>
      <c r="J36" s="26"/>
      <c r="K36" s="33"/>
      <c r="L36" s="68"/>
      <c r="M36" s="26"/>
      <c r="N36" s="26"/>
      <c r="O36" s="27">
        <v>22</v>
      </c>
      <c r="P36" s="25" t="s">
        <v>206</v>
      </c>
      <c r="Q36" s="16">
        <v>26.6</v>
      </c>
      <c r="R36" s="137">
        <v>0.26</v>
      </c>
      <c r="S36" s="137">
        <v>0.44900000000000001</v>
      </c>
      <c r="T36" s="137">
        <f t="shared" si="3"/>
        <v>0.189</v>
      </c>
      <c r="U36" s="138">
        <f t="shared" si="4"/>
        <v>0.16250220000000001</v>
      </c>
      <c r="V36" s="139">
        <f>Q36/2152.5*V10</f>
        <v>0.38330421801626013</v>
      </c>
      <c r="W36" s="14">
        <f t="shared" si="5"/>
        <v>0.54580641801626018</v>
      </c>
      <c r="X36" s="33"/>
      <c r="Y36" s="180"/>
      <c r="Z36" s="69"/>
    </row>
    <row r="37" spans="1:26" x14ac:dyDescent="0.25">
      <c r="A37" s="15">
        <v>32</v>
      </c>
      <c r="B37" s="25" t="s">
        <v>41</v>
      </c>
      <c r="C37" s="16">
        <v>44.6</v>
      </c>
      <c r="D37" s="137">
        <v>1.5640000000000001</v>
      </c>
      <c r="E37" s="137">
        <v>2.7949999999999999</v>
      </c>
      <c r="F37" s="137">
        <f t="shared" si="0"/>
        <v>1.2309999999999999</v>
      </c>
      <c r="G37" s="65">
        <f t="shared" si="1"/>
        <v>1.0584137999999998</v>
      </c>
      <c r="H37" s="12">
        <f>C37/11031.5*H10</f>
        <v>0.14875128733173171</v>
      </c>
      <c r="I37" s="14">
        <f t="shared" si="2"/>
        <v>1.2071650873317314</v>
      </c>
      <c r="J37" s="26"/>
      <c r="K37" s="33"/>
      <c r="L37" s="68"/>
      <c r="M37" s="26"/>
      <c r="N37" s="26"/>
      <c r="O37" s="27">
        <v>23</v>
      </c>
      <c r="P37" s="25" t="s">
        <v>207</v>
      </c>
      <c r="Q37" s="16">
        <v>27.5</v>
      </c>
      <c r="R37" s="137">
        <v>0.6</v>
      </c>
      <c r="S37" s="137">
        <v>1.159</v>
      </c>
      <c r="T37" s="137">
        <f t="shared" si="3"/>
        <v>0.55900000000000005</v>
      </c>
      <c r="U37" s="138">
        <f t="shared" si="4"/>
        <v>0.48062820000000006</v>
      </c>
      <c r="V37" s="139">
        <f>Q37/2152.5*V10</f>
        <v>0.39627315772357724</v>
      </c>
      <c r="W37" s="14">
        <f t="shared" si="5"/>
        <v>0.87690135772357736</v>
      </c>
      <c r="X37" s="33"/>
      <c r="Y37" s="180"/>
      <c r="Z37" s="69"/>
    </row>
    <row r="38" spans="1:26" x14ac:dyDescent="0.25">
      <c r="A38" s="15">
        <v>33</v>
      </c>
      <c r="B38" s="25" t="s">
        <v>42</v>
      </c>
      <c r="C38" s="16">
        <v>75.7</v>
      </c>
      <c r="D38" s="137">
        <v>2.5499999999999998</v>
      </c>
      <c r="E38" s="137">
        <v>3.1019999999999999</v>
      </c>
      <c r="F38" s="137">
        <f t="shared" si="0"/>
        <v>0.55200000000000005</v>
      </c>
      <c r="G38" s="65">
        <f t="shared" si="1"/>
        <v>0.47460960000000002</v>
      </c>
      <c r="H38" s="12">
        <f>C38/11031.5*H10</f>
        <v>0.25247696078502441</v>
      </c>
      <c r="I38" s="14">
        <f t="shared" si="2"/>
        <v>0.72708656078502443</v>
      </c>
      <c r="J38" s="26"/>
      <c r="K38" s="33"/>
      <c r="L38" s="68"/>
      <c r="M38" s="26"/>
      <c r="N38" s="26"/>
      <c r="O38" s="27">
        <v>24</v>
      </c>
      <c r="P38" s="25" t="s">
        <v>208</v>
      </c>
      <c r="Q38" s="16">
        <v>26.1</v>
      </c>
      <c r="R38" s="137">
        <v>0.86199999999999999</v>
      </c>
      <c r="S38" s="137">
        <v>1.7689999999999999</v>
      </c>
      <c r="T38" s="137">
        <f t="shared" si="3"/>
        <v>0.90699999999999992</v>
      </c>
      <c r="U38" s="138">
        <f t="shared" si="4"/>
        <v>0.77983859999999994</v>
      </c>
      <c r="V38" s="139">
        <f>Q38/2152.5*V10</f>
        <v>0.37609925151219514</v>
      </c>
      <c r="W38" s="14">
        <f t="shared" si="5"/>
        <v>1.1559378515121952</v>
      </c>
      <c r="X38" s="33"/>
      <c r="Y38" s="180"/>
      <c r="Z38" s="69"/>
    </row>
    <row r="39" spans="1:26" x14ac:dyDescent="0.25">
      <c r="A39" s="15">
        <v>34</v>
      </c>
      <c r="B39" s="25" t="s">
        <v>43</v>
      </c>
      <c r="C39" s="16">
        <v>45.6</v>
      </c>
      <c r="D39" s="137">
        <v>2.0139999999999998</v>
      </c>
      <c r="E39" s="137">
        <v>3.133</v>
      </c>
      <c r="F39" s="137">
        <f t="shared" si="0"/>
        <v>1.1190000000000002</v>
      </c>
      <c r="G39" s="65">
        <f t="shared" si="1"/>
        <v>0.9621162000000002</v>
      </c>
      <c r="H39" s="12">
        <f>C39/11031.5*H10</f>
        <v>0.15208651798939385</v>
      </c>
      <c r="I39" s="14">
        <f t="shared" si="2"/>
        <v>1.1142027179893941</v>
      </c>
      <c r="J39" s="26"/>
      <c r="K39" s="33"/>
      <c r="L39" s="68"/>
      <c r="M39" s="26"/>
      <c r="N39" s="26"/>
      <c r="O39" s="27">
        <v>25</v>
      </c>
      <c r="P39" s="25" t="s">
        <v>209</v>
      </c>
      <c r="Q39" s="16">
        <v>26.1</v>
      </c>
      <c r="R39" s="137">
        <v>0.97699999999999998</v>
      </c>
      <c r="S39" s="137">
        <v>1.7130000000000001</v>
      </c>
      <c r="T39" s="137">
        <f t="shared" si="3"/>
        <v>0.7360000000000001</v>
      </c>
      <c r="U39" s="138">
        <f t="shared" si="4"/>
        <v>0.63281280000000006</v>
      </c>
      <c r="V39" s="139">
        <f>Q39/2152.5*V10</f>
        <v>0.37609925151219514</v>
      </c>
      <c r="W39" s="14">
        <f t="shared" si="5"/>
        <v>1.0089120515121952</v>
      </c>
      <c r="X39" s="33"/>
      <c r="Y39" s="180"/>
      <c r="Z39" s="69"/>
    </row>
    <row r="40" spans="1:26" x14ac:dyDescent="0.25">
      <c r="A40" s="15">
        <v>35</v>
      </c>
      <c r="B40" s="25" t="s">
        <v>44</v>
      </c>
      <c r="C40" s="16">
        <v>47.2</v>
      </c>
      <c r="D40" s="137">
        <v>1.72</v>
      </c>
      <c r="E40" s="137">
        <v>2.7959999999999998</v>
      </c>
      <c r="F40" s="137">
        <f t="shared" si="0"/>
        <v>1.0759999999999998</v>
      </c>
      <c r="G40" s="65">
        <f t="shared" si="1"/>
        <v>0.92514479999999988</v>
      </c>
      <c r="H40" s="12">
        <f>C40/11031.5*H10</f>
        <v>0.15742288704165328</v>
      </c>
      <c r="I40" s="14">
        <f t="shared" si="2"/>
        <v>1.0825676870416532</v>
      </c>
      <c r="J40" s="26"/>
      <c r="K40" s="33"/>
      <c r="L40" s="68"/>
      <c r="M40" s="26"/>
      <c r="N40" s="26"/>
      <c r="O40" s="27">
        <v>26</v>
      </c>
      <c r="P40" s="25" t="s">
        <v>210</v>
      </c>
      <c r="Q40" s="16">
        <v>34.200000000000003</v>
      </c>
      <c r="R40" s="137">
        <v>0.83099999999999996</v>
      </c>
      <c r="S40" s="137">
        <v>1.387</v>
      </c>
      <c r="T40" s="137">
        <f t="shared" si="3"/>
        <v>0.55600000000000005</v>
      </c>
      <c r="U40" s="138">
        <f t="shared" si="4"/>
        <v>0.47804880000000005</v>
      </c>
      <c r="V40" s="139">
        <f>Q40/2152.5*V10</f>
        <v>0.49281970887804882</v>
      </c>
      <c r="W40" s="14">
        <f t="shared" si="5"/>
        <v>0.97086850887804887</v>
      </c>
      <c r="X40" s="33"/>
      <c r="Y40" s="180"/>
      <c r="Z40" s="69"/>
    </row>
    <row r="41" spans="1:26" x14ac:dyDescent="0.25">
      <c r="A41" s="15">
        <v>36</v>
      </c>
      <c r="B41" s="25" t="s">
        <v>45</v>
      </c>
      <c r="C41" s="16">
        <v>48.4</v>
      </c>
      <c r="D41" s="137">
        <v>1.8120000000000001</v>
      </c>
      <c r="E41" s="137">
        <v>3.101</v>
      </c>
      <c r="F41" s="137">
        <f t="shared" si="0"/>
        <v>1.2889999999999999</v>
      </c>
      <c r="G41" s="65">
        <f t="shared" si="1"/>
        <v>1.1082821999999999</v>
      </c>
      <c r="H41" s="12">
        <f>C41/11031.5*H10</f>
        <v>0.16142516383084785</v>
      </c>
      <c r="I41" s="14">
        <f t="shared" si="2"/>
        <v>1.2697073638308478</v>
      </c>
      <c r="J41" s="26"/>
      <c r="K41" s="33"/>
      <c r="L41" s="68"/>
      <c r="M41" s="26"/>
      <c r="N41" s="26"/>
      <c r="O41" s="15">
        <v>27</v>
      </c>
      <c r="P41" s="25" t="s">
        <v>211</v>
      </c>
      <c r="Q41" s="16">
        <v>32.5</v>
      </c>
      <c r="R41" s="137">
        <v>2.1000000000000001E-2</v>
      </c>
      <c r="S41" s="137">
        <v>0.55500000000000005</v>
      </c>
      <c r="T41" s="137">
        <f t="shared" si="3"/>
        <v>0.53400000000000003</v>
      </c>
      <c r="U41" s="138">
        <f t="shared" si="4"/>
        <v>0.45913320000000002</v>
      </c>
      <c r="V41" s="139">
        <f>Q41/2152.5*V10</f>
        <v>0.46832282276422765</v>
      </c>
      <c r="W41" s="14">
        <f t="shared" si="5"/>
        <v>0.92745602276422767</v>
      </c>
      <c r="X41" s="33"/>
      <c r="Y41" s="180"/>
      <c r="Z41" s="69"/>
    </row>
    <row r="42" spans="1:26" x14ac:dyDescent="0.25">
      <c r="A42" s="15">
        <v>37</v>
      </c>
      <c r="B42" s="25" t="s">
        <v>46</v>
      </c>
      <c r="C42" s="16">
        <v>98.5</v>
      </c>
      <c r="D42" s="137">
        <v>3.4249999999999998</v>
      </c>
      <c r="E42" s="137">
        <v>5.4359999999999999</v>
      </c>
      <c r="F42" s="137">
        <f t="shared" si="0"/>
        <v>2.0110000000000001</v>
      </c>
      <c r="G42" s="65">
        <f t="shared" si="1"/>
        <v>1.7290578000000001</v>
      </c>
      <c r="H42" s="12">
        <f>C42/11031.5*H10</f>
        <v>0.32852021977972135</v>
      </c>
      <c r="I42" s="14">
        <f t="shared" si="2"/>
        <v>2.0575780197797213</v>
      </c>
      <c r="J42" s="26"/>
      <c r="K42" s="33"/>
      <c r="L42" s="68"/>
      <c r="M42" s="26"/>
      <c r="N42" s="26"/>
      <c r="O42" s="15">
        <v>28</v>
      </c>
      <c r="P42" s="25" t="s">
        <v>212</v>
      </c>
      <c r="Q42" s="16">
        <v>34.1</v>
      </c>
      <c r="R42" s="137">
        <v>1.7</v>
      </c>
      <c r="S42" s="137">
        <v>1.9870000000000001</v>
      </c>
      <c r="T42" s="137">
        <f t="shared" si="3"/>
        <v>0.28700000000000014</v>
      </c>
      <c r="U42" s="138">
        <f t="shared" si="4"/>
        <v>0.24676260000000014</v>
      </c>
      <c r="V42" s="139">
        <f>Q42/2152.5*V10</f>
        <v>0.49137871557723578</v>
      </c>
      <c r="W42" s="14">
        <f t="shared" si="5"/>
        <v>0.73814131557723595</v>
      </c>
      <c r="X42" s="33"/>
      <c r="Y42" s="180"/>
      <c r="Z42" s="69"/>
    </row>
    <row r="43" spans="1:26" x14ac:dyDescent="0.25">
      <c r="A43" s="15">
        <v>38</v>
      </c>
      <c r="B43" s="25" t="s">
        <v>47</v>
      </c>
      <c r="C43" s="16">
        <v>67.7</v>
      </c>
      <c r="D43" s="137">
        <v>1.7869999999999999</v>
      </c>
      <c r="E43" s="137">
        <v>2.9369999999999998</v>
      </c>
      <c r="F43" s="137">
        <f t="shared" si="0"/>
        <v>1.1499999999999999</v>
      </c>
      <c r="G43" s="65">
        <f t="shared" si="1"/>
        <v>0.98876999999999993</v>
      </c>
      <c r="H43" s="12">
        <f>C43/11031.5*H10</f>
        <v>0.22579511552372725</v>
      </c>
      <c r="I43" s="14">
        <f t="shared" si="2"/>
        <v>1.2145651155237271</v>
      </c>
      <c r="J43" s="26"/>
      <c r="K43" s="33"/>
      <c r="L43" s="68"/>
      <c r="M43" s="26"/>
      <c r="N43" s="26"/>
      <c r="O43" s="15">
        <v>29</v>
      </c>
      <c r="P43" s="25" t="s">
        <v>213</v>
      </c>
      <c r="Q43" s="16">
        <v>37.5</v>
      </c>
      <c r="R43" s="137">
        <v>0.98699999999999999</v>
      </c>
      <c r="S43" s="137">
        <v>1.6579999999999999</v>
      </c>
      <c r="T43" s="137">
        <f t="shared" si="3"/>
        <v>0.67099999999999993</v>
      </c>
      <c r="U43" s="138">
        <f t="shared" si="4"/>
        <v>0.57692579999999993</v>
      </c>
      <c r="V43" s="139">
        <f>Q43/2152.5*V10</f>
        <v>0.54037248780487801</v>
      </c>
      <c r="W43" s="14">
        <f t="shared" si="5"/>
        <v>1.1172982878048781</v>
      </c>
      <c r="X43" s="33"/>
      <c r="Y43" s="180"/>
      <c r="Z43" s="69"/>
    </row>
    <row r="44" spans="1:26" x14ac:dyDescent="0.25">
      <c r="A44" s="15">
        <v>39</v>
      </c>
      <c r="B44" s="25" t="s">
        <v>48</v>
      </c>
      <c r="C44" s="16">
        <v>50.6</v>
      </c>
      <c r="D44" s="137">
        <v>0</v>
      </c>
      <c r="E44" s="137">
        <v>0</v>
      </c>
      <c r="F44" s="137">
        <f t="shared" si="0"/>
        <v>0</v>
      </c>
      <c r="G44" s="65">
        <f t="shared" si="1"/>
        <v>0</v>
      </c>
      <c r="H44" s="12">
        <f>C44/11031.5*H10</f>
        <v>0.16876267127770456</v>
      </c>
      <c r="I44" s="14">
        <f t="shared" si="2"/>
        <v>0.16876267127770456</v>
      </c>
      <c r="J44" s="26"/>
      <c r="K44" s="33"/>
      <c r="L44" s="68"/>
      <c r="M44" s="26"/>
      <c r="N44" s="26"/>
      <c r="O44" s="27">
        <v>30</v>
      </c>
      <c r="P44" s="25" t="s">
        <v>214</v>
      </c>
      <c r="Q44" s="16">
        <v>34.9</v>
      </c>
      <c r="R44" s="137">
        <v>0.872</v>
      </c>
      <c r="S44" s="137">
        <v>1.6160000000000001</v>
      </c>
      <c r="T44" s="137">
        <f t="shared" si="3"/>
        <v>0.74400000000000011</v>
      </c>
      <c r="U44" s="138">
        <f t="shared" si="4"/>
        <v>0.63969120000000013</v>
      </c>
      <c r="V44" s="139">
        <f>Q44/2152.5*V10</f>
        <v>0.50290666198373979</v>
      </c>
      <c r="W44" s="14">
        <f t="shared" si="5"/>
        <v>1.1425978619837398</v>
      </c>
      <c r="X44" s="33"/>
      <c r="Y44" s="180"/>
      <c r="Z44" s="69"/>
    </row>
    <row r="45" spans="1:26" x14ac:dyDescent="0.25">
      <c r="A45" s="15">
        <v>40</v>
      </c>
      <c r="B45" s="25" t="s">
        <v>49</v>
      </c>
      <c r="C45" s="16">
        <v>50.3</v>
      </c>
      <c r="D45" s="137">
        <v>1.026</v>
      </c>
      <c r="E45" s="137">
        <v>1.4510000000000001</v>
      </c>
      <c r="F45" s="137">
        <f t="shared" si="0"/>
        <v>0.42500000000000004</v>
      </c>
      <c r="G45" s="65">
        <f t="shared" si="1"/>
        <v>0.36541500000000005</v>
      </c>
      <c r="H45" s="12">
        <f>C45/11031.5*H10</f>
        <v>0.16776210208040593</v>
      </c>
      <c r="I45" s="14">
        <f t="shared" si="2"/>
        <v>0.53317710208040592</v>
      </c>
      <c r="J45" s="26"/>
      <c r="K45" s="33"/>
      <c r="L45" s="68"/>
      <c r="M45" s="26"/>
      <c r="N45" s="26"/>
      <c r="O45" s="27">
        <v>31</v>
      </c>
      <c r="P45" s="25" t="s">
        <v>215</v>
      </c>
      <c r="Q45" s="16">
        <v>38.9</v>
      </c>
      <c r="R45" s="137">
        <v>0.874</v>
      </c>
      <c r="S45" s="137">
        <v>2.1869999999999998</v>
      </c>
      <c r="T45" s="137">
        <f t="shared" si="3"/>
        <v>1.3129999999999997</v>
      </c>
      <c r="U45" s="138">
        <f t="shared" si="4"/>
        <v>1.1289173999999997</v>
      </c>
      <c r="V45" s="139">
        <f>Q45/2152.5*V10</f>
        <v>0.56054639401626016</v>
      </c>
      <c r="W45" s="14">
        <f t="shared" si="5"/>
        <v>1.6894637940162598</v>
      </c>
      <c r="X45" s="33"/>
      <c r="Y45" s="180"/>
      <c r="Z45" s="69"/>
    </row>
    <row r="46" spans="1:26" x14ac:dyDescent="0.25">
      <c r="A46" s="15">
        <v>41</v>
      </c>
      <c r="B46" s="25" t="s">
        <v>50</v>
      </c>
      <c r="C46" s="16">
        <v>44.6</v>
      </c>
      <c r="D46" s="137">
        <v>0</v>
      </c>
      <c r="E46" s="137">
        <v>0</v>
      </c>
      <c r="F46" s="137">
        <f t="shared" si="0"/>
        <v>0</v>
      </c>
      <c r="G46" s="65">
        <f t="shared" si="1"/>
        <v>0</v>
      </c>
      <c r="H46" s="12">
        <f>C46/11031.5*H10</f>
        <v>0.14875128733173171</v>
      </c>
      <c r="I46" s="14">
        <f t="shared" si="2"/>
        <v>0.14875128733173171</v>
      </c>
      <c r="J46" s="26"/>
      <c r="K46" s="33"/>
      <c r="L46" s="68"/>
      <c r="M46" s="26"/>
      <c r="N46" s="26"/>
      <c r="O46" s="27">
        <v>32</v>
      </c>
      <c r="P46" s="25" t="s">
        <v>216</v>
      </c>
      <c r="Q46" s="16">
        <v>36.5</v>
      </c>
      <c r="R46" s="137">
        <v>0.39800000000000002</v>
      </c>
      <c r="S46" s="137">
        <v>0.64500000000000002</v>
      </c>
      <c r="T46" s="137">
        <f t="shared" si="3"/>
        <v>0.247</v>
      </c>
      <c r="U46" s="138">
        <f t="shared" si="4"/>
        <v>0.21237059999999999</v>
      </c>
      <c r="V46" s="139">
        <f>Q46/2152.5*V10</f>
        <v>0.52596255479674792</v>
      </c>
      <c r="W46" s="14">
        <f t="shared" si="5"/>
        <v>0.73833315479674788</v>
      </c>
      <c r="X46" s="33"/>
      <c r="Y46" s="180"/>
      <c r="Z46" s="69"/>
    </row>
    <row r="47" spans="1:26" x14ac:dyDescent="0.25">
      <c r="A47" s="15">
        <v>42</v>
      </c>
      <c r="B47" s="25" t="s">
        <v>51</v>
      </c>
      <c r="C47" s="16">
        <v>76</v>
      </c>
      <c r="D47" s="137">
        <v>2.7210000000000001</v>
      </c>
      <c r="E47" s="137">
        <v>2.7210000000000001</v>
      </c>
      <c r="F47" s="137">
        <f t="shared" ref="F47:F78" si="6">E47-D47</f>
        <v>0</v>
      </c>
      <c r="G47" s="65">
        <f t="shared" ref="G47:G78" si="7">F47*0.8598</f>
        <v>0</v>
      </c>
      <c r="H47" s="12">
        <f>C47/11031.5*H10</f>
        <v>0.25347752998232304</v>
      </c>
      <c r="I47" s="14">
        <f t="shared" ref="I47:I78" si="8">G47+H47</f>
        <v>0.25347752998232304</v>
      </c>
      <c r="J47" s="26"/>
      <c r="K47" s="33"/>
      <c r="L47" s="68"/>
      <c r="M47" s="26"/>
      <c r="N47" s="26"/>
      <c r="O47" s="27">
        <v>33</v>
      </c>
      <c r="P47" s="25" t="s">
        <v>258</v>
      </c>
      <c r="Q47" s="16">
        <v>34.4</v>
      </c>
      <c r="R47" s="137">
        <v>0</v>
      </c>
      <c r="S47" s="137">
        <v>0</v>
      </c>
      <c r="T47" s="137">
        <f t="shared" ref="T47:T78" si="9">S47-R47</f>
        <v>0</v>
      </c>
      <c r="U47" s="138">
        <f t="shared" ref="U47:U78" si="10">T47*0.8598</f>
        <v>0</v>
      </c>
      <c r="V47" s="139">
        <f>Q47/2152.5*V10</f>
        <v>0.49570169547967474</v>
      </c>
      <c r="W47" s="14">
        <f t="shared" ref="W47:W78" si="11">U47+V47</f>
        <v>0.49570169547967474</v>
      </c>
      <c r="X47" s="33"/>
      <c r="Y47" s="180"/>
      <c r="Z47" s="69"/>
    </row>
    <row r="48" spans="1:26" x14ac:dyDescent="0.25">
      <c r="A48" s="15">
        <v>43</v>
      </c>
      <c r="B48" s="25" t="s">
        <v>52</v>
      </c>
      <c r="C48" s="16">
        <v>45.4</v>
      </c>
      <c r="D48" s="137">
        <v>0.93100000000000005</v>
      </c>
      <c r="E48" s="137">
        <v>1.825</v>
      </c>
      <c r="F48" s="137">
        <f t="shared" si="6"/>
        <v>0.89399999999999991</v>
      </c>
      <c r="G48" s="65">
        <f t="shared" si="7"/>
        <v>0.76866119999999993</v>
      </c>
      <c r="H48" s="12">
        <f>C48/11031.5*H10</f>
        <v>0.15141947185786142</v>
      </c>
      <c r="I48" s="14">
        <f t="shared" si="8"/>
        <v>0.92008067185786135</v>
      </c>
      <c r="J48" s="26"/>
      <c r="K48" s="33"/>
      <c r="L48" s="68"/>
      <c r="M48" s="26"/>
      <c r="N48" s="26"/>
      <c r="O48" s="27">
        <v>34</v>
      </c>
      <c r="P48" s="25" t="s">
        <v>217</v>
      </c>
      <c r="Q48" s="16">
        <v>36.9</v>
      </c>
      <c r="R48" s="137">
        <v>1.0169999999999999</v>
      </c>
      <c r="S48" s="137">
        <v>1.9219999999999999</v>
      </c>
      <c r="T48" s="137">
        <f t="shared" si="9"/>
        <v>0.90500000000000003</v>
      </c>
      <c r="U48" s="138">
        <f t="shared" si="10"/>
        <v>0.77811900000000001</v>
      </c>
      <c r="V48" s="139">
        <f>Q48/2152.5*V10</f>
        <v>0.53172652799999998</v>
      </c>
      <c r="W48" s="14">
        <f t="shared" si="11"/>
        <v>1.3098455279999999</v>
      </c>
      <c r="X48" s="33"/>
      <c r="Y48" s="180"/>
      <c r="Z48" s="69"/>
    </row>
    <row r="49" spans="1:26" x14ac:dyDescent="0.25">
      <c r="A49" s="15">
        <v>44</v>
      </c>
      <c r="B49" s="25" t="s">
        <v>53</v>
      </c>
      <c r="C49" s="16">
        <v>46.9</v>
      </c>
      <c r="D49" s="137">
        <v>0</v>
      </c>
      <c r="E49" s="137">
        <v>0</v>
      </c>
      <c r="F49" s="137">
        <f t="shared" si="6"/>
        <v>0</v>
      </c>
      <c r="G49" s="65">
        <f t="shared" si="7"/>
        <v>0</v>
      </c>
      <c r="H49" s="12">
        <f>C49/11031.5*H10</f>
        <v>0.15642231784435462</v>
      </c>
      <c r="I49" s="14">
        <f t="shared" si="8"/>
        <v>0.15642231784435462</v>
      </c>
      <c r="J49" s="26"/>
      <c r="K49" s="33"/>
      <c r="L49" s="68"/>
      <c r="M49" s="26"/>
      <c r="N49" s="26"/>
      <c r="O49" s="27">
        <v>35</v>
      </c>
      <c r="P49" s="25" t="s">
        <v>218</v>
      </c>
      <c r="Q49" s="16">
        <v>34</v>
      </c>
      <c r="R49" s="137">
        <v>0.32800000000000001</v>
      </c>
      <c r="S49" s="137">
        <v>0.76600000000000001</v>
      </c>
      <c r="T49" s="137">
        <f t="shared" si="9"/>
        <v>0.438</v>
      </c>
      <c r="U49" s="138">
        <f t="shared" si="10"/>
        <v>0.37659239999999999</v>
      </c>
      <c r="V49" s="139">
        <f>Q49/2152.5*V10</f>
        <v>0.48993772227642274</v>
      </c>
      <c r="W49" s="14">
        <f t="shared" si="11"/>
        <v>0.86653012227642279</v>
      </c>
      <c r="X49" s="33"/>
      <c r="Y49" s="180"/>
      <c r="Z49" s="69"/>
    </row>
    <row r="50" spans="1:26" x14ac:dyDescent="0.25">
      <c r="A50" s="15">
        <v>45</v>
      </c>
      <c r="B50" s="25" t="s">
        <v>54</v>
      </c>
      <c r="C50" s="16">
        <v>48.6</v>
      </c>
      <c r="D50" s="137">
        <v>1.98</v>
      </c>
      <c r="E50" s="137">
        <v>3.069</v>
      </c>
      <c r="F50" s="137">
        <f t="shared" si="6"/>
        <v>1.089</v>
      </c>
      <c r="G50" s="65">
        <f t="shared" si="7"/>
        <v>0.93632219999999999</v>
      </c>
      <c r="H50" s="12">
        <f>C50/11031.5*H10</f>
        <v>0.1620922099623803</v>
      </c>
      <c r="I50" s="14">
        <f t="shared" si="8"/>
        <v>1.0984144099623803</v>
      </c>
      <c r="J50" s="26"/>
      <c r="K50" s="33"/>
      <c r="L50" s="68"/>
      <c r="M50" s="26"/>
      <c r="N50" s="26"/>
      <c r="O50" s="27">
        <v>36</v>
      </c>
      <c r="P50" s="25" t="s">
        <v>219</v>
      </c>
      <c r="Q50" s="16">
        <v>28</v>
      </c>
      <c r="R50" s="137">
        <v>1.2010000000000001</v>
      </c>
      <c r="S50" s="137">
        <v>2.214</v>
      </c>
      <c r="T50" s="137">
        <f t="shared" si="9"/>
        <v>1.0129999999999999</v>
      </c>
      <c r="U50" s="138">
        <f t="shared" si="10"/>
        <v>0.8709773999999999</v>
      </c>
      <c r="V50" s="139">
        <f>Q50/2152.5*V10</f>
        <v>0.40347812422764223</v>
      </c>
      <c r="W50" s="14">
        <f t="shared" si="11"/>
        <v>1.2744555242276421</v>
      </c>
      <c r="X50" s="33"/>
      <c r="Y50" s="180"/>
      <c r="Z50" s="69"/>
    </row>
    <row r="51" spans="1:26" x14ac:dyDescent="0.25">
      <c r="A51" s="15">
        <v>46</v>
      </c>
      <c r="B51" s="25" t="s">
        <v>55</v>
      </c>
      <c r="C51" s="16">
        <v>97.9</v>
      </c>
      <c r="D51" s="137">
        <v>1.93</v>
      </c>
      <c r="E51" s="137">
        <v>2.5880000000000001</v>
      </c>
      <c r="F51" s="137">
        <f t="shared" si="6"/>
        <v>0.65800000000000014</v>
      </c>
      <c r="G51" s="65">
        <f t="shared" si="7"/>
        <v>0.56574840000000015</v>
      </c>
      <c r="H51" s="12">
        <f>C51/11031.5*H10</f>
        <v>0.32651908138512403</v>
      </c>
      <c r="I51" s="14">
        <f t="shared" si="8"/>
        <v>0.89226748138512413</v>
      </c>
      <c r="J51" s="26"/>
      <c r="K51" s="33"/>
      <c r="L51" s="68"/>
      <c r="M51" s="26"/>
      <c r="N51" s="26"/>
      <c r="O51" s="27">
        <v>37</v>
      </c>
      <c r="P51" s="25" t="s">
        <v>220</v>
      </c>
      <c r="Q51" s="70">
        <v>26.4</v>
      </c>
      <c r="R51" s="137">
        <v>0.81699999999999995</v>
      </c>
      <c r="S51" s="137">
        <v>1.919</v>
      </c>
      <c r="T51" s="137">
        <f t="shared" si="9"/>
        <v>1.1020000000000001</v>
      </c>
      <c r="U51" s="138">
        <f t="shared" si="10"/>
        <v>0.94749960000000011</v>
      </c>
      <c r="V51" s="139">
        <f>Q51/2152.5*V10</f>
        <v>0.3804222314146341</v>
      </c>
      <c r="W51" s="71">
        <f t="shared" si="11"/>
        <v>1.3279218314146342</v>
      </c>
      <c r="X51" s="33"/>
      <c r="Y51" s="180"/>
      <c r="Z51" s="69"/>
    </row>
    <row r="52" spans="1:26" x14ac:dyDescent="0.25">
      <c r="A52" s="15">
        <v>47</v>
      </c>
      <c r="B52" s="25" t="s">
        <v>56</v>
      </c>
      <c r="C52" s="16">
        <v>68.2</v>
      </c>
      <c r="D52" s="137">
        <v>0.77800000000000002</v>
      </c>
      <c r="E52" s="137">
        <v>1.3280000000000001</v>
      </c>
      <c r="F52" s="137">
        <f t="shared" si="6"/>
        <v>0.55000000000000004</v>
      </c>
      <c r="G52" s="65">
        <f t="shared" si="7"/>
        <v>0.47289000000000003</v>
      </c>
      <c r="H52" s="12">
        <f>C52/11031.5*H10</f>
        <v>0.22746273085255833</v>
      </c>
      <c r="I52" s="14">
        <f t="shared" si="8"/>
        <v>0.70035273085255834</v>
      </c>
      <c r="J52" s="26"/>
      <c r="K52" s="33"/>
      <c r="L52" s="68"/>
      <c r="M52" s="26"/>
      <c r="N52" s="26"/>
      <c r="O52" s="27">
        <v>38</v>
      </c>
      <c r="P52" s="25" t="s">
        <v>221</v>
      </c>
      <c r="Q52" s="16">
        <v>27.3</v>
      </c>
      <c r="R52" s="137">
        <v>0.51100000000000001</v>
      </c>
      <c r="S52" s="137">
        <v>0.76200000000000001</v>
      </c>
      <c r="T52" s="137">
        <f t="shared" si="9"/>
        <v>0.251</v>
      </c>
      <c r="U52" s="138">
        <f t="shared" si="10"/>
        <v>0.2158098</v>
      </c>
      <c r="V52" s="139">
        <f>Q52/2152.5*V10</f>
        <v>0.39339117112195121</v>
      </c>
      <c r="W52" s="71">
        <f t="shared" si="11"/>
        <v>0.60920097112195126</v>
      </c>
      <c r="X52" s="33"/>
      <c r="Y52" s="180"/>
      <c r="Z52" s="69"/>
    </row>
    <row r="53" spans="1:26" x14ac:dyDescent="0.25">
      <c r="A53" s="15">
        <v>48</v>
      </c>
      <c r="B53" s="25" t="s">
        <v>57</v>
      </c>
      <c r="C53" s="16">
        <v>50.7</v>
      </c>
      <c r="D53" s="137">
        <v>1.2889999999999999</v>
      </c>
      <c r="E53" s="137">
        <v>1.5589999999999999</v>
      </c>
      <c r="F53" s="137">
        <f t="shared" si="6"/>
        <v>0.27</v>
      </c>
      <c r="G53" s="65">
        <f t="shared" si="7"/>
        <v>0.23214600000000002</v>
      </c>
      <c r="H53" s="12">
        <f>C53/11031.5*H10</f>
        <v>0.16909619434347078</v>
      </c>
      <c r="I53" s="14">
        <f t="shared" si="8"/>
        <v>0.4012421943434708</v>
      </c>
      <c r="J53" s="26"/>
      <c r="K53" s="33"/>
      <c r="L53" s="68"/>
      <c r="M53" s="26"/>
      <c r="N53" s="26"/>
      <c r="O53" s="27">
        <v>39</v>
      </c>
      <c r="P53" s="25" t="s">
        <v>222</v>
      </c>
      <c r="Q53" s="16">
        <v>26.1</v>
      </c>
      <c r="R53" s="137">
        <v>0.189</v>
      </c>
      <c r="S53" s="137">
        <v>0.30399999999999999</v>
      </c>
      <c r="T53" s="137">
        <f t="shared" si="9"/>
        <v>0.11499999999999999</v>
      </c>
      <c r="U53" s="138">
        <f t="shared" si="10"/>
        <v>9.8876999999999993E-2</v>
      </c>
      <c r="V53" s="139">
        <f>Q53/2152.5*V10</f>
        <v>0.37609925151219514</v>
      </c>
      <c r="W53" s="14">
        <f t="shared" si="11"/>
        <v>0.47497625151219514</v>
      </c>
      <c r="X53" s="33"/>
      <c r="Y53" s="180"/>
      <c r="Z53" s="69"/>
    </row>
    <row r="54" spans="1:26" x14ac:dyDescent="0.25">
      <c r="A54" s="15">
        <v>49</v>
      </c>
      <c r="B54" s="25" t="s">
        <v>58</v>
      </c>
      <c r="C54" s="16">
        <v>50.2</v>
      </c>
      <c r="D54" s="137">
        <v>1.5329999999999999</v>
      </c>
      <c r="E54" s="137">
        <v>2.625</v>
      </c>
      <c r="F54" s="137">
        <f t="shared" si="6"/>
        <v>1.0920000000000001</v>
      </c>
      <c r="G54" s="65">
        <f t="shared" si="7"/>
        <v>0.93890160000000011</v>
      </c>
      <c r="H54" s="12">
        <f>C54/11031.5*H10</f>
        <v>0.1674285790146397</v>
      </c>
      <c r="I54" s="14">
        <f t="shared" si="8"/>
        <v>1.1063301790146398</v>
      </c>
      <c r="J54" s="26"/>
      <c r="K54" s="33"/>
      <c r="L54" s="68"/>
      <c r="M54" s="26"/>
      <c r="N54" s="26"/>
      <c r="O54" s="27">
        <v>40</v>
      </c>
      <c r="P54" s="25" t="s">
        <v>223</v>
      </c>
      <c r="Q54" s="16">
        <v>25.8</v>
      </c>
      <c r="R54" s="137">
        <v>0.65400000000000003</v>
      </c>
      <c r="S54" s="137">
        <v>1.214</v>
      </c>
      <c r="T54" s="137">
        <f t="shared" si="9"/>
        <v>0.55999999999999994</v>
      </c>
      <c r="U54" s="138">
        <f t="shared" si="10"/>
        <v>0.48148799999999997</v>
      </c>
      <c r="V54" s="139">
        <f>Q54/2152.5*V10</f>
        <v>0.37177627160975607</v>
      </c>
      <c r="W54" s="14">
        <f t="shared" si="11"/>
        <v>0.85326427160975604</v>
      </c>
      <c r="X54" s="33"/>
      <c r="Y54" s="180"/>
      <c r="Z54" s="69"/>
    </row>
    <row r="55" spans="1:26" x14ac:dyDescent="0.25">
      <c r="A55" s="72">
        <v>50</v>
      </c>
      <c r="B55" s="25" t="s">
        <v>59</v>
      </c>
      <c r="C55" s="70">
        <v>44.6</v>
      </c>
      <c r="D55" s="137">
        <v>1.8759999999999999</v>
      </c>
      <c r="E55" s="137">
        <v>2.6909999999999998</v>
      </c>
      <c r="F55" s="137">
        <f t="shared" si="6"/>
        <v>0.81499999999999995</v>
      </c>
      <c r="G55" s="65">
        <f t="shared" si="7"/>
        <v>0.70073699999999994</v>
      </c>
      <c r="H55" s="12">
        <f>C55/11031.5*H10</f>
        <v>0.14875128733173171</v>
      </c>
      <c r="I55" s="71">
        <f t="shared" si="8"/>
        <v>0.84948828733173165</v>
      </c>
      <c r="J55" s="26"/>
      <c r="K55" s="33"/>
      <c r="L55" s="68"/>
      <c r="M55" s="26"/>
      <c r="N55" s="26"/>
      <c r="O55" s="27">
        <v>41</v>
      </c>
      <c r="P55" s="25" t="s">
        <v>224</v>
      </c>
      <c r="Q55" s="16">
        <v>34.5</v>
      </c>
      <c r="R55" s="137">
        <v>1.038</v>
      </c>
      <c r="S55" s="137">
        <v>1.3979999999999999</v>
      </c>
      <c r="T55" s="137">
        <f t="shared" si="9"/>
        <v>0.35999999999999988</v>
      </c>
      <c r="U55" s="138">
        <f t="shared" si="10"/>
        <v>0.30952799999999991</v>
      </c>
      <c r="V55" s="139">
        <f>Q55/2152.5*V10</f>
        <v>0.49714268878048778</v>
      </c>
      <c r="W55" s="14">
        <f t="shared" si="11"/>
        <v>0.80667068878048775</v>
      </c>
      <c r="X55" s="33"/>
      <c r="Y55" s="180"/>
      <c r="Z55" s="69"/>
    </row>
    <row r="56" spans="1:26" x14ac:dyDescent="0.25">
      <c r="A56" s="15">
        <v>51</v>
      </c>
      <c r="B56" s="25" t="s">
        <v>60</v>
      </c>
      <c r="C56" s="16">
        <v>75.5</v>
      </c>
      <c r="D56" s="137">
        <v>2.7210000000000001</v>
      </c>
      <c r="E56" s="137">
        <v>4.1239999999999997</v>
      </c>
      <c r="F56" s="137">
        <f t="shared" si="6"/>
        <v>1.4029999999999996</v>
      </c>
      <c r="G56" s="65">
        <f t="shared" si="7"/>
        <v>1.2062993999999996</v>
      </c>
      <c r="H56" s="12">
        <f>C56/11031.5*H10</f>
        <v>0.25180991465349201</v>
      </c>
      <c r="I56" s="71">
        <f t="shared" si="8"/>
        <v>1.4581093146534916</v>
      </c>
      <c r="J56" s="26"/>
      <c r="K56" s="33"/>
      <c r="L56" s="68"/>
      <c r="M56" s="26"/>
      <c r="N56" s="26"/>
      <c r="O56" s="27">
        <v>42</v>
      </c>
      <c r="P56" s="25" t="s">
        <v>225</v>
      </c>
      <c r="Q56" s="16">
        <v>32.700000000000003</v>
      </c>
      <c r="R56" s="137">
        <v>0.27700000000000002</v>
      </c>
      <c r="S56" s="137">
        <v>0.27800000000000002</v>
      </c>
      <c r="T56" s="137">
        <f t="shared" si="9"/>
        <v>1.0000000000000009E-3</v>
      </c>
      <c r="U56" s="138">
        <f t="shared" si="10"/>
        <v>8.5980000000000073E-4</v>
      </c>
      <c r="V56" s="139">
        <f>Q56/2152.5*V10</f>
        <v>0.47120480936585363</v>
      </c>
      <c r="W56" s="14">
        <f t="shared" si="11"/>
        <v>0.47206460936585365</v>
      </c>
      <c r="X56" s="33"/>
      <c r="Y56" s="180"/>
      <c r="Z56" s="69"/>
    </row>
    <row r="57" spans="1:26" x14ac:dyDescent="0.25">
      <c r="A57" s="15">
        <v>52</v>
      </c>
      <c r="B57" s="25" t="s">
        <v>61</v>
      </c>
      <c r="C57" s="16">
        <v>45.8</v>
      </c>
      <c r="D57" s="137">
        <v>2.27</v>
      </c>
      <c r="E57" s="137">
        <v>3.3260000000000001</v>
      </c>
      <c r="F57" s="137">
        <f t="shared" si="6"/>
        <v>1.056</v>
      </c>
      <c r="G57" s="65">
        <f t="shared" si="7"/>
        <v>0.9079488</v>
      </c>
      <c r="H57" s="12">
        <f>C57/11031.5*H10</f>
        <v>0.15275356412092628</v>
      </c>
      <c r="I57" s="14">
        <f t="shared" si="8"/>
        <v>1.0607023641209263</v>
      </c>
      <c r="J57" s="26"/>
      <c r="K57" s="33"/>
      <c r="L57" s="68"/>
      <c r="M57" s="26"/>
      <c r="N57" s="26"/>
      <c r="O57" s="27">
        <v>43</v>
      </c>
      <c r="P57" s="25" t="s">
        <v>226</v>
      </c>
      <c r="Q57" s="16">
        <v>33.4</v>
      </c>
      <c r="R57" s="137">
        <v>0.53900000000000003</v>
      </c>
      <c r="S57" s="137">
        <v>1.0229999999999999</v>
      </c>
      <c r="T57" s="137">
        <f t="shared" si="9"/>
        <v>0.48399999999999987</v>
      </c>
      <c r="U57" s="138">
        <f t="shared" si="10"/>
        <v>0.41614319999999988</v>
      </c>
      <c r="V57" s="139">
        <f>Q57/2152.5*V10</f>
        <v>0.4812917624715447</v>
      </c>
      <c r="W57" s="14">
        <f t="shared" si="11"/>
        <v>0.89743496247154453</v>
      </c>
      <c r="X57" s="33"/>
      <c r="Y57" s="180"/>
      <c r="Z57" s="69"/>
    </row>
    <row r="58" spans="1:26" x14ac:dyDescent="0.25">
      <c r="A58" s="15">
        <v>53</v>
      </c>
      <c r="B58" s="25" t="s">
        <v>62</v>
      </c>
      <c r="C58" s="16">
        <v>47.3</v>
      </c>
      <c r="D58" s="137">
        <v>1.956</v>
      </c>
      <c r="E58" s="137">
        <v>3.1709999999999998</v>
      </c>
      <c r="F58" s="137">
        <f t="shared" si="6"/>
        <v>1.2149999999999999</v>
      </c>
      <c r="G58" s="65">
        <f t="shared" si="7"/>
        <v>1.0446569999999999</v>
      </c>
      <c r="H58" s="12">
        <f>C58/11031.5*H10</f>
        <v>0.15775641010741948</v>
      </c>
      <c r="I58" s="14">
        <f t="shared" si="8"/>
        <v>1.2024134101074195</v>
      </c>
      <c r="J58" s="26"/>
      <c r="K58" s="33"/>
      <c r="L58" s="68"/>
      <c r="M58" s="26"/>
      <c r="N58" s="26"/>
      <c r="O58" s="27">
        <v>44</v>
      </c>
      <c r="P58" s="25" t="s">
        <v>227</v>
      </c>
      <c r="Q58" s="16">
        <v>37.299999999999997</v>
      </c>
      <c r="R58" s="137">
        <v>0.15</v>
      </c>
      <c r="S58" s="137">
        <v>0.39100000000000001</v>
      </c>
      <c r="T58" s="137">
        <f t="shared" si="9"/>
        <v>0.24100000000000002</v>
      </c>
      <c r="U58" s="138">
        <f t="shared" si="10"/>
        <v>0.20721180000000003</v>
      </c>
      <c r="V58" s="139">
        <f>Q58/2152.5*V10</f>
        <v>0.53749050120325192</v>
      </c>
      <c r="W58" s="14">
        <f t="shared" si="11"/>
        <v>0.74470230120325198</v>
      </c>
      <c r="X58" s="33"/>
      <c r="Y58" s="180"/>
      <c r="Z58" s="69"/>
    </row>
    <row r="59" spans="1:26" x14ac:dyDescent="0.25">
      <c r="A59" s="15">
        <v>54</v>
      </c>
      <c r="B59" s="25" t="s">
        <v>63</v>
      </c>
      <c r="C59" s="16">
        <v>48.2</v>
      </c>
      <c r="D59" s="137">
        <v>1.61</v>
      </c>
      <c r="E59" s="137">
        <v>2.6589999999999998</v>
      </c>
      <c r="F59" s="137">
        <f t="shared" si="6"/>
        <v>1.0489999999999997</v>
      </c>
      <c r="G59" s="65">
        <f t="shared" si="7"/>
        <v>0.90193019999999979</v>
      </c>
      <c r="H59" s="12">
        <f>C59/11031.5*H10</f>
        <v>0.16075811769931544</v>
      </c>
      <c r="I59" s="14">
        <f t="shared" si="8"/>
        <v>1.0626883176993152</v>
      </c>
      <c r="J59" s="26"/>
      <c r="K59" s="33"/>
      <c r="L59" s="68"/>
      <c r="M59" s="26"/>
      <c r="N59" s="26"/>
      <c r="O59" s="27">
        <v>45</v>
      </c>
      <c r="P59" s="25" t="s">
        <v>228</v>
      </c>
      <c r="Q59" s="16">
        <v>38.700000000000003</v>
      </c>
      <c r="R59" s="137">
        <v>0</v>
      </c>
      <c r="S59" s="137">
        <v>0</v>
      </c>
      <c r="T59" s="137">
        <f t="shared" si="9"/>
        <v>0</v>
      </c>
      <c r="U59" s="138">
        <f t="shared" si="10"/>
        <v>0</v>
      </c>
      <c r="V59" s="139">
        <f>Q59/2152.5*V10</f>
        <v>0.55766440741463419</v>
      </c>
      <c r="W59" s="14">
        <f t="shared" si="11"/>
        <v>0.55766440741463419</v>
      </c>
      <c r="X59" s="33"/>
      <c r="Y59" s="180"/>
      <c r="Z59" s="69"/>
    </row>
    <row r="60" spans="1:26" x14ac:dyDescent="0.25">
      <c r="A60" s="15">
        <v>55</v>
      </c>
      <c r="B60" s="25" t="s">
        <v>64</v>
      </c>
      <c r="C60" s="16">
        <v>98.4</v>
      </c>
      <c r="D60" s="137">
        <v>3.7029999999999998</v>
      </c>
      <c r="E60" s="137">
        <v>3.77</v>
      </c>
      <c r="F60" s="137">
        <f t="shared" si="6"/>
        <v>6.7000000000000171E-2</v>
      </c>
      <c r="G60" s="65">
        <f t="shared" si="7"/>
        <v>5.7606600000000147E-2</v>
      </c>
      <c r="H60" s="12">
        <f>C60/11031.5*H10</f>
        <v>0.32818669671395512</v>
      </c>
      <c r="I60" s="14">
        <f t="shared" si="8"/>
        <v>0.38579329671395524</v>
      </c>
      <c r="J60" s="26"/>
      <c r="K60" s="33"/>
      <c r="L60" s="68"/>
      <c r="M60" s="26"/>
      <c r="N60" s="26"/>
      <c r="O60" s="27">
        <v>46</v>
      </c>
      <c r="P60" s="25" t="s">
        <v>229</v>
      </c>
      <c r="Q60" s="16">
        <v>39</v>
      </c>
      <c r="R60" s="137">
        <v>1.792</v>
      </c>
      <c r="S60" s="137">
        <v>2.9</v>
      </c>
      <c r="T60" s="137">
        <f t="shared" si="9"/>
        <v>1.1079999999999999</v>
      </c>
      <c r="U60" s="138">
        <f t="shared" si="10"/>
        <v>0.95265839999999991</v>
      </c>
      <c r="V60" s="139">
        <f>Q60/2152.5*V10</f>
        <v>0.56198738731707321</v>
      </c>
      <c r="W60" s="14">
        <f t="shared" si="11"/>
        <v>1.5146457873170731</v>
      </c>
      <c r="X60" s="33"/>
      <c r="Y60" s="180"/>
      <c r="Z60" s="69"/>
    </row>
    <row r="61" spans="1:26" x14ac:dyDescent="0.25">
      <c r="A61" s="15">
        <v>56</v>
      </c>
      <c r="B61" s="25" t="s">
        <v>65</v>
      </c>
      <c r="C61" s="16">
        <v>68</v>
      </c>
      <c r="D61" s="137">
        <v>0.14299999999999999</v>
      </c>
      <c r="E61" s="137">
        <v>0.61199999999999999</v>
      </c>
      <c r="F61" s="137">
        <f t="shared" si="6"/>
        <v>0.46899999999999997</v>
      </c>
      <c r="G61" s="65">
        <f t="shared" si="7"/>
        <v>0.4032462</v>
      </c>
      <c r="H61" s="12">
        <f>C61/11031.5*H10</f>
        <v>0.2267956847210259</v>
      </c>
      <c r="I61" s="14">
        <f t="shared" si="8"/>
        <v>0.63004188472102585</v>
      </c>
      <c r="J61" s="26"/>
      <c r="K61" s="33"/>
      <c r="L61" s="68"/>
      <c r="M61" s="26"/>
      <c r="N61" s="26"/>
      <c r="O61" s="27">
        <v>47</v>
      </c>
      <c r="P61" s="25" t="s">
        <v>230</v>
      </c>
      <c r="Q61" s="16">
        <v>35.700000000000003</v>
      </c>
      <c r="R61" s="137">
        <v>1.3009999999999999</v>
      </c>
      <c r="S61" s="137">
        <v>2.3610000000000002</v>
      </c>
      <c r="T61" s="137">
        <f t="shared" si="9"/>
        <v>1.0600000000000003</v>
      </c>
      <c r="U61" s="138">
        <f t="shared" si="10"/>
        <v>0.9113880000000002</v>
      </c>
      <c r="V61" s="139">
        <f>Q61/2152.5*V10</f>
        <v>0.51443460839024391</v>
      </c>
      <c r="W61" s="14">
        <f t="shared" si="11"/>
        <v>1.4258226083902441</v>
      </c>
      <c r="X61" s="33"/>
      <c r="Y61" s="180"/>
      <c r="Z61" s="69"/>
    </row>
    <row r="62" spans="1:26" x14ac:dyDescent="0.25">
      <c r="A62" s="15">
        <v>57</v>
      </c>
      <c r="B62" s="25" t="s">
        <v>66</v>
      </c>
      <c r="C62" s="16">
        <v>50.6</v>
      </c>
      <c r="D62" s="137">
        <v>1.0529999999999999</v>
      </c>
      <c r="E62" s="137">
        <v>1.8959999999999999</v>
      </c>
      <c r="F62" s="137">
        <f t="shared" si="6"/>
        <v>0.84299999999999997</v>
      </c>
      <c r="G62" s="65">
        <f t="shared" si="7"/>
        <v>0.72481139999999999</v>
      </c>
      <c r="H62" s="12">
        <f>C62/11031.5*H10</f>
        <v>0.16876267127770456</v>
      </c>
      <c r="I62" s="14">
        <f t="shared" si="8"/>
        <v>0.8935740712777045</v>
      </c>
      <c r="J62" s="26"/>
      <c r="K62" s="33"/>
      <c r="L62" s="68"/>
      <c r="M62" s="31"/>
      <c r="N62" s="31"/>
      <c r="O62" s="27">
        <v>48</v>
      </c>
      <c r="P62" s="25" t="s">
        <v>231</v>
      </c>
      <c r="Q62" s="16">
        <v>34.299999999999997</v>
      </c>
      <c r="R62" s="137">
        <v>1.3149999999999999</v>
      </c>
      <c r="S62" s="137">
        <v>2.1760000000000002</v>
      </c>
      <c r="T62" s="137">
        <f t="shared" si="9"/>
        <v>0.86100000000000021</v>
      </c>
      <c r="U62" s="138">
        <f t="shared" si="10"/>
        <v>0.74028780000000016</v>
      </c>
      <c r="V62" s="139">
        <f>Q62/2152.5*V10</f>
        <v>0.49426070217886175</v>
      </c>
      <c r="W62" s="14">
        <f t="shared" si="11"/>
        <v>1.2345485021788618</v>
      </c>
      <c r="X62" s="33"/>
      <c r="Y62" s="180"/>
      <c r="Z62" s="69"/>
    </row>
    <row r="63" spans="1:26" x14ac:dyDescent="0.25">
      <c r="A63" s="15">
        <v>58</v>
      </c>
      <c r="B63" s="25" t="s">
        <v>67</v>
      </c>
      <c r="C63" s="16">
        <v>50.1</v>
      </c>
      <c r="D63" s="137">
        <v>1.7889999999999999</v>
      </c>
      <c r="E63" s="137">
        <v>2.2189999999999999</v>
      </c>
      <c r="F63" s="137">
        <f t="shared" si="6"/>
        <v>0.42999999999999994</v>
      </c>
      <c r="G63" s="65">
        <f t="shared" si="7"/>
        <v>0.36971399999999993</v>
      </c>
      <c r="H63" s="12">
        <f>C63/11031.5*H10</f>
        <v>0.1670950559488735</v>
      </c>
      <c r="I63" s="14">
        <f t="shared" si="8"/>
        <v>0.5368090559488734</v>
      </c>
      <c r="J63" s="26"/>
      <c r="K63" s="33"/>
      <c r="L63" s="68"/>
      <c r="M63" s="26"/>
      <c r="N63" s="26"/>
      <c r="O63" s="27">
        <v>49</v>
      </c>
      <c r="P63" s="25" t="s">
        <v>232</v>
      </c>
      <c r="Q63" s="16">
        <v>36.1</v>
      </c>
      <c r="R63" s="137">
        <v>0.51</v>
      </c>
      <c r="S63" s="137">
        <v>1.3340000000000001</v>
      </c>
      <c r="T63" s="137">
        <f t="shared" si="9"/>
        <v>0.82400000000000007</v>
      </c>
      <c r="U63" s="138">
        <f t="shared" si="10"/>
        <v>0.70847520000000008</v>
      </c>
      <c r="V63" s="139">
        <f>Q63/2152.5*V10</f>
        <v>0.52019858159349597</v>
      </c>
      <c r="W63" s="14">
        <f t="shared" si="11"/>
        <v>1.2286737815934961</v>
      </c>
      <c r="X63" s="33"/>
      <c r="Y63" s="180"/>
      <c r="Z63" s="69"/>
    </row>
    <row r="64" spans="1:26" x14ac:dyDescent="0.25">
      <c r="A64" s="15">
        <v>59</v>
      </c>
      <c r="B64" s="25" t="s">
        <v>68</v>
      </c>
      <c r="C64" s="16">
        <v>44.7</v>
      </c>
      <c r="D64" s="137">
        <v>1.2310000000000001</v>
      </c>
      <c r="E64" s="137">
        <v>1.4059999999999999</v>
      </c>
      <c r="F64" s="137">
        <f t="shared" si="6"/>
        <v>0.17499999999999982</v>
      </c>
      <c r="G64" s="65">
        <f t="shared" si="7"/>
        <v>0.15046499999999985</v>
      </c>
      <c r="H64" s="12">
        <f>C64/11031.5*H10</f>
        <v>0.14908481039749791</v>
      </c>
      <c r="I64" s="14">
        <f t="shared" si="8"/>
        <v>0.29954981039749773</v>
      </c>
      <c r="J64" s="26"/>
      <c r="K64" s="33"/>
      <c r="L64" s="68"/>
      <c r="M64" s="26"/>
      <c r="N64" s="26"/>
      <c r="O64" s="27">
        <v>50</v>
      </c>
      <c r="P64" s="25" t="s">
        <v>233</v>
      </c>
      <c r="Q64" s="16">
        <v>33.700000000000003</v>
      </c>
      <c r="R64" s="137">
        <v>1.361</v>
      </c>
      <c r="S64" s="137">
        <v>2.4980000000000002</v>
      </c>
      <c r="T64" s="137">
        <f t="shared" si="9"/>
        <v>1.1370000000000002</v>
      </c>
      <c r="U64" s="138">
        <f t="shared" si="10"/>
        <v>0.97759260000000026</v>
      </c>
      <c r="V64" s="139">
        <f>Q64/2152.5*V10</f>
        <v>0.48561474237398372</v>
      </c>
      <c r="W64" s="14">
        <f t="shared" si="11"/>
        <v>1.463207342373984</v>
      </c>
      <c r="X64" s="33"/>
      <c r="Y64" s="180"/>
      <c r="Z64" s="69"/>
    </row>
    <row r="65" spans="1:26" x14ac:dyDescent="0.25">
      <c r="A65" s="15">
        <v>60</v>
      </c>
      <c r="B65" s="25" t="s">
        <v>69</v>
      </c>
      <c r="C65" s="16">
        <v>75.7</v>
      </c>
      <c r="D65" s="137">
        <v>1.2569999999999999</v>
      </c>
      <c r="E65" s="137">
        <v>2.8809999999999998</v>
      </c>
      <c r="F65" s="137">
        <f t="shared" si="6"/>
        <v>1.6239999999999999</v>
      </c>
      <c r="G65" s="65">
        <f t="shared" si="7"/>
        <v>1.3963151999999999</v>
      </c>
      <c r="H65" s="12">
        <f>C65/11031.5*H10</f>
        <v>0.25247696078502441</v>
      </c>
      <c r="I65" s="14">
        <f t="shared" si="8"/>
        <v>1.6487921607850242</v>
      </c>
      <c r="J65" s="26"/>
      <c r="K65" s="33"/>
      <c r="L65" s="68"/>
      <c r="M65" s="26"/>
      <c r="N65" s="26"/>
      <c r="O65" s="27">
        <v>51</v>
      </c>
      <c r="P65" s="25" t="s">
        <v>234</v>
      </c>
      <c r="Q65" s="16">
        <v>28.1</v>
      </c>
      <c r="R65" s="137">
        <v>0.50700000000000001</v>
      </c>
      <c r="S65" s="137">
        <v>1.087</v>
      </c>
      <c r="T65" s="137">
        <f t="shared" si="9"/>
        <v>0.57999999999999996</v>
      </c>
      <c r="U65" s="138">
        <f t="shared" si="10"/>
        <v>0.49868399999999996</v>
      </c>
      <c r="V65" s="139">
        <f>Q65/2152.5*V10</f>
        <v>0.40491911752845527</v>
      </c>
      <c r="W65" s="14">
        <f t="shared" si="11"/>
        <v>0.90360311752845524</v>
      </c>
      <c r="X65" s="33"/>
      <c r="Y65" s="180"/>
      <c r="Z65" s="69"/>
    </row>
    <row r="66" spans="1:26" x14ac:dyDescent="0.25">
      <c r="A66" s="15">
        <v>61</v>
      </c>
      <c r="B66" s="25" t="s">
        <v>70</v>
      </c>
      <c r="C66" s="16">
        <v>45.8</v>
      </c>
      <c r="D66" s="137">
        <v>1.133</v>
      </c>
      <c r="E66" s="137">
        <v>1.5509999999999999</v>
      </c>
      <c r="F66" s="137">
        <f t="shared" si="6"/>
        <v>0.41799999999999993</v>
      </c>
      <c r="G66" s="65">
        <f t="shared" si="7"/>
        <v>0.35939639999999995</v>
      </c>
      <c r="H66" s="12">
        <f>C66/11031.5*H10</f>
        <v>0.15275356412092628</v>
      </c>
      <c r="I66" s="14">
        <f t="shared" si="8"/>
        <v>0.51214996412092617</v>
      </c>
      <c r="J66" s="26"/>
      <c r="K66" s="33"/>
      <c r="L66" s="68"/>
      <c r="M66" s="26"/>
      <c r="N66" s="26"/>
      <c r="O66" s="27">
        <v>52</v>
      </c>
      <c r="P66" s="25" t="s">
        <v>235</v>
      </c>
      <c r="Q66" s="16">
        <v>26.6</v>
      </c>
      <c r="R66" s="137">
        <v>0.98699999999999999</v>
      </c>
      <c r="S66" s="137">
        <v>1.92</v>
      </c>
      <c r="T66" s="137">
        <f t="shared" si="9"/>
        <v>0.93299999999999994</v>
      </c>
      <c r="U66" s="138">
        <f t="shared" si="10"/>
        <v>0.80219339999999995</v>
      </c>
      <c r="V66" s="139">
        <f>Q66/2152.5*V10</f>
        <v>0.38330421801626013</v>
      </c>
      <c r="W66" s="14">
        <f t="shared" si="11"/>
        <v>1.1854976180162602</v>
      </c>
      <c r="X66" s="33"/>
      <c r="Y66" s="180"/>
      <c r="Z66" s="69"/>
    </row>
    <row r="67" spans="1:26" x14ac:dyDescent="0.25">
      <c r="A67" s="15">
        <v>62</v>
      </c>
      <c r="B67" s="25" t="s">
        <v>71</v>
      </c>
      <c r="C67" s="16">
        <v>48.4</v>
      </c>
      <c r="D67" s="137">
        <v>2.1819999999999999</v>
      </c>
      <c r="E67" s="137">
        <v>3.37</v>
      </c>
      <c r="F67" s="137">
        <f t="shared" si="6"/>
        <v>1.1880000000000002</v>
      </c>
      <c r="G67" s="65">
        <f t="shared" si="7"/>
        <v>1.0214424000000002</v>
      </c>
      <c r="H67" s="12">
        <f>C67/11031.5*H10</f>
        <v>0.16142516383084785</v>
      </c>
      <c r="I67" s="14">
        <f t="shared" si="8"/>
        <v>1.1828675638308481</v>
      </c>
      <c r="J67" s="26"/>
      <c r="K67" s="33"/>
      <c r="L67" s="68"/>
      <c r="M67" s="26"/>
      <c r="N67" s="26"/>
      <c r="O67" s="27">
        <v>53</v>
      </c>
      <c r="P67" s="25" t="s">
        <v>236</v>
      </c>
      <c r="Q67" s="16">
        <v>27.9</v>
      </c>
      <c r="R67" s="137">
        <v>0.81200000000000006</v>
      </c>
      <c r="S67" s="137">
        <v>1.7190000000000001</v>
      </c>
      <c r="T67" s="137">
        <f t="shared" si="9"/>
        <v>0.90700000000000003</v>
      </c>
      <c r="U67" s="138">
        <f t="shared" si="10"/>
        <v>0.77983860000000005</v>
      </c>
      <c r="V67" s="139">
        <f>Q67/2152.5*V10</f>
        <v>0.40203713092682919</v>
      </c>
      <c r="W67" s="14">
        <f t="shared" si="11"/>
        <v>1.1818757309268293</v>
      </c>
      <c r="X67" s="33"/>
      <c r="Y67" s="180"/>
      <c r="Z67" s="69"/>
    </row>
    <row r="68" spans="1:26" x14ac:dyDescent="0.25">
      <c r="A68" s="15">
        <v>63</v>
      </c>
      <c r="B68" s="25" t="s">
        <v>72</v>
      </c>
      <c r="C68" s="16">
        <v>48</v>
      </c>
      <c r="D68" s="137">
        <v>1.08</v>
      </c>
      <c r="E68" s="137">
        <v>1.8080000000000001</v>
      </c>
      <c r="F68" s="137">
        <f t="shared" si="6"/>
        <v>0.72799999999999998</v>
      </c>
      <c r="G68" s="65">
        <f t="shared" si="7"/>
        <v>0.6259344</v>
      </c>
      <c r="H68" s="12">
        <f>C68/11031.5*H10</f>
        <v>0.16009107156778299</v>
      </c>
      <c r="I68" s="14">
        <f t="shared" si="8"/>
        <v>0.78602547156778302</v>
      </c>
      <c r="J68" s="26"/>
      <c r="K68" s="33"/>
      <c r="L68" s="68"/>
      <c r="M68" s="26"/>
      <c r="N68" s="26"/>
      <c r="O68" s="27">
        <v>54</v>
      </c>
      <c r="P68" s="25" t="s">
        <v>237</v>
      </c>
      <c r="Q68" s="16">
        <v>25.9</v>
      </c>
      <c r="R68" s="137">
        <v>0.54300000000000004</v>
      </c>
      <c r="S68" s="137">
        <v>0.9</v>
      </c>
      <c r="T68" s="137">
        <f t="shared" si="9"/>
        <v>0.35699999999999998</v>
      </c>
      <c r="U68" s="138">
        <f t="shared" si="10"/>
        <v>0.30694860000000002</v>
      </c>
      <c r="V68" s="139">
        <f>Q68/2152.5*V10</f>
        <v>0.37321726491056906</v>
      </c>
      <c r="W68" s="14">
        <f t="shared" si="11"/>
        <v>0.68016586491056907</v>
      </c>
      <c r="X68" s="33"/>
      <c r="Y68" s="180"/>
      <c r="Z68" s="69"/>
    </row>
    <row r="69" spans="1:26" x14ac:dyDescent="0.25">
      <c r="A69" s="15">
        <v>64</v>
      </c>
      <c r="B69" s="25" t="s">
        <v>73</v>
      </c>
      <c r="C69" s="16">
        <v>98.7</v>
      </c>
      <c r="D69" s="137">
        <v>2.6829999999999998</v>
      </c>
      <c r="E69" s="137">
        <v>4.0060000000000002</v>
      </c>
      <c r="F69" s="137">
        <f t="shared" si="6"/>
        <v>1.3230000000000004</v>
      </c>
      <c r="G69" s="65">
        <f t="shared" si="7"/>
        <v>1.1375154000000003</v>
      </c>
      <c r="H69" s="12">
        <f>C69/11031.5*H10</f>
        <v>0.32918726591125375</v>
      </c>
      <c r="I69" s="14">
        <f t="shared" si="8"/>
        <v>1.4667026659112541</v>
      </c>
      <c r="J69" s="26"/>
      <c r="K69" s="33"/>
      <c r="L69" s="68"/>
      <c r="M69" s="26"/>
      <c r="N69" s="26"/>
      <c r="O69" s="27">
        <v>55</v>
      </c>
      <c r="P69" s="25" t="s">
        <v>238</v>
      </c>
      <c r="Q69" s="16">
        <v>26.1</v>
      </c>
      <c r="R69" s="137">
        <v>0.35199999999999998</v>
      </c>
      <c r="S69" s="137">
        <v>1.3160000000000001</v>
      </c>
      <c r="T69" s="137">
        <f t="shared" si="9"/>
        <v>0.96400000000000008</v>
      </c>
      <c r="U69" s="138">
        <f t="shared" si="10"/>
        <v>0.82884720000000012</v>
      </c>
      <c r="V69" s="139">
        <f>Q69/2152.5*V10</f>
        <v>0.37609925151219514</v>
      </c>
      <c r="W69" s="14">
        <f t="shared" si="11"/>
        <v>1.2049464515121953</v>
      </c>
      <c r="X69" s="33"/>
      <c r="Y69" s="180"/>
      <c r="Z69" s="69"/>
    </row>
    <row r="70" spans="1:26" x14ac:dyDescent="0.25">
      <c r="A70" s="15">
        <v>65</v>
      </c>
      <c r="B70" s="25" t="s">
        <v>74</v>
      </c>
      <c r="C70" s="16">
        <v>67.7</v>
      </c>
      <c r="D70" s="137">
        <v>1.542</v>
      </c>
      <c r="E70" s="137">
        <v>2.4940000000000002</v>
      </c>
      <c r="F70" s="137">
        <f t="shared" si="6"/>
        <v>0.95200000000000018</v>
      </c>
      <c r="G70" s="65">
        <f t="shared" si="7"/>
        <v>0.81852960000000019</v>
      </c>
      <c r="H70" s="12">
        <f>C70/11031.5*H10</f>
        <v>0.22579511552372725</v>
      </c>
      <c r="I70" s="14">
        <f t="shared" si="8"/>
        <v>1.0443247155237274</v>
      </c>
      <c r="J70" s="26"/>
      <c r="K70" s="33"/>
      <c r="L70" s="68"/>
      <c r="M70" s="26"/>
      <c r="N70" s="26"/>
      <c r="O70" s="27">
        <v>56</v>
      </c>
      <c r="P70" s="25" t="s">
        <v>239</v>
      </c>
      <c r="Q70" s="16">
        <v>34.4</v>
      </c>
      <c r="R70" s="137">
        <v>1.099</v>
      </c>
      <c r="S70" s="137">
        <v>2.1389999999999998</v>
      </c>
      <c r="T70" s="137">
        <f t="shared" si="9"/>
        <v>1.0399999999999998</v>
      </c>
      <c r="U70" s="138">
        <f t="shared" si="10"/>
        <v>0.89419199999999988</v>
      </c>
      <c r="V70" s="139">
        <f>Q70/2152.5*V10</f>
        <v>0.49570169547967474</v>
      </c>
      <c r="W70" s="14">
        <f t="shared" si="11"/>
        <v>1.3898936954796746</v>
      </c>
      <c r="X70" s="33"/>
      <c r="Y70" s="180"/>
      <c r="Z70" s="69"/>
    </row>
    <row r="71" spans="1:26" x14ac:dyDescent="0.25">
      <c r="A71" s="15">
        <v>66</v>
      </c>
      <c r="B71" s="25" t="s">
        <v>75</v>
      </c>
      <c r="C71" s="16">
        <v>50.1</v>
      </c>
      <c r="D71" s="137">
        <v>0.184</v>
      </c>
      <c r="E71" s="137">
        <v>0.44600000000000001</v>
      </c>
      <c r="F71" s="137">
        <f t="shared" si="6"/>
        <v>0.26200000000000001</v>
      </c>
      <c r="G71" s="65">
        <f t="shared" si="7"/>
        <v>0.22526760000000001</v>
      </c>
      <c r="H71" s="12">
        <f>C71/11031.5*H10</f>
        <v>0.1670950559488735</v>
      </c>
      <c r="I71" s="14">
        <f t="shared" si="8"/>
        <v>0.39236265594887354</v>
      </c>
      <c r="J71" s="26"/>
      <c r="K71" s="33"/>
      <c r="L71" s="68"/>
      <c r="M71" s="26"/>
      <c r="N71" s="26"/>
      <c r="O71" s="27">
        <v>57</v>
      </c>
      <c r="P71" s="25" t="s">
        <v>240</v>
      </c>
      <c r="Q71" s="16">
        <v>32.1</v>
      </c>
      <c r="R71" s="137">
        <v>1.2869999999999999</v>
      </c>
      <c r="S71" s="137">
        <v>2.137</v>
      </c>
      <c r="T71" s="137">
        <f t="shared" si="9"/>
        <v>0.85000000000000009</v>
      </c>
      <c r="U71" s="138">
        <f t="shared" si="10"/>
        <v>0.73083000000000009</v>
      </c>
      <c r="V71" s="139">
        <f>Q71/2152.5*V10</f>
        <v>0.46255884956097559</v>
      </c>
      <c r="W71" s="14">
        <f t="shared" si="11"/>
        <v>1.1933888495609757</v>
      </c>
      <c r="X71" s="33"/>
      <c r="Y71" s="180"/>
      <c r="Z71" s="69"/>
    </row>
    <row r="72" spans="1:26" x14ac:dyDescent="0.25">
      <c r="A72" s="15">
        <v>67</v>
      </c>
      <c r="B72" s="25" t="s">
        <v>76</v>
      </c>
      <c r="C72" s="16">
        <v>50.1</v>
      </c>
      <c r="D72" s="137">
        <v>2.0880000000000001</v>
      </c>
      <c r="E72" s="137">
        <v>2.9889999999999999</v>
      </c>
      <c r="F72" s="137">
        <f t="shared" si="6"/>
        <v>0.9009999999999998</v>
      </c>
      <c r="G72" s="65">
        <f t="shared" si="7"/>
        <v>0.77467979999999981</v>
      </c>
      <c r="H72" s="12">
        <f>C72/11031.5*H10</f>
        <v>0.1670950559488735</v>
      </c>
      <c r="I72" s="14">
        <f t="shared" si="8"/>
        <v>0.94177485594887334</v>
      </c>
      <c r="J72" s="26"/>
      <c r="K72" s="33"/>
      <c r="L72" s="68"/>
      <c r="M72" s="26"/>
      <c r="N72" s="26"/>
      <c r="O72" s="15">
        <v>58</v>
      </c>
      <c r="P72" s="25" t="s">
        <v>241</v>
      </c>
      <c r="Q72" s="16">
        <v>33.9</v>
      </c>
      <c r="R72" s="137">
        <v>0</v>
      </c>
      <c r="S72" s="137">
        <v>0.16600000000000001</v>
      </c>
      <c r="T72" s="137">
        <f t="shared" si="9"/>
        <v>0.16600000000000001</v>
      </c>
      <c r="U72" s="138">
        <f t="shared" si="10"/>
        <v>0.14272680000000001</v>
      </c>
      <c r="V72" s="139">
        <f>Q72/2152.5*V10</f>
        <v>0.4884967289756097</v>
      </c>
      <c r="W72" s="14">
        <f t="shared" si="11"/>
        <v>0.63122352897560974</v>
      </c>
      <c r="X72" s="33"/>
      <c r="Y72" s="180"/>
      <c r="Z72" s="69"/>
    </row>
    <row r="73" spans="1:26" x14ac:dyDescent="0.25">
      <c r="A73" s="15">
        <v>68</v>
      </c>
      <c r="B73" s="25" t="s">
        <v>77</v>
      </c>
      <c r="C73" s="16">
        <v>45.2</v>
      </c>
      <c r="D73" s="137">
        <v>0.28799999999999998</v>
      </c>
      <c r="E73" s="137">
        <v>0.59699999999999998</v>
      </c>
      <c r="F73" s="137">
        <f t="shared" si="6"/>
        <v>0.309</v>
      </c>
      <c r="G73" s="65">
        <f t="shared" si="7"/>
        <v>0.26567819999999998</v>
      </c>
      <c r="H73" s="12">
        <f>C73/11031.5*H10</f>
        <v>0.15075242572632899</v>
      </c>
      <c r="I73" s="14">
        <f t="shared" si="8"/>
        <v>0.41643062572632894</v>
      </c>
      <c r="J73" s="26"/>
      <c r="K73" s="33"/>
      <c r="L73" s="68"/>
      <c r="M73" s="26"/>
      <c r="N73" s="26"/>
      <c r="O73" s="27">
        <v>59</v>
      </c>
      <c r="P73" s="25" t="s">
        <v>242</v>
      </c>
      <c r="Q73" s="16">
        <v>37.299999999999997</v>
      </c>
      <c r="R73" s="137">
        <v>1.2609999999999999</v>
      </c>
      <c r="S73" s="137">
        <v>2.4369999999999998</v>
      </c>
      <c r="T73" s="137">
        <f t="shared" si="9"/>
        <v>1.1759999999999999</v>
      </c>
      <c r="U73" s="138">
        <f t="shared" si="10"/>
        <v>1.0111247999999999</v>
      </c>
      <c r="V73" s="139">
        <f>Q73/2152.5*V10</f>
        <v>0.53749050120325192</v>
      </c>
      <c r="W73" s="14">
        <f t="shared" si="11"/>
        <v>1.548615301203252</v>
      </c>
      <c r="X73" s="33"/>
      <c r="Y73" s="180"/>
      <c r="Z73" s="69"/>
    </row>
    <row r="74" spans="1:26" x14ac:dyDescent="0.25">
      <c r="A74" s="15">
        <v>69</v>
      </c>
      <c r="B74" s="25" t="s">
        <v>78</v>
      </c>
      <c r="C74" s="16">
        <v>75.8</v>
      </c>
      <c r="D74" s="137">
        <v>0</v>
      </c>
      <c r="E74" s="137">
        <v>0</v>
      </c>
      <c r="F74" s="137">
        <f t="shared" si="6"/>
        <v>0</v>
      </c>
      <c r="G74" s="65">
        <f t="shared" si="7"/>
        <v>0</v>
      </c>
      <c r="H74" s="12">
        <f>C74/11031.5*H10</f>
        <v>0.25281048385079063</v>
      </c>
      <c r="I74" s="14">
        <f t="shared" si="8"/>
        <v>0.25281048385079063</v>
      </c>
      <c r="J74" s="26"/>
      <c r="K74" s="33"/>
      <c r="L74" s="68"/>
      <c r="M74" s="26"/>
      <c r="N74" s="26"/>
      <c r="O74" s="27">
        <v>60</v>
      </c>
      <c r="P74" s="25" t="s">
        <v>243</v>
      </c>
      <c r="Q74" s="16">
        <v>38.4</v>
      </c>
      <c r="R74" s="137">
        <v>1.4019999999999999</v>
      </c>
      <c r="S74" s="137">
        <v>2.7090000000000001</v>
      </c>
      <c r="T74" s="137">
        <f t="shared" si="9"/>
        <v>1.3070000000000002</v>
      </c>
      <c r="U74" s="138">
        <f t="shared" si="10"/>
        <v>1.1237586000000002</v>
      </c>
      <c r="V74" s="139">
        <f>Q74/2152.5*V10</f>
        <v>0.55334142751219506</v>
      </c>
      <c r="W74" s="14">
        <f t="shared" si="11"/>
        <v>1.6771000275121952</v>
      </c>
      <c r="X74" s="33"/>
      <c r="Y74" s="180"/>
      <c r="Z74" s="69"/>
    </row>
    <row r="75" spans="1:26" x14ac:dyDescent="0.25">
      <c r="A75" s="15">
        <v>70</v>
      </c>
      <c r="B75" s="25" t="s">
        <v>79</v>
      </c>
      <c r="C75" s="16">
        <v>45.6</v>
      </c>
      <c r="D75" s="137">
        <v>1.8</v>
      </c>
      <c r="E75" s="137">
        <v>2.754</v>
      </c>
      <c r="F75" s="137">
        <f t="shared" si="6"/>
        <v>0.95399999999999996</v>
      </c>
      <c r="G75" s="65">
        <f t="shared" si="7"/>
        <v>0.82024920000000001</v>
      </c>
      <c r="H75" s="12">
        <f>C75/11031.5*H10</f>
        <v>0.15208651798939385</v>
      </c>
      <c r="I75" s="14">
        <f t="shared" si="8"/>
        <v>0.97233571798939389</v>
      </c>
      <c r="J75" s="26"/>
      <c r="K75" s="33"/>
      <c r="L75" s="68"/>
      <c r="M75" s="26"/>
      <c r="N75" s="26"/>
      <c r="O75" s="27">
        <v>61</v>
      </c>
      <c r="P75" s="25" t="s">
        <v>244</v>
      </c>
      <c r="Q75" s="16">
        <v>67.3</v>
      </c>
      <c r="R75" s="137">
        <v>0</v>
      </c>
      <c r="S75" s="137">
        <v>0</v>
      </c>
      <c r="T75" s="137">
        <f t="shared" si="9"/>
        <v>0</v>
      </c>
      <c r="U75" s="138">
        <f t="shared" si="10"/>
        <v>0</v>
      </c>
      <c r="V75" s="139">
        <f>Q75/2152.5*V10</f>
        <v>0.96978849144715429</v>
      </c>
      <c r="W75" s="14">
        <f t="shared" si="11"/>
        <v>0.96978849144715429</v>
      </c>
      <c r="X75" s="33"/>
      <c r="Y75" s="180"/>
      <c r="Z75" s="69"/>
    </row>
    <row r="76" spans="1:26" x14ac:dyDescent="0.25">
      <c r="A76" s="15">
        <v>71</v>
      </c>
      <c r="B76" s="25" t="s">
        <v>80</v>
      </c>
      <c r="C76" s="16">
        <v>47.7</v>
      </c>
      <c r="D76" s="137">
        <v>0</v>
      </c>
      <c r="E76" s="137">
        <v>0</v>
      </c>
      <c r="F76" s="137">
        <f t="shared" si="6"/>
        <v>0</v>
      </c>
      <c r="G76" s="65">
        <f t="shared" si="7"/>
        <v>0</v>
      </c>
      <c r="H76" s="12">
        <f>C76/11031.5*H10</f>
        <v>0.15909050237048433</v>
      </c>
      <c r="I76" s="14">
        <f t="shared" si="8"/>
        <v>0.15909050237048433</v>
      </c>
      <c r="J76" s="26"/>
      <c r="K76" s="33"/>
      <c r="L76" s="68"/>
      <c r="M76" s="26"/>
      <c r="N76" s="26"/>
      <c r="O76" s="27">
        <v>62</v>
      </c>
      <c r="P76" s="25" t="s">
        <v>245</v>
      </c>
      <c r="Q76" s="16">
        <v>32</v>
      </c>
      <c r="R76" s="137">
        <v>0.19700000000000001</v>
      </c>
      <c r="S76" s="137">
        <v>0.19700000000000001</v>
      </c>
      <c r="T76" s="137">
        <f t="shared" si="9"/>
        <v>0</v>
      </c>
      <c r="U76" s="138">
        <f t="shared" si="10"/>
        <v>0</v>
      </c>
      <c r="V76" s="139">
        <f>Q76/2152.5*V10</f>
        <v>0.46111785626016255</v>
      </c>
      <c r="W76" s="14">
        <f t="shared" si="11"/>
        <v>0.46111785626016255</v>
      </c>
      <c r="X76" s="33"/>
      <c r="Y76" s="180"/>
      <c r="Z76" s="69"/>
    </row>
    <row r="77" spans="1:26" x14ac:dyDescent="0.25">
      <c r="A77" s="15">
        <v>72</v>
      </c>
      <c r="B77" s="25" t="s">
        <v>81</v>
      </c>
      <c r="C77" s="16">
        <v>48.3</v>
      </c>
      <c r="D77" s="137">
        <v>0.89</v>
      </c>
      <c r="E77" s="137">
        <v>1.583</v>
      </c>
      <c r="F77" s="137">
        <f t="shared" si="6"/>
        <v>0.69299999999999995</v>
      </c>
      <c r="G77" s="65">
        <f t="shared" si="7"/>
        <v>0.59584139999999997</v>
      </c>
      <c r="H77" s="12">
        <f>C77/11031.5*H10</f>
        <v>0.16109164076508162</v>
      </c>
      <c r="I77" s="14">
        <f t="shared" si="8"/>
        <v>0.75693304076508161</v>
      </c>
      <c r="J77" s="26"/>
      <c r="K77" s="33"/>
      <c r="L77" s="68"/>
      <c r="M77" s="26"/>
      <c r="N77" s="26"/>
      <c r="O77" s="27">
        <v>63</v>
      </c>
      <c r="P77" s="25" t="s">
        <v>246</v>
      </c>
      <c r="Q77" s="16">
        <v>88.1</v>
      </c>
      <c r="R77" s="137">
        <v>0.33100000000000002</v>
      </c>
      <c r="S77" s="137">
        <v>0.55300000000000005</v>
      </c>
      <c r="T77" s="137">
        <f t="shared" si="9"/>
        <v>0.22200000000000003</v>
      </c>
      <c r="U77" s="138">
        <f t="shared" si="10"/>
        <v>0.19087560000000003</v>
      </c>
      <c r="V77" s="139">
        <f>Q77/2152.5*V10</f>
        <v>1.2695150980162599</v>
      </c>
      <c r="W77" s="14">
        <f t="shared" si="11"/>
        <v>1.46039069801626</v>
      </c>
      <c r="X77" s="33"/>
      <c r="Y77" s="180"/>
      <c r="Z77" s="69"/>
    </row>
    <row r="78" spans="1:26" x14ac:dyDescent="0.25">
      <c r="A78" s="72">
        <v>73</v>
      </c>
      <c r="B78" s="25" t="s">
        <v>82</v>
      </c>
      <c r="C78" s="16">
        <v>98.7</v>
      </c>
      <c r="D78" s="137">
        <v>3.089</v>
      </c>
      <c r="E78" s="137">
        <v>4.93</v>
      </c>
      <c r="F78" s="137">
        <f t="shared" si="6"/>
        <v>1.8409999999999997</v>
      </c>
      <c r="G78" s="65">
        <f t="shared" si="7"/>
        <v>1.5828917999999998</v>
      </c>
      <c r="H78" s="12">
        <f>C78/11031.5*H10</f>
        <v>0.32918726591125375</v>
      </c>
      <c r="I78" s="14">
        <f t="shared" si="8"/>
        <v>1.9120790659112537</v>
      </c>
      <c r="J78" s="26"/>
      <c r="K78" s="33"/>
      <c r="L78" s="68"/>
      <c r="M78" s="26"/>
      <c r="N78" s="26"/>
      <c r="O78" s="154" t="s">
        <v>3</v>
      </c>
      <c r="P78" s="155"/>
      <c r="Q78" s="21">
        <f t="shared" ref="Q78:W78" si="12">SUM(Q15:Q77)</f>
        <v>2152.5000000000005</v>
      </c>
      <c r="R78" s="22">
        <f t="shared" si="12"/>
        <v>45.447999999999986</v>
      </c>
      <c r="S78" s="22">
        <f t="shared" si="12"/>
        <v>84.552000000000007</v>
      </c>
      <c r="T78" s="22">
        <f t="shared" si="12"/>
        <v>39.103999999999992</v>
      </c>
      <c r="U78" s="22">
        <f t="shared" si="12"/>
        <v>33.621619199999998</v>
      </c>
      <c r="V78" s="22">
        <f t="shared" si="12"/>
        <v>31.017380799999998</v>
      </c>
      <c r="W78" s="22">
        <f t="shared" si="12"/>
        <v>64.638999999999967</v>
      </c>
      <c r="X78" s="26"/>
      <c r="Y78" s="34"/>
      <c r="Z78" s="30"/>
    </row>
    <row r="79" spans="1:26" x14ac:dyDescent="0.25">
      <c r="A79" s="15">
        <v>74</v>
      </c>
      <c r="B79" s="25" t="s">
        <v>83</v>
      </c>
      <c r="C79" s="16">
        <v>67.5</v>
      </c>
      <c r="D79" s="137">
        <v>0.52100000000000002</v>
      </c>
      <c r="E79" s="137">
        <v>1.2170000000000001</v>
      </c>
      <c r="F79" s="137">
        <f t="shared" ref="F79:F110" si="13">E79-D79</f>
        <v>0.69600000000000006</v>
      </c>
      <c r="G79" s="65">
        <f t="shared" ref="G79:G110" si="14">F79*0.8598</f>
        <v>0.59842080000000009</v>
      </c>
      <c r="H79" s="12">
        <f>C79/11031.5*H10</f>
        <v>0.22512806939219482</v>
      </c>
      <c r="I79" s="14">
        <f t="shared" ref="I79:I110" si="15">G79+H79</f>
        <v>0.82354886939219485</v>
      </c>
      <c r="J79" s="26"/>
      <c r="K79" s="33"/>
      <c r="L79" s="68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34"/>
      <c r="Z79" s="30"/>
    </row>
    <row r="80" spans="1:26" x14ac:dyDescent="0.25">
      <c r="A80" s="15">
        <v>75</v>
      </c>
      <c r="B80" s="25" t="s">
        <v>84</v>
      </c>
      <c r="C80" s="16">
        <v>50.1</v>
      </c>
      <c r="D80" s="137">
        <v>0</v>
      </c>
      <c r="E80" s="137">
        <v>0</v>
      </c>
      <c r="F80" s="137">
        <f t="shared" si="13"/>
        <v>0</v>
      </c>
      <c r="G80" s="65">
        <f t="shared" si="14"/>
        <v>0</v>
      </c>
      <c r="H80" s="12">
        <f>C80/11031.5*H10</f>
        <v>0.1670950559488735</v>
      </c>
      <c r="I80" s="14">
        <f t="shared" si="15"/>
        <v>0.1670950559488735</v>
      </c>
      <c r="J80" s="26"/>
      <c r="K80" s="33"/>
      <c r="L80" s="68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34"/>
      <c r="Z80" s="30"/>
    </row>
    <row r="81" spans="1:26" x14ac:dyDescent="0.25">
      <c r="A81" s="15">
        <v>76</v>
      </c>
      <c r="B81" s="25" t="s">
        <v>85</v>
      </c>
      <c r="C81" s="16">
        <v>50.3</v>
      </c>
      <c r="D81" s="137">
        <v>0.6</v>
      </c>
      <c r="E81" s="137">
        <v>1.3140000000000001</v>
      </c>
      <c r="F81" s="137">
        <f t="shared" si="13"/>
        <v>0.71400000000000008</v>
      </c>
      <c r="G81" s="65">
        <f t="shared" si="14"/>
        <v>0.61389720000000003</v>
      </c>
      <c r="H81" s="12">
        <f>C81/11031.5*H10</f>
        <v>0.16776210208040593</v>
      </c>
      <c r="I81" s="14">
        <f t="shared" si="15"/>
        <v>0.7816593020804059</v>
      </c>
      <c r="J81" s="26"/>
      <c r="K81" s="33"/>
      <c r="L81" s="68"/>
      <c r="M81" s="26"/>
      <c r="N81" s="26"/>
      <c r="O81" s="26"/>
      <c r="P81" s="74"/>
      <c r="Q81" s="26"/>
      <c r="R81" s="26"/>
      <c r="S81" s="26"/>
      <c r="T81" s="26"/>
      <c r="U81" s="26"/>
      <c r="V81" s="26"/>
      <c r="W81" s="26"/>
      <c r="X81" s="26"/>
      <c r="Y81" s="34"/>
      <c r="Z81" s="30"/>
    </row>
    <row r="82" spans="1:26" x14ac:dyDescent="0.25">
      <c r="A82" s="15">
        <v>77</v>
      </c>
      <c r="B82" s="25" t="s">
        <v>86</v>
      </c>
      <c r="C82" s="16">
        <v>45.2</v>
      </c>
      <c r="D82" s="137">
        <v>0.82199999999999995</v>
      </c>
      <c r="E82" s="137">
        <v>0.96899999999999997</v>
      </c>
      <c r="F82" s="137">
        <f t="shared" si="13"/>
        <v>0.14700000000000002</v>
      </c>
      <c r="G82" s="65">
        <f t="shared" si="14"/>
        <v>0.12639060000000002</v>
      </c>
      <c r="H82" s="12">
        <f>C82/11031.5*H10</f>
        <v>0.15075242572632899</v>
      </c>
      <c r="I82" s="14">
        <f t="shared" si="15"/>
        <v>0.27714302572632898</v>
      </c>
      <c r="J82" s="26"/>
      <c r="K82" s="33"/>
      <c r="L82" s="68"/>
      <c r="M82" s="26"/>
      <c r="N82" s="26"/>
      <c r="O82" s="26"/>
      <c r="P82" s="75">
        <v>1</v>
      </c>
      <c r="Q82" s="26"/>
      <c r="R82" s="26"/>
      <c r="S82" s="26"/>
      <c r="T82" s="26"/>
      <c r="U82" s="26"/>
      <c r="V82" s="26"/>
      <c r="W82" s="26"/>
      <c r="X82" s="26"/>
      <c r="Y82" s="34"/>
      <c r="Z82" s="30"/>
    </row>
    <row r="83" spans="1:26" x14ac:dyDescent="0.25">
      <c r="A83" s="15">
        <v>78</v>
      </c>
      <c r="B83" s="25" t="s">
        <v>87</v>
      </c>
      <c r="C83" s="16">
        <v>75.5</v>
      </c>
      <c r="D83" s="137">
        <v>0</v>
      </c>
      <c r="E83" s="137">
        <v>0</v>
      </c>
      <c r="F83" s="137">
        <f t="shared" si="13"/>
        <v>0</v>
      </c>
      <c r="G83" s="65">
        <f t="shared" si="14"/>
        <v>0</v>
      </c>
      <c r="H83" s="12">
        <f>C83/11031.5*H10</f>
        <v>0.25180991465349201</v>
      </c>
      <c r="I83" s="14">
        <f t="shared" si="15"/>
        <v>0.25180991465349201</v>
      </c>
      <c r="J83" s="26"/>
      <c r="K83" s="33"/>
      <c r="L83" s="68"/>
      <c r="M83" s="26"/>
      <c r="N83" s="26"/>
      <c r="O83" s="26"/>
      <c r="P83" s="75">
        <v>2</v>
      </c>
      <c r="Q83" s="26"/>
      <c r="R83" s="26"/>
      <c r="S83" s="26"/>
      <c r="T83" s="26"/>
      <c r="U83" s="26"/>
      <c r="V83" s="26"/>
      <c r="W83" s="26"/>
      <c r="X83" s="26"/>
      <c r="Y83" s="34"/>
      <c r="Z83" s="30"/>
    </row>
    <row r="84" spans="1:26" x14ac:dyDescent="0.25">
      <c r="A84" s="15">
        <v>79</v>
      </c>
      <c r="B84" s="25" t="s">
        <v>88</v>
      </c>
      <c r="C84" s="16">
        <v>45.7</v>
      </c>
      <c r="D84" s="137">
        <v>8.5000000000000006E-2</v>
      </c>
      <c r="E84" s="137">
        <v>0.313</v>
      </c>
      <c r="F84" s="137">
        <f t="shared" si="13"/>
        <v>0.22799999999999998</v>
      </c>
      <c r="G84" s="65">
        <f t="shared" si="14"/>
        <v>0.1960344</v>
      </c>
      <c r="H84" s="12">
        <f>C84/11031.5*H10</f>
        <v>0.15242004105516005</v>
      </c>
      <c r="I84" s="14">
        <f t="shared" si="15"/>
        <v>0.34845444105516005</v>
      </c>
      <c r="J84" s="26"/>
      <c r="K84" s="33"/>
      <c r="L84" s="68"/>
      <c r="M84" s="26"/>
      <c r="N84" s="26"/>
      <c r="O84" s="26"/>
      <c r="P84" s="75">
        <v>4</v>
      </c>
      <c r="Q84" s="26"/>
      <c r="R84" s="26"/>
      <c r="S84" s="26"/>
      <c r="T84" s="26"/>
      <c r="U84" s="26"/>
      <c r="V84" s="26"/>
      <c r="W84" s="26"/>
      <c r="X84" s="26"/>
      <c r="Y84" s="34"/>
      <c r="Z84" s="30"/>
    </row>
    <row r="85" spans="1:26" x14ac:dyDescent="0.25">
      <c r="A85" s="15">
        <v>80</v>
      </c>
      <c r="B85" s="25" t="s">
        <v>89</v>
      </c>
      <c r="C85" s="16">
        <v>48.1</v>
      </c>
      <c r="D85" s="137">
        <v>0.86499999999999999</v>
      </c>
      <c r="E85" s="137">
        <v>1.8089999999999999</v>
      </c>
      <c r="F85" s="137">
        <f t="shared" si="13"/>
        <v>0.94399999999999995</v>
      </c>
      <c r="G85" s="65">
        <f t="shared" si="14"/>
        <v>0.81165120000000002</v>
      </c>
      <c r="H85" s="12">
        <f>C85/11031.5*H10</f>
        <v>0.16042459463354919</v>
      </c>
      <c r="I85" s="14">
        <f t="shared" si="15"/>
        <v>0.97207579463354921</v>
      </c>
      <c r="J85" s="26"/>
      <c r="K85" s="33"/>
      <c r="L85" s="68"/>
      <c r="M85" s="26"/>
      <c r="N85" s="26"/>
      <c r="O85" s="26"/>
      <c r="P85" s="75">
        <v>7</v>
      </c>
      <c r="Q85" s="26"/>
      <c r="R85" s="26"/>
      <c r="S85" s="26"/>
      <c r="T85" s="26"/>
      <c r="U85" s="26"/>
      <c r="V85" s="26"/>
      <c r="W85" s="26"/>
      <c r="X85" s="26"/>
      <c r="Y85" s="33"/>
      <c r="Z85" s="30"/>
    </row>
    <row r="86" spans="1:26" x14ac:dyDescent="0.25">
      <c r="A86" s="15">
        <v>81</v>
      </c>
      <c r="B86" s="25" t="s">
        <v>90</v>
      </c>
      <c r="C86" s="16">
        <v>48.6</v>
      </c>
      <c r="D86" s="137">
        <v>1.9379999999999999</v>
      </c>
      <c r="E86" s="137">
        <v>2.2610000000000001</v>
      </c>
      <c r="F86" s="137">
        <f t="shared" si="13"/>
        <v>0.32300000000000018</v>
      </c>
      <c r="G86" s="65">
        <f t="shared" si="14"/>
        <v>0.27771540000000017</v>
      </c>
      <c r="H86" s="12">
        <f>C86/11031.5*H10</f>
        <v>0.1620922099623803</v>
      </c>
      <c r="I86" s="14">
        <f t="shared" si="15"/>
        <v>0.43980760996238044</v>
      </c>
      <c r="J86" s="26"/>
      <c r="K86" s="33"/>
      <c r="L86" s="68"/>
      <c r="M86" s="26"/>
      <c r="N86" s="26"/>
      <c r="O86" s="26"/>
      <c r="P86" s="75">
        <v>8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5">
      <c r="A87" s="15">
        <v>82</v>
      </c>
      <c r="B87" s="25" t="s">
        <v>91</v>
      </c>
      <c r="C87" s="16">
        <v>100.9</v>
      </c>
      <c r="D87" s="137">
        <v>3.895</v>
      </c>
      <c r="E87" s="137">
        <v>5.1849999999999996</v>
      </c>
      <c r="F87" s="137">
        <f t="shared" si="13"/>
        <v>1.2899999999999996</v>
      </c>
      <c r="G87" s="65">
        <f t="shared" si="14"/>
        <v>1.1091419999999996</v>
      </c>
      <c r="H87" s="12">
        <f>C87/11031.5*H10</f>
        <v>0.33652477335811048</v>
      </c>
      <c r="I87" s="14">
        <f t="shared" si="15"/>
        <v>1.4456667733581101</v>
      </c>
      <c r="J87" s="26"/>
      <c r="K87" s="33"/>
      <c r="L87" s="68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5">
      <c r="A88" s="15">
        <v>83</v>
      </c>
      <c r="B88" s="25" t="s">
        <v>92</v>
      </c>
      <c r="C88" s="16">
        <v>67.8</v>
      </c>
      <c r="D88" s="137">
        <v>0.36099999999999999</v>
      </c>
      <c r="E88" s="137">
        <v>0.996</v>
      </c>
      <c r="F88" s="137">
        <f t="shared" si="13"/>
        <v>0.63500000000000001</v>
      </c>
      <c r="G88" s="65">
        <f t="shared" si="14"/>
        <v>0.54597300000000004</v>
      </c>
      <c r="H88" s="12">
        <f>C88/11031.5*H10</f>
        <v>0.22612863858949347</v>
      </c>
      <c r="I88" s="14">
        <f t="shared" si="15"/>
        <v>0.77210163858949354</v>
      </c>
      <c r="J88" s="26"/>
      <c r="K88" s="33"/>
      <c r="L88" s="68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5">
      <c r="A89" s="15">
        <v>84</v>
      </c>
      <c r="B89" s="25" t="s">
        <v>93</v>
      </c>
      <c r="C89" s="16">
        <v>49.9</v>
      </c>
      <c r="D89" s="137">
        <v>0</v>
      </c>
      <c r="E89" s="137">
        <v>0.41099999999999998</v>
      </c>
      <c r="F89" s="137">
        <f t="shared" si="13"/>
        <v>0.41099999999999998</v>
      </c>
      <c r="G89" s="65">
        <f t="shared" si="14"/>
        <v>0.35337779999999996</v>
      </c>
      <c r="H89" s="12">
        <f>C89/11031.5*H10</f>
        <v>0.16642800981734107</v>
      </c>
      <c r="I89" s="14">
        <f t="shared" si="15"/>
        <v>0.51980580981734104</v>
      </c>
      <c r="J89" s="26"/>
      <c r="K89" s="33"/>
      <c r="L89" s="68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5">
      <c r="A90" s="15">
        <v>85</v>
      </c>
      <c r="B90" s="25" t="s">
        <v>94</v>
      </c>
      <c r="C90" s="16">
        <v>50.7</v>
      </c>
      <c r="D90" s="137">
        <v>1.4219999999999999</v>
      </c>
      <c r="E90" s="137">
        <v>2.157</v>
      </c>
      <c r="F90" s="137">
        <f t="shared" si="13"/>
        <v>0.7350000000000001</v>
      </c>
      <c r="G90" s="65">
        <f t="shared" si="14"/>
        <v>0.6319530000000001</v>
      </c>
      <c r="H90" s="12">
        <f>C90/11031.5*H10</f>
        <v>0.16909619434347078</v>
      </c>
      <c r="I90" s="14">
        <f t="shared" si="15"/>
        <v>0.80104919434347088</v>
      </c>
      <c r="J90" s="26"/>
      <c r="K90" s="33"/>
      <c r="L90" s="68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5">
      <c r="A91" s="15">
        <v>86</v>
      </c>
      <c r="B91" s="25" t="s">
        <v>95</v>
      </c>
      <c r="C91" s="16">
        <v>44.9</v>
      </c>
      <c r="D91" s="137">
        <v>1.9690000000000001</v>
      </c>
      <c r="E91" s="137">
        <v>3.07</v>
      </c>
      <c r="F91" s="137">
        <f t="shared" si="13"/>
        <v>1.1009999999999998</v>
      </c>
      <c r="G91" s="65">
        <f t="shared" si="14"/>
        <v>0.94663979999999981</v>
      </c>
      <c r="H91" s="12">
        <f>C91/11031.5*H10</f>
        <v>0.14975185652903031</v>
      </c>
      <c r="I91" s="14">
        <f t="shared" si="15"/>
        <v>1.0963916565290301</v>
      </c>
      <c r="J91" s="26"/>
      <c r="K91" s="33"/>
      <c r="L91" s="68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5">
      <c r="A92" s="15">
        <v>87</v>
      </c>
      <c r="B92" s="25" t="s">
        <v>96</v>
      </c>
      <c r="C92" s="16">
        <v>75.8</v>
      </c>
      <c r="D92" s="137">
        <v>1.7000000000000001E-2</v>
      </c>
      <c r="E92" s="137">
        <v>0.85799999999999998</v>
      </c>
      <c r="F92" s="137">
        <f t="shared" si="13"/>
        <v>0.84099999999999997</v>
      </c>
      <c r="G92" s="65">
        <f t="shared" si="14"/>
        <v>0.72309179999999995</v>
      </c>
      <c r="H92" s="12">
        <f>C92/11031.5*H10</f>
        <v>0.25281048385079063</v>
      </c>
      <c r="I92" s="14">
        <f t="shared" si="15"/>
        <v>0.97590228385079059</v>
      </c>
      <c r="J92" s="26"/>
      <c r="K92" s="33"/>
      <c r="L92" s="68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5">
      <c r="A93" s="15">
        <v>88</v>
      </c>
      <c r="B93" s="25" t="s">
        <v>97</v>
      </c>
      <c r="C93" s="16">
        <v>56.8</v>
      </c>
      <c r="D93" s="137">
        <v>2.7410000000000001</v>
      </c>
      <c r="E93" s="137">
        <v>4.1529999999999996</v>
      </c>
      <c r="F93" s="137">
        <f t="shared" si="13"/>
        <v>1.4119999999999995</v>
      </c>
      <c r="G93" s="65">
        <f t="shared" si="14"/>
        <v>1.2140375999999995</v>
      </c>
      <c r="H93" s="12">
        <f>C93/11031.5*H10</f>
        <v>0.18944110135520986</v>
      </c>
      <c r="I93" s="14">
        <f t="shared" si="15"/>
        <v>1.4034787013552092</v>
      </c>
      <c r="J93" s="26"/>
      <c r="K93" s="33"/>
      <c r="L93" s="68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5">
      <c r="A94" s="15">
        <v>89</v>
      </c>
      <c r="B94" s="25" t="s">
        <v>98</v>
      </c>
      <c r="C94" s="16">
        <v>47.9</v>
      </c>
      <c r="D94" s="137">
        <v>1.6890000000000001</v>
      </c>
      <c r="E94" s="137">
        <v>2.6749999999999998</v>
      </c>
      <c r="F94" s="137">
        <f t="shared" si="13"/>
        <v>0.98599999999999977</v>
      </c>
      <c r="G94" s="65">
        <f t="shared" si="14"/>
        <v>0.84776279999999982</v>
      </c>
      <c r="H94" s="12">
        <f>C94/11031.5*H10</f>
        <v>0.15975754850201676</v>
      </c>
      <c r="I94" s="14">
        <f t="shared" si="15"/>
        <v>1.0075203485020165</v>
      </c>
      <c r="J94" s="26"/>
      <c r="K94" s="33"/>
      <c r="L94" s="68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5">
      <c r="A95" s="15">
        <v>90</v>
      </c>
      <c r="B95" s="25" t="s">
        <v>99</v>
      </c>
      <c r="C95" s="16">
        <v>48.1</v>
      </c>
      <c r="D95" s="137">
        <v>0.112</v>
      </c>
      <c r="E95" s="137">
        <v>0.112</v>
      </c>
      <c r="F95" s="137">
        <f t="shared" si="13"/>
        <v>0</v>
      </c>
      <c r="G95" s="65">
        <f t="shared" si="14"/>
        <v>0</v>
      </c>
      <c r="H95" s="12">
        <f>C95/11031.5*H10</f>
        <v>0.16042459463354919</v>
      </c>
      <c r="I95" s="14">
        <f t="shared" si="15"/>
        <v>0.16042459463354919</v>
      </c>
      <c r="J95" s="26"/>
      <c r="K95" s="33"/>
      <c r="L95" s="68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5">
      <c r="A96" s="15">
        <v>91</v>
      </c>
      <c r="B96" s="25" t="s">
        <v>100</v>
      </c>
      <c r="C96" s="16">
        <v>100.9</v>
      </c>
      <c r="D96" s="137">
        <v>0.14799999999999999</v>
      </c>
      <c r="E96" s="137">
        <v>0.14799999999999999</v>
      </c>
      <c r="F96" s="137">
        <f t="shared" si="13"/>
        <v>0</v>
      </c>
      <c r="G96" s="65">
        <f t="shared" si="14"/>
        <v>0</v>
      </c>
      <c r="H96" s="12">
        <f>C96/11031.5*H10</f>
        <v>0.33652477335811048</v>
      </c>
      <c r="I96" s="14">
        <f t="shared" si="15"/>
        <v>0.33652477335811048</v>
      </c>
      <c r="J96" s="26"/>
      <c r="K96" s="33"/>
      <c r="L96" s="68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5">
      <c r="A97" s="15">
        <v>92</v>
      </c>
      <c r="B97" s="25" t="s">
        <v>101</v>
      </c>
      <c r="C97" s="16">
        <v>67.5</v>
      </c>
      <c r="D97" s="137">
        <v>1.345</v>
      </c>
      <c r="E97" s="137">
        <v>1.345</v>
      </c>
      <c r="F97" s="137">
        <f t="shared" si="13"/>
        <v>0</v>
      </c>
      <c r="G97" s="65">
        <f t="shared" si="14"/>
        <v>0</v>
      </c>
      <c r="H97" s="12">
        <f>C97/11031.5*H10</f>
        <v>0.22512806939219482</v>
      </c>
      <c r="I97" s="14">
        <f t="shared" si="15"/>
        <v>0.22512806939219482</v>
      </c>
      <c r="J97" s="26"/>
      <c r="K97" s="33"/>
      <c r="L97" s="6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5">
      <c r="A98" s="15">
        <v>93</v>
      </c>
      <c r="B98" s="25" t="s">
        <v>102</v>
      </c>
      <c r="C98" s="16">
        <v>50.4</v>
      </c>
      <c r="D98" s="137">
        <v>8.4000000000000005E-2</v>
      </c>
      <c r="E98" s="137">
        <v>8.4000000000000005E-2</v>
      </c>
      <c r="F98" s="137">
        <f t="shared" si="13"/>
        <v>0</v>
      </c>
      <c r="G98" s="65">
        <f t="shared" si="14"/>
        <v>0</v>
      </c>
      <c r="H98" s="12">
        <f>C98/11031.5*H10</f>
        <v>0.16809562514617213</v>
      </c>
      <c r="I98" s="14">
        <f t="shared" si="15"/>
        <v>0.16809562514617213</v>
      </c>
      <c r="J98" s="26"/>
      <c r="K98" s="33"/>
      <c r="L98" s="68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x14ac:dyDescent="0.25">
      <c r="A99" s="15">
        <v>94</v>
      </c>
      <c r="B99" s="25" t="s">
        <v>103</v>
      </c>
      <c r="C99" s="16">
        <v>50.1</v>
      </c>
      <c r="D99" s="137">
        <v>0.876</v>
      </c>
      <c r="E99" s="137">
        <v>0.88100000000000001</v>
      </c>
      <c r="F99" s="137">
        <f t="shared" si="13"/>
        <v>5.0000000000000044E-3</v>
      </c>
      <c r="G99" s="65">
        <f t="shared" si="14"/>
        <v>4.2990000000000042E-3</v>
      </c>
      <c r="H99" s="12">
        <f>C99/11031.5*H10</f>
        <v>0.1670950559488735</v>
      </c>
      <c r="I99" s="14">
        <f t="shared" si="15"/>
        <v>0.1713940559488735</v>
      </c>
      <c r="J99" s="26"/>
      <c r="K99" s="33"/>
      <c r="L99" s="68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5">
      <c r="A100" s="15">
        <v>95</v>
      </c>
      <c r="B100" s="25" t="s">
        <v>104</v>
      </c>
      <c r="C100" s="16">
        <v>45</v>
      </c>
      <c r="D100" s="137">
        <v>1.679</v>
      </c>
      <c r="E100" s="137">
        <v>2.234</v>
      </c>
      <c r="F100" s="137">
        <f t="shared" si="13"/>
        <v>0.55499999999999994</v>
      </c>
      <c r="G100" s="65">
        <f t="shared" si="14"/>
        <v>0.47718899999999997</v>
      </c>
      <c r="H100" s="12">
        <f>C100/11031.5*H10</f>
        <v>0.15008537959479656</v>
      </c>
      <c r="I100" s="14">
        <f t="shared" si="15"/>
        <v>0.62727437959479659</v>
      </c>
      <c r="J100" s="26"/>
      <c r="K100" s="33"/>
      <c r="L100" s="68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5">
      <c r="A101" s="15">
        <v>96</v>
      </c>
      <c r="B101" s="25" t="s">
        <v>105</v>
      </c>
      <c r="C101" s="16">
        <v>77.2</v>
      </c>
      <c r="D101" s="137">
        <v>1.6519999999999999</v>
      </c>
      <c r="E101" s="137">
        <v>2.964</v>
      </c>
      <c r="F101" s="137">
        <f t="shared" si="13"/>
        <v>1.3120000000000001</v>
      </c>
      <c r="G101" s="65">
        <f t="shared" si="14"/>
        <v>1.1280576</v>
      </c>
      <c r="H101" s="12">
        <f>C101/11031.5*H10</f>
        <v>0.25747980677151766</v>
      </c>
      <c r="I101" s="14">
        <f t="shared" si="15"/>
        <v>1.3855374067715176</v>
      </c>
      <c r="J101" s="26"/>
      <c r="K101" s="33"/>
      <c r="L101" s="68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5">
      <c r="A102" s="15">
        <v>97</v>
      </c>
      <c r="B102" s="25" t="s">
        <v>106</v>
      </c>
      <c r="C102" s="16">
        <v>56.7</v>
      </c>
      <c r="D102" s="137">
        <v>1.8720000000000001</v>
      </c>
      <c r="E102" s="137">
        <v>3.423</v>
      </c>
      <c r="F102" s="137">
        <f t="shared" si="13"/>
        <v>1.5509999999999999</v>
      </c>
      <c r="G102" s="65">
        <f t="shared" si="14"/>
        <v>1.3335497999999999</v>
      </c>
      <c r="H102" s="12">
        <f>C102/11031.5*H10</f>
        <v>0.18910757828944363</v>
      </c>
      <c r="I102" s="14">
        <f t="shared" si="15"/>
        <v>1.5226573782894435</v>
      </c>
      <c r="J102" s="26"/>
      <c r="K102" s="33"/>
      <c r="L102" s="68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5">
      <c r="A103" s="15">
        <v>98</v>
      </c>
      <c r="B103" s="25" t="s">
        <v>107</v>
      </c>
      <c r="C103" s="16">
        <v>48.1</v>
      </c>
      <c r="D103" s="137">
        <v>0.95</v>
      </c>
      <c r="E103" s="137">
        <v>0.95</v>
      </c>
      <c r="F103" s="137">
        <f t="shared" si="13"/>
        <v>0</v>
      </c>
      <c r="G103" s="65">
        <f t="shared" si="14"/>
        <v>0</v>
      </c>
      <c r="H103" s="12">
        <f>C103/11031.5*H10</f>
        <v>0.16042459463354919</v>
      </c>
      <c r="I103" s="14">
        <f t="shared" si="15"/>
        <v>0.16042459463354919</v>
      </c>
      <c r="J103" s="26"/>
      <c r="K103" s="33"/>
      <c r="L103" s="68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5">
      <c r="A104" s="15">
        <v>99</v>
      </c>
      <c r="B104" s="25" t="s">
        <v>108</v>
      </c>
      <c r="C104" s="16">
        <v>47.6</v>
      </c>
      <c r="D104" s="137">
        <v>2.4119999999999999</v>
      </c>
      <c r="E104" s="137">
        <v>3.7519999999999998</v>
      </c>
      <c r="F104" s="137">
        <f t="shared" si="13"/>
        <v>1.3399999999999999</v>
      </c>
      <c r="G104" s="65">
        <f t="shared" si="14"/>
        <v>1.1521319999999999</v>
      </c>
      <c r="H104" s="12">
        <f>C104/11031.5*H10</f>
        <v>0.15875697930471813</v>
      </c>
      <c r="I104" s="14">
        <f t="shared" si="15"/>
        <v>1.310888979304718</v>
      </c>
      <c r="J104" s="26"/>
      <c r="K104" s="33"/>
      <c r="L104" s="68"/>
      <c r="M104" s="58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5">
      <c r="A105" s="15">
        <v>100</v>
      </c>
      <c r="B105" s="25" t="s">
        <v>109</v>
      </c>
      <c r="C105" s="16">
        <v>100.9</v>
      </c>
      <c r="D105" s="137">
        <v>4.3319999999999999</v>
      </c>
      <c r="E105" s="137">
        <v>6.8940000000000001</v>
      </c>
      <c r="F105" s="137">
        <f t="shared" si="13"/>
        <v>2.5620000000000003</v>
      </c>
      <c r="G105" s="65">
        <f t="shared" si="14"/>
        <v>2.2028076000000003</v>
      </c>
      <c r="H105" s="12">
        <f>C105/11031.5*H10</f>
        <v>0.33652477335811048</v>
      </c>
      <c r="I105" s="14">
        <f t="shared" si="15"/>
        <v>2.5393323733581106</v>
      </c>
      <c r="J105" s="26"/>
      <c r="K105" s="33"/>
      <c r="L105" s="68"/>
      <c r="M105" s="58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5">
      <c r="A106" s="15">
        <v>101</v>
      </c>
      <c r="B106" s="25" t="s">
        <v>110</v>
      </c>
      <c r="C106" s="16">
        <v>67.3</v>
      </c>
      <c r="D106" s="137">
        <v>2.407</v>
      </c>
      <c r="E106" s="137">
        <v>3.351</v>
      </c>
      <c r="F106" s="137">
        <f t="shared" si="13"/>
        <v>0.94399999999999995</v>
      </c>
      <c r="G106" s="65">
        <f t="shared" si="14"/>
        <v>0.81165120000000002</v>
      </c>
      <c r="H106" s="12">
        <f>C106/11031.5*H10</f>
        <v>0.22446102326066236</v>
      </c>
      <c r="I106" s="14">
        <f t="shared" si="15"/>
        <v>1.0361122232606623</v>
      </c>
      <c r="J106" s="26"/>
      <c r="K106" s="33"/>
      <c r="L106" s="68"/>
      <c r="M106" s="58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x14ac:dyDescent="0.25">
      <c r="A107" s="15">
        <v>102</v>
      </c>
      <c r="B107" s="25" t="s">
        <v>111</v>
      </c>
      <c r="C107" s="16">
        <v>50.5</v>
      </c>
      <c r="D107" s="137">
        <v>0.503</v>
      </c>
      <c r="E107" s="137">
        <v>1.1639999999999999</v>
      </c>
      <c r="F107" s="137">
        <f t="shared" si="13"/>
        <v>0.66099999999999992</v>
      </c>
      <c r="G107" s="65">
        <f t="shared" si="14"/>
        <v>0.56832779999999994</v>
      </c>
      <c r="H107" s="12">
        <f>C107/11031.5*H10</f>
        <v>0.16842914821193836</v>
      </c>
      <c r="I107" s="14">
        <f t="shared" si="15"/>
        <v>0.73675694821193827</v>
      </c>
      <c r="J107" s="26"/>
      <c r="K107" s="33"/>
      <c r="L107" s="68"/>
      <c r="M107" s="58"/>
      <c r="N107" s="33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5">
      <c r="A108" s="15">
        <v>103</v>
      </c>
      <c r="B108" s="25" t="s">
        <v>112</v>
      </c>
      <c r="C108" s="16">
        <v>50.3</v>
      </c>
      <c r="D108" s="137">
        <v>8.5999999999999993E-2</v>
      </c>
      <c r="E108" s="137">
        <v>0.70399999999999996</v>
      </c>
      <c r="F108" s="137">
        <f t="shared" si="13"/>
        <v>0.61799999999999999</v>
      </c>
      <c r="G108" s="65">
        <f t="shared" si="14"/>
        <v>0.53135639999999995</v>
      </c>
      <c r="H108" s="12">
        <f>C108/11031.5*H10</f>
        <v>0.16776210208040593</v>
      </c>
      <c r="I108" s="14">
        <f t="shared" si="15"/>
        <v>0.69911850208040582</v>
      </c>
      <c r="J108" s="26"/>
      <c r="K108" s="33"/>
      <c r="L108" s="68"/>
      <c r="M108" s="58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5">
      <c r="A109" s="15">
        <v>104</v>
      </c>
      <c r="B109" s="25" t="s">
        <v>113</v>
      </c>
      <c r="C109" s="16">
        <v>45</v>
      </c>
      <c r="D109" s="137">
        <v>0.82099999999999995</v>
      </c>
      <c r="E109" s="137">
        <v>1.752</v>
      </c>
      <c r="F109" s="137">
        <f t="shared" si="13"/>
        <v>0.93100000000000005</v>
      </c>
      <c r="G109" s="65">
        <f t="shared" si="14"/>
        <v>0.80047380000000001</v>
      </c>
      <c r="H109" s="12">
        <f>C109/11031.5*H10</f>
        <v>0.15008537959479656</v>
      </c>
      <c r="I109" s="14">
        <f t="shared" si="15"/>
        <v>0.95055917959479652</v>
      </c>
      <c r="J109" s="26"/>
      <c r="K109" s="33"/>
      <c r="L109" s="68"/>
      <c r="M109" s="58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5">
      <c r="A110" s="15">
        <v>105</v>
      </c>
      <c r="B110" s="25" t="s">
        <v>114</v>
      </c>
      <c r="C110" s="16">
        <v>74.7</v>
      </c>
      <c r="D110" s="137">
        <v>3.1389999999999998</v>
      </c>
      <c r="E110" s="137">
        <v>4.8639999999999999</v>
      </c>
      <c r="F110" s="137">
        <f t="shared" si="13"/>
        <v>1.7250000000000001</v>
      </c>
      <c r="G110" s="65">
        <f t="shared" si="14"/>
        <v>1.483155</v>
      </c>
      <c r="H110" s="12">
        <f>C110/11031.5*H10</f>
        <v>0.24914173012736229</v>
      </c>
      <c r="I110" s="14">
        <f t="shared" si="15"/>
        <v>1.7322967301273624</v>
      </c>
      <c r="J110" s="26"/>
      <c r="K110" s="33"/>
      <c r="L110" s="68"/>
      <c r="M110" s="58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5">
      <c r="A111" s="15">
        <v>106</v>
      </c>
      <c r="B111" s="25" t="s">
        <v>115</v>
      </c>
      <c r="C111" s="16">
        <v>56.3</v>
      </c>
      <c r="D111" s="137">
        <v>2.6379999999999999</v>
      </c>
      <c r="E111" s="137">
        <v>3.5489999999999999</v>
      </c>
      <c r="F111" s="137">
        <f t="shared" ref="F111:F142" si="16">E111-D111</f>
        <v>0.91100000000000003</v>
      </c>
      <c r="G111" s="65">
        <f t="shared" ref="G111:G142" si="17">F111*0.8598</f>
        <v>0.78327780000000002</v>
      </c>
      <c r="H111" s="12">
        <f>C111/11031.5*H10</f>
        <v>0.18777348602637878</v>
      </c>
      <c r="I111" s="14">
        <f t="shared" ref="I111:I142" si="18">G111+H111</f>
        <v>0.9710512860263788</v>
      </c>
      <c r="J111" s="26"/>
      <c r="K111" s="33"/>
      <c r="L111" s="68"/>
      <c r="M111" s="58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5">
      <c r="A112" s="15">
        <v>107</v>
      </c>
      <c r="B112" s="25" t="s">
        <v>116</v>
      </c>
      <c r="C112" s="16">
        <v>47.9</v>
      </c>
      <c r="D112" s="137">
        <v>5.0000000000000001E-3</v>
      </c>
      <c r="E112" s="137">
        <v>0.55900000000000005</v>
      </c>
      <c r="F112" s="137">
        <f t="shared" si="16"/>
        <v>0.55400000000000005</v>
      </c>
      <c r="G112" s="65">
        <f t="shared" si="17"/>
        <v>0.47632920000000006</v>
      </c>
      <c r="H112" s="12">
        <f>C112/11031.5*H10</f>
        <v>0.15975754850201676</v>
      </c>
      <c r="I112" s="14">
        <f t="shared" si="18"/>
        <v>0.63608674850201685</v>
      </c>
      <c r="J112" s="26"/>
      <c r="K112" s="33"/>
      <c r="L112" s="68"/>
      <c r="M112" s="58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5">
      <c r="A113" s="15">
        <v>108</v>
      </c>
      <c r="B113" s="25" t="s">
        <v>117</v>
      </c>
      <c r="C113" s="16">
        <v>47.7</v>
      </c>
      <c r="D113" s="137">
        <v>1.1950000000000001</v>
      </c>
      <c r="E113" s="137">
        <v>2.1150000000000002</v>
      </c>
      <c r="F113" s="137">
        <f t="shared" si="16"/>
        <v>0.92000000000000015</v>
      </c>
      <c r="G113" s="65">
        <f t="shared" si="17"/>
        <v>0.79101600000000016</v>
      </c>
      <c r="H113" s="12">
        <f>C113/11031.5*H10</f>
        <v>0.15909050237048433</v>
      </c>
      <c r="I113" s="14">
        <f t="shared" si="18"/>
        <v>0.95010650237048444</v>
      </c>
      <c r="J113" s="26"/>
      <c r="K113" s="33"/>
      <c r="L113" s="68"/>
      <c r="M113" s="58"/>
      <c r="N113" s="33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5">
      <c r="A114" s="15">
        <v>109</v>
      </c>
      <c r="B114" s="25" t="s">
        <v>118</v>
      </c>
      <c r="C114" s="16">
        <v>101.1</v>
      </c>
      <c r="D114" s="137">
        <v>0</v>
      </c>
      <c r="E114" s="137">
        <v>0</v>
      </c>
      <c r="F114" s="137">
        <f t="shared" si="16"/>
        <v>0</v>
      </c>
      <c r="G114" s="65">
        <f t="shared" si="17"/>
        <v>0</v>
      </c>
      <c r="H114" s="12">
        <f>C114/11031.5*H10</f>
        <v>0.33719181948964289</v>
      </c>
      <c r="I114" s="14">
        <f t="shared" si="18"/>
        <v>0.33719181948964289</v>
      </c>
      <c r="J114" s="26"/>
      <c r="K114" s="33"/>
      <c r="L114" s="68"/>
      <c r="M114" s="58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x14ac:dyDescent="0.25">
      <c r="A115" s="15">
        <v>110</v>
      </c>
      <c r="B115" s="25" t="s">
        <v>119</v>
      </c>
      <c r="C115" s="16">
        <v>67.400000000000006</v>
      </c>
      <c r="D115" s="137">
        <v>4.7E-2</v>
      </c>
      <c r="E115" s="137">
        <v>4.7E-2</v>
      </c>
      <c r="F115" s="137">
        <f t="shared" si="16"/>
        <v>0</v>
      </c>
      <c r="G115" s="65">
        <f t="shared" si="17"/>
        <v>0</v>
      </c>
      <c r="H115" s="12">
        <f>C115/11031.5*H10</f>
        <v>0.22479454632642865</v>
      </c>
      <c r="I115" s="14">
        <f t="shared" si="18"/>
        <v>0.22479454632642865</v>
      </c>
      <c r="J115" s="26"/>
      <c r="K115" s="33"/>
      <c r="L115" s="68"/>
      <c r="M115" s="58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x14ac:dyDescent="0.25">
      <c r="A116" s="15">
        <v>111</v>
      </c>
      <c r="B116" s="25" t="s">
        <v>120</v>
      </c>
      <c r="C116" s="16">
        <v>50.8</v>
      </c>
      <c r="D116" s="137">
        <v>0.23799999999999999</v>
      </c>
      <c r="E116" s="137">
        <v>0.504</v>
      </c>
      <c r="F116" s="137">
        <f t="shared" si="16"/>
        <v>0.26600000000000001</v>
      </c>
      <c r="G116" s="65">
        <f t="shared" si="17"/>
        <v>0.22870680000000002</v>
      </c>
      <c r="H116" s="12">
        <f>C116/11031.5*H10</f>
        <v>0.16942971740923699</v>
      </c>
      <c r="I116" s="14">
        <f t="shared" si="18"/>
        <v>0.398136517409237</v>
      </c>
      <c r="J116" s="26"/>
      <c r="K116" s="33"/>
      <c r="L116" s="68"/>
      <c r="M116" s="58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x14ac:dyDescent="0.25">
      <c r="A117" s="15">
        <v>112</v>
      </c>
      <c r="B117" s="25" t="s">
        <v>121</v>
      </c>
      <c r="C117" s="16">
        <v>51.2</v>
      </c>
      <c r="D117" s="137">
        <v>0</v>
      </c>
      <c r="E117" s="137">
        <v>0</v>
      </c>
      <c r="F117" s="137">
        <f t="shared" si="16"/>
        <v>0</v>
      </c>
      <c r="G117" s="65">
        <f t="shared" si="17"/>
        <v>0</v>
      </c>
      <c r="H117" s="12">
        <f>C117/11031.5*H10</f>
        <v>0.17076380967230187</v>
      </c>
      <c r="I117" s="14">
        <f t="shared" si="18"/>
        <v>0.17076380967230187</v>
      </c>
      <c r="J117" s="26"/>
      <c r="K117" s="33"/>
      <c r="L117" s="68"/>
      <c r="M117" s="58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5">
      <c r="A118" s="15">
        <v>113</v>
      </c>
      <c r="B118" s="25" t="s">
        <v>122</v>
      </c>
      <c r="C118" s="16">
        <v>45.3</v>
      </c>
      <c r="D118" s="137">
        <v>0.70299999999999996</v>
      </c>
      <c r="E118" s="137">
        <v>1.3120000000000001</v>
      </c>
      <c r="F118" s="137">
        <f t="shared" si="16"/>
        <v>0.6090000000000001</v>
      </c>
      <c r="G118" s="65">
        <f t="shared" si="17"/>
        <v>0.52361820000000003</v>
      </c>
      <c r="H118" s="12">
        <f>C118/11031.5*H10</f>
        <v>0.15108594879209516</v>
      </c>
      <c r="I118" s="14">
        <f t="shared" si="18"/>
        <v>0.67470414879209517</v>
      </c>
      <c r="J118" s="26"/>
      <c r="K118" s="33"/>
      <c r="L118" s="68"/>
      <c r="M118" s="58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5">
      <c r="A119" s="15">
        <v>114</v>
      </c>
      <c r="B119" s="25" t="s">
        <v>123</v>
      </c>
      <c r="C119" s="16">
        <v>74.7</v>
      </c>
      <c r="D119" s="137">
        <v>0</v>
      </c>
      <c r="E119" s="137">
        <v>0</v>
      </c>
      <c r="F119" s="137">
        <f t="shared" si="16"/>
        <v>0</v>
      </c>
      <c r="G119" s="65">
        <f t="shared" si="17"/>
        <v>0</v>
      </c>
      <c r="H119" s="12">
        <f>C119/11031.5*H10</f>
        <v>0.24914173012736229</v>
      </c>
      <c r="I119" s="14">
        <f t="shared" si="18"/>
        <v>0.24914173012736229</v>
      </c>
      <c r="J119" s="26"/>
      <c r="K119" s="33"/>
      <c r="L119" s="68"/>
      <c r="M119" s="58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5">
      <c r="A120" s="15">
        <v>115</v>
      </c>
      <c r="B120" s="25" t="s">
        <v>124</v>
      </c>
      <c r="C120" s="16">
        <v>56.5</v>
      </c>
      <c r="D120" s="137">
        <v>2.673</v>
      </c>
      <c r="E120" s="137">
        <v>4.2489999999999997</v>
      </c>
      <c r="F120" s="137">
        <f t="shared" si="16"/>
        <v>1.5759999999999996</v>
      </c>
      <c r="G120" s="65">
        <f t="shared" si="17"/>
        <v>1.3550447999999997</v>
      </c>
      <c r="H120" s="12">
        <f>C120/11031.5*H10</f>
        <v>0.18844053215791123</v>
      </c>
      <c r="I120" s="14">
        <f t="shared" si="18"/>
        <v>1.5434853321579109</v>
      </c>
      <c r="J120" s="26"/>
      <c r="K120" s="33"/>
      <c r="L120" s="68"/>
      <c r="M120" s="58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5">
      <c r="A121" s="15">
        <v>116</v>
      </c>
      <c r="B121" s="25" t="s">
        <v>125</v>
      </c>
      <c r="C121" s="16">
        <v>48.2</v>
      </c>
      <c r="D121" s="137">
        <v>0.16600000000000001</v>
      </c>
      <c r="E121" s="137">
        <v>0.62</v>
      </c>
      <c r="F121" s="137">
        <f t="shared" si="16"/>
        <v>0.45399999999999996</v>
      </c>
      <c r="G121" s="65">
        <f t="shared" si="17"/>
        <v>0.39034919999999995</v>
      </c>
      <c r="H121" s="12">
        <f>C121/11031.5*H10</f>
        <v>0.16075811769931544</v>
      </c>
      <c r="I121" s="14">
        <f t="shared" si="18"/>
        <v>0.55110731769931542</v>
      </c>
      <c r="J121" s="26"/>
      <c r="K121" s="33"/>
      <c r="L121" s="68"/>
      <c r="M121" s="58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5">
      <c r="A122" s="15">
        <v>117</v>
      </c>
      <c r="B122" s="25" t="s">
        <v>126</v>
      </c>
      <c r="C122" s="16">
        <v>47.7</v>
      </c>
      <c r="D122" s="137">
        <v>0.495</v>
      </c>
      <c r="E122" s="137">
        <v>1.1519999999999999</v>
      </c>
      <c r="F122" s="137">
        <f t="shared" si="16"/>
        <v>0.65699999999999992</v>
      </c>
      <c r="G122" s="65">
        <f t="shared" si="17"/>
        <v>0.56488859999999996</v>
      </c>
      <c r="H122" s="12">
        <f>C122/11031.5*H10</f>
        <v>0.15909050237048433</v>
      </c>
      <c r="I122" s="14">
        <f t="shared" si="18"/>
        <v>0.72397910237048424</v>
      </c>
      <c r="J122" s="26"/>
      <c r="K122" s="33"/>
      <c r="L122" s="68"/>
      <c r="M122" s="58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x14ac:dyDescent="0.25">
      <c r="A123" s="15">
        <v>118</v>
      </c>
      <c r="B123" s="25" t="s">
        <v>127</v>
      </c>
      <c r="C123" s="16">
        <v>100.8</v>
      </c>
      <c r="D123" s="137">
        <v>3.956</v>
      </c>
      <c r="E123" s="137">
        <v>4.3099999999999996</v>
      </c>
      <c r="F123" s="137">
        <f t="shared" si="16"/>
        <v>0.35399999999999965</v>
      </c>
      <c r="G123" s="65">
        <f t="shared" si="17"/>
        <v>0.30436919999999967</v>
      </c>
      <c r="H123" s="12">
        <f>C123/11031.5*H10</f>
        <v>0.33619125029234426</v>
      </c>
      <c r="I123" s="14">
        <f t="shared" si="18"/>
        <v>0.64056045029234387</v>
      </c>
      <c r="J123" s="26"/>
      <c r="K123" s="33"/>
      <c r="L123" s="68"/>
      <c r="M123" s="58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5">
      <c r="A124" s="15">
        <v>119</v>
      </c>
      <c r="B124" s="25" t="s">
        <v>128</v>
      </c>
      <c r="C124" s="16">
        <v>67.5</v>
      </c>
      <c r="D124" s="137">
        <v>0.191</v>
      </c>
      <c r="E124" s="137">
        <v>0.19500000000000001</v>
      </c>
      <c r="F124" s="137">
        <f t="shared" si="16"/>
        <v>4.0000000000000036E-3</v>
      </c>
      <c r="G124" s="65">
        <f t="shared" si="17"/>
        <v>3.4392000000000029E-3</v>
      </c>
      <c r="H124" s="12">
        <f>C124/11031.5*H10</f>
        <v>0.22512806939219482</v>
      </c>
      <c r="I124" s="14">
        <f t="shared" si="18"/>
        <v>0.22856726939219482</v>
      </c>
      <c r="J124" s="26"/>
      <c r="K124" s="33"/>
      <c r="L124" s="68"/>
      <c r="M124" s="58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5">
      <c r="A125" s="15">
        <v>120</v>
      </c>
      <c r="B125" s="25" t="s">
        <v>129</v>
      </c>
      <c r="C125" s="16">
        <v>50.8</v>
      </c>
      <c r="D125" s="137">
        <v>1.948</v>
      </c>
      <c r="E125" s="137">
        <v>2.996</v>
      </c>
      <c r="F125" s="137">
        <f t="shared" si="16"/>
        <v>1.048</v>
      </c>
      <c r="G125" s="65">
        <f t="shared" si="17"/>
        <v>0.90107040000000005</v>
      </c>
      <c r="H125" s="12">
        <f>C125/11031.5*H10</f>
        <v>0.16942971740923699</v>
      </c>
      <c r="I125" s="14">
        <f t="shared" si="18"/>
        <v>1.070500117409237</v>
      </c>
      <c r="J125" s="26"/>
      <c r="K125" s="33"/>
      <c r="L125" s="68"/>
      <c r="M125" s="58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5">
      <c r="A126" s="15">
        <v>121</v>
      </c>
      <c r="B126" s="25" t="s">
        <v>130</v>
      </c>
      <c r="C126" s="16">
        <v>50.3</v>
      </c>
      <c r="D126" s="137">
        <v>0.94199999999999995</v>
      </c>
      <c r="E126" s="137">
        <v>1.9319999999999999</v>
      </c>
      <c r="F126" s="137">
        <f t="shared" si="16"/>
        <v>0.99</v>
      </c>
      <c r="G126" s="65">
        <f t="shared" si="17"/>
        <v>0.85120200000000001</v>
      </c>
      <c r="H126" s="12">
        <f>C126/11031.5*H10</f>
        <v>0.16776210208040593</v>
      </c>
      <c r="I126" s="14">
        <f t="shared" si="18"/>
        <v>1.0189641020804059</v>
      </c>
      <c r="J126" s="26"/>
      <c r="K126" s="33"/>
      <c r="L126" s="68"/>
      <c r="M126" s="58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5">
      <c r="A127" s="15">
        <v>122</v>
      </c>
      <c r="B127" s="25" t="s">
        <v>131</v>
      </c>
      <c r="C127" s="16">
        <v>44.9</v>
      </c>
      <c r="D127" s="137">
        <v>1E-3</v>
      </c>
      <c r="E127" s="137">
        <v>1E-3</v>
      </c>
      <c r="F127" s="137">
        <f t="shared" si="16"/>
        <v>0</v>
      </c>
      <c r="G127" s="65">
        <f t="shared" si="17"/>
        <v>0</v>
      </c>
      <c r="H127" s="12">
        <f>C127/11031.5*H10</f>
        <v>0.14975185652903031</v>
      </c>
      <c r="I127" s="14">
        <f t="shared" si="18"/>
        <v>0.14975185652903031</v>
      </c>
      <c r="J127" s="26"/>
      <c r="K127" s="33"/>
      <c r="L127" s="68"/>
      <c r="M127" s="58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5">
      <c r="A128" s="15">
        <v>123</v>
      </c>
      <c r="B128" s="25" t="s">
        <v>132</v>
      </c>
      <c r="C128" s="16">
        <v>74.5</v>
      </c>
      <c r="D128" s="137">
        <v>0.84399999999999997</v>
      </c>
      <c r="E128" s="137">
        <v>1.8180000000000001</v>
      </c>
      <c r="F128" s="137">
        <f t="shared" si="16"/>
        <v>0.97400000000000009</v>
      </c>
      <c r="G128" s="65">
        <f t="shared" si="17"/>
        <v>0.83744520000000011</v>
      </c>
      <c r="H128" s="12">
        <f>C128/11031.5*H10</f>
        <v>0.24847468399582984</v>
      </c>
      <c r="I128" s="14">
        <f t="shared" si="18"/>
        <v>1.0859198839958299</v>
      </c>
      <c r="J128" s="26"/>
      <c r="K128" s="33"/>
      <c r="L128" s="183"/>
      <c r="M128" s="58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5">
      <c r="A129" s="15">
        <v>124</v>
      </c>
      <c r="B129" s="25" t="s">
        <v>133</v>
      </c>
      <c r="C129" s="16">
        <v>56.4</v>
      </c>
      <c r="D129" s="137">
        <v>1.754</v>
      </c>
      <c r="E129" s="137">
        <v>3.2240000000000002</v>
      </c>
      <c r="F129" s="137">
        <f t="shared" si="16"/>
        <v>1.4700000000000002</v>
      </c>
      <c r="G129" s="65">
        <f t="shared" si="17"/>
        <v>1.2639060000000002</v>
      </c>
      <c r="H129" s="12">
        <f>C129/11031.5*H10</f>
        <v>0.18810700909214501</v>
      </c>
      <c r="I129" s="14">
        <f t="shared" si="18"/>
        <v>1.4520130090921453</v>
      </c>
      <c r="J129" s="26"/>
      <c r="K129" s="33"/>
      <c r="L129" s="68"/>
      <c r="M129" s="58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5">
      <c r="A130" s="15">
        <v>125</v>
      </c>
      <c r="B130" s="25" t="s">
        <v>134</v>
      </c>
      <c r="C130" s="16">
        <v>47.7</v>
      </c>
      <c r="D130" s="137">
        <v>2.3849999999999998</v>
      </c>
      <c r="E130" s="137">
        <v>3.6339999999999999</v>
      </c>
      <c r="F130" s="137">
        <f t="shared" si="16"/>
        <v>1.2490000000000001</v>
      </c>
      <c r="G130" s="65">
        <f t="shared" si="17"/>
        <v>1.0738902000000001</v>
      </c>
      <c r="H130" s="12">
        <f>C130/11031.5*H10</f>
        <v>0.15909050237048433</v>
      </c>
      <c r="I130" s="14">
        <f t="shared" si="18"/>
        <v>1.2329807023704844</v>
      </c>
      <c r="J130" s="26"/>
      <c r="K130" s="33"/>
      <c r="L130" s="68"/>
      <c r="M130" s="58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5">
      <c r="A131" s="15">
        <v>126</v>
      </c>
      <c r="B131" s="25" t="s">
        <v>135</v>
      </c>
      <c r="C131" s="16">
        <v>48.2</v>
      </c>
      <c r="D131" s="137">
        <v>0.16800000000000001</v>
      </c>
      <c r="E131" s="137">
        <v>0.16800000000000001</v>
      </c>
      <c r="F131" s="137">
        <f t="shared" si="16"/>
        <v>0</v>
      </c>
      <c r="G131" s="65">
        <f t="shared" si="17"/>
        <v>0</v>
      </c>
      <c r="H131" s="12">
        <f>C131/11031.5*H10</f>
        <v>0.16075811769931544</v>
      </c>
      <c r="I131" s="14">
        <f t="shared" si="18"/>
        <v>0.16075811769931544</v>
      </c>
      <c r="J131" s="26"/>
      <c r="K131" s="33"/>
      <c r="L131" s="68"/>
      <c r="M131" s="58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x14ac:dyDescent="0.25">
      <c r="A132" s="15">
        <v>127</v>
      </c>
      <c r="B132" s="25" t="s">
        <v>136</v>
      </c>
      <c r="C132" s="16">
        <v>100.8</v>
      </c>
      <c r="D132" s="137">
        <v>3.5950000000000002</v>
      </c>
      <c r="E132" s="137">
        <v>4.03</v>
      </c>
      <c r="F132" s="137">
        <f t="shared" si="16"/>
        <v>0.43500000000000005</v>
      </c>
      <c r="G132" s="65">
        <f t="shared" si="17"/>
        <v>0.37401300000000004</v>
      </c>
      <c r="H132" s="12">
        <f>C132/11031.5*H10</f>
        <v>0.33619125029234426</v>
      </c>
      <c r="I132" s="14">
        <f t="shared" si="18"/>
        <v>0.71020425029234424</v>
      </c>
      <c r="J132" s="26"/>
      <c r="K132" s="33"/>
      <c r="L132" s="68"/>
      <c r="M132" s="58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5">
      <c r="A133" s="15">
        <v>128</v>
      </c>
      <c r="B133" s="25" t="s">
        <v>137</v>
      </c>
      <c r="C133" s="16">
        <v>67.099999999999994</v>
      </c>
      <c r="D133" s="137">
        <v>1.9419999999999999</v>
      </c>
      <c r="E133" s="137">
        <v>2.8109999999999999</v>
      </c>
      <c r="F133" s="137">
        <f t="shared" si="16"/>
        <v>0.86899999999999999</v>
      </c>
      <c r="G133" s="65">
        <f t="shared" si="17"/>
        <v>0.7471662</v>
      </c>
      <c r="H133" s="12">
        <f>C133/11031.5*H10</f>
        <v>0.22379397712912996</v>
      </c>
      <c r="I133" s="14">
        <f t="shared" si="18"/>
        <v>0.97096017712912996</v>
      </c>
      <c r="J133" s="26"/>
      <c r="K133" s="33"/>
      <c r="L133" s="68"/>
      <c r="M133" s="58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5">
      <c r="A134" s="15">
        <v>129</v>
      </c>
      <c r="B134" s="25" t="s">
        <v>138</v>
      </c>
      <c r="C134" s="16">
        <v>50.6</v>
      </c>
      <c r="D134" s="137">
        <v>3.0000000000000001E-3</v>
      </c>
      <c r="E134" s="137">
        <v>0.20399999999999999</v>
      </c>
      <c r="F134" s="137">
        <f t="shared" si="16"/>
        <v>0.20099999999999998</v>
      </c>
      <c r="G134" s="65">
        <f t="shared" si="17"/>
        <v>0.1728198</v>
      </c>
      <c r="H134" s="12">
        <f>C134/11031.5*H10</f>
        <v>0.16876267127770456</v>
      </c>
      <c r="I134" s="14">
        <f t="shared" si="18"/>
        <v>0.34158247127770458</v>
      </c>
      <c r="J134" s="26"/>
      <c r="K134" s="33"/>
      <c r="L134" s="68"/>
      <c r="M134" s="58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5">
      <c r="A135" s="15">
        <v>130</v>
      </c>
      <c r="B135" s="25" t="s">
        <v>139</v>
      </c>
      <c r="C135" s="16">
        <v>50.1</v>
      </c>
      <c r="D135" s="137">
        <v>0</v>
      </c>
      <c r="E135" s="137">
        <v>0.14899999999999999</v>
      </c>
      <c r="F135" s="137">
        <f t="shared" si="16"/>
        <v>0.14899999999999999</v>
      </c>
      <c r="G135" s="65">
        <f t="shared" si="17"/>
        <v>0.12811020000000001</v>
      </c>
      <c r="H135" s="12">
        <f>C135/11031.5*H10</f>
        <v>0.1670950559488735</v>
      </c>
      <c r="I135" s="14">
        <f t="shared" si="18"/>
        <v>0.29520525594887348</v>
      </c>
      <c r="J135" s="26"/>
      <c r="K135" s="33"/>
      <c r="L135" s="68"/>
      <c r="M135" s="58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5">
      <c r="A136" s="15">
        <v>131</v>
      </c>
      <c r="B136" s="25" t="s">
        <v>140</v>
      </c>
      <c r="C136" s="16">
        <v>44.9</v>
      </c>
      <c r="D136" s="137">
        <v>0</v>
      </c>
      <c r="E136" s="137">
        <v>0</v>
      </c>
      <c r="F136" s="137">
        <f t="shared" si="16"/>
        <v>0</v>
      </c>
      <c r="G136" s="65">
        <f t="shared" si="17"/>
        <v>0</v>
      </c>
      <c r="H136" s="12">
        <f>C136/11031.5*H10</f>
        <v>0.14975185652903031</v>
      </c>
      <c r="I136" s="14">
        <f t="shared" si="18"/>
        <v>0.14975185652903031</v>
      </c>
      <c r="J136" s="26"/>
      <c r="K136" s="33"/>
      <c r="L136" s="68"/>
      <c r="M136" s="58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5">
      <c r="A137" s="15">
        <v>132</v>
      </c>
      <c r="B137" s="25" t="s">
        <v>141</v>
      </c>
      <c r="C137" s="16">
        <v>74.8</v>
      </c>
      <c r="D137" s="137">
        <v>2.7989999999999999</v>
      </c>
      <c r="E137" s="137">
        <v>3.8</v>
      </c>
      <c r="F137" s="137">
        <f t="shared" si="16"/>
        <v>1.0009999999999999</v>
      </c>
      <c r="G137" s="65">
        <f t="shared" si="17"/>
        <v>0.86065979999999986</v>
      </c>
      <c r="H137" s="12">
        <f>C137/11031.5*H10</f>
        <v>0.24947525319312847</v>
      </c>
      <c r="I137" s="14">
        <f t="shared" si="18"/>
        <v>1.1101350531931282</v>
      </c>
      <c r="J137" s="26"/>
      <c r="K137" s="33"/>
      <c r="L137" s="68"/>
      <c r="M137" s="58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5">
      <c r="A138" s="15">
        <v>133</v>
      </c>
      <c r="B138" s="25" t="s">
        <v>142</v>
      </c>
      <c r="C138" s="16">
        <v>56.2</v>
      </c>
      <c r="D138" s="137">
        <v>1.879</v>
      </c>
      <c r="E138" s="137">
        <v>3.282</v>
      </c>
      <c r="F138" s="137">
        <f t="shared" si="16"/>
        <v>1.403</v>
      </c>
      <c r="G138" s="65">
        <f t="shared" si="17"/>
        <v>1.2062994</v>
      </c>
      <c r="H138" s="12">
        <f>C138/11031.5*H10</f>
        <v>0.18743996296061258</v>
      </c>
      <c r="I138" s="14">
        <f t="shared" si="18"/>
        <v>1.3937393629606125</v>
      </c>
      <c r="J138" s="26"/>
      <c r="K138" s="33"/>
      <c r="L138" s="68"/>
      <c r="M138" s="5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5">
      <c r="A139" s="15">
        <v>134</v>
      </c>
      <c r="B139" s="25" t="s">
        <v>259</v>
      </c>
      <c r="C139" s="16">
        <v>47.9</v>
      </c>
      <c r="D139" s="137">
        <v>0.76600000000000001</v>
      </c>
      <c r="E139" s="137">
        <v>1.7769999999999999</v>
      </c>
      <c r="F139" s="137">
        <f t="shared" si="16"/>
        <v>1.0109999999999999</v>
      </c>
      <c r="G139" s="65">
        <f t="shared" si="17"/>
        <v>0.86925779999999997</v>
      </c>
      <c r="H139" s="12">
        <f>C139/11031.5*H10</f>
        <v>0.15975754850201676</v>
      </c>
      <c r="I139" s="14">
        <f t="shared" si="18"/>
        <v>1.0290153485020168</v>
      </c>
      <c r="J139" s="26"/>
      <c r="K139" s="33"/>
      <c r="L139" s="68"/>
      <c r="M139" s="58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5">
      <c r="A140" s="15">
        <v>135</v>
      </c>
      <c r="B140" s="25" t="s">
        <v>260</v>
      </c>
      <c r="C140" s="16">
        <v>47.7</v>
      </c>
      <c r="D140" s="137">
        <v>2.1230000000000002</v>
      </c>
      <c r="E140" s="137">
        <v>2.2509999999999999</v>
      </c>
      <c r="F140" s="137">
        <f t="shared" si="16"/>
        <v>0.12799999999999967</v>
      </c>
      <c r="G140" s="65">
        <f t="shared" si="17"/>
        <v>0.11005439999999972</v>
      </c>
      <c r="H140" s="12">
        <f>C140/11031.5*H10</f>
        <v>0.15909050237048433</v>
      </c>
      <c r="I140" s="14">
        <f t="shared" si="18"/>
        <v>0.26914490237048405</v>
      </c>
      <c r="J140" s="26"/>
      <c r="K140" s="33"/>
      <c r="L140" s="68"/>
      <c r="M140" s="58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5">
      <c r="A141" s="15">
        <v>136</v>
      </c>
      <c r="B141" s="25" t="s">
        <v>261</v>
      </c>
      <c r="C141" s="16">
        <v>101.8</v>
      </c>
      <c r="D141" s="137">
        <v>3.4780000000000002</v>
      </c>
      <c r="E141" s="137">
        <v>5.1289999999999996</v>
      </c>
      <c r="F141" s="137">
        <f t="shared" si="16"/>
        <v>1.6509999999999994</v>
      </c>
      <c r="G141" s="65">
        <f t="shared" si="17"/>
        <v>1.4195297999999994</v>
      </c>
      <c r="H141" s="12">
        <f>C141/11031.5*H10</f>
        <v>0.33952648095000637</v>
      </c>
      <c r="I141" s="14">
        <f t="shared" si="18"/>
        <v>1.7590562809500057</v>
      </c>
      <c r="J141" s="26"/>
      <c r="K141" s="33"/>
      <c r="L141" s="68"/>
      <c r="M141" s="58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5">
      <c r="A142" s="15">
        <v>137</v>
      </c>
      <c r="B142" s="25" t="s">
        <v>262</v>
      </c>
      <c r="C142" s="16">
        <v>67.3</v>
      </c>
      <c r="D142" s="137">
        <v>1.7509999999999999</v>
      </c>
      <c r="E142" s="137">
        <v>1.7509999999999999</v>
      </c>
      <c r="F142" s="137">
        <f t="shared" si="16"/>
        <v>0</v>
      </c>
      <c r="G142" s="65">
        <f t="shared" si="17"/>
        <v>0</v>
      </c>
      <c r="H142" s="12">
        <f>C142/11031.5*H10</f>
        <v>0.22446102326066236</v>
      </c>
      <c r="I142" s="14">
        <f t="shared" si="18"/>
        <v>0.22446102326066236</v>
      </c>
      <c r="J142" s="26"/>
      <c r="K142" s="33"/>
      <c r="L142" s="68"/>
      <c r="M142" s="58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5">
      <c r="A143" s="15">
        <v>138</v>
      </c>
      <c r="B143" s="25" t="s">
        <v>263</v>
      </c>
      <c r="C143" s="16">
        <v>51</v>
      </c>
      <c r="D143" s="137">
        <v>1.212</v>
      </c>
      <c r="E143" s="137">
        <v>2.1869999999999998</v>
      </c>
      <c r="F143" s="137">
        <f t="shared" ref="F143:F174" si="19">E143-D143</f>
        <v>0.97499999999999987</v>
      </c>
      <c r="G143" s="65">
        <f t="shared" ref="G143:G174" si="20">F143*0.8598</f>
        <v>0.83830499999999986</v>
      </c>
      <c r="H143" s="12">
        <f>C143/11031.5*H10</f>
        <v>0.17009676354076941</v>
      </c>
      <c r="I143" s="14">
        <f t="shared" ref="I143:I174" si="21">G143+H143</f>
        <v>1.0084017635407694</v>
      </c>
      <c r="J143" s="26"/>
      <c r="K143" s="33"/>
      <c r="L143" s="68"/>
      <c r="M143" s="58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5">
      <c r="A144" s="15">
        <v>139</v>
      </c>
      <c r="B144" s="25" t="s">
        <v>264</v>
      </c>
      <c r="C144" s="16">
        <v>50.6</v>
      </c>
      <c r="D144" s="137">
        <v>1.9E-2</v>
      </c>
      <c r="E144" s="137">
        <v>4.2000000000000003E-2</v>
      </c>
      <c r="F144" s="137">
        <f t="shared" si="19"/>
        <v>2.3000000000000003E-2</v>
      </c>
      <c r="G144" s="65">
        <f t="shared" si="20"/>
        <v>1.9775400000000002E-2</v>
      </c>
      <c r="H144" s="12">
        <f>C144/11031.5*H10</f>
        <v>0.16876267127770456</v>
      </c>
      <c r="I144" s="14">
        <f t="shared" si="21"/>
        <v>0.18853807127770456</v>
      </c>
      <c r="J144" s="26"/>
      <c r="K144" s="33"/>
      <c r="L144" s="68"/>
      <c r="M144" s="58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5">
      <c r="A145" s="15">
        <v>140</v>
      </c>
      <c r="B145" s="25" t="s">
        <v>144</v>
      </c>
      <c r="C145" s="16">
        <v>44.8</v>
      </c>
      <c r="D145" s="137">
        <v>1.099</v>
      </c>
      <c r="E145" s="137">
        <v>1.6259999999999999</v>
      </c>
      <c r="F145" s="137">
        <f t="shared" si="19"/>
        <v>0.52699999999999991</v>
      </c>
      <c r="G145" s="65">
        <f t="shared" si="20"/>
        <v>0.45311459999999992</v>
      </c>
      <c r="H145" s="12">
        <f>C145/11031.5*H10</f>
        <v>0.14941833346326411</v>
      </c>
      <c r="I145" s="14">
        <f t="shared" si="21"/>
        <v>0.60253293346326409</v>
      </c>
      <c r="J145" s="26"/>
      <c r="K145" s="33"/>
      <c r="L145" s="68"/>
      <c r="M145" s="58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5">
      <c r="A146" s="15">
        <v>141</v>
      </c>
      <c r="B146" s="25" t="s">
        <v>265</v>
      </c>
      <c r="C146" s="16">
        <v>75.7</v>
      </c>
      <c r="D146" s="137">
        <v>2.1960000000000002</v>
      </c>
      <c r="E146" s="137">
        <v>3.774</v>
      </c>
      <c r="F146" s="137">
        <f t="shared" si="19"/>
        <v>1.5779999999999998</v>
      </c>
      <c r="G146" s="65">
        <f t="shared" si="20"/>
        <v>1.3567643999999999</v>
      </c>
      <c r="H146" s="12">
        <f>C146/11031.5*H10</f>
        <v>0.25247696078502441</v>
      </c>
      <c r="I146" s="14">
        <f t="shared" si="21"/>
        <v>1.6092413607850242</v>
      </c>
      <c r="J146" s="26"/>
      <c r="K146" s="33"/>
      <c r="L146" s="68"/>
      <c r="M146" s="58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5">
      <c r="A147" s="15">
        <v>142</v>
      </c>
      <c r="B147" s="25" t="s">
        <v>266</v>
      </c>
      <c r="C147" s="16">
        <v>56.7</v>
      </c>
      <c r="D147" s="137">
        <v>2.0289999999999999</v>
      </c>
      <c r="E147" s="137">
        <v>3.3759999999999999</v>
      </c>
      <c r="F147" s="137">
        <f t="shared" si="19"/>
        <v>1.347</v>
      </c>
      <c r="G147" s="65">
        <f t="shared" si="20"/>
        <v>1.1581505999999999</v>
      </c>
      <c r="H147" s="12">
        <f>C147/11031.5*H10</f>
        <v>0.18910757828944363</v>
      </c>
      <c r="I147" s="14">
        <f t="shared" si="21"/>
        <v>1.3472581782894435</v>
      </c>
      <c r="J147" s="26"/>
      <c r="K147" s="33"/>
      <c r="L147" s="68"/>
      <c r="M147" s="58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x14ac:dyDescent="0.25">
      <c r="A148" s="15">
        <v>143</v>
      </c>
      <c r="B148" s="25" t="s">
        <v>249</v>
      </c>
      <c r="C148" s="16">
        <v>47.7</v>
      </c>
      <c r="D148" s="137">
        <v>1.66</v>
      </c>
      <c r="E148" s="137">
        <v>2.0659999999999998</v>
      </c>
      <c r="F148" s="137">
        <f t="shared" si="19"/>
        <v>0.40599999999999992</v>
      </c>
      <c r="G148" s="65">
        <f t="shared" si="20"/>
        <v>0.34907879999999991</v>
      </c>
      <c r="H148" s="12">
        <f>C148/11031.5*H10</f>
        <v>0.15909050237048433</v>
      </c>
      <c r="I148" s="14">
        <f t="shared" si="21"/>
        <v>0.5081693023704843</v>
      </c>
      <c r="J148" s="26"/>
      <c r="K148" s="33"/>
      <c r="L148" s="68"/>
      <c r="M148" s="58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x14ac:dyDescent="0.25">
      <c r="A149" s="15">
        <v>144</v>
      </c>
      <c r="B149" s="25" t="s">
        <v>267</v>
      </c>
      <c r="C149" s="16">
        <v>48.1</v>
      </c>
      <c r="D149" s="137">
        <v>2.4710000000000001</v>
      </c>
      <c r="E149" s="137">
        <v>3.419</v>
      </c>
      <c r="F149" s="137">
        <f t="shared" si="19"/>
        <v>0.94799999999999995</v>
      </c>
      <c r="G149" s="65">
        <f t="shared" si="20"/>
        <v>0.81509039999999999</v>
      </c>
      <c r="H149" s="12">
        <f>C149/11031.5*H10</f>
        <v>0.16042459463354919</v>
      </c>
      <c r="I149" s="14">
        <f t="shared" si="21"/>
        <v>0.97551499463354918</v>
      </c>
      <c r="J149" s="26"/>
      <c r="K149" s="33"/>
      <c r="L149" s="68"/>
      <c r="M149" s="58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x14ac:dyDescent="0.25">
      <c r="A150" s="15">
        <v>148</v>
      </c>
      <c r="B150" s="25" t="s">
        <v>145</v>
      </c>
      <c r="C150" s="16">
        <v>94.2</v>
      </c>
      <c r="D150" s="137">
        <v>4.6580000000000004</v>
      </c>
      <c r="E150" s="137">
        <v>6.72</v>
      </c>
      <c r="F150" s="137">
        <f t="shared" si="19"/>
        <v>2.0619999999999994</v>
      </c>
      <c r="G150" s="65">
        <f t="shared" si="20"/>
        <v>1.7729075999999995</v>
      </c>
      <c r="H150" s="12">
        <f>C150/11031.5*H10</f>
        <v>0.31417872795177415</v>
      </c>
      <c r="I150" s="14">
        <f t="shared" si="21"/>
        <v>2.0870863279517735</v>
      </c>
      <c r="J150" s="26"/>
      <c r="K150" s="33"/>
      <c r="L150" s="68"/>
      <c r="M150" s="58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x14ac:dyDescent="0.25">
      <c r="A151" s="15">
        <v>149</v>
      </c>
      <c r="B151" s="25" t="s">
        <v>146</v>
      </c>
      <c r="C151" s="24">
        <v>68.099999999999994</v>
      </c>
      <c r="D151" s="137">
        <v>0</v>
      </c>
      <c r="E151" s="137">
        <v>0</v>
      </c>
      <c r="F151" s="137">
        <f t="shared" si="19"/>
        <v>0</v>
      </c>
      <c r="G151" s="65">
        <f t="shared" si="20"/>
        <v>0</v>
      </c>
      <c r="H151" s="12">
        <f>C151/11031.5*H10</f>
        <v>0.22712920778679208</v>
      </c>
      <c r="I151" s="14">
        <f t="shared" si="21"/>
        <v>0.22712920778679208</v>
      </c>
      <c r="J151" s="26"/>
      <c r="K151" s="33"/>
      <c r="L151" s="68"/>
      <c r="M151" s="58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x14ac:dyDescent="0.25">
      <c r="A152" s="15">
        <v>150</v>
      </c>
      <c r="B152" s="25" t="s">
        <v>147</v>
      </c>
      <c r="C152" s="24">
        <v>68.400000000000006</v>
      </c>
      <c r="D152" s="137">
        <v>0</v>
      </c>
      <c r="E152" s="137">
        <v>0</v>
      </c>
      <c r="F152" s="137">
        <f t="shared" si="19"/>
        <v>0</v>
      </c>
      <c r="G152" s="65">
        <f t="shared" si="20"/>
        <v>0</v>
      </c>
      <c r="H152" s="12">
        <f>C152/11031.5*H10</f>
        <v>0.22812977698409076</v>
      </c>
      <c r="I152" s="14">
        <f t="shared" si="21"/>
        <v>0.22812977698409076</v>
      </c>
      <c r="J152" s="26"/>
      <c r="K152" s="33"/>
      <c r="L152" s="68"/>
      <c r="M152" s="58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x14ac:dyDescent="0.25">
      <c r="A153" s="15">
        <v>151</v>
      </c>
      <c r="B153" s="25" t="s">
        <v>148</v>
      </c>
      <c r="C153" s="24">
        <v>93.8</v>
      </c>
      <c r="D153" s="137">
        <v>2.66</v>
      </c>
      <c r="E153" s="137">
        <v>3.6709999999999998</v>
      </c>
      <c r="F153" s="137">
        <f t="shared" si="19"/>
        <v>1.0109999999999997</v>
      </c>
      <c r="G153" s="65">
        <f t="shared" si="20"/>
        <v>0.86925779999999975</v>
      </c>
      <c r="H153" s="12">
        <f>C153/11031.5*H10</f>
        <v>0.31284463568870924</v>
      </c>
      <c r="I153" s="14">
        <f t="shared" si="21"/>
        <v>1.1821024356887091</v>
      </c>
      <c r="J153" s="26"/>
      <c r="K153" s="33"/>
      <c r="L153" s="68"/>
      <c r="M153" s="58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x14ac:dyDescent="0.25">
      <c r="A154" s="76">
        <v>152</v>
      </c>
      <c r="B154" s="25" t="s">
        <v>149</v>
      </c>
      <c r="C154" s="24">
        <v>68.400000000000006</v>
      </c>
      <c r="D154" s="137">
        <v>2.1960000000000002</v>
      </c>
      <c r="E154" s="137">
        <v>3.7109999999999999</v>
      </c>
      <c r="F154" s="137">
        <f t="shared" si="19"/>
        <v>1.5149999999999997</v>
      </c>
      <c r="G154" s="65">
        <f t="shared" si="20"/>
        <v>1.3025969999999998</v>
      </c>
      <c r="H154" s="12">
        <f>C154/11031.5*H10</f>
        <v>0.22812977698409076</v>
      </c>
      <c r="I154" s="14">
        <f t="shared" si="21"/>
        <v>1.5307267769840904</v>
      </c>
      <c r="J154" s="26"/>
      <c r="K154" s="33"/>
      <c r="L154" s="68"/>
      <c r="M154" s="58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x14ac:dyDescent="0.25">
      <c r="A155" s="15">
        <v>153</v>
      </c>
      <c r="B155" s="25" t="s">
        <v>150</v>
      </c>
      <c r="C155" s="24">
        <v>68.7</v>
      </c>
      <c r="D155" s="137">
        <v>0.6</v>
      </c>
      <c r="E155" s="137">
        <v>1.274</v>
      </c>
      <c r="F155" s="137">
        <f t="shared" si="19"/>
        <v>0.67400000000000004</v>
      </c>
      <c r="G155" s="65">
        <f t="shared" si="20"/>
        <v>0.57950520000000005</v>
      </c>
      <c r="H155" s="12">
        <f>C155/11031.5*H10</f>
        <v>0.22913034618138942</v>
      </c>
      <c r="I155" s="14">
        <f t="shared" si="21"/>
        <v>0.80863554618138944</v>
      </c>
      <c r="J155" s="26"/>
      <c r="K155" s="33"/>
      <c r="L155" s="68"/>
      <c r="M155" s="58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x14ac:dyDescent="0.25">
      <c r="A156" s="15">
        <v>154</v>
      </c>
      <c r="B156" s="25" t="s">
        <v>151</v>
      </c>
      <c r="C156" s="24">
        <v>94.1</v>
      </c>
      <c r="D156" s="137">
        <v>3.1070000000000002</v>
      </c>
      <c r="E156" s="137">
        <v>4.1280000000000001</v>
      </c>
      <c r="F156" s="137">
        <f t="shared" si="19"/>
        <v>1.0209999999999999</v>
      </c>
      <c r="G156" s="65">
        <f t="shared" si="20"/>
        <v>0.87785579999999996</v>
      </c>
      <c r="H156" s="12">
        <f>C156/11031.5*H10</f>
        <v>0.31384520488600787</v>
      </c>
      <c r="I156" s="14">
        <f t="shared" si="21"/>
        <v>1.1917010048860077</v>
      </c>
      <c r="J156" s="26"/>
      <c r="K156" s="33"/>
      <c r="L156" s="68"/>
      <c r="M156" s="58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x14ac:dyDescent="0.25">
      <c r="A157" s="184">
        <v>155</v>
      </c>
      <c r="B157" s="185" t="s">
        <v>152</v>
      </c>
      <c r="C157" s="186">
        <v>68.3</v>
      </c>
      <c r="D157" s="187">
        <v>0.23599999999999999</v>
      </c>
      <c r="E157" s="137">
        <v>0.29699999999999999</v>
      </c>
      <c r="F157" s="137">
        <f t="shared" si="19"/>
        <v>6.0999999999999999E-2</v>
      </c>
      <c r="G157" s="188">
        <f t="shared" si="20"/>
        <v>5.2447800000000003E-2</v>
      </c>
      <c r="H157" s="189">
        <f>C157/11031.5*H10</f>
        <v>0.22779625391832453</v>
      </c>
      <c r="I157" s="190">
        <f t="shared" si="21"/>
        <v>0.28024405391832452</v>
      </c>
      <c r="J157" s="75"/>
      <c r="K157" s="33"/>
      <c r="L157" s="68"/>
      <c r="M157" s="58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x14ac:dyDescent="0.25">
      <c r="A158" s="15">
        <v>156</v>
      </c>
      <c r="B158" s="25" t="s">
        <v>153</v>
      </c>
      <c r="C158" s="24">
        <v>68.7</v>
      </c>
      <c r="D158" s="137">
        <v>2.4289999999999998</v>
      </c>
      <c r="E158" s="187">
        <v>3.93</v>
      </c>
      <c r="F158" s="137">
        <f t="shared" si="19"/>
        <v>1.5010000000000003</v>
      </c>
      <c r="G158" s="65">
        <f t="shared" si="20"/>
        <v>1.2905598000000003</v>
      </c>
      <c r="H158" s="12">
        <f>C158/11031.5*H10</f>
        <v>0.22913034618138942</v>
      </c>
      <c r="I158" s="14">
        <f t="shared" si="21"/>
        <v>1.5196901461813896</v>
      </c>
      <c r="J158" s="26"/>
      <c r="K158" s="33"/>
      <c r="L158" s="68"/>
      <c r="M158" s="58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x14ac:dyDescent="0.25">
      <c r="A159" s="15">
        <v>157</v>
      </c>
      <c r="B159" s="25" t="s">
        <v>154</v>
      </c>
      <c r="C159" s="24">
        <v>94.2</v>
      </c>
      <c r="D159" s="137">
        <v>3.7629999999999999</v>
      </c>
      <c r="E159" s="137">
        <v>5.2430000000000003</v>
      </c>
      <c r="F159" s="137">
        <f t="shared" si="19"/>
        <v>1.4800000000000004</v>
      </c>
      <c r="G159" s="65">
        <f t="shared" si="20"/>
        <v>1.2725040000000003</v>
      </c>
      <c r="H159" s="12">
        <f>C159/11031.5*H10</f>
        <v>0.31417872795177415</v>
      </c>
      <c r="I159" s="14">
        <f t="shared" si="21"/>
        <v>1.5866827279517746</v>
      </c>
      <c r="J159" s="26"/>
      <c r="K159" s="33"/>
      <c r="L159" s="68"/>
      <c r="M159" s="58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x14ac:dyDescent="0.25">
      <c r="A160" s="15">
        <v>158</v>
      </c>
      <c r="B160" s="25" t="s">
        <v>155</v>
      </c>
      <c r="C160" s="24">
        <v>68.2</v>
      </c>
      <c r="D160" s="137">
        <v>1.77</v>
      </c>
      <c r="E160" s="137">
        <v>2.7189999999999999</v>
      </c>
      <c r="F160" s="137">
        <f t="shared" si="19"/>
        <v>0.94899999999999984</v>
      </c>
      <c r="G160" s="65">
        <f t="shared" si="20"/>
        <v>0.81595019999999985</v>
      </c>
      <c r="H160" s="12">
        <f>C160/11031.5*H10</f>
        <v>0.22746273085255833</v>
      </c>
      <c r="I160" s="14">
        <f t="shared" si="21"/>
        <v>1.0434129308525582</v>
      </c>
      <c r="J160" s="26"/>
      <c r="K160" s="33"/>
      <c r="L160" s="68"/>
      <c r="M160" s="58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x14ac:dyDescent="0.25">
      <c r="A161" s="15">
        <v>159</v>
      </c>
      <c r="B161" s="25" t="s">
        <v>156</v>
      </c>
      <c r="C161" s="24">
        <v>68.7</v>
      </c>
      <c r="D161" s="137">
        <v>0.51900000000000002</v>
      </c>
      <c r="E161" s="137">
        <v>0.93</v>
      </c>
      <c r="F161" s="137">
        <f t="shared" si="19"/>
        <v>0.41100000000000003</v>
      </c>
      <c r="G161" s="65">
        <f t="shared" si="20"/>
        <v>0.35337780000000002</v>
      </c>
      <c r="H161" s="12">
        <f>C161/11031.5*H10</f>
        <v>0.22913034618138942</v>
      </c>
      <c r="I161" s="14">
        <f t="shared" si="21"/>
        <v>0.58250814618138946</v>
      </c>
      <c r="J161" s="26"/>
      <c r="K161" s="33"/>
      <c r="L161" s="68"/>
      <c r="M161" s="58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x14ac:dyDescent="0.25">
      <c r="A162" s="15">
        <v>160</v>
      </c>
      <c r="B162" s="25" t="s">
        <v>157</v>
      </c>
      <c r="C162" s="24">
        <v>93.6</v>
      </c>
      <c r="D162" s="137">
        <v>3.5369999999999999</v>
      </c>
      <c r="E162" s="137">
        <v>4.4850000000000003</v>
      </c>
      <c r="F162" s="137">
        <f t="shared" si="19"/>
        <v>0.9480000000000004</v>
      </c>
      <c r="G162" s="65">
        <f t="shared" si="20"/>
        <v>0.81509040000000033</v>
      </c>
      <c r="H162" s="12">
        <f>C162/11031.5*H10</f>
        <v>0.31217758955717678</v>
      </c>
      <c r="I162" s="14">
        <f t="shared" si="21"/>
        <v>1.1272679895571771</v>
      </c>
      <c r="J162" s="26"/>
      <c r="K162" s="33"/>
      <c r="L162" s="68"/>
      <c r="M162" s="58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x14ac:dyDescent="0.25">
      <c r="A163" s="15">
        <v>161</v>
      </c>
      <c r="B163" s="25" t="s">
        <v>158</v>
      </c>
      <c r="C163" s="24">
        <v>68.3</v>
      </c>
      <c r="D163" s="137">
        <v>0.77300000000000002</v>
      </c>
      <c r="E163" s="137">
        <v>2.1080000000000001</v>
      </c>
      <c r="F163" s="137">
        <f t="shared" si="19"/>
        <v>1.335</v>
      </c>
      <c r="G163" s="65">
        <f t="shared" si="20"/>
        <v>1.1478329999999999</v>
      </c>
      <c r="H163" s="12">
        <f>C163/11031.5*H10</f>
        <v>0.22779625391832453</v>
      </c>
      <c r="I163" s="14">
        <f t="shared" si="21"/>
        <v>1.3756292539183244</v>
      </c>
      <c r="J163" s="26"/>
      <c r="K163" s="33"/>
      <c r="L163" s="68"/>
      <c r="M163" s="58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x14ac:dyDescent="0.25">
      <c r="A164" s="15">
        <v>162</v>
      </c>
      <c r="B164" s="25" t="s">
        <v>159</v>
      </c>
      <c r="C164" s="24">
        <v>68.7</v>
      </c>
      <c r="D164" s="137">
        <v>0.13300000000000001</v>
      </c>
      <c r="E164" s="137">
        <v>0.57199999999999995</v>
      </c>
      <c r="F164" s="137">
        <f t="shared" si="19"/>
        <v>0.43899999999999995</v>
      </c>
      <c r="G164" s="65">
        <f t="shared" si="20"/>
        <v>0.37745219999999996</v>
      </c>
      <c r="H164" s="12">
        <f>C164/11031.5*H10</f>
        <v>0.22913034618138942</v>
      </c>
      <c r="I164" s="14">
        <f t="shared" si="21"/>
        <v>0.6065825461813894</v>
      </c>
      <c r="J164" s="26"/>
      <c r="K164" s="33"/>
      <c r="L164" s="68"/>
      <c r="M164" s="58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x14ac:dyDescent="0.25">
      <c r="A165" s="15">
        <v>163</v>
      </c>
      <c r="B165" s="25" t="s">
        <v>160</v>
      </c>
      <c r="C165" s="24">
        <v>94.2</v>
      </c>
      <c r="D165" s="137">
        <v>3.7269999999999999</v>
      </c>
      <c r="E165" s="137">
        <v>5.0389999999999997</v>
      </c>
      <c r="F165" s="137">
        <f t="shared" si="19"/>
        <v>1.3119999999999998</v>
      </c>
      <c r="G165" s="65">
        <f t="shared" si="20"/>
        <v>1.1280575999999998</v>
      </c>
      <c r="H165" s="12">
        <f>C165/11031.5*H10</f>
        <v>0.31417872795177415</v>
      </c>
      <c r="I165" s="14">
        <f t="shared" si="21"/>
        <v>1.442236327951774</v>
      </c>
      <c r="J165" s="26"/>
      <c r="K165" s="33"/>
      <c r="L165" s="68"/>
      <c r="M165" s="58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x14ac:dyDescent="0.25">
      <c r="A166" s="15">
        <v>164</v>
      </c>
      <c r="B166" s="25" t="s">
        <v>161</v>
      </c>
      <c r="C166" s="24">
        <v>68.3</v>
      </c>
      <c r="D166" s="137">
        <v>0.442</v>
      </c>
      <c r="E166" s="137">
        <v>1.0529999999999999</v>
      </c>
      <c r="F166" s="137">
        <f t="shared" si="19"/>
        <v>0.61099999999999999</v>
      </c>
      <c r="G166" s="65">
        <f t="shared" si="20"/>
        <v>0.52533779999999997</v>
      </c>
      <c r="H166" s="12">
        <f>C166/11031.5*H10</f>
        <v>0.22779625391832453</v>
      </c>
      <c r="I166" s="14">
        <f t="shared" si="21"/>
        <v>0.75313405391832444</v>
      </c>
      <c r="J166" s="26"/>
      <c r="K166" s="33"/>
      <c r="L166" s="68"/>
      <c r="M166" s="58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x14ac:dyDescent="0.25">
      <c r="A167" s="15">
        <v>165</v>
      </c>
      <c r="B167" s="25" t="s">
        <v>162</v>
      </c>
      <c r="C167" s="16">
        <v>68.900000000000006</v>
      </c>
      <c r="D167" s="137">
        <v>2.5819999999999999</v>
      </c>
      <c r="E167" s="137">
        <v>4.1340000000000003</v>
      </c>
      <c r="F167" s="137">
        <f t="shared" si="19"/>
        <v>1.5520000000000005</v>
      </c>
      <c r="G167" s="65">
        <f t="shared" si="20"/>
        <v>1.3344096000000005</v>
      </c>
      <c r="H167" s="12">
        <f>C167/11031.5*H10</f>
        <v>0.22979739231292187</v>
      </c>
      <c r="I167" s="14">
        <f t="shared" si="21"/>
        <v>1.5642069923129225</v>
      </c>
      <c r="J167" s="26"/>
      <c r="K167" s="33"/>
      <c r="L167" s="68"/>
      <c r="M167" s="58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x14ac:dyDescent="0.25">
      <c r="A168" s="15">
        <v>166</v>
      </c>
      <c r="B168" s="25" t="s">
        <v>163</v>
      </c>
      <c r="C168" s="24">
        <v>93.9</v>
      </c>
      <c r="D168" s="137">
        <v>1.306</v>
      </c>
      <c r="E168" s="137">
        <v>2.6230000000000002</v>
      </c>
      <c r="F168" s="137">
        <f t="shared" si="19"/>
        <v>1.3170000000000002</v>
      </c>
      <c r="G168" s="65">
        <f t="shared" si="20"/>
        <v>1.1323566000000003</v>
      </c>
      <c r="H168" s="12">
        <f>C168/11031.5*H10</f>
        <v>0.31317815875447547</v>
      </c>
      <c r="I168" s="14">
        <f t="shared" si="21"/>
        <v>1.4455347587544758</v>
      </c>
      <c r="J168" s="26"/>
      <c r="K168" s="33"/>
      <c r="L168" s="68"/>
      <c r="M168" s="58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x14ac:dyDescent="0.25">
      <c r="A169" s="15">
        <v>167</v>
      </c>
      <c r="B169" s="25" t="s">
        <v>164</v>
      </c>
      <c r="C169" s="24">
        <v>68.599999999999994</v>
      </c>
      <c r="D169" s="137">
        <v>1.7</v>
      </c>
      <c r="E169" s="137">
        <v>3.0539999999999998</v>
      </c>
      <c r="F169" s="137">
        <f t="shared" si="19"/>
        <v>1.3539999999999999</v>
      </c>
      <c r="G169" s="65">
        <f t="shared" si="20"/>
        <v>1.1641691999999999</v>
      </c>
      <c r="H169" s="12">
        <f>C169/11031.5*H10</f>
        <v>0.22879682311562319</v>
      </c>
      <c r="I169" s="14">
        <f t="shared" si="21"/>
        <v>1.3929660231156231</v>
      </c>
      <c r="J169" s="26"/>
      <c r="K169" s="33"/>
      <c r="L169" s="68"/>
      <c r="M169" s="58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x14ac:dyDescent="0.25">
      <c r="A170" s="15">
        <v>168</v>
      </c>
      <c r="B170" s="25" t="s">
        <v>165</v>
      </c>
      <c r="C170" s="24">
        <v>68.7</v>
      </c>
      <c r="D170" s="137">
        <v>1.3320000000000001</v>
      </c>
      <c r="E170" s="137">
        <v>2.157</v>
      </c>
      <c r="F170" s="137">
        <f t="shared" si="19"/>
        <v>0.82499999999999996</v>
      </c>
      <c r="G170" s="65">
        <f t="shared" si="20"/>
        <v>0.70933499999999994</v>
      </c>
      <c r="H170" s="12">
        <f>C170/11031.5*H10</f>
        <v>0.22913034618138942</v>
      </c>
      <c r="I170" s="14">
        <f t="shared" si="21"/>
        <v>0.93846534618138933</v>
      </c>
      <c r="J170" s="26"/>
      <c r="K170" s="33"/>
      <c r="L170" s="68"/>
      <c r="M170" s="58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x14ac:dyDescent="0.25">
      <c r="A171" s="15">
        <v>169</v>
      </c>
      <c r="B171" s="25" t="s">
        <v>166</v>
      </c>
      <c r="C171" s="24">
        <v>93.9</v>
      </c>
      <c r="D171" s="137">
        <v>3.7469999999999999</v>
      </c>
      <c r="E171" s="137">
        <v>6.133</v>
      </c>
      <c r="F171" s="137">
        <f t="shared" si="19"/>
        <v>2.3860000000000001</v>
      </c>
      <c r="G171" s="65">
        <f t="shared" si="20"/>
        <v>2.0514828000000001</v>
      </c>
      <c r="H171" s="12">
        <f>C171/11031.5*H10</f>
        <v>0.31317815875447547</v>
      </c>
      <c r="I171" s="14">
        <f t="shared" si="21"/>
        <v>2.3646609587544756</v>
      </c>
      <c r="J171" s="26"/>
      <c r="K171" s="33"/>
      <c r="L171" s="68"/>
      <c r="M171" s="58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x14ac:dyDescent="0.25">
      <c r="A172" s="15">
        <v>170</v>
      </c>
      <c r="B172" s="25" t="s">
        <v>167</v>
      </c>
      <c r="C172" s="24">
        <v>69.099999999999994</v>
      </c>
      <c r="D172" s="137">
        <v>0.434</v>
      </c>
      <c r="E172" s="137">
        <v>0.59799999999999998</v>
      </c>
      <c r="F172" s="137">
        <f t="shared" si="19"/>
        <v>0.16399999999999998</v>
      </c>
      <c r="G172" s="65">
        <f t="shared" si="20"/>
        <v>0.14100719999999997</v>
      </c>
      <c r="H172" s="12">
        <f>C172/11031.5*H10</f>
        <v>0.23046443844445424</v>
      </c>
      <c r="I172" s="14">
        <f t="shared" si="21"/>
        <v>0.37147163844445419</v>
      </c>
      <c r="J172" s="26"/>
      <c r="K172" s="33"/>
      <c r="L172" s="68"/>
      <c r="M172" s="58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x14ac:dyDescent="0.25">
      <c r="A173" s="15">
        <v>171</v>
      </c>
      <c r="B173" s="25" t="s">
        <v>168</v>
      </c>
      <c r="C173" s="24">
        <v>68.400000000000006</v>
      </c>
      <c r="D173" s="137">
        <v>1.385</v>
      </c>
      <c r="E173" s="137">
        <v>2.4750000000000001</v>
      </c>
      <c r="F173" s="137">
        <f t="shared" si="19"/>
        <v>1.0900000000000001</v>
      </c>
      <c r="G173" s="65">
        <f t="shared" si="20"/>
        <v>0.93718200000000007</v>
      </c>
      <c r="H173" s="12">
        <f>C173/11031.5*H10</f>
        <v>0.22812977698409076</v>
      </c>
      <c r="I173" s="14">
        <f t="shared" si="21"/>
        <v>1.1653117769840908</v>
      </c>
      <c r="J173" s="26"/>
      <c r="K173" s="33"/>
      <c r="L173" s="68"/>
      <c r="M173" s="58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x14ac:dyDescent="0.25">
      <c r="A174" s="15">
        <v>172</v>
      </c>
      <c r="B174" s="25" t="s">
        <v>169</v>
      </c>
      <c r="C174" s="24">
        <v>94</v>
      </c>
      <c r="D174" s="137">
        <v>4.0460000000000003</v>
      </c>
      <c r="E174" s="137">
        <v>5.55</v>
      </c>
      <c r="F174" s="137">
        <f t="shared" si="19"/>
        <v>1.5039999999999996</v>
      </c>
      <c r="G174" s="65">
        <f t="shared" si="20"/>
        <v>1.2931391999999997</v>
      </c>
      <c r="H174" s="12">
        <f>C174/11031.5*H10</f>
        <v>0.31351168182024164</v>
      </c>
      <c r="I174" s="14">
        <f t="shared" si="21"/>
        <v>1.6066508818202414</v>
      </c>
      <c r="J174" s="26"/>
      <c r="K174" s="33"/>
      <c r="L174" s="68"/>
      <c r="M174" s="58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x14ac:dyDescent="0.25">
      <c r="A175" s="15">
        <v>173</v>
      </c>
      <c r="B175" s="25" t="s">
        <v>170</v>
      </c>
      <c r="C175" s="24">
        <v>68.400000000000006</v>
      </c>
      <c r="D175" s="137">
        <v>0</v>
      </c>
      <c r="E175" s="137">
        <v>0</v>
      </c>
      <c r="F175" s="137">
        <f t="shared" ref="F175:F206" si="22">E175-D175</f>
        <v>0</v>
      </c>
      <c r="G175" s="65">
        <f t="shared" ref="G175:G206" si="23">F175*0.8598</f>
        <v>0</v>
      </c>
      <c r="H175" s="12">
        <f>C175/11031.5*H10</f>
        <v>0.22812977698409076</v>
      </c>
      <c r="I175" s="14">
        <f t="shared" ref="I175:I206" si="24">G175+H175</f>
        <v>0.22812977698409076</v>
      </c>
      <c r="J175" s="26"/>
      <c r="K175" s="33"/>
      <c r="L175" s="68"/>
      <c r="M175" s="58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x14ac:dyDescent="0.25">
      <c r="A176" s="15">
        <v>174</v>
      </c>
      <c r="B176" s="25" t="s">
        <v>171</v>
      </c>
      <c r="C176" s="24">
        <v>68.400000000000006</v>
      </c>
      <c r="D176" s="137">
        <v>0.35299999999999998</v>
      </c>
      <c r="E176" s="137">
        <v>0.68500000000000005</v>
      </c>
      <c r="F176" s="137">
        <f t="shared" si="22"/>
        <v>0.33200000000000007</v>
      </c>
      <c r="G176" s="65">
        <f t="shared" si="23"/>
        <v>0.28545360000000009</v>
      </c>
      <c r="H176" s="12">
        <f>C176/11031.5*H10</f>
        <v>0.22812977698409076</v>
      </c>
      <c r="I176" s="14">
        <f t="shared" si="24"/>
        <v>0.51358337698409084</v>
      </c>
      <c r="J176" s="26"/>
      <c r="K176" s="33"/>
      <c r="L176" s="68"/>
      <c r="M176" s="58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x14ac:dyDescent="0.25">
      <c r="A177" s="15">
        <v>175</v>
      </c>
      <c r="B177" s="25" t="s">
        <v>172</v>
      </c>
      <c r="C177" s="24">
        <v>94.1</v>
      </c>
      <c r="D177" s="137">
        <v>1.2E-2</v>
      </c>
      <c r="E177" s="137">
        <v>1.2E-2</v>
      </c>
      <c r="F177" s="137">
        <f t="shared" si="22"/>
        <v>0</v>
      </c>
      <c r="G177" s="65">
        <f t="shared" si="23"/>
        <v>0</v>
      </c>
      <c r="H177" s="12">
        <f>C177/11031.5*H10</f>
        <v>0.31384520488600787</v>
      </c>
      <c r="I177" s="14">
        <f t="shared" si="24"/>
        <v>0.31384520488600787</v>
      </c>
      <c r="J177" s="26"/>
      <c r="K177" s="33"/>
      <c r="L177" s="68"/>
      <c r="M177" s="58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x14ac:dyDescent="0.25">
      <c r="A178" s="15">
        <v>176</v>
      </c>
      <c r="B178" s="25" t="s">
        <v>173</v>
      </c>
      <c r="C178" s="24">
        <v>68.8</v>
      </c>
      <c r="D178" s="137">
        <v>1.5</v>
      </c>
      <c r="E178" s="137">
        <v>2.6339999999999999</v>
      </c>
      <c r="F178" s="137">
        <f t="shared" si="22"/>
        <v>1.1339999999999999</v>
      </c>
      <c r="G178" s="65">
        <f t="shared" si="23"/>
        <v>0.97501319999999991</v>
      </c>
      <c r="H178" s="12">
        <f>C178/11031.5*H10</f>
        <v>0.22946386924715559</v>
      </c>
      <c r="I178" s="14">
        <f t="shared" si="24"/>
        <v>1.2044770692471556</v>
      </c>
      <c r="J178" s="26"/>
      <c r="K178" s="33"/>
      <c r="L178" s="68"/>
      <c r="M178" s="58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x14ac:dyDescent="0.25">
      <c r="A179" s="15">
        <v>177</v>
      </c>
      <c r="B179" s="25" t="s">
        <v>174</v>
      </c>
      <c r="C179" s="24">
        <v>68.5</v>
      </c>
      <c r="D179" s="137">
        <v>0.309</v>
      </c>
      <c r="E179" s="137">
        <v>1.4790000000000001</v>
      </c>
      <c r="F179" s="137">
        <f t="shared" si="22"/>
        <v>1.1700000000000002</v>
      </c>
      <c r="G179" s="65">
        <f t="shared" si="23"/>
        <v>1.0059660000000001</v>
      </c>
      <c r="H179" s="12">
        <f>C179/11031.5*H10</f>
        <v>0.22846330004985696</v>
      </c>
      <c r="I179" s="14">
        <f t="shared" si="24"/>
        <v>1.2344293000498572</v>
      </c>
      <c r="J179" s="26"/>
      <c r="K179" s="33"/>
      <c r="L179" s="68"/>
      <c r="M179" s="58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x14ac:dyDescent="0.25">
      <c r="A180" s="15">
        <v>178</v>
      </c>
      <c r="B180" s="25" t="s">
        <v>175</v>
      </c>
      <c r="C180" s="24">
        <v>94.3</v>
      </c>
      <c r="D180" s="137">
        <v>4.0000000000000001E-3</v>
      </c>
      <c r="E180" s="137">
        <v>4.4999999999999998E-2</v>
      </c>
      <c r="F180" s="137">
        <f t="shared" si="22"/>
        <v>4.0999999999999995E-2</v>
      </c>
      <c r="G180" s="65">
        <f t="shared" si="23"/>
        <v>3.5251799999999993E-2</v>
      </c>
      <c r="H180" s="12">
        <f>C180/11031.5*H10</f>
        <v>0.31451225101754032</v>
      </c>
      <c r="I180" s="14">
        <f t="shared" si="24"/>
        <v>0.34976405101754032</v>
      </c>
      <c r="J180" s="26"/>
      <c r="K180" s="33"/>
      <c r="L180" s="68"/>
      <c r="M180" s="58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x14ac:dyDescent="0.25">
      <c r="A181" s="15">
        <v>179</v>
      </c>
      <c r="B181" s="25" t="s">
        <v>176</v>
      </c>
      <c r="C181" s="24">
        <v>68.8</v>
      </c>
      <c r="D181" s="137">
        <v>2.4300000000000002</v>
      </c>
      <c r="E181" s="137">
        <v>3.92</v>
      </c>
      <c r="F181" s="137">
        <f t="shared" si="22"/>
        <v>1.4899999999999998</v>
      </c>
      <c r="G181" s="65">
        <f t="shared" si="23"/>
        <v>1.2811019999999997</v>
      </c>
      <c r="H181" s="12">
        <f>C181/11031.5*H10</f>
        <v>0.22946386924715559</v>
      </c>
      <c r="I181" s="14">
        <f t="shared" si="24"/>
        <v>1.5105658692471553</v>
      </c>
      <c r="J181" s="26"/>
      <c r="K181" s="33"/>
      <c r="L181" s="68"/>
      <c r="M181" s="58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x14ac:dyDescent="0.25">
      <c r="A182" s="15">
        <v>180</v>
      </c>
      <c r="B182" s="25" t="s">
        <v>177</v>
      </c>
      <c r="C182" s="24">
        <v>68.7</v>
      </c>
      <c r="D182" s="137">
        <v>1.6859999999999999</v>
      </c>
      <c r="E182" s="137">
        <v>2.57</v>
      </c>
      <c r="F182" s="137">
        <f t="shared" si="22"/>
        <v>0.8839999999999999</v>
      </c>
      <c r="G182" s="65">
        <f t="shared" si="23"/>
        <v>0.76006319999999994</v>
      </c>
      <c r="H182" s="12">
        <f>C182/11031.5*H10</f>
        <v>0.22913034618138942</v>
      </c>
      <c r="I182" s="14">
        <f t="shared" si="24"/>
        <v>0.98919354618138933</v>
      </c>
      <c r="J182" s="26"/>
      <c r="K182" s="33"/>
      <c r="L182" s="68"/>
      <c r="M182" s="58"/>
      <c r="N182" s="26"/>
      <c r="O182" s="77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x14ac:dyDescent="0.25">
      <c r="A183" s="15">
        <v>181</v>
      </c>
      <c r="B183" s="25" t="s">
        <v>178</v>
      </c>
      <c r="C183" s="24">
        <v>94.1</v>
      </c>
      <c r="D183" s="137">
        <v>3.8860000000000001</v>
      </c>
      <c r="E183" s="137">
        <v>5.4740000000000002</v>
      </c>
      <c r="F183" s="137">
        <f t="shared" si="22"/>
        <v>1.5880000000000001</v>
      </c>
      <c r="G183" s="65">
        <f t="shared" si="23"/>
        <v>1.3653624</v>
      </c>
      <c r="H183" s="12">
        <f>C183/11031.5*H10</f>
        <v>0.31384520488600787</v>
      </c>
      <c r="I183" s="14">
        <f t="shared" si="24"/>
        <v>1.6792076048860078</v>
      </c>
      <c r="J183" s="26"/>
      <c r="K183" s="33"/>
      <c r="L183" s="68"/>
      <c r="M183" s="58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x14ac:dyDescent="0.25">
      <c r="A184" s="15">
        <v>182</v>
      </c>
      <c r="B184" s="25" t="s">
        <v>179</v>
      </c>
      <c r="C184" s="24">
        <v>69.099999999999994</v>
      </c>
      <c r="D184" s="137">
        <v>0.55700000000000005</v>
      </c>
      <c r="E184" s="137">
        <v>1.6080000000000001</v>
      </c>
      <c r="F184" s="137">
        <f t="shared" si="22"/>
        <v>1.0510000000000002</v>
      </c>
      <c r="G184" s="65">
        <f t="shared" si="23"/>
        <v>0.90364980000000017</v>
      </c>
      <c r="H184" s="12">
        <f>C184/11031.5*H10</f>
        <v>0.23046443844445424</v>
      </c>
      <c r="I184" s="14">
        <f t="shared" si="24"/>
        <v>1.1341142384444545</v>
      </c>
      <c r="J184" s="26"/>
      <c r="K184" s="33"/>
      <c r="L184" s="68"/>
      <c r="M184" s="58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x14ac:dyDescent="0.25">
      <c r="A185" s="15">
        <v>183</v>
      </c>
      <c r="B185" s="25" t="s">
        <v>180</v>
      </c>
      <c r="C185" s="24">
        <v>68.599999999999994</v>
      </c>
      <c r="D185" s="137">
        <v>1.17</v>
      </c>
      <c r="E185" s="137">
        <v>2.145</v>
      </c>
      <c r="F185" s="137">
        <f t="shared" si="22"/>
        <v>0.97500000000000009</v>
      </c>
      <c r="G185" s="65">
        <f t="shared" si="23"/>
        <v>0.83830500000000008</v>
      </c>
      <c r="H185" s="12">
        <f>C185/11031.5*H10</f>
        <v>0.22879682311562319</v>
      </c>
      <c r="I185" s="14">
        <f t="shared" si="24"/>
        <v>1.0671018231156233</v>
      </c>
      <c r="J185" s="26"/>
      <c r="K185" s="33"/>
      <c r="L185" s="68"/>
      <c r="M185" s="58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x14ac:dyDescent="0.25">
      <c r="A186" s="15">
        <v>184</v>
      </c>
      <c r="B186" s="25" t="s">
        <v>181</v>
      </c>
      <c r="C186" s="24">
        <v>94.1</v>
      </c>
      <c r="D186" s="137">
        <v>3.3919999999999999</v>
      </c>
      <c r="E186" s="137">
        <v>4.7850000000000001</v>
      </c>
      <c r="F186" s="137">
        <f t="shared" si="22"/>
        <v>1.3930000000000002</v>
      </c>
      <c r="G186" s="65">
        <f t="shared" si="23"/>
        <v>1.1977014000000001</v>
      </c>
      <c r="H186" s="12">
        <f>C186/11031.5*H10</f>
        <v>0.31384520488600787</v>
      </c>
      <c r="I186" s="14">
        <f t="shared" si="24"/>
        <v>1.511546604886008</v>
      </c>
      <c r="J186" s="26"/>
      <c r="K186" s="33"/>
      <c r="L186" s="68"/>
      <c r="M186" s="58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x14ac:dyDescent="0.25">
      <c r="A187" s="15">
        <v>185</v>
      </c>
      <c r="B187" s="25" t="s">
        <v>182</v>
      </c>
      <c r="C187" s="24">
        <v>69.099999999999994</v>
      </c>
      <c r="D187" s="137">
        <v>1.9590000000000001</v>
      </c>
      <c r="E187" s="137">
        <v>3.1640000000000001</v>
      </c>
      <c r="F187" s="137">
        <f t="shared" si="22"/>
        <v>1.2050000000000001</v>
      </c>
      <c r="G187" s="65">
        <f t="shared" si="23"/>
        <v>1.0360590000000001</v>
      </c>
      <c r="H187" s="12">
        <f>C187/11031.5*H10</f>
        <v>0.23046443844445424</v>
      </c>
      <c r="I187" s="14">
        <f t="shared" si="24"/>
        <v>1.2665234384444544</v>
      </c>
      <c r="J187" s="26"/>
      <c r="K187" s="33"/>
      <c r="L187" s="68"/>
      <c r="M187" s="58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x14ac:dyDescent="0.25">
      <c r="A188" s="15">
        <v>186</v>
      </c>
      <c r="B188" s="25" t="s">
        <v>183</v>
      </c>
      <c r="C188" s="24">
        <v>69</v>
      </c>
      <c r="D188" s="137">
        <v>2.0390000000000001</v>
      </c>
      <c r="E188" s="137">
        <v>3.3250000000000002</v>
      </c>
      <c r="F188" s="137">
        <f t="shared" si="22"/>
        <v>1.286</v>
      </c>
      <c r="G188" s="65">
        <f t="shared" si="23"/>
        <v>1.1057028</v>
      </c>
      <c r="H188" s="12">
        <f>C188/11031.5*H10</f>
        <v>0.23013091537868804</v>
      </c>
      <c r="I188" s="14">
        <f t="shared" si="24"/>
        <v>1.3358337153786881</v>
      </c>
      <c r="J188" s="26"/>
      <c r="K188" s="33"/>
      <c r="L188" s="68"/>
      <c r="M188" s="58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x14ac:dyDescent="0.25">
      <c r="A189" s="154" t="s">
        <v>3</v>
      </c>
      <c r="B189" s="155"/>
      <c r="C189" s="22">
        <f>SUM(C15:C188)</f>
        <v>11031.500000000002</v>
      </c>
      <c r="D189" s="22">
        <f>SUM(D15:D188)</f>
        <v>249.17899999999983</v>
      </c>
      <c r="E189" s="137">
        <v>2.0390000000000001</v>
      </c>
      <c r="F189" s="22">
        <f>SUM(F15:F188)</f>
        <v>133.48499999999996</v>
      </c>
      <c r="G189" s="22">
        <f>SUM(G15:G188)</f>
        <v>114.77040300000003</v>
      </c>
      <c r="H189" s="22">
        <f>SUM(H15:H188)</f>
        <v>36.792596999999979</v>
      </c>
      <c r="I189" s="22">
        <f>SUM(I15:I188)</f>
        <v>151.56300000000002</v>
      </c>
      <c r="J189" s="77"/>
      <c r="K189" s="77"/>
      <c r="L189" s="78"/>
      <c r="M189" s="79"/>
      <c r="N189" s="7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x14ac:dyDescent="0.25">
      <c r="A190" s="145"/>
      <c r="C190" s="145"/>
      <c r="G190" s="81"/>
      <c r="H190" s="82"/>
      <c r="I190" s="83"/>
      <c r="J190" s="84"/>
      <c r="K190" s="84"/>
      <c r="L190" s="26"/>
      <c r="M190" s="58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x14ac:dyDescent="0.25">
      <c r="A191" s="85"/>
      <c r="B191" s="85"/>
      <c r="C191" s="85"/>
      <c r="D191" s="86"/>
      <c r="E191" s="87"/>
      <c r="F191" s="87"/>
      <c r="G191" s="86"/>
      <c r="H191" s="88"/>
      <c r="I191" s="88"/>
      <c r="J191" s="26"/>
      <c r="K191" s="26"/>
      <c r="L191" s="26"/>
      <c r="M191" s="58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x14ac:dyDescent="0.25">
      <c r="A192" s="145"/>
      <c r="B192" s="145"/>
      <c r="C192" s="148"/>
      <c r="D192" s="149"/>
      <c r="E192" s="146"/>
      <c r="F192" s="146"/>
      <c r="G192" s="90"/>
      <c r="H192" s="82"/>
      <c r="I192" s="83"/>
      <c r="J192" s="26"/>
      <c r="K192" s="26"/>
      <c r="L192" s="26"/>
      <c r="M192" s="58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x14ac:dyDescent="0.25">
      <c r="A193" s="145"/>
      <c r="C193" s="145"/>
      <c r="G193" s="91"/>
      <c r="H193" s="82"/>
      <c r="I193" s="83"/>
      <c r="J193" s="26"/>
      <c r="K193" s="26"/>
      <c r="L193" s="26"/>
      <c r="M193" s="58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x14ac:dyDescent="0.25">
      <c r="A194" s="145"/>
      <c r="C194" s="145"/>
      <c r="G194" s="91"/>
      <c r="H194" s="82"/>
      <c r="I194" s="83"/>
      <c r="J194" s="26"/>
      <c r="K194" s="26"/>
      <c r="L194" s="26"/>
      <c r="M194" s="58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</sheetData>
  <mergeCells count="31">
    <mergeCell ref="A1:L1"/>
    <mergeCell ref="O1:Z1"/>
    <mergeCell ref="A3:L3"/>
    <mergeCell ref="O3:Z3"/>
    <mergeCell ref="A4:L4"/>
    <mergeCell ref="O4:Z4"/>
    <mergeCell ref="A6:H6"/>
    <mergeCell ref="K6:L10"/>
    <mergeCell ref="O6:V6"/>
    <mergeCell ref="Y6:Z10"/>
    <mergeCell ref="A7:D7"/>
    <mergeCell ref="E7:G7"/>
    <mergeCell ref="O7:R7"/>
    <mergeCell ref="S7:U7"/>
    <mergeCell ref="A8:D8"/>
    <mergeCell ref="E8:G8"/>
    <mergeCell ref="O8:R8"/>
    <mergeCell ref="S8:U8"/>
    <mergeCell ref="A9:D10"/>
    <mergeCell ref="E9:G9"/>
    <mergeCell ref="O9:R10"/>
    <mergeCell ref="S9:U9"/>
    <mergeCell ref="E10:G10"/>
    <mergeCell ref="S10:U10"/>
    <mergeCell ref="C192:D192"/>
    <mergeCell ref="K12:L12"/>
    <mergeCell ref="Y12:Z12"/>
    <mergeCell ref="A14:I14"/>
    <mergeCell ref="O14:W14"/>
    <mergeCell ref="O78:P78"/>
    <mergeCell ref="A189:B189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4"/>
  <sheetViews>
    <sheetView topLeftCell="A46" workbookViewId="0">
      <selection activeCell="K16" sqref="K16"/>
    </sheetView>
  </sheetViews>
  <sheetFormatPr defaultRowHeight="15" x14ac:dyDescent="0.25"/>
  <cols>
    <col min="2" max="2" width="18.42578125" customWidth="1"/>
    <col min="3" max="3" width="9.5703125" bestFit="1" customWidth="1"/>
    <col min="4" max="9" width="9.28515625" bestFit="1" customWidth="1"/>
    <col min="16" max="16" width="19.7109375" customWidth="1"/>
  </cols>
  <sheetData>
    <row r="1" spans="1:26" ht="20.25" x14ac:dyDescent="0.3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38"/>
      <c r="N1" s="39"/>
      <c r="O1" s="162" t="s">
        <v>8</v>
      </c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20.25" x14ac:dyDescent="0.3">
      <c r="A2" s="40"/>
      <c r="B2" s="134"/>
      <c r="C2" s="40"/>
      <c r="D2" s="134"/>
      <c r="E2" s="134"/>
      <c r="F2" s="134"/>
      <c r="G2" s="134"/>
      <c r="H2" s="42"/>
      <c r="I2" s="43"/>
      <c r="J2" s="44"/>
      <c r="K2" s="44"/>
      <c r="L2" s="44"/>
      <c r="M2" s="38"/>
      <c r="N2" s="31"/>
      <c r="O2" s="40"/>
      <c r="P2" s="134"/>
      <c r="Q2" s="40"/>
      <c r="R2" s="134"/>
      <c r="S2" s="134"/>
      <c r="T2" s="134"/>
      <c r="U2" s="134"/>
      <c r="V2" s="42"/>
      <c r="W2" s="43"/>
      <c r="X2" s="44"/>
      <c r="Y2" s="44"/>
      <c r="Z2" s="44"/>
    </row>
    <row r="3" spans="1:26" ht="18.75" x14ac:dyDescent="0.25">
      <c r="A3" s="163" t="s">
        <v>17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38"/>
      <c r="N3" s="31"/>
      <c r="O3" s="164" t="s">
        <v>184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8.75" x14ac:dyDescent="0.25">
      <c r="A4" s="165" t="s">
        <v>276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38"/>
      <c r="N4" s="31"/>
      <c r="O4" s="165" t="s">
        <v>276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26" ht="18.75" x14ac:dyDescent="0.25">
      <c r="A5" s="45"/>
      <c r="B5" s="45"/>
      <c r="C5" s="45"/>
      <c r="D5" s="45"/>
      <c r="E5" s="45"/>
      <c r="F5" s="45"/>
      <c r="G5" s="45"/>
      <c r="H5" s="45"/>
      <c r="I5" s="46"/>
      <c r="J5" s="46"/>
      <c r="K5" s="46"/>
      <c r="L5" s="46"/>
      <c r="M5" s="38"/>
      <c r="N5" s="31"/>
      <c r="O5" s="45"/>
      <c r="P5" s="45"/>
      <c r="Q5" s="45"/>
      <c r="R5" s="45"/>
      <c r="S5" s="45"/>
      <c r="T5" s="45"/>
      <c r="U5" s="45"/>
      <c r="V5" s="45"/>
      <c r="W5" s="46"/>
      <c r="X5" s="46"/>
      <c r="Y5" s="46"/>
      <c r="Z5" s="46"/>
    </row>
    <row r="6" spans="1:26" ht="36" x14ac:dyDescent="0.25">
      <c r="A6" s="156" t="s">
        <v>9</v>
      </c>
      <c r="B6" s="157"/>
      <c r="C6" s="157"/>
      <c r="D6" s="157"/>
      <c r="E6" s="157"/>
      <c r="F6" s="157"/>
      <c r="G6" s="157"/>
      <c r="H6" s="158"/>
      <c r="I6" s="47"/>
      <c r="J6" s="48" t="s">
        <v>12</v>
      </c>
      <c r="K6" s="159" t="s">
        <v>13</v>
      </c>
      <c r="L6" s="159"/>
      <c r="M6" s="38"/>
      <c r="N6" s="31"/>
      <c r="O6" s="156" t="s">
        <v>9</v>
      </c>
      <c r="P6" s="157"/>
      <c r="Q6" s="157"/>
      <c r="R6" s="157"/>
      <c r="S6" s="157"/>
      <c r="T6" s="157"/>
      <c r="U6" s="157"/>
      <c r="V6" s="158"/>
      <c r="W6" s="47"/>
      <c r="X6" s="48" t="s">
        <v>12</v>
      </c>
      <c r="Y6" s="159" t="s">
        <v>13</v>
      </c>
      <c r="Z6" s="159"/>
    </row>
    <row r="7" spans="1:26" ht="72" x14ac:dyDescent="0.25">
      <c r="A7" s="147" t="s">
        <v>4</v>
      </c>
      <c r="B7" s="147"/>
      <c r="C7" s="147"/>
      <c r="D7" s="147"/>
      <c r="E7" s="147" t="s">
        <v>5</v>
      </c>
      <c r="F7" s="147"/>
      <c r="G7" s="147"/>
      <c r="H7" s="135" t="s">
        <v>274</v>
      </c>
      <c r="I7" s="50"/>
      <c r="J7" s="48"/>
      <c r="K7" s="159"/>
      <c r="L7" s="159"/>
      <c r="M7" s="38"/>
      <c r="N7" s="31"/>
      <c r="O7" s="147" t="s">
        <v>4</v>
      </c>
      <c r="P7" s="147"/>
      <c r="Q7" s="147"/>
      <c r="R7" s="147"/>
      <c r="S7" s="147" t="s">
        <v>5</v>
      </c>
      <c r="T7" s="147"/>
      <c r="U7" s="147"/>
      <c r="V7" s="135" t="s">
        <v>274</v>
      </c>
      <c r="W7" s="50"/>
      <c r="X7" s="48"/>
      <c r="Y7" s="159"/>
      <c r="Z7" s="159"/>
    </row>
    <row r="8" spans="1:26" ht="15" customHeight="1" x14ac:dyDescent="0.25">
      <c r="A8" s="160" t="s">
        <v>277</v>
      </c>
      <c r="B8" s="160"/>
      <c r="C8" s="160"/>
      <c r="D8" s="160"/>
      <c r="E8" s="147" t="s">
        <v>15</v>
      </c>
      <c r="F8" s="147"/>
      <c r="G8" s="147"/>
      <c r="H8" s="92">
        <v>182.733</v>
      </c>
      <c r="I8" s="51"/>
      <c r="J8" s="48"/>
      <c r="K8" s="159"/>
      <c r="L8" s="159"/>
      <c r="M8" s="38"/>
      <c r="N8" s="31"/>
      <c r="O8" s="160" t="s">
        <v>278</v>
      </c>
      <c r="P8" s="160"/>
      <c r="Q8" s="160"/>
      <c r="R8" s="160"/>
      <c r="S8" s="147" t="s">
        <v>15</v>
      </c>
      <c r="T8" s="147"/>
      <c r="U8" s="147"/>
      <c r="V8" s="92">
        <v>48.975000000000001</v>
      </c>
      <c r="W8" s="51"/>
      <c r="X8" s="48"/>
      <c r="Y8" s="159"/>
      <c r="Z8" s="159"/>
    </row>
    <row r="9" spans="1:26" x14ac:dyDescent="0.25">
      <c r="A9" s="161" t="s">
        <v>6</v>
      </c>
      <c r="B9" s="161"/>
      <c r="C9" s="161"/>
      <c r="D9" s="161"/>
      <c r="E9" s="147" t="s">
        <v>10</v>
      </c>
      <c r="F9" s="147"/>
      <c r="G9" s="147"/>
      <c r="H9" s="52">
        <f>G189</f>
        <v>154.01683379999992</v>
      </c>
      <c r="I9" s="51"/>
      <c r="J9" s="48"/>
      <c r="K9" s="159"/>
      <c r="L9" s="159"/>
      <c r="M9" s="38"/>
      <c r="N9" s="31"/>
      <c r="O9" s="161" t="s">
        <v>6</v>
      </c>
      <c r="P9" s="161"/>
      <c r="Q9" s="161"/>
      <c r="R9" s="161"/>
      <c r="S9" s="147" t="s">
        <v>10</v>
      </c>
      <c r="T9" s="147"/>
      <c r="U9" s="147"/>
      <c r="V9" s="53">
        <f>U78</f>
        <v>29.151518999999997</v>
      </c>
      <c r="W9" s="51"/>
      <c r="X9" s="48"/>
      <c r="Y9" s="159"/>
      <c r="Z9" s="159"/>
    </row>
    <row r="10" spans="1:26" x14ac:dyDescent="0.25">
      <c r="A10" s="161"/>
      <c r="B10" s="161"/>
      <c r="C10" s="161"/>
      <c r="D10" s="161"/>
      <c r="E10" s="147" t="s">
        <v>11</v>
      </c>
      <c r="F10" s="147"/>
      <c r="G10" s="147"/>
      <c r="H10" s="52">
        <f>H8-H9</f>
        <v>28.716166200000089</v>
      </c>
      <c r="I10" s="51"/>
      <c r="J10" s="48"/>
      <c r="K10" s="159"/>
      <c r="L10" s="159"/>
      <c r="M10" s="38"/>
      <c r="N10" s="31"/>
      <c r="O10" s="161"/>
      <c r="P10" s="161"/>
      <c r="Q10" s="161"/>
      <c r="R10" s="161"/>
      <c r="S10" s="147" t="s">
        <v>11</v>
      </c>
      <c r="T10" s="147"/>
      <c r="U10" s="147"/>
      <c r="V10" s="52">
        <f>V8-V9</f>
        <v>19.823481000000005</v>
      </c>
      <c r="W10" s="51"/>
      <c r="X10" s="48"/>
      <c r="Y10" s="159"/>
      <c r="Z10" s="159"/>
    </row>
    <row r="11" spans="1:26" x14ac:dyDescent="0.25">
      <c r="A11" s="47"/>
      <c r="B11" s="54"/>
      <c r="C11" s="47"/>
      <c r="D11" s="54"/>
      <c r="E11" s="47"/>
      <c r="F11" s="47"/>
      <c r="G11" s="47"/>
      <c r="H11" s="55"/>
      <c r="I11" s="51"/>
      <c r="J11" s="48"/>
      <c r="K11" s="56"/>
      <c r="L11" s="56"/>
      <c r="M11" s="38"/>
      <c r="N11" s="31"/>
      <c r="O11" s="47"/>
      <c r="P11" s="54"/>
      <c r="Q11" s="47"/>
      <c r="R11" s="54"/>
      <c r="S11" s="47"/>
      <c r="T11" s="47"/>
      <c r="U11" s="47"/>
      <c r="V11" s="55"/>
      <c r="W11" s="51"/>
      <c r="X11" s="48"/>
      <c r="Y11" s="56"/>
      <c r="Z11" s="56"/>
    </row>
    <row r="12" spans="1:26" x14ac:dyDescent="0.25">
      <c r="A12" s="47"/>
      <c r="B12" s="54"/>
      <c r="C12" s="47"/>
      <c r="D12" s="54"/>
      <c r="E12" s="47"/>
      <c r="F12" s="47"/>
      <c r="G12" s="47"/>
      <c r="H12" s="55"/>
      <c r="I12" s="51"/>
      <c r="J12" s="57"/>
      <c r="K12" s="150"/>
      <c r="L12" s="150"/>
      <c r="M12" s="58"/>
      <c r="N12" s="31"/>
      <c r="O12" s="47"/>
      <c r="P12" s="54"/>
      <c r="Q12" s="47"/>
      <c r="R12" s="54"/>
      <c r="S12" s="47"/>
      <c r="T12" s="47"/>
      <c r="U12" s="47"/>
      <c r="V12" s="55"/>
      <c r="W12" s="51"/>
      <c r="X12" s="57"/>
      <c r="Y12" s="150"/>
      <c r="Z12" s="150"/>
    </row>
    <row r="13" spans="1:26" ht="38.25" x14ac:dyDescent="0.25">
      <c r="A13" s="17" t="s">
        <v>0</v>
      </c>
      <c r="B13" s="18" t="s">
        <v>1</v>
      </c>
      <c r="C13" s="17" t="s">
        <v>2</v>
      </c>
      <c r="D13" s="136" t="s">
        <v>254</v>
      </c>
      <c r="E13" s="136" t="s">
        <v>275</v>
      </c>
      <c r="F13" s="13" t="s">
        <v>255</v>
      </c>
      <c r="G13" s="13" t="s">
        <v>256</v>
      </c>
      <c r="H13" s="19" t="s">
        <v>7</v>
      </c>
      <c r="I13" s="20" t="s">
        <v>14</v>
      </c>
      <c r="J13" s="59"/>
      <c r="K13" s="60"/>
      <c r="L13" s="60"/>
      <c r="M13" s="60"/>
      <c r="N13" s="61"/>
      <c r="O13" s="17" t="s">
        <v>0</v>
      </c>
      <c r="P13" s="18" t="s">
        <v>1</v>
      </c>
      <c r="Q13" s="17" t="s">
        <v>2</v>
      </c>
      <c r="R13" s="136" t="s">
        <v>254</v>
      </c>
      <c r="S13" s="136" t="s">
        <v>275</v>
      </c>
      <c r="T13" s="13" t="s">
        <v>255</v>
      </c>
      <c r="U13" s="13" t="s">
        <v>256</v>
      </c>
      <c r="V13" s="19" t="s">
        <v>7</v>
      </c>
      <c r="W13" s="20" t="s">
        <v>14</v>
      </c>
      <c r="X13" s="59"/>
      <c r="Y13" s="60"/>
      <c r="Z13" s="60"/>
    </row>
    <row r="14" spans="1:26" x14ac:dyDescent="0.25">
      <c r="A14" s="151" t="s">
        <v>18</v>
      </c>
      <c r="B14" s="152"/>
      <c r="C14" s="152"/>
      <c r="D14" s="152"/>
      <c r="E14" s="152"/>
      <c r="F14" s="152"/>
      <c r="G14" s="152"/>
      <c r="H14" s="152"/>
      <c r="I14" s="153"/>
      <c r="J14" s="59"/>
      <c r="K14" s="60"/>
      <c r="L14" s="62"/>
      <c r="M14" s="60"/>
      <c r="N14" s="61"/>
      <c r="O14" s="151" t="s">
        <v>250</v>
      </c>
      <c r="P14" s="152"/>
      <c r="Q14" s="152"/>
      <c r="R14" s="152"/>
      <c r="S14" s="152"/>
      <c r="T14" s="152"/>
      <c r="U14" s="152"/>
      <c r="V14" s="152"/>
      <c r="W14" s="153"/>
      <c r="X14" s="59"/>
      <c r="Y14" s="60"/>
      <c r="Z14" s="63"/>
    </row>
    <row r="15" spans="1:26" x14ac:dyDescent="0.25">
      <c r="A15" s="15">
        <v>10</v>
      </c>
      <c r="B15" s="25" t="s">
        <v>19</v>
      </c>
      <c r="C15" s="64">
        <v>98.5</v>
      </c>
      <c r="D15" s="137">
        <v>0.34599999999999997</v>
      </c>
      <c r="E15" s="137">
        <v>0.34599999999999997</v>
      </c>
      <c r="F15" s="137">
        <f>E15-D15</f>
        <v>0</v>
      </c>
      <c r="G15" s="65">
        <f>F15*0.8598</f>
        <v>0</v>
      </c>
      <c r="H15" s="12">
        <f>C15/11031.5*H10</f>
        <v>0.25640596208131339</v>
      </c>
      <c r="I15" s="14">
        <f>G15+H15</f>
        <v>0.25640596208131339</v>
      </c>
      <c r="J15" s="26"/>
      <c r="K15" s="33"/>
      <c r="L15" s="66"/>
      <c r="M15" s="26"/>
      <c r="N15" s="31"/>
      <c r="O15" s="27">
        <v>1</v>
      </c>
      <c r="P15" s="25" t="s">
        <v>185</v>
      </c>
      <c r="Q15" s="64">
        <v>41.1</v>
      </c>
      <c r="R15" s="137">
        <v>0.52300000000000002</v>
      </c>
      <c r="S15" s="137">
        <v>2.056</v>
      </c>
      <c r="T15" s="137">
        <f>S15-R15</f>
        <v>1.5329999999999999</v>
      </c>
      <c r="U15" s="138">
        <f>T15*0.8598</f>
        <v>1.3180733999999998</v>
      </c>
      <c r="V15" s="139">
        <f>Q15/2152.5*V10</f>
        <v>0.3785110657839722</v>
      </c>
      <c r="W15" s="140">
        <f>U15+V15</f>
        <v>1.6965844657839719</v>
      </c>
      <c r="X15" s="33"/>
      <c r="Y15" s="34"/>
      <c r="Z15" s="67"/>
    </row>
    <row r="16" spans="1:26" x14ac:dyDescent="0.25">
      <c r="A16" s="15">
        <v>11</v>
      </c>
      <c r="B16" s="25" t="s">
        <v>20</v>
      </c>
      <c r="C16" s="64">
        <v>67.900000000000006</v>
      </c>
      <c r="D16" s="137">
        <v>0.27800000000000002</v>
      </c>
      <c r="E16" s="137">
        <v>0.27800000000000002</v>
      </c>
      <c r="F16" s="137">
        <f t="shared" ref="F16:F86" si="0">E16-D16</f>
        <v>0</v>
      </c>
      <c r="G16" s="65">
        <f t="shared" ref="G16:G79" si="1">F16*0.8598</f>
        <v>0</v>
      </c>
      <c r="H16" s="12">
        <f>C16/11031.5*H10</f>
        <v>0.17675091193219475</v>
      </c>
      <c r="I16" s="14">
        <f t="shared" ref="I16:I86" si="2">G16+H16</f>
        <v>0.17675091193219475</v>
      </c>
      <c r="J16" s="26"/>
      <c r="K16" s="33"/>
      <c r="L16" s="66"/>
      <c r="M16" s="26"/>
      <c r="N16" s="31"/>
      <c r="O16" s="27">
        <v>2</v>
      </c>
      <c r="P16" s="25" t="s">
        <v>186</v>
      </c>
      <c r="Q16" s="64">
        <v>36.4</v>
      </c>
      <c r="R16" s="137">
        <v>0.61199999999999999</v>
      </c>
      <c r="S16" s="137">
        <v>1.7509999999999999</v>
      </c>
      <c r="T16" s="137">
        <f t="shared" ref="T16:T29" si="3">S16-R16</f>
        <v>1.1389999999999998</v>
      </c>
      <c r="U16" s="138">
        <f t="shared" ref="U16:U77" si="4">T16*0.8598</f>
        <v>0.97931219999999986</v>
      </c>
      <c r="V16" s="139">
        <f>Q16/2152.5*V10</f>
        <v>0.33522634536585372</v>
      </c>
      <c r="W16" s="140">
        <f t="shared" ref="W16:W49" si="5">U16+V16</f>
        <v>1.3145385453658536</v>
      </c>
      <c r="X16" s="33"/>
      <c r="Y16" s="34"/>
      <c r="Z16" s="67"/>
    </row>
    <row r="17" spans="1:26" x14ac:dyDescent="0.25">
      <c r="A17" s="15">
        <v>12</v>
      </c>
      <c r="B17" s="25" t="s">
        <v>21</v>
      </c>
      <c r="C17" s="64">
        <v>51</v>
      </c>
      <c r="D17" s="137">
        <v>0.22900000000000001</v>
      </c>
      <c r="E17" s="137">
        <v>1.169</v>
      </c>
      <c r="F17" s="137">
        <f>E17-D17</f>
        <v>0.94000000000000006</v>
      </c>
      <c r="G17" s="65">
        <f>F17*0.8598</f>
        <v>0.80821200000000004</v>
      </c>
      <c r="H17" s="12">
        <f>C17/11031.5*H10</f>
        <v>0.1327584169151978</v>
      </c>
      <c r="I17" s="14">
        <f t="shared" si="2"/>
        <v>0.94097041691519778</v>
      </c>
      <c r="J17" s="26"/>
      <c r="K17" s="33"/>
      <c r="L17" s="66"/>
      <c r="M17" s="26"/>
      <c r="N17" s="31"/>
      <c r="O17" s="27">
        <v>3</v>
      </c>
      <c r="P17" s="25" t="s">
        <v>187</v>
      </c>
      <c r="Q17" s="64">
        <v>34.5</v>
      </c>
      <c r="R17" s="137">
        <v>0.39600000000000002</v>
      </c>
      <c r="S17" s="137">
        <v>1.369</v>
      </c>
      <c r="T17" s="137">
        <f t="shared" si="3"/>
        <v>0.97299999999999998</v>
      </c>
      <c r="U17" s="138">
        <f t="shared" si="4"/>
        <v>0.83658540000000003</v>
      </c>
      <c r="V17" s="139">
        <f>Q17/2152.5*V10</f>
        <v>0.31772826689895478</v>
      </c>
      <c r="W17" s="140">
        <f t="shared" si="5"/>
        <v>1.1543136668989549</v>
      </c>
      <c r="X17" s="33"/>
      <c r="Y17" s="34"/>
      <c r="Z17" s="67"/>
    </row>
    <row r="18" spans="1:26" x14ac:dyDescent="0.25">
      <c r="A18" s="15">
        <v>13</v>
      </c>
      <c r="B18" s="25" t="s">
        <v>22</v>
      </c>
      <c r="C18" s="16">
        <v>50.9</v>
      </c>
      <c r="D18" s="137">
        <v>0</v>
      </c>
      <c r="E18" s="137">
        <v>9.0999999999999998E-2</v>
      </c>
      <c r="F18" s="137">
        <f t="shared" si="0"/>
        <v>9.0999999999999998E-2</v>
      </c>
      <c r="G18" s="65">
        <f t="shared" si="1"/>
        <v>7.82418E-2</v>
      </c>
      <c r="H18" s="12">
        <f>C18/11031.5*H10</f>
        <v>0.13249810629379544</v>
      </c>
      <c r="I18" s="14">
        <f t="shared" si="2"/>
        <v>0.21073990629379544</v>
      </c>
      <c r="J18" s="26"/>
      <c r="K18" s="33"/>
      <c r="L18" s="66"/>
      <c r="M18" s="26"/>
      <c r="N18" s="31"/>
      <c r="O18" s="27">
        <v>4</v>
      </c>
      <c r="P18" s="25" t="s">
        <v>188</v>
      </c>
      <c r="Q18" s="16">
        <v>37.200000000000003</v>
      </c>
      <c r="R18" s="137">
        <v>0.23300000000000001</v>
      </c>
      <c r="S18" s="137">
        <v>0.94099999999999995</v>
      </c>
      <c r="T18" s="137">
        <f t="shared" si="3"/>
        <v>0.70799999999999996</v>
      </c>
      <c r="U18" s="138">
        <f t="shared" si="4"/>
        <v>0.60873840000000001</v>
      </c>
      <c r="V18" s="139">
        <f>Q18/2152.5*V10</f>
        <v>0.34259395735191644</v>
      </c>
      <c r="W18" s="140">
        <f t="shared" si="5"/>
        <v>0.95133235735191646</v>
      </c>
      <c r="X18" s="33"/>
      <c r="Y18" s="33"/>
      <c r="Z18" s="67"/>
    </row>
    <row r="19" spans="1:26" x14ac:dyDescent="0.25">
      <c r="A19" s="15">
        <v>14</v>
      </c>
      <c r="B19" s="25" t="s">
        <v>23</v>
      </c>
      <c r="C19" s="16">
        <v>45.1</v>
      </c>
      <c r="D19" s="137">
        <v>0.35199999999999998</v>
      </c>
      <c r="E19" s="137">
        <v>1.4690000000000001</v>
      </c>
      <c r="F19" s="137">
        <f t="shared" si="0"/>
        <v>1.117</v>
      </c>
      <c r="G19" s="65">
        <f t="shared" si="1"/>
        <v>0.96039660000000004</v>
      </c>
      <c r="H19" s="12">
        <f>C19/11031.5*H10</f>
        <v>0.11740009025245923</v>
      </c>
      <c r="I19" s="14">
        <f t="shared" si="2"/>
        <v>1.0777966902524594</v>
      </c>
      <c r="J19" s="26"/>
      <c r="K19" s="33"/>
      <c r="L19" s="66"/>
      <c r="M19" s="26"/>
      <c r="N19" s="31"/>
      <c r="O19" s="27">
        <v>5</v>
      </c>
      <c r="P19" s="25" t="s">
        <v>189</v>
      </c>
      <c r="Q19" s="16">
        <v>34.1</v>
      </c>
      <c r="R19" s="137">
        <v>0.28599999999999998</v>
      </c>
      <c r="S19" s="137">
        <v>0.997</v>
      </c>
      <c r="T19" s="137">
        <f t="shared" si="3"/>
        <v>0.71100000000000008</v>
      </c>
      <c r="U19" s="138">
        <f t="shared" si="4"/>
        <v>0.61131780000000002</v>
      </c>
      <c r="V19" s="139">
        <f>Q19/2152.5*V10</f>
        <v>0.31404446090592342</v>
      </c>
      <c r="W19" s="140">
        <f t="shared" si="5"/>
        <v>0.92536226090592344</v>
      </c>
      <c r="X19" s="33"/>
      <c r="Y19" s="33"/>
      <c r="Z19" s="67"/>
    </row>
    <row r="20" spans="1:26" x14ac:dyDescent="0.25">
      <c r="A20" s="15">
        <v>15</v>
      </c>
      <c r="B20" s="25" t="s">
        <v>24</v>
      </c>
      <c r="C20" s="16">
        <v>75.599999999999994</v>
      </c>
      <c r="D20" s="137">
        <v>0.41799999999999998</v>
      </c>
      <c r="E20" s="137">
        <v>1.321</v>
      </c>
      <c r="F20" s="137">
        <f t="shared" si="0"/>
        <v>0.90300000000000002</v>
      </c>
      <c r="G20" s="65">
        <f t="shared" si="1"/>
        <v>0.77639940000000007</v>
      </c>
      <c r="H20" s="12">
        <f>C20/11031.5*H10</f>
        <v>0.19679482978017554</v>
      </c>
      <c r="I20" s="14">
        <f t="shared" si="2"/>
        <v>0.97319422978017567</v>
      </c>
      <c r="J20" s="26"/>
      <c r="K20" s="33"/>
      <c r="L20" s="66"/>
      <c r="M20" s="26"/>
      <c r="N20" s="31"/>
      <c r="O20" s="27">
        <v>6</v>
      </c>
      <c r="P20" s="25" t="s">
        <v>190</v>
      </c>
      <c r="Q20" s="16">
        <v>28.2</v>
      </c>
      <c r="R20" s="137">
        <v>0.13900000000000001</v>
      </c>
      <c r="S20" s="137">
        <v>0.58399999999999996</v>
      </c>
      <c r="T20" s="137">
        <f t="shared" si="3"/>
        <v>0.44499999999999995</v>
      </c>
      <c r="U20" s="138">
        <f t="shared" si="4"/>
        <v>0.38261099999999998</v>
      </c>
      <c r="V20" s="139">
        <f>Q20/2152.5*V10</f>
        <v>0.25970832250871084</v>
      </c>
      <c r="W20" s="140">
        <f t="shared" si="5"/>
        <v>0.64231932250871082</v>
      </c>
      <c r="X20" s="33"/>
      <c r="Y20" s="34"/>
      <c r="Z20" s="67"/>
    </row>
    <row r="21" spans="1:26" x14ac:dyDescent="0.25">
      <c r="A21" s="15">
        <v>16</v>
      </c>
      <c r="B21" s="25" t="s">
        <v>25</v>
      </c>
      <c r="C21" s="16">
        <v>45.8</v>
      </c>
      <c r="D21" s="137">
        <v>0.433</v>
      </c>
      <c r="E21" s="137">
        <v>1.7729999999999999</v>
      </c>
      <c r="F21" s="137">
        <f t="shared" si="0"/>
        <v>1.3399999999999999</v>
      </c>
      <c r="G21" s="65">
        <f t="shared" si="1"/>
        <v>1.1521319999999999</v>
      </c>
      <c r="H21" s="12">
        <f>C21/11031.5*H10</f>
        <v>0.11922226460227567</v>
      </c>
      <c r="I21" s="14">
        <f t="shared" si="2"/>
        <v>1.2713542646022755</v>
      </c>
      <c r="J21" s="26"/>
      <c r="K21" s="33"/>
      <c r="L21" s="66"/>
      <c r="M21" s="26"/>
      <c r="N21" s="31"/>
      <c r="O21" s="27">
        <v>7</v>
      </c>
      <c r="P21" s="25" t="s">
        <v>191</v>
      </c>
      <c r="Q21" s="16">
        <v>26.8</v>
      </c>
      <c r="R21" s="137">
        <v>0.32600000000000001</v>
      </c>
      <c r="S21" s="137">
        <v>0.91500000000000004</v>
      </c>
      <c r="T21" s="137">
        <f t="shared" si="3"/>
        <v>0.58899999999999997</v>
      </c>
      <c r="U21" s="138">
        <f t="shared" si="4"/>
        <v>0.50642219999999993</v>
      </c>
      <c r="V21" s="139">
        <f>Q21/2152.5*V10</f>
        <v>0.2468150015331011</v>
      </c>
      <c r="W21" s="140">
        <f t="shared" si="5"/>
        <v>0.75323720153310103</v>
      </c>
      <c r="X21" s="33"/>
      <c r="Y21" s="29"/>
      <c r="Z21" s="67"/>
    </row>
    <row r="22" spans="1:26" x14ac:dyDescent="0.25">
      <c r="A22" s="15">
        <v>17</v>
      </c>
      <c r="B22" s="25" t="s">
        <v>26</v>
      </c>
      <c r="C22" s="16">
        <v>46.7</v>
      </c>
      <c r="D22" s="137">
        <v>0</v>
      </c>
      <c r="E22" s="137">
        <v>0</v>
      </c>
      <c r="F22" s="137">
        <f t="shared" si="0"/>
        <v>0</v>
      </c>
      <c r="G22" s="65">
        <f t="shared" si="1"/>
        <v>0</v>
      </c>
      <c r="H22" s="12">
        <f>C22/11031.5*H10</f>
        <v>0.12156506019489682</v>
      </c>
      <c r="I22" s="14">
        <f>G22+H22</f>
        <v>0.12156506019489682</v>
      </c>
      <c r="J22" s="26"/>
      <c r="K22" s="33"/>
      <c r="L22" s="66"/>
      <c r="M22" s="26"/>
      <c r="N22" s="31"/>
      <c r="O22" s="27">
        <v>8</v>
      </c>
      <c r="P22" s="25" t="s">
        <v>192</v>
      </c>
      <c r="Q22" s="16">
        <v>27.9</v>
      </c>
      <c r="R22" s="137">
        <v>8.3000000000000004E-2</v>
      </c>
      <c r="S22" s="137">
        <v>0.70099999999999996</v>
      </c>
      <c r="T22" s="137">
        <f t="shared" si="3"/>
        <v>0.61799999999999999</v>
      </c>
      <c r="U22" s="138">
        <f t="shared" si="4"/>
        <v>0.53135639999999995</v>
      </c>
      <c r="V22" s="139">
        <f>Q22/2152.5*V10</f>
        <v>0.25694546801393731</v>
      </c>
      <c r="W22" s="140">
        <f t="shared" si="5"/>
        <v>0.78830186801393731</v>
      </c>
      <c r="X22" s="33"/>
      <c r="Y22" s="29"/>
      <c r="Z22" s="67"/>
    </row>
    <row r="23" spans="1:26" x14ac:dyDescent="0.25">
      <c r="A23" s="15">
        <v>18</v>
      </c>
      <c r="B23" s="25" t="s">
        <v>27</v>
      </c>
      <c r="C23" s="16">
        <v>46.7</v>
      </c>
      <c r="D23" s="137">
        <v>0.24</v>
      </c>
      <c r="E23" s="137">
        <v>0.24</v>
      </c>
      <c r="F23" s="137">
        <f t="shared" si="0"/>
        <v>0</v>
      </c>
      <c r="G23" s="65">
        <f t="shared" si="1"/>
        <v>0</v>
      </c>
      <c r="H23" s="12">
        <f>C23/11031.5*H10</f>
        <v>0.12156506019489682</v>
      </c>
      <c r="I23" s="14">
        <f t="shared" si="2"/>
        <v>0.12156506019489682</v>
      </c>
      <c r="J23" s="26"/>
      <c r="K23" s="33"/>
      <c r="L23" s="66"/>
      <c r="M23" s="26"/>
      <c r="N23" s="26"/>
      <c r="O23" s="27">
        <v>9</v>
      </c>
      <c r="P23" s="25" t="s">
        <v>193</v>
      </c>
      <c r="Q23" s="16">
        <v>26.5</v>
      </c>
      <c r="R23" s="137">
        <v>0</v>
      </c>
      <c r="S23" s="137">
        <v>0.629</v>
      </c>
      <c r="T23" s="137">
        <f t="shared" si="3"/>
        <v>0.629</v>
      </c>
      <c r="U23" s="138">
        <f t="shared" si="4"/>
        <v>0.54081420000000002</v>
      </c>
      <c r="V23" s="139">
        <f>Q23/2152.5*V10</f>
        <v>0.24405214703832759</v>
      </c>
      <c r="W23" s="140">
        <f t="shared" si="5"/>
        <v>0.78486634703832758</v>
      </c>
      <c r="X23" s="33"/>
      <c r="Y23" s="29"/>
      <c r="Z23" s="67"/>
    </row>
    <row r="24" spans="1:26" x14ac:dyDescent="0.25">
      <c r="A24" s="15">
        <v>19</v>
      </c>
      <c r="B24" s="25" t="s">
        <v>28</v>
      </c>
      <c r="C24" s="16">
        <v>98.5</v>
      </c>
      <c r="D24" s="137">
        <v>0.80600000000000005</v>
      </c>
      <c r="E24" s="137">
        <v>3.024</v>
      </c>
      <c r="F24" s="137">
        <f t="shared" si="0"/>
        <v>2.218</v>
      </c>
      <c r="G24" s="65">
        <f t="shared" si="1"/>
        <v>1.9070364</v>
      </c>
      <c r="H24" s="12">
        <f>C24/11031.5*H10</f>
        <v>0.25640596208131339</v>
      </c>
      <c r="I24" s="14">
        <f t="shared" si="2"/>
        <v>2.1634423620813132</v>
      </c>
      <c r="J24" s="26"/>
      <c r="K24" s="33"/>
      <c r="L24" s="68"/>
      <c r="M24" s="26"/>
      <c r="N24" s="26"/>
      <c r="O24" s="27">
        <v>10</v>
      </c>
      <c r="P24" s="25" t="s">
        <v>194</v>
      </c>
      <c r="Q24" s="16">
        <v>26</v>
      </c>
      <c r="R24" s="137">
        <v>0</v>
      </c>
      <c r="S24" s="137">
        <v>3.2000000000000001E-2</v>
      </c>
      <c r="T24" s="137">
        <f t="shared" si="3"/>
        <v>3.2000000000000001E-2</v>
      </c>
      <c r="U24" s="138">
        <f t="shared" si="4"/>
        <v>2.7513599999999999E-2</v>
      </c>
      <c r="V24" s="139">
        <f>Q24/2152.5*V10</f>
        <v>0.23944738954703837</v>
      </c>
      <c r="W24" s="140">
        <f t="shared" si="5"/>
        <v>0.2669609895470384</v>
      </c>
      <c r="X24" s="33"/>
      <c r="Y24" s="29"/>
      <c r="Z24" s="69"/>
    </row>
    <row r="25" spans="1:26" x14ac:dyDescent="0.25">
      <c r="A25" s="15">
        <v>20</v>
      </c>
      <c r="B25" s="25" t="s">
        <v>29</v>
      </c>
      <c r="C25" s="16">
        <v>67.900000000000006</v>
      </c>
      <c r="D25" s="137">
        <v>0.629</v>
      </c>
      <c r="E25" s="137">
        <v>2.15</v>
      </c>
      <c r="F25" s="137">
        <f t="shared" si="0"/>
        <v>1.5209999999999999</v>
      </c>
      <c r="G25" s="65">
        <f t="shared" si="1"/>
        <v>1.3077558</v>
      </c>
      <c r="H25" s="12">
        <f>C25/11031.5*H10</f>
        <v>0.17675091193219475</v>
      </c>
      <c r="I25" s="14">
        <f t="shared" si="2"/>
        <v>1.4845067119321949</v>
      </c>
      <c r="J25" s="26"/>
      <c r="K25" s="33"/>
      <c r="L25" s="68"/>
      <c r="M25" s="26"/>
      <c r="N25" s="26"/>
      <c r="O25" s="27">
        <v>11</v>
      </c>
      <c r="P25" s="25" t="s">
        <v>195</v>
      </c>
      <c r="Q25" s="16">
        <v>34.299999999999997</v>
      </c>
      <c r="R25" s="137">
        <v>7.0999999999999994E-2</v>
      </c>
      <c r="S25" s="137">
        <v>0.72399999999999998</v>
      </c>
      <c r="T25" s="137">
        <f t="shared" si="3"/>
        <v>0.65300000000000002</v>
      </c>
      <c r="U25" s="138">
        <f t="shared" si="4"/>
        <v>0.56144939999999999</v>
      </c>
      <c r="V25" s="139">
        <f>Q25/2152.5*V10</f>
        <v>0.31588636390243907</v>
      </c>
      <c r="W25" s="140">
        <f t="shared" si="5"/>
        <v>0.87733576390243906</v>
      </c>
      <c r="X25" s="33"/>
      <c r="Y25" s="29"/>
      <c r="Z25" s="69"/>
    </row>
    <row r="26" spans="1:26" x14ac:dyDescent="0.25">
      <c r="A26" s="15">
        <v>21</v>
      </c>
      <c r="B26" s="25" t="s">
        <v>30</v>
      </c>
      <c r="C26" s="16">
        <v>50.5</v>
      </c>
      <c r="D26" s="137">
        <v>0.13500000000000001</v>
      </c>
      <c r="E26" s="137">
        <v>0.48299999999999998</v>
      </c>
      <c r="F26" s="137">
        <f t="shared" si="0"/>
        <v>0.34799999999999998</v>
      </c>
      <c r="G26" s="65">
        <f t="shared" si="1"/>
        <v>0.29921039999999999</v>
      </c>
      <c r="H26" s="12">
        <f>C26/11031.5*H10</f>
        <v>0.13145686380818608</v>
      </c>
      <c r="I26" s="14">
        <f t="shared" si="2"/>
        <v>0.4306672638081861</v>
      </c>
      <c r="J26" s="26"/>
      <c r="K26" s="33"/>
      <c r="L26" s="68"/>
      <c r="M26" s="26"/>
      <c r="N26" s="26"/>
      <c r="O26" s="27">
        <v>12</v>
      </c>
      <c r="P26" s="25" t="s">
        <v>196</v>
      </c>
      <c r="Q26" s="16">
        <v>32.299999999999997</v>
      </c>
      <c r="R26" s="137">
        <v>0.22900000000000001</v>
      </c>
      <c r="S26" s="137">
        <v>1.028</v>
      </c>
      <c r="T26" s="137">
        <f t="shared" si="3"/>
        <v>0.79900000000000004</v>
      </c>
      <c r="U26" s="138">
        <f t="shared" si="4"/>
        <v>0.68698020000000004</v>
      </c>
      <c r="V26" s="139">
        <f>Q26/2152.5*V10</f>
        <v>0.29746733393728231</v>
      </c>
      <c r="W26" s="140">
        <f t="shared" si="5"/>
        <v>0.98444753393728235</v>
      </c>
      <c r="X26" s="33"/>
      <c r="Y26" s="34"/>
      <c r="Z26" s="69"/>
    </row>
    <row r="27" spans="1:26" x14ac:dyDescent="0.25">
      <c r="A27" s="15">
        <v>22</v>
      </c>
      <c r="B27" s="25" t="s">
        <v>31</v>
      </c>
      <c r="C27" s="16">
        <v>50.4</v>
      </c>
      <c r="D27" s="137">
        <v>0.54900000000000004</v>
      </c>
      <c r="E27" s="137">
        <v>1.5640000000000001</v>
      </c>
      <c r="F27" s="137">
        <f t="shared" si="0"/>
        <v>1.0150000000000001</v>
      </c>
      <c r="G27" s="65">
        <f t="shared" si="1"/>
        <v>0.87269700000000017</v>
      </c>
      <c r="H27" s="12">
        <f>C27/11031.5*H10</f>
        <v>0.13119655318678369</v>
      </c>
      <c r="I27" s="14">
        <f t="shared" si="2"/>
        <v>1.0038935531867839</v>
      </c>
      <c r="J27" s="26"/>
      <c r="K27" s="33"/>
      <c r="L27" s="68"/>
      <c r="M27" s="26"/>
      <c r="N27" s="26"/>
      <c r="O27" s="27">
        <v>13</v>
      </c>
      <c r="P27" s="25" t="s">
        <v>197</v>
      </c>
      <c r="Q27" s="16">
        <v>34.299999999999997</v>
      </c>
      <c r="R27" s="137">
        <v>0</v>
      </c>
      <c r="S27" s="137">
        <v>9.6000000000000002E-2</v>
      </c>
      <c r="T27" s="137">
        <f t="shared" si="3"/>
        <v>9.6000000000000002E-2</v>
      </c>
      <c r="U27" s="138">
        <f t="shared" si="4"/>
        <v>8.2540799999999998E-2</v>
      </c>
      <c r="V27" s="139">
        <f>Q27/2152.5*V10</f>
        <v>0.31588636390243907</v>
      </c>
      <c r="W27" s="140">
        <f t="shared" si="5"/>
        <v>0.39842716390243904</v>
      </c>
      <c r="X27" s="33"/>
      <c r="Y27" s="34"/>
      <c r="Z27" s="69"/>
    </row>
    <row r="28" spans="1:26" x14ac:dyDescent="0.25">
      <c r="A28" s="15">
        <v>23</v>
      </c>
      <c r="B28" s="25" t="s">
        <v>32</v>
      </c>
      <c r="C28" s="16">
        <v>44.7</v>
      </c>
      <c r="D28" s="137">
        <v>0.68300000000000005</v>
      </c>
      <c r="E28" s="137">
        <v>2.222</v>
      </c>
      <c r="F28" s="137">
        <f t="shared" si="0"/>
        <v>1.5389999999999999</v>
      </c>
      <c r="G28" s="65">
        <f t="shared" si="1"/>
        <v>1.3232321999999999</v>
      </c>
      <c r="H28" s="12">
        <f>C28/11031.5*H10</f>
        <v>0.11635884776684983</v>
      </c>
      <c r="I28" s="14">
        <f t="shared" si="2"/>
        <v>1.4395910477668497</v>
      </c>
      <c r="J28" s="26"/>
      <c r="K28" s="33"/>
      <c r="L28" s="68"/>
      <c r="M28" s="26"/>
      <c r="N28" s="26"/>
      <c r="O28" s="27">
        <v>14</v>
      </c>
      <c r="P28" s="25" t="s">
        <v>198</v>
      </c>
      <c r="Q28" s="16">
        <v>37.9</v>
      </c>
      <c r="R28" s="137">
        <v>0</v>
      </c>
      <c r="S28" s="137">
        <v>0.70499999999999996</v>
      </c>
      <c r="T28" s="137">
        <f t="shared" si="3"/>
        <v>0.70499999999999996</v>
      </c>
      <c r="U28" s="138">
        <f t="shared" si="4"/>
        <v>0.606159</v>
      </c>
      <c r="V28" s="139">
        <f>Q28/2152.5*V10</f>
        <v>0.34904061783972129</v>
      </c>
      <c r="W28" s="140">
        <f t="shared" si="5"/>
        <v>0.95519961783972129</v>
      </c>
      <c r="X28" s="33"/>
      <c r="Y28" s="33"/>
      <c r="Z28" s="69"/>
    </row>
    <row r="29" spans="1:26" x14ac:dyDescent="0.25">
      <c r="A29" s="15">
        <v>24</v>
      </c>
      <c r="B29" s="25" t="s">
        <v>33</v>
      </c>
      <c r="C29" s="16">
        <v>75.599999999999994</v>
      </c>
      <c r="D29" s="137">
        <v>0.94499999999999995</v>
      </c>
      <c r="E29" s="137">
        <v>3.1190000000000002</v>
      </c>
      <c r="F29" s="137">
        <f t="shared" si="0"/>
        <v>2.1740000000000004</v>
      </c>
      <c r="G29" s="65">
        <f t="shared" si="1"/>
        <v>1.8692052000000003</v>
      </c>
      <c r="H29" s="12">
        <f>C29/11031.5*H10</f>
        <v>0.19679482978017554</v>
      </c>
      <c r="I29" s="14">
        <f t="shared" si="2"/>
        <v>2.0660000297801759</v>
      </c>
      <c r="J29" s="26"/>
      <c r="K29" s="33"/>
      <c r="L29" s="68"/>
      <c r="M29" s="26"/>
      <c r="N29" s="26"/>
      <c r="O29" s="27">
        <v>15</v>
      </c>
      <c r="P29" s="25" t="s">
        <v>199</v>
      </c>
      <c r="Q29" s="16">
        <v>35.700000000000003</v>
      </c>
      <c r="R29" s="137">
        <v>0.23499999999999999</v>
      </c>
      <c r="S29" s="137">
        <v>0.74199999999999999</v>
      </c>
      <c r="T29" s="137">
        <f t="shared" si="3"/>
        <v>0.50700000000000001</v>
      </c>
      <c r="U29" s="138">
        <f t="shared" si="4"/>
        <v>0.43591859999999999</v>
      </c>
      <c r="V29" s="139">
        <f>Q29/2152.5*V10</f>
        <v>0.32877968487804887</v>
      </c>
      <c r="W29" s="140">
        <f t="shared" si="5"/>
        <v>0.76469828487804881</v>
      </c>
      <c r="X29" s="33"/>
      <c r="Y29" s="33"/>
      <c r="Z29" s="69"/>
    </row>
    <row r="30" spans="1:26" x14ac:dyDescent="0.25">
      <c r="A30" s="15">
        <v>25</v>
      </c>
      <c r="B30" s="25" t="s">
        <v>34</v>
      </c>
      <c r="C30" s="16">
        <v>46.2</v>
      </c>
      <c r="D30" s="137">
        <v>0.71399999999999997</v>
      </c>
      <c r="E30" s="137">
        <v>2.206</v>
      </c>
      <c r="F30" s="137">
        <f t="shared" si="0"/>
        <v>1.492</v>
      </c>
      <c r="G30" s="65">
        <f t="shared" si="1"/>
        <v>1.2828216000000001</v>
      </c>
      <c r="H30" s="12">
        <f>C30/11031.5*H10</f>
        <v>0.12026350708788507</v>
      </c>
      <c r="I30" s="14">
        <f t="shared" si="2"/>
        <v>1.4030851070878851</v>
      </c>
      <c r="J30" s="26"/>
      <c r="K30" s="33"/>
      <c r="L30" s="68"/>
      <c r="M30" s="26"/>
      <c r="N30" s="26"/>
      <c r="O30" s="27">
        <v>16</v>
      </c>
      <c r="P30" s="25" t="s">
        <v>200</v>
      </c>
      <c r="Q30" s="16">
        <v>41.2</v>
      </c>
      <c r="R30" s="137">
        <v>8.7999999999999995E-2</v>
      </c>
      <c r="S30" s="137">
        <v>0.76900000000000002</v>
      </c>
      <c r="T30" s="137">
        <f>S30-R30</f>
        <v>0.68100000000000005</v>
      </c>
      <c r="U30" s="138">
        <f t="shared" si="4"/>
        <v>0.58552380000000004</v>
      </c>
      <c r="V30" s="139">
        <f>Q30/2152.5*V10</f>
        <v>0.37943201728223003</v>
      </c>
      <c r="W30" s="140">
        <f t="shared" si="5"/>
        <v>0.96495581728223012</v>
      </c>
      <c r="X30" s="33"/>
      <c r="Y30" s="34"/>
      <c r="Z30" s="69"/>
    </row>
    <row r="31" spans="1:26" x14ac:dyDescent="0.25">
      <c r="A31" s="15">
        <v>26</v>
      </c>
      <c r="B31" s="25" t="s">
        <v>35</v>
      </c>
      <c r="C31" s="16">
        <v>46.9</v>
      </c>
      <c r="D31" s="137">
        <v>0.42299999999999999</v>
      </c>
      <c r="E31" s="137">
        <v>1.3520000000000001</v>
      </c>
      <c r="F31" s="137">
        <f t="shared" si="0"/>
        <v>0.92900000000000005</v>
      </c>
      <c r="G31" s="65">
        <f t="shared" si="1"/>
        <v>0.79875420000000008</v>
      </c>
      <c r="H31" s="12">
        <f>C31/11031.5*H10</f>
        <v>0.12208568143770152</v>
      </c>
      <c r="I31" s="14">
        <f t="shared" si="2"/>
        <v>0.92083988143770157</v>
      </c>
      <c r="J31" s="26"/>
      <c r="K31" s="33"/>
      <c r="L31" s="68"/>
      <c r="M31" s="26"/>
      <c r="N31" s="26"/>
      <c r="O31" s="27">
        <v>17</v>
      </c>
      <c r="P31" s="25" t="s">
        <v>201</v>
      </c>
      <c r="Q31" s="16">
        <v>36.9</v>
      </c>
      <c r="R31" s="137">
        <v>0</v>
      </c>
      <c r="S31" s="137">
        <v>0</v>
      </c>
      <c r="T31" s="137">
        <f t="shared" ref="T31:T44" si="6">S31-R31</f>
        <v>0</v>
      </c>
      <c r="U31" s="138">
        <f t="shared" si="4"/>
        <v>0</v>
      </c>
      <c r="V31" s="141">
        <f>Q31/2152.5*V10</f>
        <v>0.33983110285714296</v>
      </c>
      <c r="W31" s="140">
        <f t="shared" si="5"/>
        <v>0.33983110285714296</v>
      </c>
      <c r="X31" s="33"/>
      <c r="Y31" s="33"/>
      <c r="Z31" s="69"/>
    </row>
    <row r="32" spans="1:26" x14ac:dyDescent="0.25">
      <c r="A32" s="15">
        <v>27</v>
      </c>
      <c r="B32" s="25" t="s">
        <v>36</v>
      </c>
      <c r="C32" s="16">
        <v>47.3</v>
      </c>
      <c r="D32" s="137">
        <v>0.36699999999999999</v>
      </c>
      <c r="E32" s="137">
        <v>0.36699999999999999</v>
      </c>
      <c r="F32" s="137">
        <f t="shared" si="0"/>
        <v>0</v>
      </c>
      <c r="G32" s="65">
        <f t="shared" si="1"/>
        <v>0</v>
      </c>
      <c r="H32" s="12">
        <f>C32/11031.5*H10</f>
        <v>0.1231269239233109</v>
      </c>
      <c r="I32" s="14">
        <f t="shared" si="2"/>
        <v>0.1231269239233109</v>
      </c>
      <c r="J32" s="26"/>
      <c r="K32" s="33"/>
      <c r="L32" s="68"/>
      <c r="M32" s="26"/>
      <c r="N32" s="26"/>
      <c r="O32" s="15">
        <v>18</v>
      </c>
      <c r="P32" s="25" t="s">
        <v>202</v>
      </c>
      <c r="Q32" s="16">
        <v>34.700000000000003</v>
      </c>
      <c r="R32" s="137">
        <v>1.9E-2</v>
      </c>
      <c r="S32" s="137">
        <v>0.218</v>
      </c>
      <c r="T32" s="137">
        <f t="shared" si="6"/>
        <v>0.19900000000000001</v>
      </c>
      <c r="U32" s="138">
        <f t="shared" si="4"/>
        <v>0.17110020000000001</v>
      </c>
      <c r="V32" s="139">
        <f>Q32/2152.5*V10</f>
        <v>0.31957016989547049</v>
      </c>
      <c r="W32" s="140">
        <f t="shared" si="5"/>
        <v>0.49067036989547053</v>
      </c>
      <c r="X32" s="33"/>
      <c r="Y32" s="33"/>
      <c r="Z32" s="69"/>
    </row>
    <row r="33" spans="1:26" x14ac:dyDescent="0.25">
      <c r="A33" s="15">
        <v>28</v>
      </c>
      <c r="B33" s="25" t="s">
        <v>37</v>
      </c>
      <c r="C33" s="16">
        <v>97.9</v>
      </c>
      <c r="D33" s="137">
        <v>1.0009999999999999</v>
      </c>
      <c r="E33" s="137">
        <v>3.536</v>
      </c>
      <c r="F33" s="137">
        <f t="shared" si="0"/>
        <v>2.5350000000000001</v>
      </c>
      <c r="G33" s="65">
        <f t="shared" si="1"/>
        <v>2.1795930000000001</v>
      </c>
      <c r="H33" s="12">
        <f>C33/11031.5*H10</f>
        <v>0.25484409835289928</v>
      </c>
      <c r="I33" s="14">
        <f t="shared" si="2"/>
        <v>2.4344370983528996</v>
      </c>
      <c r="J33" s="26"/>
      <c r="K33" s="33"/>
      <c r="L33" s="68"/>
      <c r="M33" s="26"/>
      <c r="N33" s="26"/>
      <c r="O33" s="27">
        <v>19</v>
      </c>
      <c r="P33" s="25" t="s">
        <v>203</v>
      </c>
      <c r="Q33" s="16">
        <v>36.700000000000003</v>
      </c>
      <c r="R33" s="137">
        <v>5.8999999999999997E-2</v>
      </c>
      <c r="S33" s="137">
        <v>5.8999999999999997E-2</v>
      </c>
      <c r="T33" s="137">
        <f t="shared" si="6"/>
        <v>0</v>
      </c>
      <c r="U33" s="138">
        <f t="shared" si="4"/>
        <v>0</v>
      </c>
      <c r="V33" s="139">
        <f>Q33/2152.5*V10</f>
        <v>0.33798919986062731</v>
      </c>
      <c r="W33" s="140">
        <f t="shared" si="5"/>
        <v>0.33798919986062731</v>
      </c>
      <c r="X33" s="33"/>
      <c r="Y33" s="34"/>
      <c r="Z33" s="69"/>
    </row>
    <row r="34" spans="1:26" x14ac:dyDescent="0.25">
      <c r="A34" s="15">
        <v>29</v>
      </c>
      <c r="B34" s="25" t="s">
        <v>38</v>
      </c>
      <c r="C34" s="16">
        <v>67.8</v>
      </c>
      <c r="D34" s="137">
        <v>0.47399999999999998</v>
      </c>
      <c r="E34" s="137">
        <v>1.65</v>
      </c>
      <c r="F34" s="137">
        <f t="shared" si="0"/>
        <v>1.1759999999999999</v>
      </c>
      <c r="G34" s="65">
        <f t="shared" si="1"/>
        <v>1.0111247999999999</v>
      </c>
      <c r="H34" s="12">
        <f>C34/11031.5*H10</f>
        <v>0.17649060131079236</v>
      </c>
      <c r="I34" s="14">
        <f t="shared" si="2"/>
        <v>1.1876154013107922</v>
      </c>
      <c r="J34" s="26"/>
      <c r="K34" s="33"/>
      <c r="L34" s="68"/>
      <c r="M34" s="26"/>
      <c r="N34" s="26"/>
      <c r="O34" s="27">
        <v>20</v>
      </c>
      <c r="P34" s="25" t="s">
        <v>204</v>
      </c>
      <c r="Q34" s="16">
        <v>34</v>
      </c>
      <c r="R34" s="137">
        <v>0</v>
      </c>
      <c r="S34" s="137">
        <v>8.3000000000000004E-2</v>
      </c>
      <c r="T34" s="137">
        <f t="shared" si="6"/>
        <v>8.3000000000000004E-2</v>
      </c>
      <c r="U34" s="138">
        <f t="shared" si="4"/>
        <v>7.1363400000000007E-2</v>
      </c>
      <c r="V34" s="139">
        <f>Q34/2152.5*V10</f>
        <v>0.31312350940766559</v>
      </c>
      <c r="W34" s="140">
        <f t="shared" si="5"/>
        <v>0.38448690940766561</v>
      </c>
      <c r="X34" s="33"/>
      <c r="Y34" s="34"/>
      <c r="Z34" s="69"/>
    </row>
    <row r="35" spans="1:26" x14ac:dyDescent="0.25">
      <c r="A35" s="15">
        <v>30</v>
      </c>
      <c r="B35" s="25" t="s">
        <v>39</v>
      </c>
      <c r="C35" s="16">
        <v>50.9</v>
      </c>
      <c r="D35" s="137">
        <v>0.35099999999999998</v>
      </c>
      <c r="E35" s="137">
        <v>0.754</v>
      </c>
      <c r="F35" s="137">
        <f t="shared" si="0"/>
        <v>0.40300000000000002</v>
      </c>
      <c r="G35" s="65">
        <f t="shared" si="1"/>
        <v>0.34649940000000001</v>
      </c>
      <c r="H35" s="12">
        <f>C35/11031.5*H10</f>
        <v>0.13249810629379544</v>
      </c>
      <c r="I35" s="14">
        <f t="shared" si="2"/>
        <v>0.47899750629379545</v>
      </c>
      <c r="J35" s="26"/>
      <c r="K35" s="33"/>
      <c r="L35" s="68"/>
      <c r="M35" s="26"/>
      <c r="N35" s="26"/>
      <c r="O35" s="27">
        <v>21</v>
      </c>
      <c r="P35" s="25" t="s">
        <v>205</v>
      </c>
      <c r="Q35" s="16">
        <v>28.5</v>
      </c>
      <c r="R35" s="137">
        <v>0.34200000000000003</v>
      </c>
      <c r="S35" s="137">
        <v>0.88900000000000001</v>
      </c>
      <c r="T35" s="137">
        <f t="shared" si="6"/>
        <v>0.54699999999999993</v>
      </c>
      <c r="U35" s="138">
        <f t="shared" si="4"/>
        <v>0.47031059999999997</v>
      </c>
      <c r="V35" s="139">
        <f>Q35/2152.5*V10</f>
        <v>0.26247117700348438</v>
      </c>
      <c r="W35" s="140">
        <f t="shared" si="5"/>
        <v>0.73278177700348435</v>
      </c>
      <c r="X35" s="33"/>
      <c r="Y35" s="33"/>
      <c r="Z35" s="69"/>
    </row>
    <row r="36" spans="1:26" x14ac:dyDescent="0.25">
      <c r="A36" s="15">
        <v>31</v>
      </c>
      <c r="B36" s="25" t="s">
        <v>40</v>
      </c>
      <c r="C36" s="16">
        <v>50.5</v>
      </c>
      <c r="D36" s="137">
        <v>0.627</v>
      </c>
      <c r="E36" s="137">
        <v>1.3440000000000001</v>
      </c>
      <c r="F36" s="137">
        <f t="shared" si="0"/>
        <v>0.71700000000000008</v>
      </c>
      <c r="G36" s="65">
        <f t="shared" si="1"/>
        <v>0.61647660000000004</v>
      </c>
      <c r="H36" s="12">
        <f>C36/11031.5*H10</f>
        <v>0.13145686380818608</v>
      </c>
      <c r="I36" s="14">
        <f t="shared" si="2"/>
        <v>0.74793346380818615</v>
      </c>
      <c r="J36" s="26"/>
      <c r="K36" s="33"/>
      <c r="L36" s="68"/>
      <c r="M36" s="26"/>
      <c r="N36" s="26"/>
      <c r="O36" s="27">
        <v>22</v>
      </c>
      <c r="P36" s="25" t="s">
        <v>206</v>
      </c>
      <c r="Q36" s="16">
        <v>26.6</v>
      </c>
      <c r="R36" s="137">
        <v>1.7000000000000001E-2</v>
      </c>
      <c r="S36" s="137">
        <v>0.26</v>
      </c>
      <c r="T36" s="137">
        <f t="shared" si="6"/>
        <v>0.24299999999999999</v>
      </c>
      <c r="U36" s="138">
        <f t="shared" si="4"/>
        <v>0.20893139999999999</v>
      </c>
      <c r="V36" s="139">
        <f>Q36/2152.5*V10</f>
        <v>0.24497309853658542</v>
      </c>
      <c r="W36" s="140">
        <f t="shared" si="5"/>
        <v>0.45390449853658543</v>
      </c>
      <c r="X36" s="33"/>
      <c r="Y36" s="33"/>
      <c r="Z36" s="69"/>
    </row>
    <row r="37" spans="1:26" x14ac:dyDescent="0.25">
      <c r="A37" s="15">
        <v>32</v>
      </c>
      <c r="B37" s="25" t="s">
        <v>41</v>
      </c>
      <c r="C37" s="16">
        <v>44.6</v>
      </c>
      <c r="D37" s="137">
        <v>0.42799999999999999</v>
      </c>
      <c r="E37" s="137">
        <v>1.5640000000000001</v>
      </c>
      <c r="F37" s="137">
        <f t="shared" si="0"/>
        <v>1.1360000000000001</v>
      </c>
      <c r="G37" s="65">
        <f t="shared" si="1"/>
        <v>0.97673280000000007</v>
      </c>
      <c r="H37" s="12">
        <f>C37/11031.5*H10</f>
        <v>0.11609853714544749</v>
      </c>
      <c r="I37" s="14">
        <f t="shared" si="2"/>
        <v>1.0928313371454474</v>
      </c>
      <c r="J37" s="26"/>
      <c r="K37" s="33"/>
      <c r="L37" s="68"/>
      <c r="M37" s="26"/>
      <c r="N37" s="26"/>
      <c r="O37" s="27">
        <v>23</v>
      </c>
      <c r="P37" s="25" t="s">
        <v>207</v>
      </c>
      <c r="Q37" s="16">
        <v>27.5</v>
      </c>
      <c r="R37" s="137">
        <v>0</v>
      </c>
      <c r="S37" s="137">
        <v>0.6</v>
      </c>
      <c r="T37" s="137">
        <f t="shared" si="6"/>
        <v>0.6</v>
      </c>
      <c r="U37" s="138">
        <f t="shared" si="4"/>
        <v>0.51588000000000001</v>
      </c>
      <c r="V37" s="139">
        <f>Q37/2152.5*V10</f>
        <v>0.253261662020906</v>
      </c>
      <c r="W37" s="140">
        <f t="shared" si="5"/>
        <v>0.76914166202090595</v>
      </c>
      <c r="X37" s="33"/>
      <c r="Y37" s="34"/>
      <c r="Z37" s="69"/>
    </row>
    <row r="38" spans="1:26" x14ac:dyDescent="0.25">
      <c r="A38" s="15">
        <v>33</v>
      </c>
      <c r="B38" s="25" t="s">
        <v>42</v>
      </c>
      <c r="C38" s="16">
        <v>75.7</v>
      </c>
      <c r="D38" s="137">
        <v>0.74099999999999999</v>
      </c>
      <c r="E38" s="137">
        <v>2.5499999999999998</v>
      </c>
      <c r="F38" s="137">
        <f t="shared" si="0"/>
        <v>1.8089999999999997</v>
      </c>
      <c r="G38" s="65">
        <f t="shared" si="1"/>
        <v>1.5553781999999998</v>
      </c>
      <c r="H38" s="12">
        <f>C38/11031.5*H10</f>
        <v>0.1970551404015779</v>
      </c>
      <c r="I38" s="14">
        <f t="shared" si="2"/>
        <v>1.7524333404015777</v>
      </c>
      <c r="J38" s="26"/>
      <c r="K38" s="33"/>
      <c r="L38" s="68"/>
      <c r="M38" s="26"/>
      <c r="N38" s="26"/>
      <c r="O38" s="27">
        <v>24</v>
      </c>
      <c r="P38" s="25" t="s">
        <v>208</v>
      </c>
      <c r="Q38" s="16">
        <v>26.1</v>
      </c>
      <c r="R38" s="137">
        <v>0.17899999999999999</v>
      </c>
      <c r="S38" s="137">
        <v>0.86199999999999999</v>
      </c>
      <c r="T38" s="137">
        <f t="shared" si="6"/>
        <v>0.68300000000000005</v>
      </c>
      <c r="U38" s="138">
        <f t="shared" si="4"/>
        <v>0.58724340000000008</v>
      </c>
      <c r="V38" s="139">
        <f>Q38/2152.5*V10</f>
        <v>0.24036834104529625</v>
      </c>
      <c r="W38" s="140">
        <f t="shared" si="5"/>
        <v>0.82761174104529633</v>
      </c>
      <c r="X38" s="33"/>
      <c r="Y38" s="34"/>
      <c r="Z38" s="69"/>
    </row>
    <row r="39" spans="1:26" x14ac:dyDescent="0.25">
      <c r="A39" s="15">
        <v>34</v>
      </c>
      <c r="B39" s="25" t="s">
        <v>43</v>
      </c>
      <c r="C39" s="16">
        <v>45.6</v>
      </c>
      <c r="D39" s="137">
        <v>0.55500000000000005</v>
      </c>
      <c r="E39" s="137">
        <v>2.0139999999999998</v>
      </c>
      <c r="F39" s="137">
        <f t="shared" si="0"/>
        <v>1.4589999999999996</v>
      </c>
      <c r="G39" s="65">
        <f t="shared" si="1"/>
        <v>1.2544481999999997</v>
      </c>
      <c r="H39" s="12">
        <f>C39/11031.5*H10</f>
        <v>0.11870164335947099</v>
      </c>
      <c r="I39" s="14">
        <f t="shared" si="2"/>
        <v>1.3731498433594707</v>
      </c>
      <c r="J39" s="26"/>
      <c r="K39" s="33"/>
      <c r="L39" s="68"/>
      <c r="M39" s="26"/>
      <c r="N39" s="26"/>
      <c r="O39" s="27">
        <v>25</v>
      </c>
      <c r="P39" s="25" t="s">
        <v>209</v>
      </c>
      <c r="Q39" s="16">
        <v>26.1</v>
      </c>
      <c r="R39" s="137">
        <v>0.221</v>
      </c>
      <c r="S39" s="137">
        <v>0.97699999999999998</v>
      </c>
      <c r="T39" s="137">
        <f t="shared" si="6"/>
        <v>0.75600000000000001</v>
      </c>
      <c r="U39" s="138">
        <f t="shared" si="4"/>
        <v>0.65000880000000005</v>
      </c>
      <c r="V39" s="139">
        <f>Q39/2152.5*V10</f>
        <v>0.24036834104529625</v>
      </c>
      <c r="W39" s="140">
        <f t="shared" si="5"/>
        <v>0.89037714104529631</v>
      </c>
      <c r="X39" s="33"/>
      <c r="Y39" s="34"/>
      <c r="Z39" s="69"/>
    </row>
    <row r="40" spans="1:26" x14ac:dyDescent="0.25">
      <c r="A40" s="15">
        <v>35</v>
      </c>
      <c r="B40" s="25" t="s">
        <v>44</v>
      </c>
      <c r="C40" s="16">
        <v>47.2</v>
      </c>
      <c r="D40" s="137">
        <v>0.55000000000000004</v>
      </c>
      <c r="E40" s="137">
        <v>1.72</v>
      </c>
      <c r="F40" s="137">
        <f t="shared" si="0"/>
        <v>1.17</v>
      </c>
      <c r="G40" s="65">
        <f t="shared" si="1"/>
        <v>1.0059659999999999</v>
      </c>
      <c r="H40" s="12">
        <f>C40/11031.5*H10</f>
        <v>0.12286661330190855</v>
      </c>
      <c r="I40" s="14">
        <f t="shared" si="2"/>
        <v>1.1288326133019084</v>
      </c>
      <c r="J40" s="26"/>
      <c r="K40" s="33"/>
      <c r="L40" s="68"/>
      <c r="M40" s="26"/>
      <c r="N40" s="26"/>
      <c r="O40" s="27">
        <v>26</v>
      </c>
      <c r="P40" s="25" t="s">
        <v>210</v>
      </c>
      <c r="Q40" s="16">
        <v>34.200000000000003</v>
      </c>
      <c r="R40" s="137">
        <v>0.21299999999999999</v>
      </c>
      <c r="S40" s="137">
        <v>0.83099999999999996</v>
      </c>
      <c r="T40" s="137">
        <f t="shared" si="6"/>
        <v>0.61799999999999999</v>
      </c>
      <c r="U40" s="138">
        <f t="shared" si="4"/>
        <v>0.53135639999999995</v>
      </c>
      <c r="V40" s="139">
        <f>Q40/2152.5*V10</f>
        <v>0.3149654124041813</v>
      </c>
      <c r="W40" s="140">
        <f t="shared" si="5"/>
        <v>0.84632181240418125</v>
      </c>
      <c r="X40" s="33"/>
      <c r="Y40" s="34"/>
      <c r="Z40" s="69"/>
    </row>
    <row r="41" spans="1:26" x14ac:dyDescent="0.25">
      <c r="A41" s="15">
        <v>36</v>
      </c>
      <c r="B41" s="25" t="s">
        <v>45</v>
      </c>
      <c r="C41" s="16">
        <v>48.4</v>
      </c>
      <c r="D41" s="137">
        <v>0.46200000000000002</v>
      </c>
      <c r="E41" s="137">
        <v>1.8120000000000001</v>
      </c>
      <c r="F41" s="137">
        <f t="shared" si="0"/>
        <v>1.35</v>
      </c>
      <c r="G41" s="65">
        <f t="shared" si="1"/>
        <v>1.16073</v>
      </c>
      <c r="H41" s="12">
        <f>C41/11031.5*H10</f>
        <v>0.12599034075873675</v>
      </c>
      <c r="I41" s="14">
        <f t="shared" si="2"/>
        <v>1.2867203407587369</v>
      </c>
      <c r="J41" s="26"/>
      <c r="K41" s="33"/>
      <c r="L41" s="68"/>
      <c r="M41" s="26"/>
      <c r="N41" s="26"/>
      <c r="O41" s="15">
        <v>27</v>
      </c>
      <c r="P41" s="25" t="s">
        <v>211</v>
      </c>
      <c r="Q41" s="16">
        <v>32.5</v>
      </c>
      <c r="R41" s="137">
        <v>5.0000000000000001E-3</v>
      </c>
      <c r="S41" s="137">
        <v>2.1000000000000001E-2</v>
      </c>
      <c r="T41" s="137">
        <f t="shared" si="6"/>
        <v>1.6E-2</v>
      </c>
      <c r="U41" s="138">
        <f t="shared" si="4"/>
        <v>1.37568E-2</v>
      </c>
      <c r="V41" s="139">
        <f>Q41/2152.5*V10</f>
        <v>0.29930923693379802</v>
      </c>
      <c r="W41" s="140">
        <f t="shared" si="5"/>
        <v>0.31306603693379803</v>
      </c>
      <c r="X41" s="33"/>
      <c r="Y41" s="34"/>
      <c r="Z41" s="69"/>
    </row>
    <row r="42" spans="1:26" x14ac:dyDescent="0.25">
      <c r="A42" s="15">
        <v>37</v>
      </c>
      <c r="B42" s="25" t="s">
        <v>46</v>
      </c>
      <c r="C42" s="16">
        <v>98.5</v>
      </c>
      <c r="D42" s="137">
        <v>1.024</v>
      </c>
      <c r="E42" s="137">
        <v>3.4249999999999998</v>
      </c>
      <c r="F42" s="137">
        <f t="shared" si="0"/>
        <v>2.4009999999999998</v>
      </c>
      <c r="G42" s="65">
        <f t="shared" si="1"/>
        <v>2.0643797999999998</v>
      </c>
      <c r="H42" s="12">
        <f>C42/11031.5*H10</f>
        <v>0.25640596208131339</v>
      </c>
      <c r="I42" s="14">
        <f t="shared" si="2"/>
        <v>2.320785762081313</v>
      </c>
      <c r="J42" s="26"/>
      <c r="K42" s="33"/>
      <c r="L42" s="68"/>
      <c r="M42" s="26"/>
      <c r="N42" s="26"/>
      <c r="O42" s="15">
        <v>28</v>
      </c>
      <c r="P42" s="25" t="s">
        <v>212</v>
      </c>
      <c r="Q42" s="16">
        <v>34.1</v>
      </c>
      <c r="R42" s="137">
        <v>0.438</v>
      </c>
      <c r="S42" s="137">
        <v>1.7</v>
      </c>
      <c r="T42" s="137">
        <f t="shared" si="6"/>
        <v>1.262</v>
      </c>
      <c r="U42" s="138">
        <f t="shared" si="4"/>
        <v>1.0850675999999999</v>
      </c>
      <c r="V42" s="139">
        <f>Q42/2152.5*V10</f>
        <v>0.31404446090592342</v>
      </c>
      <c r="W42" s="140">
        <f t="shared" si="5"/>
        <v>1.3991120609059233</v>
      </c>
      <c r="X42" s="33"/>
      <c r="Y42" s="34"/>
      <c r="Z42" s="69"/>
    </row>
    <row r="43" spans="1:26" x14ac:dyDescent="0.25">
      <c r="A43" s="15">
        <v>38</v>
      </c>
      <c r="B43" s="25" t="s">
        <v>47</v>
      </c>
      <c r="C43" s="16">
        <v>67.7</v>
      </c>
      <c r="D43" s="137">
        <v>0.65400000000000003</v>
      </c>
      <c r="E43" s="137">
        <v>1.7869999999999999</v>
      </c>
      <c r="F43" s="137">
        <f t="shared" si="0"/>
        <v>1.133</v>
      </c>
      <c r="G43" s="65">
        <f t="shared" si="1"/>
        <v>0.97415340000000006</v>
      </c>
      <c r="H43" s="12">
        <f>C43/11031.5*H10</f>
        <v>0.17623029068939003</v>
      </c>
      <c r="I43" s="14">
        <f t="shared" si="2"/>
        <v>1.1503836906893901</v>
      </c>
      <c r="J43" s="26"/>
      <c r="K43" s="33"/>
      <c r="L43" s="68"/>
      <c r="M43" s="26"/>
      <c r="N43" s="26"/>
      <c r="O43" s="15">
        <v>29</v>
      </c>
      <c r="P43" s="25" t="s">
        <v>213</v>
      </c>
      <c r="Q43" s="16">
        <v>37.5</v>
      </c>
      <c r="R43" s="137">
        <v>0.35299999999999998</v>
      </c>
      <c r="S43" s="137">
        <v>0.98699999999999999</v>
      </c>
      <c r="T43" s="137">
        <f t="shared" si="6"/>
        <v>0.63400000000000001</v>
      </c>
      <c r="U43" s="138">
        <f t="shared" si="4"/>
        <v>0.54511319999999996</v>
      </c>
      <c r="V43" s="139">
        <f>Q43/2152.5*V10</f>
        <v>0.34535681184668998</v>
      </c>
      <c r="W43" s="140">
        <f t="shared" si="5"/>
        <v>0.89047001184668995</v>
      </c>
      <c r="X43" s="33"/>
      <c r="Y43" s="34"/>
      <c r="Z43" s="69"/>
    </row>
    <row r="44" spans="1:26" x14ac:dyDescent="0.25">
      <c r="A44" s="15">
        <v>39</v>
      </c>
      <c r="B44" s="25" t="s">
        <v>48</v>
      </c>
      <c r="C44" s="16">
        <v>50.6</v>
      </c>
      <c r="D44" s="137">
        <v>0</v>
      </c>
      <c r="E44" s="137">
        <v>0</v>
      </c>
      <c r="F44" s="137">
        <f t="shared" si="0"/>
        <v>0</v>
      </c>
      <c r="G44" s="65">
        <f t="shared" si="1"/>
        <v>0</v>
      </c>
      <c r="H44" s="12">
        <f>C44/11031.5*H10</f>
        <v>0.13171717442958841</v>
      </c>
      <c r="I44" s="14">
        <f t="shared" si="2"/>
        <v>0.13171717442958841</v>
      </c>
      <c r="J44" s="26"/>
      <c r="K44" s="33"/>
      <c r="L44" s="68"/>
      <c r="M44" s="26"/>
      <c r="N44" s="26"/>
      <c r="O44" s="27">
        <v>30</v>
      </c>
      <c r="P44" s="25" t="s">
        <v>214</v>
      </c>
      <c r="Q44" s="16">
        <v>34.9</v>
      </c>
      <c r="R44" s="137">
        <v>0.21</v>
      </c>
      <c r="S44" s="137">
        <v>0.872</v>
      </c>
      <c r="T44" s="137">
        <f t="shared" si="6"/>
        <v>0.66200000000000003</v>
      </c>
      <c r="U44" s="138">
        <f t="shared" si="4"/>
        <v>0.56918760000000002</v>
      </c>
      <c r="V44" s="139">
        <f>Q44/2152.5*V10</f>
        <v>0.32141207289198614</v>
      </c>
      <c r="W44" s="140">
        <f t="shared" si="5"/>
        <v>0.89059967289198616</v>
      </c>
      <c r="X44" s="33"/>
      <c r="Y44" s="33"/>
      <c r="Z44" s="69"/>
    </row>
    <row r="45" spans="1:26" x14ac:dyDescent="0.25">
      <c r="A45" s="15">
        <v>40</v>
      </c>
      <c r="B45" s="25" t="s">
        <v>49</v>
      </c>
      <c r="C45" s="16">
        <v>50.3</v>
      </c>
      <c r="D45" s="137">
        <v>0.33300000000000002</v>
      </c>
      <c r="E45" s="137">
        <v>1.026</v>
      </c>
      <c r="F45" s="137">
        <f t="shared" si="0"/>
        <v>0.69300000000000006</v>
      </c>
      <c r="G45" s="65">
        <f t="shared" si="1"/>
        <v>0.59584140000000008</v>
      </c>
      <c r="H45" s="12">
        <f>C45/11031.5*H10</f>
        <v>0.13093624256538136</v>
      </c>
      <c r="I45" s="14">
        <f t="shared" si="2"/>
        <v>0.72677764256538147</v>
      </c>
      <c r="J45" s="26"/>
      <c r="K45" s="33"/>
      <c r="L45" s="68"/>
      <c r="M45" s="26"/>
      <c r="N45" s="26"/>
      <c r="O45" s="27">
        <v>31</v>
      </c>
      <c r="P45" s="25" t="s">
        <v>215</v>
      </c>
      <c r="Q45" s="16">
        <v>38.9</v>
      </c>
      <c r="R45" s="137">
        <v>0</v>
      </c>
      <c r="S45" s="137">
        <v>0.874</v>
      </c>
      <c r="T45" s="137">
        <f>S45-R45</f>
        <v>0.874</v>
      </c>
      <c r="U45" s="138">
        <f t="shared" si="4"/>
        <v>0.75146520000000006</v>
      </c>
      <c r="V45" s="139">
        <f>Q45/2152.5*V10</f>
        <v>0.35825013282229973</v>
      </c>
      <c r="W45" s="140">
        <f t="shared" si="5"/>
        <v>1.1097153328222997</v>
      </c>
      <c r="X45" s="33"/>
      <c r="Y45" s="29"/>
      <c r="Z45" s="69"/>
    </row>
    <row r="46" spans="1:26" x14ac:dyDescent="0.25">
      <c r="A46" s="15">
        <v>41</v>
      </c>
      <c r="B46" s="25" t="s">
        <v>50</v>
      </c>
      <c r="C46" s="16">
        <v>44.6</v>
      </c>
      <c r="D46" s="137">
        <v>0</v>
      </c>
      <c r="E46" s="137">
        <v>0</v>
      </c>
      <c r="F46" s="137">
        <f t="shared" si="0"/>
        <v>0</v>
      </c>
      <c r="G46" s="65">
        <f t="shared" si="1"/>
        <v>0</v>
      </c>
      <c r="H46" s="12">
        <f>C46/11031.5*H10</f>
        <v>0.11609853714544749</v>
      </c>
      <c r="I46" s="14">
        <f t="shared" si="2"/>
        <v>0.11609853714544749</v>
      </c>
      <c r="J46" s="26"/>
      <c r="K46" s="33"/>
      <c r="L46" s="68"/>
      <c r="M46" s="26"/>
      <c r="N46" s="26"/>
      <c r="O46" s="27">
        <v>32</v>
      </c>
      <c r="P46" s="25" t="s">
        <v>216</v>
      </c>
      <c r="Q46" s="16">
        <v>36.5</v>
      </c>
      <c r="R46" s="137">
        <v>0.28299999999999997</v>
      </c>
      <c r="S46" s="137">
        <v>0.39800000000000002</v>
      </c>
      <c r="T46" s="137">
        <f t="shared" ref="T46:T56" si="7">S46-R46</f>
        <v>0.11500000000000005</v>
      </c>
      <c r="U46" s="138">
        <f t="shared" si="4"/>
        <v>9.8877000000000034E-2</v>
      </c>
      <c r="V46" s="139">
        <f>Q46/2152.5*V10</f>
        <v>0.3361472968641116</v>
      </c>
      <c r="W46" s="140">
        <f t="shared" si="5"/>
        <v>0.43502429686411165</v>
      </c>
      <c r="X46" s="33"/>
      <c r="Y46" s="34"/>
      <c r="Z46" s="69"/>
    </row>
    <row r="47" spans="1:26" x14ac:dyDescent="0.25">
      <c r="A47" s="15">
        <v>42</v>
      </c>
      <c r="B47" s="25" t="s">
        <v>51</v>
      </c>
      <c r="C47" s="16">
        <v>76</v>
      </c>
      <c r="D47" s="137">
        <v>1.216</v>
      </c>
      <c r="E47" s="137">
        <v>2.7210000000000001</v>
      </c>
      <c r="F47" s="137">
        <f t="shared" si="0"/>
        <v>1.5050000000000001</v>
      </c>
      <c r="G47" s="65">
        <f t="shared" si="1"/>
        <v>1.2939990000000001</v>
      </c>
      <c r="H47" s="12">
        <f>C47/11031.5*H10</f>
        <v>0.19783607226578495</v>
      </c>
      <c r="I47" s="14">
        <f t="shared" si="2"/>
        <v>1.4918350722657852</v>
      </c>
      <c r="J47" s="26"/>
      <c r="K47" s="33"/>
      <c r="L47" s="68"/>
      <c r="M47" s="26"/>
      <c r="N47" s="26"/>
      <c r="O47" s="27">
        <v>33</v>
      </c>
      <c r="P47" s="25" t="s">
        <v>258</v>
      </c>
      <c r="Q47" s="16">
        <v>34.4</v>
      </c>
      <c r="R47" s="137">
        <v>0</v>
      </c>
      <c r="S47" s="137">
        <v>0</v>
      </c>
      <c r="T47" s="137">
        <f t="shared" si="7"/>
        <v>0</v>
      </c>
      <c r="U47" s="138">
        <f t="shared" si="4"/>
        <v>0</v>
      </c>
      <c r="V47" s="139">
        <f>Q47/2152.5*V10</f>
        <v>0.31680731540069695</v>
      </c>
      <c r="W47" s="140">
        <f t="shared" si="5"/>
        <v>0.31680731540069695</v>
      </c>
      <c r="X47" s="33"/>
      <c r="Y47" s="34"/>
      <c r="Z47" s="69"/>
    </row>
    <row r="48" spans="1:26" x14ac:dyDescent="0.25">
      <c r="A48" s="15">
        <v>43</v>
      </c>
      <c r="B48" s="25" t="s">
        <v>52</v>
      </c>
      <c r="C48" s="16">
        <v>45.4</v>
      </c>
      <c r="D48" s="137">
        <v>9.4E-2</v>
      </c>
      <c r="E48" s="137">
        <v>0.93100000000000005</v>
      </c>
      <c r="F48" s="137">
        <f>E48-D48</f>
        <v>0.83700000000000008</v>
      </c>
      <c r="G48" s="65">
        <f t="shared" si="1"/>
        <v>0.71965260000000009</v>
      </c>
      <c r="H48" s="12">
        <f>C48/11031.5*H10</f>
        <v>0.11818102211666628</v>
      </c>
      <c r="I48" s="14">
        <f t="shared" si="2"/>
        <v>0.83783362211666634</v>
      </c>
      <c r="J48" s="26"/>
      <c r="K48" s="33"/>
      <c r="L48" s="68"/>
      <c r="M48" s="26"/>
      <c r="N48" s="26"/>
      <c r="O48" s="27">
        <v>34</v>
      </c>
      <c r="P48" s="25" t="s">
        <v>217</v>
      </c>
      <c r="Q48" s="16">
        <v>36.9</v>
      </c>
      <c r="R48" s="137">
        <v>0.29499999999999998</v>
      </c>
      <c r="S48" s="137">
        <v>1.0169999999999999</v>
      </c>
      <c r="T48" s="137">
        <f t="shared" si="7"/>
        <v>0.72199999999999998</v>
      </c>
      <c r="U48" s="138">
        <f t="shared" si="4"/>
        <v>0.62077559999999998</v>
      </c>
      <c r="V48" s="139">
        <f>Q48/2152.5*V10</f>
        <v>0.33983110285714296</v>
      </c>
      <c r="W48" s="140">
        <f t="shared" si="5"/>
        <v>0.960606702857143</v>
      </c>
      <c r="X48" s="33"/>
      <c r="Y48" s="34"/>
      <c r="Z48" s="69"/>
    </row>
    <row r="49" spans="1:26" x14ac:dyDescent="0.25">
      <c r="A49" s="15">
        <v>44</v>
      </c>
      <c r="B49" s="25" t="s">
        <v>53</v>
      </c>
      <c r="C49" s="16">
        <v>46.9</v>
      </c>
      <c r="D49" s="137">
        <v>0</v>
      </c>
      <c r="E49" s="137">
        <v>0</v>
      </c>
      <c r="F49" s="137">
        <f t="shared" si="0"/>
        <v>0</v>
      </c>
      <c r="G49" s="65">
        <f t="shared" si="1"/>
        <v>0</v>
      </c>
      <c r="H49" s="12">
        <f>C49/11031.5*H10</f>
        <v>0.12208568143770152</v>
      </c>
      <c r="I49" s="14">
        <f t="shared" si="2"/>
        <v>0.12208568143770152</v>
      </c>
      <c r="J49" s="26"/>
      <c r="K49" s="33"/>
      <c r="L49" s="68"/>
      <c r="M49" s="26"/>
      <c r="N49" s="26"/>
      <c r="O49" s="27">
        <v>35</v>
      </c>
      <c r="P49" s="25" t="s">
        <v>218</v>
      </c>
      <c r="Q49" s="16">
        <v>34</v>
      </c>
      <c r="R49" s="137">
        <v>0.27500000000000002</v>
      </c>
      <c r="S49" s="137">
        <v>0.32800000000000001</v>
      </c>
      <c r="T49" s="137">
        <f t="shared" si="7"/>
        <v>5.2999999999999992E-2</v>
      </c>
      <c r="U49" s="138">
        <f t="shared" si="4"/>
        <v>4.5569399999999996E-2</v>
      </c>
      <c r="V49" s="139">
        <f>Q49/2152.5*V10</f>
        <v>0.31312350940766559</v>
      </c>
      <c r="W49" s="140">
        <f t="shared" si="5"/>
        <v>0.35869290940766557</v>
      </c>
      <c r="X49" s="33"/>
      <c r="Y49" s="34"/>
      <c r="Z49" s="69"/>
    </row>
    <row r="50" spans="1:26" x14ac:dyDescent="0.25">
      <c r="A50" s="15">
        <v>45</v>
      </c>
      <c r="B50" s="25" t="s">
        <v>54</v>
      </c>
      <c r="C50" s="16">
        <v>48.6</v>
      </c>
      <c r="D50" s="137">
        <v>0.67100000000000004</v>
      </c>
      <c r="E50" s="137">
        <v>1.98</v>
      </c>
      <c r="F50" s="137">
        <f t="shared" si="0"/>
        <v>1.3089999999999999</v>
      </c>
      <c r="G50" s="65">
        <f t="shared" si="1"/>
        <v>1.1254781999999999</v>
      </c>
      <c r="H50" s="12">
        <f>C50/11031.5*H10</f>
        <v>0.12651096200154144</v>
      </c>
      <c r="I50" s="14">
        <f t="shared" si="2"/>
        <v>1.2519891620015413</v>
      </c>
      <c r="J50" s="26"/>
      <c r="K50" s="33"/>
      <c r="L50" s="68"/>
      <c r="M50" s="26"/>
      <c r="N50" s="26"/>
      <c r="O50" s="27">
        <v>36</v>
      </c>
      <c r="P50" s="25" t="s">
        <v>219</v>
      </c>
      <c r="Q50" s="16">
        <v>28</v>
      </c>
      <c r="R50" s="137">
        <v>0.41899999999999998</v>
      </c>
      <c r="S50" s="137">
        <v>1.2010000000000001</v>
      </c>
      <c r="T50" s="137">
        <f t="shared" si="7"/>
        <v>0.78200000000000003</v>
      </c>
      <c r="U50" s="138">
        <f t="shared" si="4"/>
        <v>0.67236360000000006</v>
      </c>
      <c r="V50" s="139">
        <f>Q50/2152.5*V10</f>
        <v>0.25786641951219519</v>
      </c>
      <c r="W50" s="140">
        <f>U50+V50</f>
        <v>0.93023001951219531</v>
      </c>
      <c r="X50" s="33"/>
      <c r="Y50" s="29"/>
      <c r="Z50" s="69"/>
    </row>
    <row r="51" spans="1:26" x14ac:dyDescent="0.25">
      <c r="A51" s="15">
        <v>46</v>
      </c>
      <c r="B51" s="25" t="s">
        <v>55</v>
      </c>
      <c r="C51" s="16">
        <v>97.9</v>
      </c>
      <c r="D51" s="137">
        <v>0.49</v>
      </c>
      <c r="E51" s="137">
        <v>1.93</v>
      </c>
      <c r="F51" s="137">
        <f t="shared" si="0"/>
        <v>1.44</v>
      </c>
      <c r="G51" s="65">
        <f t="shared" si="1"/>
        <v>1.2381119999999999</v>
      </c>
      <c r="H51" s="12">
        <f>C51/11031.5*H10</f>
        <v>0.25484409835289928</v>
      </c>
      <c r="I51" s="14">
        <f t="shared" si="2"/>
        <v>1.4929560983528991</v>
      </c>
      <c r="J51" s="26"/>
      <c r="K51" s="33"/>
      <c r="L51" s="68"/>
      <c r="M51" s="26"/>
      <c r="N51" s="26"/>
      <c r="O51" s="27">
        <v>37</v>
      </c>
      <c r="P51" s="25" t="s">
        <v>220</v>
      </c>
      <c r="Q51" s="70">
        <v>26.4</v>
      </c>
      <c r="R51" s="137">
        <v>0.254</v>
      </c>
      <c r="S51" s="137">
        <v>0.81699999999999995</v>
      </c>
      <c r="T51" s="137">
        <f t="shared" si="7"/>
        <v>0.56299999999999994</v>
      </c>
      <c r="U51" s="138">
        <f t="shared" si="4"/>
        <v>0.48406739999999998</v>
      </c>
      <c r="V51" s="139">
        <f>Q51/2152.5*V10</f>
        <v>0.24313119554006973</v>
      </c>
      <c r="W51" s="142">
        <f>U51+V51</f>
        <v>0.72719859554006971</v>
      </c>
      <c r="X51" s="33"/>
      <c r="Y51" s="29"/>
      <c r="Z51" s="69"/>
    </row>
    <row r="52" spans="1:26" x14ac:dyDescent="0.25">
      <c r="A52" s="15">
        <v>47</v>
      </c>
      <c r="B52" s="25" t="s">
        <v>56</v>
      </c>
      <c r="C52" s="16">
        <v>68.2</v>
      </c>
      <c r="D52" s="137">
        <v>0.23499999999999999</v>
      </c>
      <c r="E52" s="137">
        <v>0.77800000000000002</v>
      </c>
      <c r="F52" s="137">
        <f t="shared" si="0"/>
        <v>0.54300000000000004</v>
      </c>
      <c r="G52" s="65">
        <f t="shared" si="1"/>
        <v>0.46687140000000005</v>
      </c>
      <c r="H52" s="12">
        <f>C52/11031.5*H10</f>
        <v>0.17753184379640177</v>
      </c>
      <c r="I52" s="14">
        <f t="shared" si="2"/>
        <v>0.64440324379640179</v>
      </c>
      <c r="J52" s="26"/>
      <c r="K52" s="33"/>
      <c r="L52" s="68"/>
      <c r="M52" s="26"/>
      <c r="N52" s="26"/>
      <c r="O52" s="27">
        <v>38</v>
      </c>
      <c r="P52" s="25" t="s">
        <v>221</v>
      </c>
      <c r="Q52" s="16">
        <v>27.3</v>
      </c>
      <c r="R52" s="137">
        <v>0.127</v>
      </c>
      <c r="S52" s="137">
        <v>0.51100000000000001</v>
      </c>
      <c r="T52" s="137">
        <f t="shared" si="7"/>
        <v>0.38400000000000001</v>
      </c>
      <c r="U52" s="138">
        <f t="shared" si="4"/>
        <v>0.33016319999999999</v>
      </c>
      <c r="V52" s="139">
        <f>Q52/2152.5*V10</f>
        <v>0.25141975902439034</v>
      </c>
      <c r="W52" s="142">
        <f>U52+V52</f>
        <v>0.58158295902439039</v>
      </c>
      <c r="X52" s="33"/>
      <c r="Y52" s="34"/>
      <c r="Z52" s="69"/>
    </row>
    <row r="53" spans="1:26" x14ac:dyDescent="0.25">
      <c r="A53" s="15">
        <v>48</v>
      </c>
      <c r="B53" s="25" t="s">
        <v>57</v>
      </c>
      <c r="C53" s="16">
        <v>50.7</v>
      </c>
      <c r="D53" s="137">
        <v>0.30399999999999999</v>
      </c>
      <c r="E53" s="137">
        <v>1.2889999999999999</v>
      </c>
      <c r="F53" s="137">
        <f t="shared" si="0"/>
        <v>0.98499999999999988</v>
      </c>
      <c r="G53" s="65">
        <f t="shared" si="1"/>
        <v>0.84690299999999985</v>
      </c>
      <c r="H53" s="12">
        <f>C53/11031.5*H10</f>
        <v>0.13197748505099074</v>
      </c>
      <c r="I53" s="14">
        <f t="shared" si="2"/>
        <v>0.97888048505099057</v>
      </c>
      <c r="J53" s="26"/>
      <c r="K53" s="33"/>
      <c r="L53" s="68"/>
      <c r="M53" s="26"/>
      <c r="N53" s="26"/>
      <c r="O53" s="27">
        <v>39</v>
      </c>
      <c r="P53" s="25" t="s">
        <v>222</v>
      </c>
      <c r="Q53" s="16">
        <v>26.1</v>
      </c>
      <c r="R53" s="137">
        <v>0.152</v>
      </c>
      <c r="S53" s="137">
        <v>0.189</v>
      </c>
      <c r="T53" s="137">
        <f t="shared" si="7"/>
        <v>3.7000000000000005E-2</v>
      </c>
      <c r="U53" s="138">
        <f t="shared" si="4"/>
        <v>3.1812600000000003E-2</v>
      </c>
      <c r="V53" s="139">
        <f>Q53/2152.5*V10</f>
        <v>0.24036834104529625</v>
      </c>
      <c r="W53" s="140">
        <f t="shared" ref="W53:W70" si="8">U53+V53</f>
        <v>0.27218094104529628</v>
      </c>
      <c r="X53" s="33"/>
      <c r="Y53" s="34"/>
      <c r="Z53" s="69"/>
    </row>
    <row r="54" spans="1:26" x14ac:dyDescent="0.25">
      <c r="A54" s="15">
        <v>49</v>
      </c>
      <c r="B54" s="25" t="s">
        <v>58</v>
      </c>
      <c r="C54" s="16">
        <v>50.2</v>
      </c>
      <c r="D54" s="137">
        <v>0.156</v>
      </c>
      <c r="E54" s="137">
        <v>1.5329999999999999</v>
      </c>
      <c r="F54" s="137">
        <f t="shared" si="0"/>
        <v>1.377</v>
      </c>
      <c r="G54" s="65">
        <f t="shared" si="1"/>
        <v>1.1839446</v>
      </c>
      <c r="H54" s="12">
        <f>C54/11031.5*H10</f>
        <v>0.13067593194397903</v>
      </c>
      <c r="I54" s="14">
        <f>G54+H54</f>
        <v>1.314620531943979</v>
      </c>
      <c r="J54" s="26"/>
      <c r="K54" s="33"/>
      <c r="L54" s="68"/>
      <c r="M54" s="26"/>
      <c r="N54" s="26"/>
      <c r="O54" s="27">
        <v>40</v>
      </c>
      <c r="P54" s="25" t="s">
        <v>223</v>
      </c>
      <c r="Q54" s="16">
        <v>25.8</v>
      </c>
      <c r="R54" s="137">
        <v>0.186</v>
      </c>
      <c r="S54" s="137">
        <v>0.65400000000000003</v>
      </c>
      <c r="T54" s="137">
        <f t="shared" si="7"/>
        <v>0.46800000000000003</v>
      </c>
      <c r="U54" s="138">
        <f t="shared" si="4"/>
        <v>0.40238640000000003</v>
      </c>
      <c r="V54" s="139">
        <f>Q54/2152.5*V10</f>
        <v>0.23760548655052272</v>
      </c>
      <c r="W54" s="140">
        <f t="shared" si="8"/>
        <v>0.63999188655052275</v>
      </c>
      <c r="X54" s="33"/>
      <c r="Y54" s="34"/>
      <c r="Z54" s="69"/>
    </row>
    <row r="55" spans="1:26" x14ac:dyDescent="0.25">
      <c r="A55" s="72">
        <v>50</v>
      </c>
      <c r="B55" s="25" t="s">
        <v>59</v>
      </c>
      <c r="C55" s="70">
        <v>44.6</v>
      </c>
      <c r="D55" s="137">
        <v>0.53200000000000003</v>
      </c>
      <c r="E55" s="137">
        <v>1.8759999999999999</v>
      </c>
      <c r="F55" s="137">
        <f t="shared" si="0"/>
        <v>1.3439999999999999</v>
      </c>
      <c r="G55" s="65">
        <f t="shared" si="1"/>
        <v>1.1555711999999998</v>
      </c>
      <c r="H55" s="12">
        <f>C55/11031.5*H10</f>
        <v>0.11609853714544749</v>
      </c>
      <c r="I55" s="71">
        <f>G55+H55</f>
        <v>1.2716697371454473</v>
      </c>
      <c r="J55" s="26"/>
      <c r="K55" s="33"/>
      <c r="L55" s="68"/>
      <c r="M55" s="26"/>
      <c r="N55" s="26"/>
      <c r="O55" s="27">
        <v>41</v>
      </c>
      <c r="P55" s="25" t="s">
        <v>224</v>
      </c>
      <c r="Q55" s="16">
        <v>34.5</v>
      </c>
      <c r="R55" s="137">
        <v>0.33100000000000002</v>
      </c>
      <c r="S55" s="137">
        <v>1.038</v>
      </c>
      <c r="T55" s="137">
        <f t="shared" si="7"/>
        <v>0.70700000000000007</v>
      </c>
      <c r="U55" s="138">
        <f t="shared" si="4"/>
        <v>0.60787860000000005</v>
      </c>
      <c r="V55" s="139">
        <f>Q55/2152.5*V10</f>
        <v>0.31772826689895478</v>
      </c>
      <c r="W55" s="140">
        <f t="shared" si="8"/>
        <v>0.92560686689895477</v>
      </c>
      <c r="X55" s="33"/>
      <c r="Y55" s="34"/>
      <c r="Z55" s="69"/>
    </row>
    <row r="56" spans="1:26" x14ac:dyDescent="0.25">
      <c r="A56" s="15">
        <v>51</v>
      </c>
      <c r="B56" s="25" t="s">
        <v>60</v>
      </c>
      <c r="C56" s="16">
        <v>75.5</v>
      </c>
      <c r="D56" s="137">
        <v>0.77500000000000002</v>
      </c>
      <c r="E56" s="137">
        <v>2.7210000000000001</v>
      </c>
      <c r="F56" s="137">
        <f t="shared" si="0"/>
        <v>1.9460000000000002</v>
      </c>
      <c r="G56" s="65">
        <f t="shared" si="1"/>
        <v>1.6731708000000001</v>
      </c>
      <c r="H56" s="12">
        <f>C56/11031.5*H10</f>
        <v>0.19653451915877324</v>
      </c>
      <c r="I56" s="71">
        <f>G56+H56</f>
        <v>1.8697053191587734</v>
      </c>
      <c r="J56" s="26"/>
      <c r="K56" s="33"/>
      <c r="L56" s="68"/>
      <c r="M56" s="26"/>
      <c r="N56" s="26"/>
      <c r="O56" s="27">
        <v>42</v>
      </c>
      <c r="P56" s="25" t="s">
        <v>225</v>
      </c>
      <c r="Q56" s="16">
        <v>32.700000000000003</v>
      </c>
      <c r="R56" s="137">
        <v>0</v>
      </c>
      <c r="S56" s="137">
        <v>0.27700000000000002</v>
      </c>
      <c r="T56" s="137">
        <f t="shared" si="7"/>
        <v>0.27700000000000002</v>
      </c>
      <c r="U56" s="138">
        <f t="shared" si="4"/>
        <v>0.23816460000000003</v>
      </c>
      <c r="V56" s="139">
        <f>Q56/2152.5*V10</f>
        <v>0.30115113993031367</v>
      </c>
      <c r="W56" s="140">
        <f t="shared" si="8"/>
        <v>0.53931573993031368</v>
      </c>
      <c r="X56" s="33"/>
      <c r="Y56" s="34"/>
      <c r="Z56" s="69"/>
    </row>
    <row r="57" spans="1:26" x14ac:dyDescent="0.25">
      <c r="A57" s="15">
        <v>52</v>
      </c>
      <c r="B57" s="25" t="s">
        <v>61</v>
      </c>
      <c r="C57" s="16">
        <v>45.8</v>
      </c>
      <c r="D57" s="137">
        <v>0.65300000000000002</v>
      </c>
      <c r="E57" s="137">
        <v>2.27</v>
      </c>
      <c r="F57" s="137">
        <f t="shared" si="0"/>
        <v>1.617</v>
      </c>
      <c r="G57" s="65">
        <f t="shared" si="1"/>
        <v>1.3902966000000001</v>
      </c>
      <c r="H57" s="12">
        <f>C57/11031.5*H10</f>
        <v>0.11922226460227567</v>
      </c>
      <c r="I57" s="14">
        <f t="shared" si="2"/>
        <v>1.5095188646022757</v>
      </c>
      <c r="J57" s="26"/>
      <c r="K57" s="33"/>
      <c r="L57" s="68"/>
      <c r="M57" s="26"/>
      <c r="N57" s="26"/>
      <c r="O57" s="27">
        <v>43</v>
      </c>
      <c r="P57" s="25" t="s">
        <v>226</v>
      </c>
      <c r="Q57" s="16">
        <v>33.4</v>
      </c>
      <c r="R57" s="137">
        <v>0.08</v>
      </c>
      <c r="S57" s="137">
        <v>0.53900000000000003</v>
      </c>
      <c r="T57" s="137">
        <f>S57-R57</f>
        <v>0.45900000000000002</v>
      </c>
      <c r="U57" s="138">
        <f t="shared" si="4"/>
        <v>0.3946482</v>
      </c>
      <c r="V57" s="139">
        <f>Q57/2152.5*V10</f>
        <v>0.30759780041811852</v>
      </c>
      <c r="W57" s="140">
        <f t="shared" si="8"/>
        <v>0.70224600041811858</v>
      </c>
      <c r="X57" s="33"/>
      <c r="Y57" s="34"/>
      <c r="Z57" s="69"/>
    </row>
    <row r="58" spans="1:26" x14ac:dyDescent="0.25">
      <c r="A58" s="15">
        <v>53</v>
      </c>
      <c r="B58" s="25" t="s">
        <v>62</v>
      </c>
      <c r="C58" s="16">
        <v>47.3</v>
      </c>
      <c r="D58" s="137">
        <v>0.54200000000000004</v>
      </c>
      <c r="E58" s="137">
        <v>1.956</v>
      </c>
      <c r="F58" s="137">
        <f t="shared" si="0"/>
        <v>1.4139999999999999</v>
      </c>
      <c r="G58" s="65">
        <f t="shared" si="1"/>
        <v>1.2157571999999999</v>
      </c>
      <c r="H58" s="12">
        <f>C58/11031.5*H10</f>
        <v>0.1231269239233109</v>
      </c>
      <c r="I58" s="14">
        <f t="shared" si="2"/>
        <v>1.3388841239233107</v>
      </c>
      <c r="J58" s="26"/>
      <c r="K58" s="33"/>
      <c r="L58" s="68"/>
      <c r="M58" s="26"/>
      <c r="N58" s="26"/>
      <c r="O58" s="27">
        <v>44</v>
      </c>
      <c r="P58" s="25" t="s">
        <v>227</v>
      </c>
      <c r="Q58" s="16">
        <v>37.299999999999997</v>
      </c>
      <c r="R58" s="137">
        <v>7.1999999999999995E-2</v>
      </c>
      <c r="S58" s="137">
        <v>0.15</v>
      </c>
      <c r="T58" s="137">
        <f t="shared" ref="T58:T71" si="9">S58-R58</f>
        <v>7.8E-2</v>
      </c>
      <c r="U58" s="138">
        <f t="shared" si="4"/>
        <v>6.7064399999999996E-2</v>
      </c>
      <c r="V58" s="139">
        <f>Q58/2152.5*V10</f>
        <v>0.34351490885017422</v>
      </c>
      <c r="W58" s="140">
        <f t="shared" si="8"/>
        <v>0.41057930885017424</v>
      </c>
      <c r="X58" s="33"/>
      <c r="Y58" s="34"/>
      <c r="Z58" s="69"/>
    </row>
    <row r="59" spans="1:26" x14ac:dyDescent="0.25">
      <c r="A59" s="15">
        <v>54</v>
      </c>
      <c r="B59" s="25" t="s">
        <v>63</v>
      </c>
      <c r="C59" s="16">
        <v>48.2</v>
      </c>
      <c r="D59" s="137">
        <v>0.41899999999999998</v>
      </c>
      <c r="E59" s="137">
        <v>1.61</v>
      </c>
      <c r="F59" s="137">
        <f t="shared" si="0"/>
        <v>1.1910000000000001</v>
      </c>
      <c r="G59" s="65">
        <f t="shared" si="1"/>
        <v>1.0240218000000001</v>
      </c>
      <c r="H59" s="12">
        <f>C59/11031.5*H10</f>
        <v>0.12546971951593205</v>
      </c>
      <c r="I59" s="14">
        <f t="shared" si="2"/>
        <v>1.1494915195159321</v>
      </c>
      <c r="J59" s="26"/>
      <c r="K59" s="33"/>
      <c r="L59" s="68"/>
      <c r="M59" s="26"/>
      <c r="N59" s="26"/>
      <c r="O59" s="27">
        <v>45</v>
      </c>
      <c r="P59" s="25" t="s">
        <v>228</v>
      </c>
      <c r="Q59" s="16">
        <v>38.700000000000003</v>
      </c>
      <c r="R59" s="137">
        <v>0</v>
      </c>
      <c r="S59" s="137">
        <v>0</v>
      </c>
      <c r="T59" s="137">
        <f t="shared" si="9"/>
        <v>0</v>
      </c>
      <c r="U59" s="138">
        <f t="shared" si="4"/>
        <v>0</v>
      </c>
      <c r="V59" s="139">
        <f>Q59/2152.5*V10</f>
        <v>0.35640822982578413</v>
      </c>
      <c r="W59" s="140">
        <f t="shared" si="8"/>
        <v>0.35640822982578413</v>
      </c>
      <c r="X59" s="33"/>
      <c r="Y59" s="34"/>
      <c r="Z59" s="69"/>
    </row>
    <row r="60" spans="1:26" x14ac:dyDescent="0.25">
      <c r="A60" s="15">
        <v>55</v>
      </c>
      <c r="B60" s="25" t="s">
        <v>64</v>
      </c>
      <c r="C60" s="16">
        <v>98.4</v>
      </c>
      <c r="D60" s="137">
        <v>1.4390000000000001</v>
      </c>
      <c r="E60" s="137">
        <v>3.7029999999999998</v>
      </c>
      <c r="F60" s="137">
        <f t="shared" si="0"/>
        <v>2.2639999999999998</v>
      </c>
      <c r="G60" s="65">
        <f t="shared" si="1"/>
        <v>1.9465871999999997</v>
      </c>
      <c r="H60" s="12">
        <f>C60/11031.5*H10</f>
        <v>0.25614565145991103</v>
      </c>
      <c r="I60" s="14">
        <f t="shared" si="2"/>
        <v>2.2027328514599107</v>
      </c>
      <c r="J60" s="26"/>
      <c r="K60" s="33"/>
      <c r="L60" s="68"/>
      <c r="M60" s="26"/>
      <c r="N60" s="26"/>
      <c r="O60" s="27">
        <v>46</v>
      </c>
      <c r="P60" s="25" t="s">
        <v>229</v>
      </c>
      <c r="Q60" s="16">
        <v>39</v>
      </c>
      <c r="R60" s="137">
        <v>0.55000000000000004</v>
      </c>
      <c r="S60" s="137">
        <v>1.792</v>
      </c>
      <c r="T60" s="137">
        <f t="shared" si="9"/>
        <v>1.242</v>
      </c>
      <c r="U60" s="138">
        <f t="shared" si="4"/>
        <v>1.0678715999999999</v>
      </c>
      <c r="V60" s="139">
        <f>Q60/2152.5*V10</f>
        <v>0.35917108432055761</v>
      </c>
      <c r="W60" s="140">
        <f t="shared" si="8"/>
        <v>1.4270426843205575</v>
      </c>
      <c r="X60" s="33"/>
      <c r="Y60" s="34"/>
      <c r="Z60" s="69"/>
    </row>
    <row r="61" spans="1:26" x14ac:dyDescent="0.25">
      <c r="A61" s="15">
        <v>56</v>
      </c>
      <c r="B61" s="25" t="s">
        <v>65</v>
      </c>
      <c r="C61" s="16">
        <v>68</v>
      </c>
      <c r="D61" s="137">
        <v>7.9000000000000001E-2</v>
      </c>
      <c r="E61" s="137">
        <v>0.14299999999999999</v>
      </c>
      <c r="F61" s="137">
        <f t="shared" si="0"/>
        <v>6.3999999999999987E-2</v>
      </c>
      <c r="G61" s="65">
        <f t="shared" si="1"/>
        <v>5.5027199999999991E-2</v>
      </c>
      <c r="H61" s="12">
        <f>C61/11031.5*H10</f>
        <v>0.17701122255359708</v>
      </c>
      <c r="I61" s="14">
        <f t="shared" si="2"/>
        <v>0.23203842255359708</v>
      </c>
      <c r="J61" s="26"/>
      <c r="K61" s="33"/>
      <c r="L61" s="68"/>
      <c r="M61" s="26"/>
      <c r="N61" s="26"/>
      <c r="O61" s="27">
        <v>47</v>
      </c>
      <c r="P61" s="25" t="s">
        <v>230</v>
      </c>
      <c r="Q61" s="16">
        <v>35.700000000000003</v>
      </c>
      <c r="R61" s="137">
        <v>0.30599999999999999</v>
      </c>
      <c r="S61" s="137">
        <v>1.3009999999999999</v>
      </c>
      <c r="T61" s="137">
        <f t="shared" si="9"/>
        <v>0.99499999999999988</v>
      </c>
      <c r="U61" s="138">
        <f t="shared" si="4"/>
        <v>0.85550099999999996</v>
      </c>
      <c r="V61" s="139">
        <f>Q61/2152.5*V10</f>
        <v>0.32877968487804887</v>
      </c>
      <c r="W61" s="140">
        <f t="shared" si="8"/>
        <v>1.1842806848780487</v>
      </c>
      <c r="X61" s="33"/>
      <c r="Y61" s="34"/>
      <c r="Z61" s="69"/>
    </row>
    <row r="62" spans="1:26" x14ac:dyDescent="0.25">
      <c r="A62" s="15">
        <v>57</v>
      </c>
      <c r="B62" s="25" t="s">
        <v>66</v>
      </c>
      <c r="C62" s="16">
        <v>50.6</v>
      </c>
      <c r="D62" s="137">
        <v>0.28499999999999998</v>
      </c>
      <c r="E62" s="137">
        <v>1.0529999999999999</v>
      </c>
      <c r="F62" s="137">
        <f>E62-D62</f>
        <v>0.76800000000000002</v>
      </c>
      <c r="G62" s="65">
        <f t="shared" si="1"/>
        <v>0.66032639999999998</v>
      </c>
      <c r="H62" s="12">
        <f>C62/11031.5*H10</f>
        <v>0.13171717442958841</v>
      </c>
      <c r="I62" s="14">
        <f t="shared" si="2"/>
        <v>0.79204357442958839</v>
      </c>
      <c r="J62" s="26"/>
      <c r="K62" s="33"/>
      <c r="L62" s="68"/>
      <c r="M62" s="31"/>
      <c r="N62" s="31"/>
      <c r="O62" s="27">
        <v>48</v>
      </c>
      <c r="P62" s="25" t="s">
        <v>231</v>
      </c>
      <c r="Q62" s="16">
        <v>34.299999999999997</v>
      </c>
      <c r="R62" s="137">
        <v>0.32200000000000001</v>
      </c>
      <c r="S62" s="137">
        <v>1.3149999999999999</v>
      </c>
      <c r="T62" s="137">
        <f t="shared" si="9"/>
        <v>0.99299999999999988</v>
      </c>
      <c r="U62" s="138">
        <f t="shared" si="4"/>
        <v>0.85378139999999991</v>
      </c>
      <c r="V62" s="139">
        <f>Q62/2152.5*V10</f>
        <v>0.31588636390243907</v>
      </c>
      <c r="W62" s="140">
        <f t="shared" si="8"/>
        <v>1.1696677639024391</v>
      </c>
      <c r="X62" s="33"/>
      <c r="Y62" s="73"/>
      <c r="Z62" s="69"/>
    </row>
    <row r="63" spans="1:26" x14ac:dyDescent="0.25">
      <c r="A63" s="15">
        <v>58</v>
      </c>
      <c r="B63" s="25" t="s">
        <v>67</v>
      </c>
      <c r="C63" s="16">
        <v>50.1</v>
      </c>
      <c r="D63" s="137">
        <v>0.56899999999999995</v>
      </c>
      <c r="E63" s="137">
        <v>1.7889999999999999</v>
      </c>
      <c r="F63" s="137">
        <f t="shared" si="0"/>
        <v>1.22</v>
      </c>
      <c r="G63" s="65">
        <f t="shared" si="1"/>
        <v>1.048956</v>
      </c>
      <c r="H63" s="12">
        <f>C63/11031.5*H10</f>
        <v>0.13041562132257667</v>
      </c>
      <c r="I63" s="14">
        <f t="shared" si="2"/>
        <v>1.1793716213225767</v>
      </c>
      <c r="J63" s="26"/>
      <c r="K63" s="33"/>
      <c r="L63" s="68"/>
      <c r="M63" s="26"/>
      <c r="N63" s="26"/>
      <c r="O63" s="27">
        <v>49</v>
      </c>
      <c r="P63" s="25" t="s">
        <v>232</v>
      </c>
      <c r="Q63" s="16">
        <v>36.1</v>
      </c>
      <c r="R63" s="137">
        <v>0.219</v>
      </c>
      <c r="S63" s="137">
        <v>0.51</v>
      </c>
      <c r="T63" s="137">
        <f t="shared" si="9"/>
        <v>0.29100000000000004</v>
      </c>
      <c r="U63" s="138">
        <f t="shared" si="4"/>
        <v>0.25020180000000003</v>
      </c>
      <c r="V63" s="139">
        <f>Q63/2152.5*V10</f>
        <v>0.33246349087108024</v>
      </c>
      <c r="W63" s="140">
        <f t="shared" si="8"/>
        <v>0.58266529087108032</v>
      </c>
      <c r="X63" s="33"/>
      <c r="Y63" s="34"/>
      <c r="Z63" s="69"/>
    </row>
    <row r="64" spans="1:26" x14ac:dyDescent="0.25">
      <c r="A64" s="15">
        <v>59</v>
      </c>
      <c r="B64" s="25" t="s">
        <v>68</v>
      </c>
      <c r="C64" s="16">
        <v>44.7</v>
      </c>
      <c r="D64" s="137">
        <v>0.44500000000000001</v>
      </c>
      <c r="E64" s="137">
        <v>1.2310000000000001</v>
      </c>
      <c r="F64" s="137">
        <f t="shared" si="0"/>
        <v>0.78600000000000003</v>
      </c>
      <c r="G64" s="65">
        <f t="shared" si="1"/>
        <v>0.67580280000000004</v>
      </c>
      <c r="H64" s="12">
        <f>C64/11031.5*H10</f>
        <v>0.11635884776684983</v>
      </c>
      <c r="I64" s="14">
        <f t="shared" si="2"/>
        <v>0.79216164776684983</v>
      </c>
      <c r="J64" s="26"/>
      <c r="K64" s="33"/>
      <c r="L64" s="68"/>
      <c r="M64" s="26"/>
      <c r="N64" s="26"/>
      <c r="O64" s="27">
        <v>50</v>
      </c>
      <c r="P64" s="25" t="s">
        <v>233</v>
      </c>
      <c r="Q64" s="16">
        <v>33.700000000000003</v>
      </c>
      <c r="R64" s="137">
        <v>0.41899999999999998</v>
      </c>
      <c r="S64" s="137">
        <v>1.361</v>
      </c>
      <c r="T64" s="137">
        <f t="shared" si="9"/>
        <v>0.94199999999999995</v>
      </c>
      <c r="U64" s="138">
        <f t="shared" si="4"/>
        <v>0.80993159999999997</v>
      </c>
      <c r="V64" s="139">
        <f>Q64/2152.5*V10</f>
        <v>0.31036065491289205</v>
      </c>
      <c r="W64" s="140">
        <f t="shared" si="8"/>
        <v>1.120292254912892</v>
      </c>
      <c r="X64" s="33"/>
      <c r="Y64" s="34"/>
      <c r="Z64" s="69"/>
    </row>
    <row r="65" spans="1:26" x14ac:dyDescent="0.25">
      <c r="A65" s="15">
        <v>60</v>
      </c>
      <c r="B65" s="25" t="s">
        <v>69</v>
      </c>
      <c r="C65" s="16">
        <v>75.7</v>
      </c>
      <c r="D65" s="137">
        <v>0</v>
      </c>
      <c r="E65" s="137">
        <v>1.2569999999999999</v>
      </c>
      <c r="F65" s="137">
        <f t="shared" si="0"/>
        <v>1.2569999999999999</v>
      </c>
      <c r="G65" s="65">
        <f t="shared" si="1"/>
        <v>1.0807685999999999</v>
      </c>
      <c r="H65" s="12">
        <f>C65/11031.5*H10</f>
        <v>0.1970551404015779</v>
      </c>
      <c r="I65" s="14">
        <f t="shared" si="2"/>
        <v>1.2778237404015778</v>
      </c>
      <c r="J65" s="26"/>
      <c r="K65" s="33"/>
      <c r="L65" s="68"/>
      <c r="M65" s="26"/>
      <c r="N65" s="26"/>
      <c r="O65" s="27">
        <v>51</v>
      </c>
      <c r="P65" s="25" t="s">
        <v>234</v>
      </c>
      <c r="Q65" s="16">
        <v>28.1</v>
      </c>
      <c r="R65" s="137">
        <v>5.0000000000000001E-3</v>
      </c>
      <c r="S65" s="137">
        <v>0.50700000000000001</v>
      </c>
      <c r="T65" s="137">
        <f t="shared" si="9"/>
        <v>0.502</v>
      </c>
      <c r="U65" s="138">
        <f t="shared" si="4"/>
        <v>0.43161959999999999</v>
      </c>
      <c r="V65" s="139">
        <f>Q65/2152.5*V10</f>
        <v>0.25878737101045302</v>
      </c>
      <c r="W65" s="140">
        <f t="shared" si="8"/>
        <v>0.69040697101045301</v>
      </c>
      <c r="X65" s="33"/>
      <c r="Y65" s="34"/>
      <c r="Z65" s="69"/>
    </row>
    <row r="66" spans="1:26" x14ac:dyDescent="0.25">
      <c r="A66" s="15">
        <v>61</v>
      </c>
      <c r="B66" s="25" t="s">
        <v>70</v>
      </c>
      <c r="C66" s="16">
        <v>45.8</v>
      </c>
      <c r="D66" s="137">
        <v>0.51</v>
      </c>
      <c r="E66" s="137">
        <v>1.133</v>
      </c>
      <c r="F66" s="137">
        <f t="shared" si="0"/>
        <v>0.623</v>
      </c>
      <c r="G66" s="65">
        <f t="shared" si="1"/>
        <v>0.5356554</v>
      </c>
      <c r="H66" s="12">
        <f>C66/11031.5*H10</f>
        <v>0.11922226460227567</v>
      </c>
      <c r="I66" s="14">
        <f t="shared" si="2"/>
        <v>0.6548776646022757</v>
      </c>
      <c r="J66" s="26"/>
      <c r="K66" s="33"/>
      <c r="L66" s="68"/>
      <c r="M66" s="26"/>
      <c r="N66" s="26"/>
      <c r="O66" s="27">
        <v>52</v>
      </c>
      <c r="P66" s="25" t="s">
        <v>235</v>
      </c>
      <c r="Q66" s="16">
        <v>26.6</v>
      </c>
      <c r="R66" s="137">
        <v>0.23300000000000001</v>
      </c>
      <c r="S66" s="137">
        <v>0.98699999999999999</v>
      </c>
      <c r="T66" s="137">
        <f t="shared" si="9"/>
        <v>0.754</v>
      </c>
      <c r="U66" s="138">
        <f t="shared" si="4"/>
        <v>0.64828920000000001</v>
      </c>
      <c r="V66" s="139">
        <f>Q66/2152.5*V10</f>
        <v>0.24497309853658542</v>
      </c>
      <c r="W66" s="140">
        <f t="shared" si="8"/>
        <v>0.89326229853658545</v>
      </c>
      <c r="X66" s="33"/>
      <c r="Y66" s="33"/>
      <c r="Z66" s="69"/>
    </row>
    <row r="67" spans="1:26" x14ac:dyDescent="0.25">
      <c r="A67" s="15">
        <v>62</v>
      </c>
      <c r="B67" s="25" t="s">
        <v>71</v>
      </c>
      <c r="C67" s="16">
        <v>48.4</v>
      </c>
      <c r="D67" s="137">
        <v>0.78700000000000003</v>
      </c>
      <c r="E67" s="137">
        <v>2.1819999999999999</v>
      </c>
      <c r="F67" s="137">
        <f t="shared" si="0"/>
        <v>1.395</v>
      </c>
      <c r="G67" s="65">
        <f t="shared" si="1"/>
        <v>1.1994210000000001</v>
      </c>
      <c r="H67" s="12">
        <f>C67/11031.5*H10</f>
        <v>0.12599034075873675</v>
      </c>
      <c r="I67" s="14">
        <f t="shared" si="2"/>
        <v>1.3254113407587369</v>
      </c>
      <c r="J67" s="26"/>
      <c r="K67" s="33"/>
      <c r="L67" s="68"/>
      <c r="M67" s="26"/>
      <c r="N67" s="26"/>
      <c r="O67" s="27">
        <v>53</v>
      </c>
      <c r="P67" s="25" t="s">
        <v>236</v>
      </c>
      <c r="Q67" s="16">
        <v>27.9</v>
      </c>
      <c r="R67" s="137">
        <v>0.188</v>
      </c>
      <c r="S67" s="137">
        <v>0.81200000000000006</v>
      </c>
      <c r="T67" s="137">
        <f t="shared" si="9"/>
        <v>0.62400000000000011</v>
      </c>
      <c r="U67" s="138">
        <f t="shared" si="4"/>
        <v>0.53651520000000008</v>
      </c>
      <c r="V67" s="139">
        <f>Q67/2152.5*V10</f>
        <v>0.25694546801393731</v>
      </c>
      <c r="W67" s="140">
        <f t="shared" si="8"/>
        <v>0.79346066801393733</v>
      </c>
      <c r="X67" s="33"/>
      <c r="Y67" s="34"/>
      <c r="Z67" s="69"/>
    </row>
    <row r="68" spans="1:26" x14ac:dyDescent="0.25">
      <c r="A68" s="15">
        <v>63</v>
      </c>
      <c r="B68" s="25" t="s">
        <v>72</v>
      </c>
      <c r="C68" s="16">
        <v>48</v>
      </c>
      <c r="D68" s="137">
        <v>0.158</v>
      </c>
      <c r="E68" s="137">
        <v>1.08</v>
      </c>
      <c r="F68" s="137">
        <f t="shared" si="0"/>
        <v>0.92200000000000004</v>
      </c>
      <c r="G68" s="65">
        <f t="shared" si="1"/>
        <v>0.7927356000000001</v>
      </c>
      <c r="H68" s="12">
        <f>C68/11031.5*H10</f>
        <v>0.12494909827312735</v>
      </c>
      <c r="I68" s="14">
        <f t="shared" si="2"/>
        <v>0.91768469827312749</v>
      </c>
      <c r="J68" s="26"/>
      <c r="K68" s="33"/>
      <c r="L68" s="68"/>
      <c r="M68" s="26"/>
      <c r="N68" s="26"/>
      <c r="O68" s="27">
        <v>54</v>
      </c>
      <c r="P68" s="25" t="s">
        <v>237</v>
      </c>
      <c r="Q68" s="16">
        <v>25.9</v>
      </c>
      <c r="R68" s="137">
        <v>4.4999999999999998E-2</v>
      </c>
      <c r="S68" s="137">
        <v>0.54300000000000004</v>
      </c>
      <c r="T68" s="137">
        <f t="shared" si="9"/>
        <v>0.49800000000000005</v>
      </c>
      <c r="U68" s="138">
        <f t="shared" si="4"/>
        <v>0.42818040000000007</v>
      </c>
      <c r="V68" s="139">
        <f>Q68/2152.5*V10</f>
        <v>0.23852643804878051</v>
      </c>
      <c r="W68" s="140">
        <f t="shared" si="8"/>
        <v>0.66670683804878061</v>
      </c>
      <c r="X68" s="33"/>
      <c r="Y68" s="34"/>
      <c r="Z68" s="69"/>
    </row>
    <row r="69" spans="1:26" x14ac:dyDescent="0.25">
      <c r="A69" s="15">
        <v>64</v>
      </c>
      <c r="B69" s="25" t="s">
        <v>73</v>
      </c>
      <c r="C69" s="16">
        <v>98.7</v>
      </c>
      <c r="D69" s="137">
        <v>0.56499999999999995</v>
      </c>
      <c r="E69" s="137">
        <v>2.6829999999999998</v>
      </c>
      <c r="F69" s="137">
        <f t="shared" si="0"/>
        <v>2.1179999999999999</v>
      </c>
      <c r="G69" s="65">
        <f t="shared" si="1"/>
        <v>1.8210564</v>
      </c>
      <c r="H69" s="12">
        <f>C69/11031.5*H10</f>
        <v>0.25692658332411811</v>
      </c>
      <c r="I69" s="14">
        <f t="shared" si="2"/>
        <v>2.0779829833241181</v>
      </c>
      <c r="J69" s="26"/>
      <c r="K69" s="33"/>
      <c r="L69" s="68"/>
      <c r="M69" s="26"/>
      <c r="N69" s="26"/>
      <c r="O69" s="27">
        <v>55</v>
      </c>
      <c r="P69" s="25" t="s">
        <v>238</v>
      </c>
      <c r="Q69" s="16">
        <v>26.1</v>
      </c>
      <c r="R69" s="137">
        <v>0</v>
      </c>
      <c r="S69" s="137">
        <v>0.35199999999999998</v>
      </c>
      <c r="T69" s="137">
        <f t="shared" si="9"/>
        <v>0.35199999999999998</v>
      </c>
      <c r="U69" s="138">
        <f t="shared" si="4"/>
        <v>0.30264959999999996</v>
      </c>
      <c r="V69" s="139">
        <f>Q69/2152.5*V10</f>
        <v>0.24036834104529625</v>
      </c>
      <c r="W69" s="140">
        <f t="shared" si="8"/>
        <v>0.54301794104529622</v>
      </c>
      <c r="X69" s="33"/>
      <c r="Y69" s="34"/>
      <c r="Z69" s="69"/>
    </row>
    <row r="70" spans="1:26" x14ac:dyDescent="0.25">
      <c r="A70" s="15">
        <v>65</v>
      </c>
      <c r="B70" s="25" t="s">
        <v>74</v>
      </c>
      <c r="C70" s="16">
        <v>67.7</v>
      </c>
      <c r="D70" s="137">
        <v>0.5</v>
      </c>
      <c r="E70" s="137">
        <v>1.542</v>
      </c>
      <c r="F70" s="137">
        <f t="shared" si="0"/>
        <v>1.042</v>
      </c>
      <c r="G70" s="65">
        <f t="shared" si="1"/>
        <v>0.89591160000000003</v>
      </c>
      <c r="H70" s="12">
        <f>C70/11031.5*H10</f>
        <v>0.17623029068939003</v>
      </c>
      <c r="I70" s="14">
        <f t="shared" si="2"/>
        <v>1.07214189068939</v>
      </c>
      <c r="J70" s="26"/>
      <c r="K70" s="33"/>
      <c r="L70" s="68"/>
      <c r="M70" s="26"/>
      <c r="N70" s="26"/>
      <c r="O70" s="27">
        <v>56</v>
      </c>
      <c r="P70" s="25" t="s">
        <v>239</v>
      </c>
      <c r="Q70" s="16">
        <v>34.4</v>
      </c>
      <c r="R70" s="137">
        <v>0.38</v>
      </c>
      <c r="S70" s="137">
        <v>1.099</v>
      </c>
      <c r="T70" s="137">
        <f t="shared" si="9"/>
        <v>0.71899999999999997</v>
      </c>
      <c r="U70" s="138">
        <f t="shared" si="4"/>
        <v>0.61819619999999997</v>
      </c>
      <c r="V70" s="139">
        <f>Q70/2152.5*V10</f>
        <v>0.31680731540069695</v>
      </c>
      <c r="W70" s="140">
        <f t="shared" si="8"/>
        <v>0.93500351540069693</v>
      </c>
      <c r="X70" s="33"/>
      <c r="Y70" s="34"/>
      <c r="Z70" s="69"/>
    </row>
    <row r="71" spans="1:26" x14ac:dyDescent="0.25">
      <c r="A71" s="15">
        <v>66</v>
      </c>
      <c r="B71" s="25" t="s">
        <v>75</v>
      </c>
      <c r="C71" s="16">
        <v>50.1</v>
      </c>
      <c r="D71" s="137">
        <v>0.105</v>
      </c>
      <c r="E71" s="137">
        <v>0.184</v>
      </c>
      <c r="F71" s="137">
        <f t="shared" si="0"/>
        <v>7.9000000000000001E-2</v>
      </c>
      <c r="G71" s="65">
        <f t="shared" si="1"/>
        <v>6.7924200000000004E-2</v>
      </c>
      <c r="H71" s="12">
        <f>C71/11031.5*H10</f>
        <v>0.13041562132257667</v>
      </c>
      <c r="I71" s="14">
        <f t="shared" si="2"/>
        <v>0.19833982132257666</v>
      </c>
      <c r="J71" s="26"/>
      <c r="K71" s="33"/>
      <c r="L71" s="68"/>
      <c r="M71" s="26"/>
      <c r="N71" s="26"/>
      <c r="O71" s="27">
        <v>57</v>
      </c>
      <c r="P71" s="25" t="s">
        <v>240</v>
      </c>
      <c r="Q71" s="16">
        <v>32.1</v>
      </c>
      <c r="R71" s="137">
        <v>0.38900000000000001</v>
      </c>
      <c r="S71" s="137">
        <v>1.2869999999999999</v>
      </c>
      <c r="T71" s="137">
        <f t="shared" si="9"/>
        <v>0.89799999999999991</v>
      </c>
      <c r="U71" s="138">
        <f t="shared" si="4"/>
        <v>0.77210039999999991</v>
      </c>
      <c r="V71" s="139">
        <f>Q71/2152.5*V10</f>
        <v>0.29562543094076665</v>
      </c>
      <c r="W71" s="140">
        <f>U71+V71</f>
        <v>1.0677258309407667</v>
      </c>
      <c r="X71" s="33"/>
      <c r="Y71" s="34"/>
      <c r="Z71" s="69"/>
    </row>
    <row r="72" spans="1:26" x14ac:dyDescent="0.25">
      <c r="A72" s="15">
        <v>67</v>
      </c>
      <c r="B72" s="25" t="s">
        <v>76</v>
      </c>
      <c r="C72" s="16">
        <v>50.1</v>
      </c>
      <c r="D72" s="137">
        <v>0.54900000000000004</v>
      </c>
      <c r="E72" s="137">
        <v>2.0880000000000001</v>
      </c>
      <c r="F72" s="137">
        <f t="shared" si="0"/>
        <v>1.5390000000000001</v>
      </c>
      <c r="G72" s="65">
        <f t="shared" si="1"/>
        <v>1.3232322000000001</v>
      </c>
      <c r="H72" s="12">
        <f>C72/11031.5*H10</f>
        <v>0.13041562132257667</v>
      </c>
      <c r="I72" s="14">
        <f t="shared" si="2"/>
        <v>1.4536478213225767</v>
      </c>
      <c r="J72" s="26"/>
      <c r="K72" s="33"/>
      <c r="L72" s="68"/>
      <c r="M72" s="26"/>
      <c r="N72" s="26"/>
      <c r="O72" s="15">
        <v>58</v>
      </c>
      <c r="P72" s="25" t="s">
        <v>241</v>
      </c>
      <c r="Q72" s="16">
        <v>33.9</v>
      </c>
      <c r="R72" s="137">
        <v>0</v>
      </c>
      <c r="S72" s="137">
        <v>0</v>
      </c>
      <c r="T72" s="137">
        <f>S72-R72</f>
        <v>0</v>
      </c>
      <c r="U72" s="138">
        <f t="shared" si="4"/>
        <v>0</v>
      </c>
      <c r="V72" s="139">
        <f>Q72/2152.5*V10</f>
        <v>0.31220255790940771</v>
      </c>
      <c r="W72" s="140">
        <f t="shared" ref="W72:W77" si="10">U72+V72</f>
        <v>0.31220255790940771</v>
      </c>
      <c r="X72" s="33"/>
      <c r="Y72" s="34"/>
      <c r="Z72" s="69"/>
    </row>
    <row r="73" spans="1:26" x14ac:dyDescent="0.25">
      <c r="A73" s="15">
        <v>68</v>
      </c>
      <c r="B73" s="25" t="s">
        <v>77</v>
      </c>
      <c r="C73" s="16">
        <v>45.2</v>
      </c>
      <c r="D73" s="137">
        <v>0.224</v>
      </c>
      <c r="E73" s="137">
        <v>0.28799999999999998</v>
      </c>
      <c r="F73" s="137">
        <f t="shared" si="0"/>
        <v>6.3999999999999974E-2</v>
      </c>
      <c r="G73" s="65">
        <f t="shared" si="1"/>
        <v>5.5027199999999978E-2</v>
      </c>
      <c r="H73" s="12">
        <f>C73/11031.5*H10</f>
        <v>0.11766040087386159</v>
      </c>
      <c r="I73" s="14">
        <f t="shared" si="2"/>
        <v>0.17268760087386156</v>
      </c>
      <c r="J73" s="26"/>
      <c r="K73" s="33"/>
      <c r="L73" s="68"/>
      <c r="M73" s="26"/>
      <c r="N73" s="26"/>
      <c r="O73" s="27">
        <v>59</v>
      </c>
      <c r="P73" s="25" t="s">
        <v>242</v>
      </c>
      <c r="Q73" s="16">
        <v>37.299999999999997</v>
      </c>
      <c r="R73" s="137">
        <v>0.27300000000000002</v>
      </c>
      <c r="S73" s="137">
        <v>1.2609999999999999</v>
      </c>
      <c r="T73" s="137">
        <f t="shared" ref="T73:T77" si="11">S73-R73</f>
        <v>0.98799999999999988</v>
      </c>
      <c r="U73" s="138">
        <f t="shared" si="4"/>
        <v>0.84948239999999986</v>
      </c>
      <c r="V73" s="139">
        <f>Q73/2152.5*V10</f>
        <v>0.34351490885017422</v>
      </c>
      <c r="W73" s="140">
        <f t="shared" si="10"/>
        <v>1.192997308850174</v>
      </c>
      <c r="X73" s="33"/>
      <c r="Y73" s="34"/>
      <c r="Z73" s="69"/>
    </row>
    <row r="74" spans="1:26" x14ac:dyDescent="0.25">
      <c r="A74" s="15">
        <v>69</v>
      </c>
      <c r="B74" s="25" t="s">
        <v>78</v>
      </c>
      <c r="C74" s="16">
        <v>75.8</v>
      </c>
      <c r="D74" s="137">
        <v>0</v>
      </c>
      <c r="E74" s="137">
        <v>0</v>
      </c>
      <c r="F74" s="137">
        <f t="shared" si="0"/>
        <v>0</v>
      </c>
      <c r="G74" s="65">
        <f t="shared" si="1"/>
        <v>0</v>
      </c>
      <c r="H74" s="12">
        <f>C74/11031.5*H10</f>
        <v>0.19731545102298026</v>
      </c>
      <c r="I74" s="14">
        <f t="shared" si="2"/>
        <v>0.19731545102298026</v>
      </c>
      <c r="J74" s="26"/>
      <c r="K74" s="33"/>
      <c r="L74" s="68"/>
      <c r="M74" s="26"/>
      <c r="N74" s="26"/>
      <c r="O74" s="27">
        <v>60</v>
      </c>
      <c r="P74" s="25" t="s">
        <v>243</v>
      </c>
      <c r="Q74" s="16">
        <v>38.4</v>
      </c>
      <c r="R74" s="137">
        <v>0.34200000000000003</v>
      </c>
      <c r="S74" s="137">
        <v>1.4019999999999999</v>
      </c>
      <c r="T74" s="137">
        <f t="shared" si="11"/>
        <v>1.0599999999999998</v>
      </c>
      <c r="U74" s="138">
        <f t="shared" si="4"/>
        <v>0.91138799999999986</v>
      </c>
      <c r="V74" s="139">
        <f>Q74/2152.5*V10</f>
        <v>0.35364537533101054</v>
      </c>
      <c r="W74" s="140">
        <f t="shared" si="10"/>
        <v>1.2650333753310103</v>
      </c>
      <c r="X74" s="33"/>
      <c r="Y74" s="33"/>
      <c r="Z74" s="69"/>
    </row>
    <row r="75" spans="1:26" x14ac:dyDescent="0.25">
      <c r="A75" s="15">
        <v>70</v>
      </c>
      <c r="B75" s="25" t="s">
        <v>79</v>
      </c>
      <c r="C75" s="16">
        <v>45.6</v>
      </c>
      <c r="D75" s="137">
        <v>0.58699999999999997</v>
      </c>
      <c r="E75" s="137">
        <v>1.8</v>
      </c>
      <c r="F75" s="137">
        <f t="shared" si="0"/>
        <v>1.2130000000000001</v>
      </c>
      <c r="G75" s="65">
        <f t="shared" si="1"/>
        <v>1.0429374</v>
      </c>
      <c r="H75" s="12">
        <f>C75/11031.5*H10</f>
        <v>0.11870164335947099</v>
      </c>
      <c r="I75" s="14">
        <f t="shared" si="2"/>
        <v>1.161639043359471</v>
      </c>
      <c r="J75" s="26"/>
      <c r="K75" s="33"/>
      <c r="L75" s="68"/>
      <c r="M75" s="26"/>
      <c r="N75" s="26"/>
      <c r="O75" s="27">
        <v>61</v>
      </c>
      <c r="P75" s="25" t="s">
        <v>244</v>
      </c>
      <c r="Q75" s="16">
        <v>67.3</v>
      </c>
      <c r="R75" s="137">
        <v>0</v>
      </c>
      <c r="S75" s="137">
        <v>0</v>
      </c>
      <c r="T75" s="137">
        <f t="shared" si="11"/>
        <v>0</v>
      </c>
      <c r="U75" s="138">
        <f t="shared" si="4"/>
        <v>0</v>
      </c>
      <c r="V75" s="139">
        <f>Q75/2152.5*V10</f>
        <v>0.61980035832752622</v>
      </c>
      <c r="W75" s="140">
        <f t="shared" si="10"/>
        <v>0.61980035832752622</v>
      </c>
      <c r="X75" s="33"/>
      <c r="Y75" s="34"/>
      <c r="Z75" s="69"/>
    </row>
    <row r="76" spans="1:26" x14ac:dyDescent="0.25">
      <c r="A76" s="15">
        <v>71</v>
      </c>
      <c r="B76" s="25" t="s">
        <v>80</v>
      </c>
      <c r="C76" s="16">
        <v>47.7</v>
      </c>
      <c r="D76" s="137">
        <v>0</v>
      </c>
      <c r="E76" s="137">
        <v>0</v>
      </c>
      <c r="F76" s="137">
        <f t="shared" si="0"/>
        <v>0</v>
      </c>
      <c r="G76" s="65">
        <f t="shared" si="1"/>
        <v>0</v>
      </c>
      <c r="H76" s="12">
        <f>C76/11031.5*H10</f>
        <v>0.1241681664089203</v>
      </c>
      <c r="I76" s="14">
        <f t="shared" si="2"/>
        <v>0.1241681664089203</v>
      </c>
      <c r="J76" s="26"/>
      <c r="K76" s="33"/>
      <c r="L76" s="68"/>
      <c r="M76" s="26"/>
      <c r="N76" s="26"/>
      <c r="O76" s="27">
        <v>62</v>
      </c>
      <c r="P76" s="25" t="s">
        <v>245</v>
      </c>
      <c r="Q76" s="16">
        <v>32</v>
      </c>
      <c r="R76" s="137">
        <v>0</v>
      </c>
      <c r="S76" s="137">
        <v>0.19700000000000001</v>
      </c>
      <c r="T76" s="137">
        <f t="shared" si="11"/>
        <v>0.19700000000000001</v>
      </c>
      <c r="U76" s="138">
        <f t="shared" si="4"/>
        <v>0.16938060000000002</v>
      </c>
      <c r="V76" s="139">
        <f>Q76/2152.5*V10</f>
        <v>0.29470447944250877</v>
      </c>
      <c r="W76" s="140">
        <f t="shared" si="10"/>
        <v>0.46408507944250876</v>
      </c>
      <c r="X76" s="33"/>
      <c r="Y76" s="34"/>
      <c r="Z76" s="69"/>
    </row>
    <row r="77" spans="1:26" x14ac:dyDescent="0.25">
      <c r="A77" s="15">
        <v>72</v>
      </c>
      <c r="B77" s="25" t="s">
        <v>81</v>
      </c>
      <c r="C77" s="16">
        <v>48.3</v>
      </c>
      <c r="D77" s="137">
        <v>0.32400000000000001</v>
      </c>
      <c r="E77" s="137">
        <v>0.89</v>
      </c>
      <c r="F77" s="137">
        <f t="shared" si="0"/>
        <v>0.56600000000000006</v>
      </c>
      <c r="G77" s="65">
        <f t="shared" si="1"/>
        <v>0.48664680000000005</v>
      </c>
      <c r="H77" s="12">
        <f>C77/11031.5*H10</f>
        <v>0.12573003013733436</v>
      </c>
      <c r="I77" s="14">
        <f t="shared" si="2"/>
        <v>0.61237683013733446</v>
      </c>
      <c r="J77" s="26"/>
      <c r="K77" s="33"/>
      <c r="L77" s="68"/>
      <c r="M77" s="26"/>
      <c r="N77" s="26"/>
      <c r="O77" s="27">
        <v>63</v>
      </c>
      <c r="P77" s="25" t="s">
        <v>246</v>
      </c>
      <c r="Q77" s="16">
        <v>88.1</v>
      </c>
      <c r="R77" s="137">
        <v>0.121</v>
      </c>
      <c r="S77" s="137">
        <v>0.33100000000000002</v>
      </c>
      <c r="T77" s="137">
        <f t="shared" si="11"/>
        <v>0.21000000000000002</v>
      </c>
      <c r="U77" s="138">
        <f t="shared" si="4"/>
        <v>0.18055800000000002</v>
      </c>
      <c r="V77" s="139">
        <f>Q77/2152.5*V10</f>
        <v>0.81135826996515692</v>
      </c>
      <c r="W77" s="140">
        <f t="shared" si="10"/>
        <v>0.99191626996515692</v>
      </c>
      <c r="X77" s="33"/>
      <c r="Y77" s="34"/>
      <c r="Z77" s="69"/>
    </row>
    <row r="78" spans="1:26" x14ac:dyDescent="0.25">
      <c r="A78" s="72">
        <v>73</v>
      </c>
      <c r="B78" s="25" t="s">
        <v>82</v>
      </c>
      <c r="C78" s="16">
        <v>98.7</v>
      </c>
      <c r="D78" s="137">
        <v>1.1519999999999999</v>
      </c>
      <c r="E78" s="137">
        <v>3.089</v>
      </c>
      <c r="F78" s="137">
        <f t="shared" si="0"/>
        <v>1.9370000000000001</v>
      </c>
      <c r="G78" s="65">
        <f t="shared" si="1"/>
        <v>1.6654326000000002</v>
      </c>
      <c r="H78" s="12">
        <f>C78/11031.5*H10</f>
        <v>0.25692658332411811</v>
      </c>
      <c r="I78" s="14">
        <f>G78+H78</f>
        <v>1.9223591833241183</v>
      </c>
      <c r="J78" s="26"/>
      <c r="K78" s="33"/>
      <c r="L78" s="68"/>
      <c r="M78" s="26"/>
      <c r="N78" s="26"/>
      <c r="O78" s="154" t="s">
        <v>3</v>
      </c>
      <c r="P78" s="155"/>
      <c r="Q78" s="21">
        <f>SUM(Q15:Q77)</f>
        <v>2152.5000000000005</v>
      </c>
      <c r="R78" s="22">
        <f t="shared" ref="R78:W78" si="12">SUM(R15:R77)</f>
        <v>11.543000000000003</v>
      </c>
      <c r="S78" s="22">
        <f t="shared" si="12"/>
        <v>45.447999999999986</v>
      </c>
      <c r="T78" s="22">
        <f t="shared" si="12"/>
        <v>33.905000000000008</v>
      </c>
      <c r="U78" s="22">
        <f t="shared" si="12"/>
        <v>29.151518999999997</v>
      </c>
      <c r="V78" s="22">
        <f t="shared" si="12"/>
        <v>19.823481000000008</v>
      </c>
      <c r="W78" s="22">
        <f t="shared" si="12"/>
        <v>48.974999999999994</v>
      </c>
      <c r="X78" s="26"/>
      <c r="Y78" s="34"/>
      <c r="Z78" s="30"/>
    </row>
    <row r="79" spans="1:26" x14ac:dyDescent="0.25">
      <c r="A79" s="15">
        <v>74</v>
      </c>
      <c r="B79" s="25" t="s">
        <v>83</v>
      </c>
      <c r="C79" s="16">
        <v>67.5</v>
      </c>
      <c r="D79" s="137">
        <v>0.48399999999999999</v>
      </c>
      <c r="E79" s="137">
        <v>0.52100000000000002</v>
      </c>
      <c r="F79" s="137">
        <f>E79-D79</f>
        <v>3.7000000000000033E-2</v>
      </c>
      <c r="G79" s="65">
        <f t="shared" si="1"/>
        <v>3.1812600000000031E-2</v>
      </c>
      <c r="H79" s="12">
        <f>C79/11031.5*H10</f>
        <v>0.17570966944658531</v>
      </c>
      <c r="I79" s="14">
        <f t="shared" si="2"/>
        <v>0.20752226944658533</v>
      </c>
      <c r="J79" s="26"/>
      <c r="K79" s="33"/>
      <c r="L79" s="68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34"/>
      <c r="Z79" s="30"/>
    </row>
    <row r="80" spans="1:26" x14ac:dyDescent="0.25">
      <c r="A80" s="15">
        <v>75</v>
      </c>
      <c r="B80" s="25" t="s">
        <v>84</v>
      </c>
      <c r="C80" s="16">
        <v>50.1</v>
      </c>
      <c r="D80" s="137">
        <v>0</v>
      </c>
      <c r="E80" s="137">
        <v>0</v>
      </c>
      <c r="F80" s="137">
        <f t="shared" si="0"/>
        <v>0</v>
      </c>
      <c r="G80" s="65">
        <f t="shared" ref="G80:G143" si="13">F80*0.8598</f>
        <v>0</v>
      </c>
      <c r="H80" s="12">
        <f>C80/11031.5*H10</f>
        <v>0.13041562132257667</v>
      </c>
      <c r="I80" s="14">
        <f t="shared" si="2"/>
        <v>0.13041562132257667</v>
      </c>
      <c r="J80" s="26"/>
      <c r="K80" s="33"/>
      <c r="L80" s="68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34"/>
      <c r="Z80" s="30"/>
    </row>
    <row r="81" spans="1:26" x14ac:dyDescent="0.25">
      <c r="A81" s="15">
        <v>76</v>
      </c>
      <c r="B81" s="25" t="s">
        <v>85</v>
      </c>
      <c r="C81" s="16">
        <v>50.3</v>
      </c>
      <c r="D81" s="137">
        <v>0</v>
      </c>
      <c r="E81" s="137">
        <v>0.6</v>
      </c>
      <c r="F81" s="137">
        <f t="shared" si="0"/>
        <v>0.6</v>
      </c>
      <c r="G81" s="65">
        <f t="shared" si="13"/>
        <v>0.51588000000000001</v>
      </c>
      <c r="H81" s="12">
        <f>C81/11031.5*H10</f>
        <v>0.13093624256538136</v>
      </c>
      <c r="I81" s="14">
        <f t="shared" si="2"/>
        <v>0.64681624256538139</v>
      </c>
      <c r="J81" s="26"/>
      <c r="K81" s="33"/>
      <c r="L81" s="68"/>
      <c r="M81" s="26"/>
      <c r="N81" s="26"/>
      <c r="O81" s="26"/>
      <c r="P81" s="74"/>
      <c r="Q81" s="26"/>
      <c r="R81" s="26"/>
      <c r="S81" s="26"/>
      <c r="T81" s="26"/>
      <c r="U81" s="26"/>
      <c r="V81" s="26"/>
      <c r="W81" s="26"/>
      <c r="X81" s="26"/>
      <c r="Y81" s="34"/>
      <c r="Z81" s="30"/>
    </row>
    <row r="82" spans="1:26" x14ac:dyDescent="0.25">
      <c r="A82" s="15">
        <v>77</v>
      </c>
      <c r="B82" s="25" t="s">
        <v>86</v>
      </c>
      <c r="C82" s="16">
        <v>45.2</v>
      </c>
      <c r="D82" s="137">
        <v>0.13200000000000001</v>
      </c>
      <c r="E82" s="137">
        <v>0.82199999999999995</v>
      </c>
      <c r="F82" s="137">
        <f t="shared" si="0"/>
        <v>0.69</v>
      </c>
      <c r="G82" s="65">
        <f t="shared" si="13"/>
        <v>0.59326199999999996</v>
      </c>
      <c r="H82" s="12">
        <f>C82/11031.5*H10</f>
        <v>0.11766040087386159</v>
      </c>
      <c r="I82" s="14">
        <f t="shared" si="2"/>
        <v>0.71092240087386149</v>
      </c>
      <c r="J82" s="26"/>
      <c r="K82" s="33"/>
      <c r="L82" s="68"/>
      <c r="M82" s="26"/>
      <c r="N82" s="26"/>
      <c r="O82" s="26"/>
      <c r="P82" s="75">
        <v>1</v>
      </c>
      <c r="Q82" s="26"/>
      <c r="R82" s="26"/>
      <c r="S82" s="26"/>
      <c r="T82" s="26"/>
      <c r="U82" s="26"/>
      <c r="V82" s="26"/>
      <c r="W82" s="26"/>
      <c r="X82" s="26"/>
      <c r="Y82" s="34"/>
      <c r="Z82" s="30"/>
    </row>
    <row r="83" spans="1:26" x14ac:dyDescent="0.25">
      <c r="A83" s="15">
        <v>78</v>
      </c>
      <c r="B83" s="25" t="s">
        <v>87</v>
      </c>
      <c r="C83" s="16">
        <v>75.5</v>
      </c>
      <c r="D83" s="137">
        <v>0</v>
      </c>
      <c r="E83" s="137">
        <v>0</v>
      </c>
      <c r="F83" s="137">
        <f t="shared" si="0"/>
        <v>0</v>
      </c>
      <c r="G83" s="65">
        <f t="shared" si="13"/>
        <v>0</v>
      </c>
      <c r="H83" s="12">
        <f>C83/11031.5*H10</f>
        <v>0.19653451915877324</v>
      </c>
      <c r="I83" s="14">
        <f t="shared" si="2"/>
        <v>0.19653451915877324</v>
      </c>
      <c r="J83" s="26"/>
      <c r="K83" s="33"/>
      <c r="L83" s="68"/>
      <c r="M83" s="26"/>
      <c r="N83" s="26"/>
      <c r="O83" s="26"/>
      <c r="P83" s="75">
        <v>2</v>
      </c>
      <c r="Q83" s="26"/>
      <c r="R83" s="26"/>
      <c r="S83" s="26"/>
      <c r="T83" s="26"/>
      <c r="U83" s="26"/>
      <c r="V83" s="26"/>
      <c r="W83" s="26"/>
      <c r="X83" s="26"/>
      <c r="Y83" s="34"/>
      <c r="Z83" s="30"/>
    </row>
    <row r="84" spans="1:26" x14ac:dyDescent="0.25">
      <c r="A84" s="15">
        <v>79</v>
      </c>
      <c r="B84" s="25" t="s">
        <v>88</v>
      </c>
      <c r="C84" s="16">
        <v>45.7</v>
      </c>
      <c r="D84" s="137">
        <v>3.0000000000000001E-3</v>
      </c>
      <c r="E84" s="137">
        <v>8.5000000000000006E-2</v>
      </c>
      <c r="F84" s="137">
        <f t="shared" si="0"/>
        <v>8.2000000000000003E-2</v>
      </c>
      <c r="G84" s="65">
        <f t="shared" si="13"/>
        <v>7.05036E-2</v>
      </c>
      <c r="H84" s="12">
        <f>C84/11031.5*H10</f>
        <v>0.11896195398087334</v>
      </c>
      <c r="I84" s="14">
        <f t="shared" si="2"/>
        <v>0.18946555398087334</v>
      </c>
      <c r="J84" s="26"/>
      <c r="K84" s="33"/>
      <c r="L84" s="68"/>
      <c r="M84" s="26"/>
      <c r="N84" s="26"/>
      <c r="O84" s="26"/>
      <c r="P84" s="75">
        <v>4</v>
      </c>
      <c r="Q84" s="26"/>
      <c r="R84" s="26"/>
      <c r="S84" s="26"/>
      <c r="T84" s="26"/>
      <c r="U84" s="26"/>
      <c r="V84" s="26"/>
      <c r="W84" s="26"/>
      <c r="X84" s="26"/>
      <c r="Y84" s="34"/>
      <c r="Z84" s="30"/>
    </row>
    <row r="85" spans="1:26" x14ac:dyDescent="0.25">
      <c r="A85" s="15">
        <v>80</v>
      </c>
      <c r="B85" s="25" t="s">
        <v>89</v>
      </c>
      <c r="C85" s="16">
        <v>48.1</v>
      </c>
      <c r="D85" s="137">
        <v>0.01</v>
      </c>
      <c r="E85" s="137">
        <v>0.86499999999999999</v>
      </c>
      <c r="F85" s="137">
        <f t="shared" si="0"/>
        <v>0.85499999999999998</v>
      </c>
      <c r="G85" s="65">
        <f t="shared" si="13"/>
        <v>0.73512900000000003</v>
      </c>
      <c r="H85" s="12">
        <f>C85/11031.5*H10</f>
        <v>0.12520940889452969</v>
      </c>
      <c r="I85" s="14">
        <f t="shared" si="2"/>
        <v>0.86033840889452973</v>
      </c>
      <c r="J85" s="26"/>
      <c r="K85" s="33"/>
      <c r="L85" s="68"/>
      <c r="M85" s="26"/>
      <c r="N85" s="26"/>
      <c r="O85" s="26"/>
      <c r="P85" s="75">
        <v>7</v>
      </c>
      <c r="Q85" s="26"/>
      <c r="R85" s="26"/>
      <c r="S85" s="26"/>
      <c r="T85" s="26"/>
      <c r="U85" s="26"/>
      <c r="V85" s="26"/>
      <c r="W85" s="26"/>
      <c r="X85" s="26"/>
      <c r="Y85" s="33"/>
      <c r="Z85" s="30"/>
    </row>
    <row r="86" spans="1:26" x14ac:dyDescent="0.25">
      <c r="A86" s="15">
        <v>81</v>
      </c>
      <c r="B86" s="25" t="s">
        <v>90</v>
      </c>
      <c r="C86" s="16">
        <v>48.6</v>
      </c>
      <c r="D86" s="137">
        <v>0.45700000000000002</v>
      </c>
      <c r="E86" s="137">
        <v>1.9379999999999999</v>
      </c>
      <c r="F86" s="137">
        <f t="shared" si="0"/>
        <v>1.4809999999999999</v>
      </c>
      <c r="G86" s="65">
        <f t="shared" si="13"/>
        <v>1.2733637999999998</v>
      </c>
      <c r="H86" s="12">
        <f>C86/11031.5*H10</f>
        <v>0.12651096200154144</v>
      </c>
      <c r="I86" s="14">
        <f t="shared" si="2"/>
        <v>1.3998747620015413</v>
      </c>
      <c r="J86" s="26"/>
      <c r="K86" s="33"/>
      <c r="L86" s="68"/>
      <c r="M86" s="26"/>
      <c r="N86" s="26"/>
      <c r="O86" s="26"/>
      <c r="P86" s="75">
        <v>8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5">
      <c r="A87" s="15">
        <v>82</v>
      </c>
      <c r="B87" s="25" t="s">
        <v>91</v>
      </c>
      <c r="C87" s="16">
        <v>100.9</v>
      </c>
      <c r="D87" s="137">
        <v>1.3080000000000001</v>
      </c>
      <c r="E87" s="137">
        <v>3.895</v>
      </c>
      <c r="F87" s="137">
        <f t="shared" ref="F87:F90" si="14">E87-D87</f>
        <v>2.5869999999999997</v>
      </c>
      <c r="G87" s="65">
        <f t="shared" si="13"/>
        <v>2.2243025999999997</v>
      </c>
      <c r="H87" s="12">
        <f>C87/11031.5*H10</f>
        <v>0.26265341699496975</v>
      </c>
      <c r="I87" s="14">
        <f t="shared" ref="I87:I153" si="15">G87+H87</f>
        <v>2.4869560169949696</v>
      </c>
      <c r="J87" s="26"/>
      <c r="K87" s="33"/>
      <c r="L87" s="68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5">
      <c r="A88" s="15">
        <v>83</v>
      </c>
      <c r="B88" s="25" t="s">
        <v>92</v>
      </c>
      <c r="C88" s="16">
        <v>67.8</v>
      </c>
      <c r="D88" s="137">
        <v>0.36099999999999999</v>
      </c>
      <c r="E88" s="137">
        <v>0.36099999999999999</v>
      </c>
      <c r="F88" s="137">
        <f t="shared" si="14"/>
        <v>0</v>
      </c>
      <c r="G88" s="65">
        <f t="shared" si="13"/>
        <v>0</v>
      </c>
      <c r="H88" s="12">
        <f>C88/11031.5*H10</f>
        <v>0.17649060131079236</v>
      </c>
      <c r="I88" s="14">
        <f t="shared" si="15"/>
        <v>0.17649060131079236</v>
      </c>
      <c r="J88" s="26"/>
      <c r="K88" s="33"/>
      <c r="L88" s="68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5">
      <c r="A89" s="15">
        <v>84</v>
      </c>
      <c r="B89" s="25" t="s">
        <v>93</v>
      </c>
      <c r="C89" s="16">
        <v>49.9</v>
      </c>
      <c r="D89" s="137">
        <v>0</v>
      </c>
      <c r="E89" s="137">
        <v>0</v>
      </c>
      <c r="F89" s="137">
        <f t="shared" si="14"/>
        <v>0</v>
      </c>
      <c r="G89" s="65">
        <f t="shared" si="13"/>
        <v>0</v>
      </c>
      <c r="H89" s="12">
        <f>C89/11031.5*H10</f>
        <v>0.12989500007977198</v>
      </c>
      <c r="I89" s="14">
        <f t="shared" si="15"/>
        <v>0.12989500007977198</v>
      </c>
      <c r="J89" s="26"/>
      <c r="K89" s="33"/>
      <c r="L89" s="68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5">
      <c r="A90" s="15">
        <v>85</v>
      </c>
      <c r="B90" s="25" t="s">
        <v>94</v>
      </c>
      <c r="C90" s="16">
        <v>50.7</v>
      </c>
      <c r="D90" s="137">
        <v>0.59</v>
      </c>
      <c r="E90" s="137">
        <v>1.4219999999999999</v>
      </c>
      <c r="F90" s="137">
        <f t="shared" si="14"/>
        <v>0.83199999999999996</v>
      </c>
      <c r="G90" s="65">
        <f t="shared" si="13"/>
        <v>0.71535359999999992</v>
      </c>
      <c r="H90" s="12">
        <f>C90/11031.5*H10</f>
        <v>0.13197748505099074</v>
      </c>
      <c r="I90" s="14">
        <f t="shared" si="15"/>
        <v>0.84733108505099064</v>
      </c>
      <c r="J90" s="26"/>
      <c r="K90" s="33"/>
      <c r="L90" s="68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5">
      <c r="A91" s="15">
        <v>86</v>
      </c>
      <c r="B91" s="25" t="s">
        <v>95</v>
      </c>
      <c r="C91" s="16">
        <v>44.9</v>
      </c>
      <c r="D91" s="137">
        <v>0.54200000000000004</v>
      </c>
      <c r="E91" s="137">
        <v>1.9690000000000001</v>
      </c>
      <c r="F91" s="137">
        <f>E91-D91</f>
        <v>1.427</v>
      </c>
      <c r="G91" s="65">
        <f t="shared" si="13"/>
        <v>1.2269346000000001</v>
      </c>
      <c r="H91" s="12">
        <f>C91/11031.5*H10</f>
        <v>0.11687946900965453</v>
      </c>
      <c r="I91" s="14">
        <f t="shared" si="15"/>
        <v>1.3438140690096547</v>
      </c>
      <c r="J91" s="26"/>
      <c r="K91" s="33"/>
      <c r="L91" s="68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5">
      <c r="A92" s="15">
        <v>87</v>
      </c>
      <c r="B92" s="25" t="s">
        <v>96</v>
      </c>
      <c r="C92" s="16">
        <v>75.8</v>
      </c>
      <c r="D92" s="137">
        <v>0</v>
      </c>
      <c r="E92" s="137">
        <v>1.7000000000000001E-2</v>
      </c>
      <c r="F92" s="137">
        <f t="shared" ref="F92:F159" si="16">E92-D92</f>
        <v>1.7000000000000001E-2</v>
      </c>
      <c r="G92" s="65">
        <f t="shared" si="13"/>
        <v>1.46166E-2</v>
      </c>
      <c r="H92" s="12">
        <f>C92/11031.5*H10</f>
        <v>0.19731545102298026</v>
      </c>
      <c r="I92" s="14">
        <f t="shared" si="15"/>
        <v>0.21193205102298027</v>
      </c>
      <c r="J92" s="26"/>
      <c r="K92" s="33"/>
      <c r="L92" s="68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5">
      <c r="A93" s="15">
        <v>88</v>
      </c>
      <c r="B93" s="25" t="s">
        <v>97</v>
      </c>
      <c r="C93" s="16">
        <v>56.8</v>
      </c>
      <c r="D93" s="137">
        <v>0.95799999999999996</v>
      </c>
      <c r="E93" s="137">
        <v>2.7410000000000001</v>
      </c>
      <c r="F93" s="137">
        <f t="shared" si="16"/>
        <v>1.7830000000000001</v>
      </c>
      <c r="G93" s="65">
        <f t="shared" si="13"/>
        <v>1.5330234</v>
      </c>
      <c r="H93" s="12">
        <f>C93/11031.5*H10</f>
        <v>0.147856432956534</v>
      </c>
      <c r="I93" s="14">
        <f t="shared" si="15"/>
        <v>1.680879832956534</v>
      </c>
      <c r="J93" s="26"/>
      <c r="K93" s="33"/>
      <c r="L93" s="68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5">
      <c r="A94" s="15">
        <v>89</v>
      </c>
      <c r="B94" s="25" t="s">
        <v>98</v>
      </c>
      <c r="C94" s="16">
        <v>47.9</v>
      </c>
      <c r="D94" s="137">
        <v>0.56200000000000006</v>
      </c>
      <c r="E94" s="137">
        <v>1.6890000000000001</v>
      </c>
      <c r="F94" s="137">
        <f t="shared" si="16"/>
        <v>1.127</v>
      </c>
      <c r="G94" s="65">
        <f t="shared" si="13"/>
        <v>0.96899460000000004</v>
      </c>
      <c r="H94" s="12">
        <f>C94/11031.5*H10</f>
        <v>0.12468878765172497</v>
      </c>
      <c r="I94" s="14">
        <f t="shared" si="15"/>
        <v>1.0936833876517249</v>
      </c>
      <c r="J94" s="26"/>
      <c r="K94" s="33"/>
      <c r="L94" s="68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5">
      <c r="A95" s="15">
        <v>90</v>
      </c>
      <c r="B95" s="25" t="s">
        <v>99</v>
      </c>
      <c r="C95" s="16">
        <v>48.1</v>
      </c>
      <c r="D95" s="137">
        <v>0.112</v>
      </c>
      <c r="E95" s="137">
        <v>0.112</v>
      </c>
      <c r="F95" s="137">
        <f t="shared" si="16"/>
        <v>0</v>
      </c>
      <c r="G95" s="65">
        <f t="shared" si="13"/>
        <v>0</v>
      </c>
      <c r="H95" s="12">
        <f>C95/11031.5*H10</f>
        <v>0.12520940889452969</v>
      </c>
      <c r="I95" s="14">
        <f t="shared" si="15"/>
        <v>0.12520940889452969</v>
      </c>
      <c r="J95" s="26"/>
      <c r="K95" s="33"/>
      <c r="L95" s="68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5">
      <c r="A96" s="15">
        <v>91</v>
      </c>
      <c r="B96" s="25" t="s">
        <v>100</v>
      </c>
      <c r="C96" s="16">
        <v>100.9</v>
      </c>
      <c r="D96" s="137">
        <v>0.14799999999999999</v>
      </c>
      <c r="E96" s="137">
        <v>0.14799999999999999</v>
      </c>
      <c r="F96" s="137">
        <f t="shared" si="16"/>
        <v>0</v>
      </c>
      <c r="G96" s="65">
        <f t="shared" si="13"/>
        <v>0</v>
      </c>
      <c r="H96" s="12">
        <f>C96/11031.5*H10</f>
        <v>0.26265341699496975</v>
      </c>
      <c r="I96" s="14">
        <f t="shared" si="15"/>
        <v>0.26265341699496975</v>
      </c>
      <c r="J96" s="26"/>
      <c r="K96" s="33"/>
      <c r="L96" s="68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5">
      <c r="A97" s="15">
        <v>92</v>
      </c>
      <c r="B97" s="25" t="s">
        <v>101</v>
      </c>
      <c r="C97" s="16">
        <v>67.5</v>
      </c>
      <c r="D97" s="137">
        <v>0.68</v>
      </c>
      <c r="E97" s="137">
        <v>1.345</v>
      </c>
      <c r="F97" s="137">
        <f t="shared" si="16"/>
        <v>0.66499999999999992</v>
      </c>
      <c r="G97" s="65">
        <f t="shared" si="13"/>
        <v>0.57176699999999991</v>
      </c>
      <c r="H97" s="12">
        <f>C97/11031.5*H10</f>
        <v>0.17570966944658531</v>
      </c>
      <c r="I97" s="14">
        <f t="shared" si="15"/>
        <v>0.7474766694465852</v>
      </c>
      <c r="J97" s="26"/>
      <c r="K97" s="33"/>
      <c r="L97" s="6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5">
      <c r="A98" s="15">
        <v>93</v>
      </c>
      <c r="B98" s="25" t="s">
        <v>102</v>
      </c>
      <c r="C98" s="16">
        <v>50.4</v>
      </c>
      <c r="D98" s="137">
        <v>6.4000000000000001E-2</v>
      </c>
      <c r="E98" s="137">
        <v>8.4000000000000005E-2</v>
      </c>
      <c r="F98" s="137">
        <f t="shared" si="16"/>
        <v>2.0000000000000004E-2</v>
      </c>
      <c r="G98" s="65">
        <f t="shared" si="13"/>
        <v>1.7196000000000003E-2</v>
      </c>
      <c r="H98" s="12">
        <f>C98/11031.5*H10</f>
        <v>0.13119655318678369</v>
      </c>
      <c r="I98" s="14">
        <f t="shared" si="15"/>
        <v>0.14839255318678368</v>
      </c>
      <c r="J98" s="26"/>
      <c r="K98" s="33"/>
      <c r="L98" s="68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x14ac:dyDescent="0.25">
      <c r="A99" s="15">
        <v>94</v>
      </c>
      <c r="B99" s="25" t="s">
        <v>103</v>
      </c>
      <c r="C99" s="16">
        <v>50.1</v>
      </c>
      <c r="D99" s="137">
        <v>0.44900000000000001</v>
      </c>
      <c r="E99" s="137">
        <v>0.876</v>
      </c>
      <c r="F99" s="137">
        <f t="shared" si="16"/>
        <v>0.42699999999999999</v>
      </c>
      <c r="G99" s="65">
        <f t="shared" si="13"/>
        <v>0.36713459999999998</v>
      </c>
      <c r="H99" s="12">
        <f>C99/11031.5*H10</f>
        <v>0.13041562132257667</v>
      </c>
      <c r="I99" s="14">
        <f t="shared" si="15"/>
        <v>0.49755022132257665</v>
      </c>
      <c r="J99" s="26"/>
      <c r="K99" s="33"/>
      <c r="L99" s="68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5">
      <c r="A100" s="15">
        <v>95</v>
      </c>
      <c r="B100" s="25" t="s">
        <v>104</v>
      </c>
      <c r="C100" s="16">
        <v>45</v>
      </c>
      <c r="D100" s="137">
        <v>0.54600000000000004</v>
      </c>
      <c r="E100" s="137">
        <v>1.679</v>
      </c>
      <c r="F100" s="137">
        <f t="shared" si="16"/>
        <v>1.133</v>
      </c>
      <c r="G100" s="65">
        <f t="shared" si="13"/>
        <v>0.97415340000000006</v>
      </c>
      <c r="H100" s="12">
        <f>C100/11031.5*H10</f>
        <v>0.11713977963105689</v>
      </c>
      <c r="I100" s="14">
        <f t="shared" si="15"/>
        <v>1.091293179631057</v>
      </c>
      <c r="J100" s="26"/>
      <c r="K100" s="33"/>
      <c r="L100" s="68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5">
      <c r="A101" s="15">
        <v>96</v>
      </c>
      <c r="B101" s="25" t="s">
        <v>105</v>
      </c>
      <c r="C101" s="16">
        <v>77.2</v>
      </c>
      <c r="D101" s="137">
        <v>0.44700000000000001</v>
      </c>
      <c r="E101" s="137">
        <v>1.6519999999999999</v>
      </c>
      <c r="F101" s="137">
        <f t="shared" si="16"/>
        <v>1.2049999999999998</v>
      </c>
      <c r="G101" s="65">
        <f t="shared" si="13"/>
        <v>1.0360589999999998</v>
      </c>
      <c r="H101" s="12">
        <f>C101/11031.5*H10</f>
        <v>0.20095979972261316</v>
      </c>
      <c r="I101" s="14">
        <f t="shared" si="15"/>
        <v>1.237018799722613</v>
      </c>
      <c r="J101" s="26"/>
      <c r="K101" s="33"/>
      <c r="L101" s="68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5">
      <c r="A102" s="15">
        <v>97</v>
      </c>
      <c r="B102" s="25" t="s">
        <v>106</v>
      </c>
      <c r="C102" s="16">
        <v>56.7</v>
      </c>
      <c r="D102" s="137">
        <v>0.105</v>
      </c>
      <c r="E102" s="137">
        <v>1.8720000000000001</v>
      </c>
      <c r="F102" s="137">
        <f t="shared" si="16"/>
        <v>1.7670000000000001</v>
      </c>
      <c r="G102" s="65">
        <f t="shared" si="13"/>
        <v>1.5192666000000001</v>
      </c>
      <c r="H102" s="12">
        <f>C102/11031.5*H10</f>
        <v>0.14759612233513167</v>
      </c>
      <c r="I102" s="14">
        <f t="shared" si="15"/>
        <v>1.6668627223351318</v>
      </c>
      <c r="J102" s="26"/>
      <c r="K102" s="33"/>
      <c r="L102" s="68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5">
      <c r="A103" s="15">
        <v>98</v>
      </c>
      <c r="B103" s="25" t="s">
        <v>107</v>
      </c>
      <c r="C103" s="16">
        <v>48.1</v>
      </c>
      <c r="D103" s="137">
        <v>0.501</v>
      </c>
      <c r="E103" s="137">
        <v>0.95</v>
      </c>
      <c r="F103" s="137">
        <f t="shared" si="16"/>
        <v>0.44899999999999995</v>
      </c>
      <c r="G103" s="65">
        <f t="shared" si="13"/>
        <v>0.38605019999999995</v>
      </c>
      <c r="H103" s="12">
        <f>C103/11031.5*H10</f>
        <v>0.12520940889452969</v>
      </c>
      <c r="I103" s="14">
        <f t="shared" si="15"/>
        <v>0.51125960889452959</v>
      </c>
      <c r="J103" s="26"/>
      <c r="K103" s="33"/>
      <c r="L103" s="68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5">
      <c r="A104" s="15">
        <v>99</v>
      </c>
      <c r="B104" s="25" t="s">
        <v>108</v>
      </c>
      <c r="C104" s="16">
        <v>47.6</v>
      </c>
      <c r="D104" s="137">
        <v>0.75800000000000001</v>
      </c>
      <c r="E104" s="137">
        <v>2.4119999999999999</v>
      </c>
      <c r="F104" s="137">
        <f t="shared" si="16"/>
        <v>1.6539999999999999</v>
      </c>
      <c r="G104" s="65">
        <f t="shared" si="13"/>
        <v>1.4221092</v>
      </c>
      <c r="H104" s="12">
        <f>C104/11031.5*H10</f>
        <v>0.12390785578751795</v>
      </c>
      <c r="I104" s="14">
        <f t="shared" si="15"/>
        <v>1.5460170557875179</v>
      </c>
      <c r="J104" s="26"/>
      <c r="K104" s="33"/>
      <c r="L104" s="68"/>
      <c r="M104" s="58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5">
      <c r="A105" s="15">
        <v>100</v>
      </c>
      <c r="B105" s="25" t="s">
        <v>109</v>
      </c>
      <c r="C105" s="16">
        <v>100.9</v>
      </c>
      <c r="D105" s="137">
        <v>1.3049999999999999</v>
      </c>
      <c r="E105" s="137">
        <v>4.3319999999999999</v>
      </c>
      <c r="F105" s="137">
        <f t="shared" si="16"/>
        <v>3.0270000000000001</v>
      </c>
      <c r="G105" s="65">
        <f t="shared" si="13"/>
        <v>2.6026146000000003</v>
      </c>
      <c r="H105" s="12">
        <f>C105/11031.5*H10</f>
        <v>0.26265341699496975</v>
      </c>
      <c r="I105" s="14">
        <f t="shared" si="15"/>
        <v>2.8652680169949702</v>
      </c>
      <c r="J105" s="26"/>
      <c r="K105" s="33"/>
      <c r="L105" s="68"/>
      <c r="M105" s="58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5">
      <c r="A106" s="15">
        <v>101</v>
      </c>
      <c r="B106" s="25" t="s">
        <v>110</v>
      </c>
      <c r="C106" s="16">
        <v>67.3</v>
      </c>
      <c r="D106" s="137">
        <v>0.69499999999999995</v>
      </c>
      <c r="E106" s="137">
        <v>2.407</v>
      </c>
      <c r="F106" s="137">
        <f t="shared" si="16"/>
        <v>1.7120000000000002</v>
      </c>
      <c r="G106" s="65">
        <f t="shared" si="13"/>
        <v>1.4719776000000002</v>
      </c>
      <c r="H106" s="12">
        <f>C106/11031.5*H10</f>
        <v>0.17518904820378062</v>
      </c>
      <c r="I106" s="14">
        <f t="shared" si="15"/>
        <v>1.6471666482037808</v>
      </c>
      <c r="J106" s="26"/>
      <c r="K106" s="33"/>
      <c r="L106" s="68"/>
      <c r="M106" s="58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x14ac:dyDescent="0.25">
      <c r="A107" s="15">
        <v>102</v>
      </c>
      <c r="B107" s="25" t="s">
        <v>111</v>
      </c>
      <c r="C107" s="16">
        <v>50.5</v>
      </c>
      <c r="D107" s="137">
        <v>0.129</v>
      </c>
      <c r="E107" s="137">
        <v>0.503</v>
      </c>
      <c r="F107" s="137">
        <f t="shared" si="16"/>
        <v>0.374</v>
      </c>
      <c r="G107" s="65">
        <f t="shared" si="13"/>
        <v>0.3215652</v>
      </c>
      <c r="H107" s="12">
        <f>C107/11031.5*H10</f>
        <v>0.13145686380818608</v>
      </c>
      <c r="I107" s="14">
        <f t="shared" si="15"/>
        <v>0.4530220638081861</v>
      </c>
      <c r="J107" s="26"/>
      <c r="K107" s="33"/>
      <c r="L107" s="68"/>
      <c r="M107" s="58"/>
      <c r="N107" s="33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5">
      <c r="A108" s="15">
        <v>103</v>
      </c>
      <c r="B108" s="25" t="s">
        <v>112</v>
      </c>
      <c r="C108" s="16">
        <v>50.3</v>
      </c>
      <c r="D108" s="137">
        <v>8.3000000000000004E-2</v>
      </c>
      <c r="E108" s="137">
        <v>8.5999999999999993E-2</v>
      </c>
      <c r="F108" s="137">
        <f t="shared" si="16"/>
        <v>2.9999999999999888E-3</v>
      </c>
      <c r="G108" s="65">
        <f t="shared" si="13"/>
        <v>2.5793999999999904E-3</v>
      </c>
      <c r="H108" s="12">
        <f>C108/11031.5*H10</f>
        <v>0.13093624256538136</v>
      </c>
      <c r="I108" s="14">
        <f t="shared" si="15"/>
        <v>0.13351564256538134</v>
      </c>
      <c r="J108" s="26"/>
      <c r="K108" s="33"/>
      <c r="L108" s="68"/>
      <c r="M108" s="58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5">
      <c r="A109" s="15">
        <v>104</v>
      </c>
      <c r="B109" s="25" t="s">
        <v>113</v>
      </c>
      <c r="C109" s="16">
        <v>45</v>
      </c>
      <c r="D109" s="137">
        <v>0.03</v>
      </c>
      <c r="E109" s="137">
        <v>0.82099999999999995</v>
      </c>
      <c r="F109" s="137">
        <f t="shared" si="16"/>
        <v>0.79099999999999993</v>
      </c>
      <c r="G109" s="65">
        <f t="shared" si="13"/>
        <v>0.68010179999999998</v>
      </c>
      <c r="H109" s="12">
        <f>C109/11031.5*H10</f>
        <v>0.11713977963105689</v>
      </c>
      <c r="I109" s="14">
        <f t="shared" si="15"/>
        <v>0.79724157963105691</v>
      </c>
      <c r="J109" s="26"/>
      <c r="K109" s="33"/>
      <c r="L109" s="68"/>
      <c r="M109" s="58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5">
      <c r="A110" s="15">
        <v>105</v>
      </c>
      <c r="B110" s="25" t="s">
        <v>114</v>
      </c>
      <c r="C110" s="16">
        <v>74.7</v>
      </c>
      <c r="D110" s="137">
        <v>0.875</v>
      </c>
      <c r="E110" s="137">
        <v>3.1389999999999998</v>
      </c>
      <c r="F110" s="137">
        <f t="shared" si="16"/>
        <v>2.2639999999999998</v>
      </c>
      <c r="G110" s="65">
        <f t="shared" si="13"/>
        <v>1.9465871999999997</v>
      </c>
      <c r="H110" s="12">
        <f>C110/11031.5*H10</f>
        <v>0.19445203418755444</v>
      </c>
      <c r="I110" s="14">
        <f t="shared" si="15"/>
        <v>2.1410392341875544</v>
      </c>
      <c r="J110" s="26"/>
      <c r="K110" s="33"/>
      <c r="L110" s="68"/>
      <c r="M110" s="58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5">
      <c r="A111" s="15">
        <v>106</v>
      </c>
      <c r="B111" s="25" t="s">
        <v>115</v>
      </c>
      <c r="C111" s="16">
        <v>56.3</v>
      </c>
      <c r="D111" s="137">
        <v>0.93</v>
      </c>
      <c r="E111" s="137">
        <v>2.6379999999999999</v>
      </c>
      <c r="F111" s="137">
        <f t="shared" si="16"/>
        <v>1.7079999999999997</v>
      </c>
      <c r="G111" s="65">
        <f t="shared" si="13"/>
        <v>1.4685383999999997</v>
      </c>
      <c r="H111" s="12">
        <f>C111/11031.5*H10</f>
        <v>0.14655487984952228</v>
      </c>
      <c r="I111" s="14">
        <f t="shared" si="15"/>
        <v>1.6150932798495219</v>
      </c>
      <c r="J111" s="26"/>
      <c r="K111" s="33"/>
      <c r="L111" s="68"/>
      <c r="M111" s="58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5">
      <c r="A112" s="15">
        <v>107</v>
      </c>
      <c r="B112" s="25" t="s">
        <v>116</v>
      </c>
      <c r="C112" s="16">
        <v>47.9</v>
      </c>
      <c r="D112" s="137">
        <v>5.0000000000000001E-3</v>
      </c>
      <c r="E112" s="137">
        <v>5.0000000000000001E-3</v>
      </c>
      <c r="F112" s="137">
        <f t="shared" si="16"/>
        <v>0</v>
      </c>
      <c r="G112" s="65">
        <f t="shared" si="13"/>
        <v>0</v>
      </c>
      <c r="H112" s="12">
        <f>C112/11031.5*H10</f>
        <v>0.12468878765172497</v>
      </c>
      <c r="I112" s="14">
        <f t="shared" si="15"/>
        <v>0.12468878765172497</v>
      </c>
      <c r="J112" s="26"/>
      <c r="K112" s="33"/>
      <c r="L112" s="68"/>
      <c r="M112" s="58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5">
      <c r="A113" s="15">
        <v>108</v>
      </c>
      <c r="B113" s="25" t="s">
        <v>117</v>
      </c>
      <c r="C113" s="16">
        <v>47.7</v>
      </c>
      <c r="D113" s="137">
        <v>8.1000000000000003E-2</v>
      </c>
      <c r="E113" s="137">
        <v>1.1950000000000001</v>
      </c>
      <c r="F113" s="137">
        <f t="shared" si="16"/>
        <v>1.1140000000000001</v>
      </c>
      <c r="G113" s="65">
        <f t="shared" si="13"/>
        <v>0.95781720000000015</v>
      </c>
      <c r="H113" s="12">
        <f>C113/11031.5*H10</f>
        <v>0.1241681664089203</v>
      </c>
      <c r="I113" s="14">
        <f t="shared" si="15"/>
        <v>1.0819853664089205</v>
      </c>
      <c r="J113" s="26"/>
      <c r="K113" s="33"/>
      <c r="L113" s="68"/>
      <c r="M113" s="58"/>
      <c r="N113" s="33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5">
      <c r="A114" s="15">
        <v>109</v>
      </c>
      <c r="B114" s="25" t="s">
        <v>118</v>
      </c>
      <c r="C114" s="16">
        <v>101.1</v>
      </c>
      <c r="D114" s="137">
        <v>0</v>
      </c>
      <c r="E114" s="137">
        <v>0</v>
      </c>
      <c r="F114" s="137">
        <f t="shared" si="16"/>
        <v>0</v>
      </c>
      <c r="G114" s="65">
        <f t="shared" si="13"/>
        <v>0</v>
      </c>
      <c r="H114" s="12">
        <f>C114/11031.5*H10</f>
        <v>0.26317403823777447</v>
      </c>
      <c r="I114" s="14">
        <f t="shared" si="15"/>
        <v>0.26317403823777447</v>
      </c>
      <c r="J114" s="26"/>
      <c r="K114" s="33"/>
      <c r="L114" s="68"/>
      <c r="M114" s="58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x14ac:dyDescent="0.25">
      <c r="A115" s="15">
        <v>110</v>
      </c>
      <c r="B115" s="25" t="s">
        <v>119</v>
      </c>
      <c r="C115" s="16">
        <v>67.400000000000006</v>
      </c>
      <c r="D115" s="137">
        <v>4.4999999999999998E-2</v>
      </c>
      <c r="E115" s="137">
        <v>4.7E-2</v>
      </c>
      <c r="F115" s="137">
        <f t="shared" si="16"/>
        <v>2.0000000000000018E-3</v>
      </c>
      <c r="G115" s="65">
        <f t="shared" si="13"/>
        <v>1.7196000000000015E-3</v>
      </c>
      <c r="H115" s="12">
        <f>C115/11031.5*H10</f>
        <v>0.175449358825183</v>
      </c>
      <c r="I115" s="14">
        <f t="shared" si="15"/>
        <v>0.17716895882518299</v>
      </c>
      <c r="J115" s="26"/>
      <c r="K115" s="33"/>
      <c r="L115" s="68"/>
      <c r="M115" s="58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x14ac:dyDescent="0.25">
      <c r="A116" s="15">
        <v>111</v>
      </c>
      <c r="B116" s="25" t="s">
        <v>120</v>
      </c>
      <c r="C116" s="16">
        <v>50.8</v>
      </c>
      <c r="D116" s="137">
        <v>9.1999999999999998E-2</v>
      </c>
      <c r="E116" s="137">
        <v>0.23799999999999999</v>
      </c>
      <c r="F116" s="137">
        <f t="shared" si="16"/>
        <v>0.14599999999999999</v>
      </c>
      <c r="G116" s="65">
        <f t="shared" si="13"/>
        <v>0.1255308</v>
      </c>
      <c r="H116" s="12">
        <f>C116/11031.5*H10</f>
        <v>0.1322377956723931</v>
      </c>
      <c r="I116" s="14">
        <f t="shared" si="15"/>
        <v>0.25776859567239307</v>
      </c>
      <c r="J116" s="26"/>
      <c r="K116" s="33"/>
      <c r="L116" s="68"/>
      <c r="M116" s="58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x14ac:dyDescent="0.25">
      <c r="A117" s="15">
        <v>112</v>
      </c>
      <c r="B117" s="25" t="s">
        <v>121</v>
      </c>
      <c r="C117" s="16">
        <v>51.2</v>
      </c>
      <c r="D117" s="137">
        <v>0</v>
      </c>
      <c r="E117" s="137">
        <v>0</v>
      </c>
      <c r="F117" s="137">
        <f t="shared" si="16"/>
        <v>0</v>
      </c>
      <c r="G117" s="65">
        <f t="shared" si="13"/>
        <v>0</v>
      </c>
      <c r="H117" s="12">
        <f>C117/11031.5*H10</f>
        <v>0.13327903815800252</v>
      </c>
      <c r="I117" s="14">
        <f t="shared" si="15"/>
        <v>0.13327903815800252</v>
      </c>
      <c r="J117" s="26"/>
      <c r="K117" s="33"/>
      <c r="L117" s="68"/>
      <c r="M117" s="58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5">
      <c r="A118" s="15">
        <v>113</v>
      </c>
      <c r="B118" s="25" t="s">
        <v>122</v>
      </c>
      <c r="C118" s="16">
        <v>45.3</v>
      </c>
      <c r="D118" s="137">
        <v>0.17</v>
      </c>
      <c r="E118" s="137">
        <v>0.70299999999999996</v>
      </c>
      <c r="F118" s="137">
        <f t="shared" si="16"/>
        <v>0.53299999999999992</v>
      </c>
      <c r="G118" s="65">
        <f t="shared" si="13"/>
        <v>0.45827339999999994</v>
      </c>
      <c r="H118" s="12">
        <f>C118/11031.5*H10</f>
        <v>0.11792071149526391</v>
      </c>
      <c r="I118" s="14">
        <f t="shared" si="15"/>
        <v>0.57619411149526389</v>
      </c>
      <c r="J118" s="26"/>
      <c r="K118" s="33"/>
      <c r="L118" s="68"/>
      <c r="M118" s="58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5">
      <c r="A119" s="15">
        <v>114</v>
      </c>
      <c r="B119" s="25" t="s">
        <v>123</v>
      </c>
      <c r="C119" s="16">
        <v>74.7</v>
      </c>
      <c r="D119" s="137">
        <v>0</v>
      </c>
      <c r="E119" s="137">
        <v>0</v>
      </c>
      <c r="F119" s="137">
        <f t="shared" si="16"/>
        <v>0</v>
      </c>
      <c r="G119" s="65">
        <f t="shared" si="13"/>
        <v>0</v>
      </c>
      <c r="H119" s="12">
        <f>C119/11031.5*H10</f>
        <v>0.19445203418755444</v>
      </c>
      <c r="I119" s="14">
        <f t="shared" si="15"/>
        <v>0.19445203418755444</v>
      </c>
      <c r="J119" s="26"/>
      <c r="K119" s="33"/>
      <c r="L119" s="68"/>
      <c r="M119" s="58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5">
      <c r="A120" s="15">
        <v>115</v>
      </c>
      <c r="B120" s="25" t="s">
        <v>124</v>
      </c>
      <c r="C120" s="16">
        <v>56.5</v>
      </c>
      <c r="D120" s="137">
        <v>0.65300000000000002</v>
      </c>
      <c r="E120" s="137">
        <v>2.673</v>
      </c>
      <c r="F120" s="137">
        <f t="shared" si="16"/>
        <v>2.02</v>
      </c>
      <c r="G120" s="65">
        <f t="shared" si="13"/>
        <v>1.736796</v>
      </c>
      <c r="H120" s="12">
        <f>C120/11031.5*H10</f>
        <v>0.14707550109232698</v>
      </c>
      <c r="I120" s="14">
        <f t="shared" si="15"/>
        <v>1.883871501092327</v>
      </c>
      <c r="J120" s="26"/>
      <c r="K120" s="33"/>
      <c r="L120" s="68"/>
      <c r="M120" s="58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5">
      <c r="A121" s="15">
        <v>116</v>
      </c>
      <c r="B121" s="25" t="s">
        <v>125</v>
      </c>
      <c r="C121" s="16">
        <v>48.2</v>
      </c>
      <c r="D121" s="137">
        <v>0</v>
      </c>
      <c r="E121" s="137">
        <v>0.16600000000000001</v>
      </c>
      <c r="F121" s="137">
        <f t="shared" si="16"/>
        <v>0.16600000000000001</v>
      </c>
      <c r="G121" s="65">
        <f t="shared" si="13"/>
        <v>0.14272680000000001</v>
      </c>
      <c r="H121" s="12">
        <f>C121/11031.5*H10</f>
        <v>0.12546971951593205</v>
      </c>
      <c r="I121" s="14">
        <f t="shared" si="15"/>
        <v>0.26819651951593204</v>
      </c>
      <c r="J121" s="26"/>
      <c r="K121" s="33"/>
      <c r="L121" s="68"/>
      <c r="M121" s="58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5">
      <c r="A122" s="15">
        <v>117</v>
      </c>
      <c r="B122" s="25" t="s">
        <v>126</v>
      </c>
      <c r="C122" s="16">
        <v>47.7</v>
      </c>
      <c r="D122" s="137">
        <v>0.20699999999999999</v>
      </c>
      <c r="E122" s="137">
        <v>0.495</v>
      </c>
      <c r="F122" s="137">
        <f t="shared" si="16"/>
        <v>0.28800000000000003</v>
      </c>
      <c r="G122" s="65">
        <f t="shared" si="13"/>
        <v>0.24762240000000002</v>
      </c>
      <c r="H122" s="12">
        <f>C122/11031.5*H10</f>
        <v>0.1241681664089203</v>
      </c>
      <c r="I122" s="14">
        <f t="shared" si="15"/>
        <v>0.37179056640892033</v>
      </c>
      <c r="J122" s="26"/>
      <c r="K122" s="33"/>
      <c r="L122" s="68"/>
      <c r="M122" s="58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x14ac:dyDescent="0.25">
      <c r="A123" s="15">
        <v>118</v>
      </c>
      <c r="B123" s="25" t="s">
        <v>127</v>
      </c>
      <c r="C123" s="16">
        <v>100.8</v>
      </c>
      <c r="D123" s="137">
        <v>0.89</v>
      </c>
      <c r="E123" s="137">
        <v>3.956</v>
      </c>
      <c r="F123" s="137">
        <f t="shared" si="16"/>
        <v>3.0659999999999998</v>
      </c>
      <c r="G123" s="65">
        <f t="shared" si="13"/>
        <v>2.6361467999999997</v>
      </c>
      <c r="H123" s="12">
        <f>C123/11031.5*H10</f>
        <v>0.26239310637356739</v>
      </c>
      <c r="I123" s="14">
        <f t="shared" si="15"/>
        <v>2.8985399063735668</v>
      </c>
      <c r="J123" s="26"/>
      <c r="K123" s="33"/>
      <c r="L123" s="68"/>
      <c r="M123" s="58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5">
      <c r="A124" s="15">
        <v>119</v>
      </c>
      <c r="B124" s="25" t="s">
        <v>128</v>
      </c>
      <c r="C124" s="16">
        <v>67.5</v>
      </c>
      <c r="D124" s="137">
        <v>0.191</v>
      </c>
      <c r="E124" s="137">
        <v>0.191</v>
      </c>
      <c r="F124" s="137">
        <f t="shared" si="16"/>
        <v>0</v>
      </c>
      <c r="G124" s="65">
        <f t="shared" si="13"/>
        <v>0</v>
      </c>
      <c r="H124" s="12">
        <f>C124/11031.5*H10</f>
        <v>0.17570966944658531</v>
      </c>
      <c r="I124" s="14">
        <f t="shared" si="15"/>
        <v>0.17570966944658531</v>
      </c>
      <c r="J124" s="26"/>
      <c r="K124" s="33"/>
      <c r="L124" s="68"/>
      <c r="M124" s="58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5">
      <c r="A125" s="15">
        <v>120</v>
      </c>
      <c r="B125" s="25" t="s">
        <v>129</v>
      </c>
      <c r="C125" s="16">
        <v>50.8</v>
      </c>
      <c r="D125" s="137">
        <v>0.54300000000000004</v>
      </c>
      <c r="E125" s="137">
        <v>1.948</v>
      </c>
      <c r="F125" s="137">
        <f t="shared" si="16"/>
        <v>1.4049999999999998</v>
      </c>
      <c r="G125" s="65">
        <f t="shared" si="13"/>
        <v>1.208019</v>
      </c>
      <c r="H125" s="12">
        <f>C125/11031.5*H10</f>
        <v>0.1322377956723931</v>
      </c>
      <c r="I125" s="14">
        <f t="shared" si="15"/>
        <v>1.340256795672393</v>
      </c>
      <c r="J125" s="26"/>
      <c r="K125" s="33"/>
      <c r="L125" s="68"/>
      <c r="M125" s="58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5">
      <c r="A126" s="15">
        <v>121</v>
      </c>
      <c r="B126" s="25" t="s">
        <v>130</v>
      </c>
      <c r="C126" s="16">
        <v>50.3</v>
      </c>
      <c r="D126" s="137">
        <v>0</v>
      </c>
      <c r="E126" s="137">
        <v>0.94199999999999995</v>
      </c>
      <c r="F126" s="137">
        <f t="shared" si="16"/>
        <v>0.94199999999999995</v>
      </c>
      <c r="G126" s="65">
        <f t="shared" si="13"/>
        <v>0.80993159999999997</v>
      </c>
      <c r="H126" s="12">
        <f>C126/11031.5*H10</f>
        <v>0.13093624256538136</v>
      </c>
      <c r="I126" s="14">
        <f t="shared" si="15"/>
        <v>0.94086784256538136</v>
      </c>
      <c r="J126" s="26"/>
      <c r="K126" s="33"/>
      <c r="L126" s="68"/>
      <c r="M126" s="58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5">
      <c r="A127" s="15">
        <v>122</v>
      </c>
      <c r="B127" s="25" t="s">
        <v>131</v>
      </c>
      <c r="C127" s="16">
        <v>44.9</v>
      </c>
      <c r="D127" s="137">
        <v>1E-3</v>
      </c>
      <c r="E127" s="137">
        <v>1E-3</v>
      </c>
      <c r="F127" s="137">
        <f t="shared" si="16"/>
        <v>0</v>
      </c>
      <c r="G127" s="65">
        <f t="shared" si="13"/>
        <v>0</v>
      </c>
      <c r="H127" s="12">
        <f>C127/11031.5*H10</f>
        <v>0.11687946900965453</v>
      </c>
      <c r="I127" s="14">
        <f t="shared" si="15"/>
        <v>0.11687946900965453</v>
      </c>
      <c r="J127" s="26"/>
      <c r="K127" s="33"/>
      <c r="L127" s="68"/>
      <c r="M127" s="58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5">
      <c r="A128" s="15">
        <v>123</v>
      </c>
      <c r="B128" s="25" t="s">
        <v>132</v>
      </c>
      <c r="C128" s="16">
        <v>74.5</v>
      </c>
      <c r="D128" s="137">
        <v>2E-3</v>
      </c>
      <c r="E128" s="137">
        <v>0.84399999999999997</v>
      </c>
      <c r="F128" s="137">
        <f t="shared" si="16"/>
        <v>0.84199999999999997</v>
      </c>
      <c r="G128" s="65">
        <f t="shared" si="13"/>
        <v>0.72395160000000003</v>
      </c>
      <c r="H128" s="12">
        <f>C128/11031.5*H10</f>
        <v>0.19393141294474972</v>
      </c>
      <c r="I128" s="14">
        <f t="shared" si="15"/>
        <v>0.91788301294474972</v>
      </c>
      <c r="J128" s="26"/>
      <c r="K128" s="33"/>
      <c r="L128" s="68"/>
      <c r="M128" s="58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5">
      <c r="A129" s="15">
        <v>124</v>
      </c>
      <c r="B129" s="25" t="s">
        <v>133</v>
      </c>
      <c r="C129" s="16">
        <v>56.4</v>
      </c>
      <c r="D129" s="137">
        <v>0.38900000000000001</v>
      </c>
      <c r="E129" s="137">
        <v>1.754</v>
      </c>
      <c r="F129" s="137">
        <f t="shared" si="16"/>
        <v>1.365</v>
      </c>
      <c r="G129" s="65">
        <f t="shared" si="13"/>
        <v>1.173627</v>
      </c>
      <c r="H129" s="12">
        <f>C129/11031.5*H10</f>
        <v>0.14681519047092462</v>
      </c>
      <c r="I129" s="14">
        <f t="shared" si="15"/>
        <v>1.3204421904709247</v>
      </c>
      <c r="J129" s="26"/>
      <c r="K129" s="33"/>
      <c r="L129" s="68"/>
      <c r="M129" s="58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5">
      <c r="A130" s="15">
        <v>125</v>
      </c>
      <c r="B130" s="25" t="s">
        <v>134</v>
      </c>
      <c r="C130" s="16">
        <v>47.7</v>
      </c>
      <c r="D130" s="137">
        <v>0.52700000000000002</v>
      </c>
      <c r="E130" s="137">
        <v>2.3849999999999998</v>
      </c>
      <c r="F130" s="137">
        <f t="shared" si="16"/>
        <v>1.8579999999999997</v>
      </c>
      <c r="G130" s="65">
        <f t="shared" si="13"/>
        <v>1.5975083999999997</v>
      </c>
      <c r="H130" s="12">
        <f>C130/11031.5*H10</f>
        <v>0.1241681664089203</v>
      </c>
      <c r="I130" s="14">
        <f t="shared" si="15"/>
        <v>1.72167656640892</v>
      </c>
      <c r="J130" s="26"/>
      <c r="K130" s="33"/>
      <c r="L130" s="68"/>
      <c r="M130" s="58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5">
      <c r="A131" s="15">
        <v>126</v>
      </c>
      <c r="B131" s="25" t="s">
        <v>135</v>
      </c>
      <c r="C131" s="16">
        <v>48.2</v>
      </c>
      <c r="D131" s="137">
        <v>0.16800000000000001</v>
      </c>
      <c r="E131" s="137">
        <v>0.16800000000000001</v>
      </c>
      <c r="F131" s="137">
        <f t="shared" si="16"/>
        <v>0</v>
      </c>
      <c r="G131" s="65">
        <f t="shared" si="13"/>
        <v>0</v>
      </c>
      <c r="H131" s="12">
        <f>C131/11031.5*H10</f>
        <v>0.12546971951593205</v>
      </c>
      <c r="I131" s="14">
        <f t="shared" si="15"/>
        <v>0.12546971951593205</v>
      </c>
      <c r="J131" s="26"/>
      <c r="K131" s="33"/>
      <c r="L131" s="68"/>
      <c r="M131" s="58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x14ac:dyDescent="0.25">
      <c r="A132" s="15">
        <v>127</v>
      </c>
      <c r="B132" s="25" t="s">
        <v>136</v>
      </c>
      <c r="C132" s="16">
        <v>100.8</v>
      </c>
      <c r="D132" s="137">
        <v>1.0289999999999999</v>
      </c>
      <c r="E132" s="137">
        <v>3.5950000000000002</v>
      </c>
      <c r="F132" s="137">
        <f t="shared" si="16"/>
        <v>2.5660000000000003</v>
      </c>
      <c r="G132" s="65">
        <f t="shared" si="13"/>
        <v>2.2062468000000002</v>
      </c>
      <c r="H132" s="12">
        <f>C132/11031.5*H10</f>
        <v>0.26239310637356739</v>
      </c>
      <c r="I132" s="14">
        <f t="shared" si="15"/>
        <v>2.4686399063735678</v>
      </c>
      <c r="J132" s="26"/>
      <c r="K132" s="33"/>
      <c r="L132" s="68"/>
      <c r="M132" s="58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5">
      <c r="A133" s="15">
        <v>128</v>
      </c>
      <c r="B133" s="25" t="s">
        <v>137</v>
      </c>
      <c r="C133" s="16">
        <v>67.099999999999994</v>
      </c>
      <c r="D133" s="137">
        <v>0.40300000000000002</v>
      </c>
      <c r="E133" s="137">
        <v>1.9419999999999999</v>
      </c>
      <c r="F133" s="137">
        <f t="shared" si="16"/>
        <v>1.5389999999999999</v>
      </c>
      <c r="G133" s="65">
        <f t="shared" si="13"/>
        <v>1.3232321999999999</v>
      </c>
      <c r="H133" s="12">
        <f>C133/11031.5*H10</f>
        <v>0.17466842696097593</v>
      </c>
      <c r="I133" s="14">
        <f t="shared" si="15"/>
        <v>1.4979006269609758</v>
      </c>
      <c r="J133" s="26"/>
      <c r="K133" s="33"/>
      <c r="L133" s="68"/>
      <c r="M133" s="58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5">
      <c r="A134" s="15">
        <v>129</v>
      </c>
      <c r="B134" s="25" t="s">
        <v>138</v>
      </c>
      <c r="C134" s="16">
        <v>50.6</v>
      </c>
      <c r="D134" s="137">
        <v>0</v>
      </c>
      <c r="E134" s="137">
        <v>3.0000000000000001E-3</v>
      </c>
      <c r="F134" s="137">
        <f t="shared" si="16"/>
        <v>3.0000000000000001E-3</v>
      </c>
      <c r="G134" s="65">
        <f t="shared" si="13"/>
        <v>2.5793999999999999E-3</v>
      </c>
      <c r="H134" s="12">
        <f>C134/11031.5*H10</f>
        <v>0.13171717442958841</v>
      </c>
      <c r="I134" s="14">
        <f t="shared" si="15"/>
        <v>0.13429657442958842</v>
      </c>
      <c r="J134" s="26"/>
      <c r="K134" s="33"/>
      <c r="L134" s="68"/>
      <c r="M134" s="58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5">
      <c r="A135" s="15">
        <v>130</v>
      </c>
      <c r="B135" s="25" t="s">
        <v>139</v>
      </c>
      <c r="C135" s="16">
        <v>50.1</v>
      </c>
      <c r="D135" s="137">
        <v>0</v>
      </c>
      <c r="E135" s="137">
        <v>0</v>
      </c>
      <c r="F135" s="137">
        <f t="shared" si="16"/>
        <v>0</v>
      </c>
      <c r="G135" s="65">
        <f t="shared" si="13"/>
        <v>0</v>
      </c>
      <c r="H135" s="12">
        <f>C135/11031.5*H10</f>
        <v>0.13041562132257667</v>
      </c>
      <c r="I135" s="14">
        <f t="shared" si="15"/>
        <v>0.13041562132257667</v>
      </c>
      <c r="J135" s="26"/>
      <c r="K135" s="33"/>
      <c r="L135" s="68"/>
      <c r="M135" s="58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5">
      <c r="A136" s="15">
        <v>131</v>
      </c>
      <c r="B136" s="25" t="s">
        <v>140</v>
      </c>
      <c r="C136" s="16">
        <v>44.9</v>
      </c>
      <c r="D136" s="137">
        <v>0</v>
      </c>
      <c r="E136" s="137">
        <v>0</v>
      </c>
      <c r="F136" s="137">
        <f t="shared" si="16"/>
        <v>0</v>
      </c>
      <c r="G136" s="65">
        <f t="shared" si="13"/>
        <v>0</v>
      </c>
      <c r="H136" s="12">
        <f>C136/11031.5*H10</f>
        <v>0.11687946900965453</v>
      </c>
      <c r="I136" s="14">
        <f t="shared" si="15"/>
        <v>0.11687946900965453</v>
      </c>
      <c r="J136" s="26"/>
      <c r="K136" s="33"/>
      <c r="L136" s="68"/>
      <c r="M136" s="58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5">
      <c r="A137" s="15">
        <v>132</v>
      </c>
      <c r="B137" s="25" t="s">
        <v>141</v>
      </c>
      <c r="C137" s="16">
        <v>74.8</v>
      </c>
      <c r="D137" s="137">
        <v>0.71699999999999997</v>
      </c>
      <c r="E137" s="137">
        <v>2.7989999999999999</v>
      </c>
      <c r="F137" s="137">
        <f t="shared" si="16"/>
        <v>2.0819999999999999</v>
      </c>
      <c r="G137" s="65">
        <f t="shared" si="13"/>
        <v>1.7901035999999999</v>
      </c>
      <c r="H137" s="12">
        <f>C137/11031.5*H10</f>
        <v>0.19471234480895674</v>
      </c>
      <c r="I137" s="14">
        <f t="shared" si="15"/>
        <v>1.9848159448089566</v>
      </c>
      <c r="J137" s="26"/>
      <c r="K137" s="33"/>
      <c r="L137" s="68"/>
      <c r="M137" s="58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5">
      <c r="A138" s="15">
        <v>133</v>
      </c>
      <c r="B138" s="25" t="s">
        <v>142</v>
      </c>
      <c r="C138" s="16">
        <v>56.2</v>
      </c>
      <c r="D138" s="137">
        <v>0.51700000000000002</v>
      </c>
      <c r="E138" s="137">
        <v>1.879</v>
      </c>
      <c r="F138" s="137">
        <f t="shared" si="16"/>
        <v>1.3620000000000001</v>
      </c>
      <c r="G138" s="65">
        <f t="shared" si="13"/>
        <v>1.1710476000000001</v>
      </c>
      <c r="H138" s="12">
        <f>C138/11031.5*H10</f>
        <v>0.14629456922811993</v>
      </c>
      <c r="I138" s="14">
        <f t="shared" si="15"/>
        <v>1.31734216922812</v>
      </c>
      <c r="J138" s="26"/>
      <c r="K138" s="33"/>
      <c r="L138" s="68"/>
      <c r="M138" s="5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5">
      <c r="A139" s="15">
        <v>134</v>
      </c>
      <c r="B139" s="25" t="s">
        <v>259</v>
      </c>
      <c r="C139" s="16">
        <v>47.9</v>
      </c>
      <c r="D139" s="137">
        <v>0.23300000000000001</v>
      </c>
      <c r="E139" s="137">
        <v>0.76600000000000001</v>
      </c>
      <c r="F139" s="137">
        <f t="shared" si="16"/>
        <v>0.53300000000000003</v>
      </c>
      <c r="G139" s="65">
        <f t="shared" si="13"/>
        <v>0.45827340000000005</v>
      </c>
      <c r="H139" s="12">
        <f>C139/11031.5*H10</f>
        <v>0.12468878765172497</v>
      </c>
      <c r="I139" s="14">
        <f t="shared" si="15"/>
        <v>0.58296218765172503</v>
      </c>
      <c r="J139" s="26"/>
      <c r="K139" s="33"/>
      <c r="L139" s="68"/>
      <c r="M139" s="58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5">
      <c r="A140" s="15">
        <v>135</v>
      </c>
      <c r="B140" s="25" t="s">
        <v>260</v>
      </c>
      <c r="C140" s="16">
        <v>47.7</v>
      </c>
      <c r="D140" s="137">
        <v>0.45</v>
      </c>
      <c r="E140" s="137">
        <v>2.1230000000000002</v>
      </c>
      <c r="F140" s="137">
        <f t="shared" si="16"/>
        <v>1.6730000000000003</v>
      </c>
      <c r="G140" s="65">
        <f t="shared" si="13"/>
        <v>1.4384454000000002</v>
      </c>
      <c r="H140" s="12">
        <f>C140/11031.5*H10</f>
        <v>0.1241681664089203</v>
      </c>
      <c r="I140" s="14">
        <f t="shared" si="15"/>
        <v>1.5626135664089205</v>
      </c>
      <c r="J140" s="26"/>
      <c r="K140" s="33"/>
      <c r="L140" s="68"/>
      <c r="M140" s="58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5">
      <c r="A141" s="15">
        <v>136</v>
      </c>
      <c r="B141" s="25" t="s">
        <v>261</v>
      </c>
      <c r="C141" s="16">
        <v>101.8</v>
      </c>
      <c r="D141" s="137">
        <v>0.64</v>
      </c>
      <c r="E141" s="137">
        <v>3.4780000000000002</v>
      </c>
      <c r="F141" s="137">
        <f t="shared" si="16"/>
        <v>2.8380000000000001</v>
      </c>
      <c r="G141" s="65">
        <f t="shared" si="13"/>
        <v>2.4401124000000003</v>
      </c>
      <c r="H141" s="12">
        <f>C141/11031.5*H10</f>
        <v>0.26499621258759087</v>
      </c>
      <c r="I141" s="14">
        <f t="shared" si="15"/>
        <v>2.7051086125875914</v>
      </c>
      <c r="J141" s="26"/>
      <c r="K141" s="33"/>
      <c r="L141" s="68"/>
      <c r="M141" s="58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5">
      <c r="A142" s="15">
        <v>137</v>
      </c>
      <c r="B142" s="25" t="s">
        <v>262</v>
      </c>
      <c r="C142" s="16">
        <v>67.3</v>
      </c>
      <c r="D142" s="137">
        <v>0.32400000000000001</v>
      </c>
      <c r="E142" s="137">
        <v>1.7509999999999999</v>
      </c>
      <c r="F142" s="137">
        <f t="shared" si="16"/>
        <v>1.4269999999999998</v>
      </c>
      <c r="G142" s="65">
        <f t="shared" si="13"/>
        <v>1.2269345999999999</v>
      </c>
      <c r="H142" s="12">
        <f>C142/11031.5*H10</f>
        <v>0.17518904820378062</v>
      </c>
      <c r="I142" s="14">
        <f t="shared" si="15"/>
        <v>1.4021236482037804</v>
      </c>
      <c r="J142" s="26"/>
      <c r="K142" s="33"/>
      <c r="L142" s="68"/>
      <c r="M142" s="58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5">
      <c r="A143" s="15">
        <v>138</v>
      </c>
      <c r="B143" s="25" t="s">
        <v>263</v>
      </c>
      <c r="C143" s="16">
        <v>51</v>
      </c>
      <c r="D143" s="137">
        <v>0.25800000000000001</v>
      </c>
      <c r="E143" s="137">
        <v>1.212</v>
      </c>
      <c r="F143" s="137">
        <f t="shared" si="16"/>
        <v>0.95399999999999996</v>
      </c>
      <c r="G143" s="65">
        <f t="shared" si="13"/>
        <v>0.82024920000000001</v>
      </c>
      <c r="H143" s="12">
        <f>C143/11031.5*H10</f>
        <v>0.1327584169151978</v>
      </c>
      <c r="I143" s="14">
        <f t="shared" si="15"/>
        <v>0.95300761691519775</v>
      </c>
      <c r="J143" s="26"/>
      <c r="K143" s="33"/>
      <c r="L143" s="68"/>
      <c r="M143" s="58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5">
      <c r="A144" s="15">
        <v>139</v>
      </c>
      <c r="B144" s="25" t="s">
        <v>264</v>
      </c>
      <c r="C144" s="16">
        <v>50.6</v>
      </c>
      <c r="D144" s="137">
        <v>0</v>
      </c>
      <c r="E144" s="137">
        <v>1.9E-2</v>
      </c>
      <c r="F144" s="137">
        <f t="shared" si="16"/>
        <v>1.9E-2</v>
      </c>
      <c r="G144" s="65">
        <f t="shared" ref="G144:G188" si="17">F144*0.8598</f>
        <v>1.6336199999999999E-2</v>
      </c>
      <c r="H144" s="12">
        <f>C144/11031.5*H10</f>
        <v>0.13171717442958841</v>
      </c>
      <c r="I144" s="14">
        <f t="shared" si="15"/>
        <v>0.14805337442958841</v>
      </c>
      <c r="J144" s="26"/>
      <c r="K144" s="33"/>
      <c r="L144" s="68"/>
      <c r="M144" s="58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5">
      <c r="A145" s="15">
        <v>140</v>
      </c>
      <c r="B145" s="25" t="s">
        <v>144</v>
      </c>
      <c r="C145" s="16">
        <v>44.8</v>
      </c>
      <c r="D145" s="137">
        <v>0.29899999999999999</v>
      </c>
      <c r="E145" s="137">
        <v>1.099</v>
      </c>
      <c r="F145" s="137">
        <f t="shared" si="16"/>
        <v>0.8</v>
      </c>
      <c r="G145" s="65">
        <f t="shared" si="17"/>
        <v>0.68784000000000001</v>
      </c>
      <c r="H145" s="12">
        <f>C145/11031.5*H10</f>
        <v>0.11661915838825218</v>
      </c>
      <c r="I145" s="14">
        <f t="shared" si="15"/>
        <v>0.80445915838825222</v>
      </c>
      <c r="J145" s="26"/>
      <c r="K145" s="33"/>
      <c r="L145" s="68"/>
      <c r="M145" s="58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5">
      <c r="A146" s="15">
        <v>141</v>
      </c>
      <c r="B146" s="25" t="s">
        <v>265</v>
      </c>
      <c r="C146" s="16">
        <v>75.7</v>
      </c>
      <c r="D146" s="137">
        <v>0.54</v>
      </c>
      <c r="E146" s="137">
        <v>2.1960000000000002</v>
      </c>
      <c r="F146" s="137">
        <f t="shared" si="16"/>
        <v>1.6560000000000001</v>
      </c>
      <c r="G146" s="65">
        <f t="shared" si="17"/>
        <v>1.4238288000000001</v>
      </c>
      <c r="H146" s="12">
        <f>C146/11031.5*H10</f>
        <v>0.1970551404015779</v>
      </c>
      <c r="I146" s="14">
        <f t="shared" si="15"/>
        <v>1.620883940401578</v>
      </c>
      <c r="J146" s="26"/>
      <c r="K146" s="33"/>
      <c r="L146" s="68"/>
      <c r="M146" s="58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5">
      <c r="A147" s="15">
        <v>142</v>
      </c>
      <c r="B147" s="25" t="s">
        <v>266</v>
      </c>
      <c r="C147" s="16">
        <v>56.7</v>
      </c>
      <c r="D147" s="137">
        <v>0.44500000000000001</v>
      </c>
      <c r="E147" s="137">
        <v>2.0289999999999999</v>
      </c>
      <c r="F147" s="137">
        <f t="shared" si="16"/>
        <v>1.5839999999999999</v>
      </c>
      <c r="G147" s="65">
        <f t="shared" si="17"/>
        <v>1.3619231999999999</v>
      </c>
      <c r="H147" s="12">
        <f>C147/11031.5*H10</f>
        <v>0.14759612233513167</v>
      </c>
      <c r="I147" s="14">
        <f t="shared" si="15"/>
        <v>1.5095193223351315</v>
      </c>
      <c r="J147" s="26"/>
      <c r="K147" s="33"/>
      <c r="L147" s="68"/>
      <c r="M147" s="58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x14ac:dyDescent="0.25">
      <c r="A148" s="15">
        <v>143</v>
      </c>
      <c r="B148" s="25" t="s">
        <v>249</v>
      </c>
      <c r="C148" s="16">
        <v>47.7</v>
      </c>
      <c r="D148" s="137">
        <v>0.23899999999999999</v>
      </c>
      <c r="E148" s="137">
        <v>1.66</v>
      </c>
      <c r="F148" s="137">
        <f t="shared" si="16"/>
        <v>1.4209999999999998</v>
      </c>
      <c r="G148" s="65">
        <f t="shared" si="17"/>
        <v>1.2217757999999999</v>
      </c>
      <c r="H148" s="12">
        <f>C148/11031.5*H10</f>
        <v>0.1241681664089203</v>
      </c>
      <c r="I148" s="14">
        <f t="shared" si="15"/>
        <v>1.3459439664089201</v>
      </c>
      <c r="J148" s="26"/>
      <c r="K148" s="33"/>
      <c r="L148" s="68"/>
      <c r="M148" s="58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x14ac:dyDescent="0.25">
      <c r="A149" s="15">
        <v>144</v>
      </c>
      <c r="B149" s="25" t="s">
        <v>267</v>
      </c>
      <c r="C149" s="16">
        <v>48.1</v>
      </c>
      <c r="D149" s="137">
        <v>0.35499999999999998</v>
      </c>
      <c r="E149" s="137">
        <v>2.4710000000000001</v>
      </c>
      <c r="F149" s="137">
        <f t="shared" si="16"/>
        <v>2.1160000000000001</v>
      </c>
      <c r="G149" s="65">
        <f t="shared" si="17"/>
        <v>1.8193368000000001</v>
      </c>
      <c r="H149" s="12">
        <f>C149/11031.5*H10</f>
        <v>0.12520940889452969</v>
      </c>
      <c r="I149" s="14">
        <f t="shared" si="15"/>
        <v>1.9445462088945298</v>
      </c>
      <c r="J149" s="26"/>
      <c r="K149" s="33"/>
      <c r="L149" s="68"/>
      <c r="M149" s="58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x14ac:dyDescent="0.25">
      <c r="A150" s="15">
        <v>148</v>
      </c>
      <c r="B150" s="25" t="s">
        <v>145</v>
      </c>
      <c r="C150" s="16">
        <v>94.2</v>
      </c>
      <c r="D150" s="137">
        <v>1.46</v>
      </c>
      <c r="E150" s="137">
        <v>4.6580000000000004</v>
      </c>
      <c r="F150" s="137">
        <f t="shared" si="16"/>
        <v>3.1980000000000004</v>
      </c>
      <c r="G150" s="65">
        <f t="shared" si="17"/>
        <v>2.7496404000000005</v>
      </c>
      <c r="H150" s="12">
        <f>C150/11031.5*H10</f>
        <v>0.24521260536101244</v>
      </c>
      <c r="I150" s="14">
        <f t="shared" si="15"/>
        <v>2.994853005361013</v>
      </c>
      <c r="J150" s="26"/>
      <c r="K150" s="33"/>
      <c r="L150" s="68"/>
      <c r="M150" s="58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x14ac:dyDescent="0.25">
      <c r="A151" s="15">
        <v>149</v>
      </c>
      <c r="B151" s="25" t="s">
        <v>146</v>
      </c>
      <c r="C151" s="24">
        <v>68.099999999999994</v>
      </c>
      <c r="D151" s="137">
        <v>0</v>
      </c>
      <c r="E151" s="137">
        <v>0</v>
      </c>
      <c r="F151" s="137">
        <f t="shared" si="16"/>
        <v>0</v>
      </c>
      <c r="G151" s="65">
        <f t="shared" si="17"/>
        <v>0</v>
      </c>
      <c r="H151" s="12">
        <f>C151/11031.5*H10</f>
        <v>0.17727153317499939</v>
      </c>
      <c r="I151" s="14">
        <f t="shared" si="15"/>
        <v>0.17727153317499939</v>
      </c>
      <c r="J151" s="26"/>
      <c r="K151" s="33"/>
      <c r="L151" s="68"/>
      <c r="M151" s="58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x14ac:dyDescent="0.25">
      <c r="A152" s="15">
        <v>150</v>
      </c>
      <c r="B152" s="25" t="s">
        <v>147</v>
      </c>
      <c r="C152" s="24">
        <v>68.400000000000006</v>
      </c>
      <c r="D152" s="137">
        <v>0</v>
      </c>
      <c r="E152" s="137">
        <v>0</v>
      </c>
      <c r="F152" s="137">
        <f t="shared" si="16"/>
        <v>0</v>
      </c>
      <c r="G152" s="65">
        <f t="shared" si="17"/>
        <v>0</v>
      </c>
      <c r="H152" s="12">
        <f>C152/11031.5*H10</f>
        <v>0.17805246503920646</v>
      </c>
      <c r="I152" s="14">
        <f t="shared" si="15"/>
        <v>0.17805246503920646</v>
      </c>
      <c r="J152" s="26"/>
      <c r="K152" s="33"/>
      <c r="L152" s="68"/>
      <c r="M152" s="58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x14ac:dyDescent="0.25">
      <c r="A153" s="15">
        <v>151</v>
      </c>
      <c r="B153" s="25" t="s">
        <v>148</v>
      </c>
      <c r="C153" s="24">
        <v>93.8</v>
      </c>
      <c r="D153" s="137">
        <v>0.66</v>
      </c>
      <c r="E153" s="137">
        <v>2.66</v>
      </c>
      <c r="F153" s="137">
        <f t="shared" si="16"/>
        <v>2</v>
      </c>
      <c r="G153" s="65">
        <f t="shared" si="17"/>
        <v>1.7196</v>
      </c>
      <c r="H153" s="12">
        <f>C153/11031.5*H10</f>
        <v>0.24417136287540303</v>
      </c>
      <c r="I153" s="14">
        <f t="shared" si="15"/>
        <v>1.963771362875403</v>
      </c>
      <c r="J153" s="26"/>
      <c r="K153" s="33"/>
      <c r="L153" s="68"/>
      <c r="M153" s="58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x14ac:dyDescent="0.25">
      <c r="A154" s="76">
        <v>152</v>
      </c>
      <c r="B154" s="25" t="s">
        <v>149</v>
      </c>
      <c r="C154" s="24">
        <v>68.400000000000006</v>
      </c>
      <c r="D154" s="137">
        <v>0.42099999999999999</v>
      </c>
      <c r="E154" s="137">
        <v>2.1960000000000002</v>
      </c>
      <c r="F154" s="137">
        <f t="shared" si="16"/>
        <v>1.7750000000000001</v>
      </c>
      <c r="G154" s="65">
        <f t="shared" si="17"/>
        <v>1.5261450000000001</v>
      </c>
      <c r="H154" s="12">
        <f>C154/11031.5*H10</f>
        <v>0.17805246503920646</v>
      </c>
      <c r="I154" s="14">
        <f t="shared" ref="I154:I188" si="18">G154+H154</f>
        <v>1.7041974650392064</v>
      </c>
      <c r="J154" s="26"/>
      <c r="K154" s="33"/>
      <c r="L154" s="68"/>
      <c r="M154" s="58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x14ac:dyDescent="0.25">
      <c r="A155" s="15">
        <v>153</v>
      </c>
      <c r="B155" s="25" t="s">
        <v>150</v>
      </c>
      <c r="C155" s="24">
        <v>68.7</v>
      </c>
      <c r="D155" s="137">
        <v>1E-3</v>
      </c>
      <c r="E155" s="137">
        <v>0.6</v>
      </c>
      <c r="F155" s="137">
        <f t="shared" si="16"/>
        <v>0.59899999999999998</v>
      </c>
      <c r="G155" s="65">
        <f t="shared" si="17"/>
        <v>0.51502020000000004</v>
      </c>
      <c r="H155" s="12">
        <f>C155/11031.5*H10</f>
        <v>0.17883339690341352</v>
      </c>
      <c r="I155" s="14">
        <f t="shared" si="18"/>
        <v>0.69385359690341353</v>
      </c>
      <c r="J155" s="26"/>
      <c r="K155" s="33"/>
      <c r="L155" s="68"/>
      <c r="M155" s="58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x14ac:dyDescent="0.25">
      <c r="A156" s="15">
        <v>154</v>
      </c>
      <c r="B156" s="25" t="s">
        <v>151</v>
      </c>
      <c r="C156" s="24">
        <v>94.1</v>
      </c>
      <c r="D156" s="137">
        <v>0.78600000000000003</v>
      </c>
      <c r="E156" s="137">
        <v>3.1070000000000002</v>
      </c>
      <c r="F156" s="137">
        <f t="shared" si="16"/>
        <v>2.3210000000000002</v>
      </c>
      <c r="G156" s="65">
        <f t="shared" si="17"/>
        <v>1.9955958000000003</v>
      </c>
      <c r="H156" s="12">
        <f>C156/11031.5*H10</f>
        <v>0.24495229473961003</v>
      </c>
      <c r="I156" s="14">
        <f t="shared" si="18"/>
        <v>2.2405480947396104</v>
      </c>
      <c r="J156" s="26"/>
      <c r="K156" s="33"/>
      <c r="L156" s="68"/>
      <c r="M156" s="58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x14ac:dyDescent="0.25">
      <c r="A157" s="72">
        <v>155</v>
      </c>
      <c r="B157" s="25" t="s">
        <v>152</v>
      </c>
      <c r="C157" s="24">
        <v>68.3</v>
      </c>
      <c r="D157" s="137">
        <v>0.23400000000000001</v>
      </c>
      <c r="E157" s="137">
        <v>0.23599999999999999</v>
      </c>
      <c r="F157" s="137">
        <f t="shared" si="16"/>
        <v>1.999999999999974E-3</v>
      </c>
      <c r="G157" s="65">
        <f t="shared" si="17"/>
        <v>1.7195999999999776E-3</v>
      </c>
      <c r="H157" s="12">
        <f>C157/11031.5*H10</f>
        <v>0.1777921544178041</v>
      </c>
      <c r="I157" s="14">
        <f t="shared" si="18"/>
        <v>0.17951175441780409</v>
      </c>
      <c r="J157" s="26"/>
      <c r="K157" s="33"/>
      <c r="L157" s="68"/>
      <c r="M157" s="58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x14ac:dyDescent="0.25">
      <c r="A158" s="15">
        <v>156</v>
      </c>
      <c r="B158" s="25" t="s">
        <v>153</v>
      </c>
      <c r="C158" s="24">
        <v>68.7</v>
      </c>
      <c r="D158" s="137">
        <v>0.74299999999999999</v>
      </c>
      <c r="E158" s="137">
        <v>2.4289999999999998</v>
      </c>
      <c r="F158" s="137">
        <f t="shared" si="16"/>
        <v>1.6859999999999999</v>
      </c>
      <c r="G158" s="65">
        <f t="shared" si="17"/>
        <v>1.4496228</v>
      </c>
      <c r="H158" s="12">
        <f>C158/11031.5*H10</f>
        <v>0.17883339690341352</v>
      </c>
      <c r="I158" s="14">
        <f t="shared" si="18"/>
        <v>1.6284561969034135</v>
      </c>
      <c r="J158" s="26"/>
      <c r="K158" s="33"/>
      <c r="L158" s="68"/>
      <c r="M158" s="58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x14ac:dyDescent="0.25">
      <c r="A159" s="15">
        <v>157</v>
      </c>
      <c r="B159" s="25" t="s">
        <v>154</v>
      </c>
      <c r="C159" s="24">
        <v>94.2</v>
      </c>
      <c r="D159" s="137">
        <v>1.0189999999999999</v>
      </c>
      <c r="E159" s="137">
        <v>3.7629999999999999</v>
      </c>
      <c r="F159" s="137">
        <f t="shared" si="16"/>
        <v>2.7439999999999998</v>
      </c>
      <c r="G159" s="65">
        <f t="shared" si="17"/>
        <v>2.3592911999999999</v>
      </c>
      <c r="H159" s="12">
        <f>C159/11031.5*H10</f>
        <v>0.24521260536101244</v>
      </c>
      <c r="I159" s="14">
        <f t="shared" si="18"/>
        <v>2.6045038053610123</v>
      </c>
      <c r="J159" s="26"/>
      <c r="K159" s="33"/>
      <c r="L159" s="68"/>
      <c r="M159" s="58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x14ac:dyDescent="0.25">
      <c r="A160" s="15">
        <v>158</v>
      </c>
      <c r="B160" s="25" t="s">
        <v>155</v>
      </c>
      <c r="C160" s="24">
        <v>68.2</v>
      </c>
      <c r="D160" s="137">
        <v>0.129</v>
      </c>
      <c r="E160" s="137">
        <v>1.77</v>
      </c>
      <c r="F160" s="137">
        <f t="shared" ref="F160:F188" si="19">E160-D160</f>
        <v>1.641</v>
      </c>
      <c r="G160" s="65">
        <f t="shared" si="17"/>
        <v>1.4109318</v>
      </c>
      <c r="H160" s="12">
        <f>C160/11031.5*H10</f>
        <v>0.17753184379640177</v>
      </c>
      <c r="I160" s="14">
        <f t="shared" si="18"/>
        <v>1.5884636437964017</v>
      </c>
      <c r="J160" s="26"/>
      <c r="K160" s="33"/>
      <c r="L160" s="68"/>
      <c r="M160" s="58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x14ac:dyDescent="0.25">
      <c r="A161" s="15">
        <v>159</v>
      </c>
      <c r="B161" s="25" t="s">
        <v>156</v>
      </c>
      <c r="C161" s="24">
        <v>68.7</v>
      </c>
      <c r="D161" s="137">
        <v>0.18099999999999999</v>
      </c>
      <c r="E161" s="137">
        <v>0.51900000000000002</v>
      </c>
      <c r="F161" s="137">
        <f t="shared" si="19"/>
        <v>0.33800000000000002</v>
      </c>
      <c r="G161" s="65">
        <f t="shared" si="17"/>
        <v>0.29061240000000005</v>
      </c>
      <c r="H161" s="12">
        <f>C161/11031.5*H10</f>
        <v>0.17883339690341352</v>
      </c>
      <c r="I161" s="14">
        <f t="shared" si="18"/>
        <v>0.46944579690341359</v>
      </c>
      <c r="J161" s="26"/>
      <c r="K161" s="33"/>
      <c r="L161" s="68"/>
      <c r="M161" s="58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x14ac:dyDescent="0.25">
      <c r="A162" s="15">
        <v>160</v>
      </c>
      <c r="B162" s="25" t="s">
        <v>157</v>
      </c>
      <c r="C162" s="24">
        <v>93.6</v>
      </c>
      <c r="D162" s="137">
        <v>0.92700000000000005</v>
      </c>
      <c r="E162" s="137">
        <v>3.5369999999999999</v>
      </c>
      <c r="F162" s="137">
        <f t="shared" si="19"/>
        <v>2.61</v>
      </c>
      <c r="G162" s="65">
        <f t="shared" si="17"/>
        <v>2.244078</v>
      </c>
      <c r="H162" s="12">
        <f>C162/11031.5*H10</f>
        <v>0.24365074163259828</v>
      </c>
      <c r="I162" s="14">
        <f>G162+H162</f>
        <v>2.4877287416325982</v>
      </c>
      <c r="J162" s="26"/>
      <c r="K162" s="33"/>
      <c r="L162" s="68"/>
      <c r="M162" s="58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x14ac:dyDescent="0.25">
      <c r="A163" s="15">
        <v>161</v>
      </c>
      <c r="B163" s="25" t="s">
        <v>158</v>
      </c>
      <c r="C163" s="24">
        <v>68.3</v>
      </c>
      <c r="D163" s="137">
        <v>0</v>
      </c>
      <c r="E163" s="137">
        <v>0.77300000000000002</v>
      </c>
      <c r="F163" s="137">
        <f t="shared" si="19"/>
        <v>0.77300000000000002</v>
      </c>
      <c r="G163" s="65">
        <f t="shared" si="17"/>
        <v>0.66462540000000003</v>
      </c>
      <c r="H163" s="12">
        <f>C163/11031.5*H10</f>
        <v>0.1777921544178041</v>
      </c>
      <c r="I163" s="14">
        <f t="shared" si="18"/>
        <v>0.84241755441780408</v>
      </c>
      <c r="J163" s="26"/>
      <c r="K163" s="33"/>
      <c r="L163" s="68"/>
      <c r="M163" s="58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x14ac:dyDescent="0.25">
      <c r="A164" s="15">
        <v>162</v>
      </c>
      <c r="B164" s="25" t="s">
        <v>159</v>
      </c>
      <c r="C164" s="24">
        <v>68.7</v>
      </c>
      <c r="D164" s="137">
        <v>1E-3</v>
      </c>
      <c r="E164" s="137">
        <v>0.13300000000000001</v>
      </c>
      <c r="F164" s="137">
        <f t="shared" si="19"/>
        <v>0.13200000000000001</v>
      </c>
      <c r="G164" s="65">
        <f t="shared" si="17"/>
        <v>0.1134936</v>
      </c>
      <c r="H164" s="12">
        <f>C164/11031.5*H10</f>
        <v>0.17883339690341352</v>
      </c>
      <c r="I164" s="14">
        <f t="shared" si="18"/>
        <v>0.29232699690341352</v>
      </c>
      <c r="J164" s="26"/>
      <c r="K164" s="33"/>
      <c r="L164" s="68"/>
      <c r="M164" s="58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x14ac:dyDescent="0.25">
      <c r="A165" s="15">
        <v>163</v>
      </c>
      <c r="B165" s="25" t="s">
        <v>160</v>
      </c>
      <c r="C165" s="24">
        <v>94.2</v>
      </c>
      <c r="D165" s="137">
        <v>0.95599999999999996</v>
      </c>
      <c r="E165" s="137">
        <v>3.7269999999999999</v>
      </c>
      <c r="F165" s="137">
        <f t="shared" si="19"/>
        <v>2.7709999999999999</v>
      </c>
      <c r="G165" s="65">
        <f t="shared" si="17"/>
        <v>2.3825058000000001</v>
      </c>
      <c r="H165" s="12">
        <f>C165/11031.5*H10</f>
        <v>0.24521260536101244</v>
      </c>
      <c r="I165" s="14">
        <f t="shared" si="18"/>
        <v>2.6277184053610125</v>
      </c>
      <c r="J165" s="26"/>
      <c r="K165" s="33"/>
      <c r="L165" s="68"/>
      <c r="M165" s="58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x14ac:dyDescent="0.25">
      <c r="A166" s="15">
        <v>164</v>
      </c>
      <c r="B166" s="25" t="s">
        <v>161</v>
      </c>
      <c r="C166" s="24">
        <v>68.3</v>
      </c>
      <c r="D166" s="137">
        <v>1.4999999999999999E-2</v>
      </c>
      <c r="E166" s="137">
        <v>0.442</v>
      </c>
      <c r="F166" s="137">
        <f t="shared" si="19"/>
        <v>0.42699999999999999</v>
      </c>
      <c r="G166" s="65">
        <f t="shared" si="17"/>
        <v>0.36713459999999998</v>
      </c>
      <c r="H166" s="12">
        <f>C166/11031.5*H10</f>
        <v>0.1777921544178041</v>
      </c>
      <c r="I166" s="14">
        <f t="shared" si="18"/>
        <v>0.54492675441780403</v>
      </c>
      <c r="J166" s="26"/>
      <c r="K166" s="33"/>
      <c r="L166" s="68"/>
      <c r="M166" s="58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x14ac:dyDescent="0.25">
      <c r="A167" s="15">
        <v>165</v>
      </c>
      <c r="B167" s="25" t="s">
        <v>162</v>
      </c>
      <c r="C167" s="16">
        <v>68.900000000000006</v>
      </c>
      <c r="D167" s="137">
        <v>0.64200000000000002</v>
      </c>
      <c r="E167" s="137">
        <v>2.5819999999999999</v>
      </c>
      <c r="F167" s="137">
        <f t="shared" si="19"/>
        <v>1.94</v>
      </c>
      <c r="G167" s="65">
        <f t="shared" si="17"/>
        <v>1.6680120000000001</v>
      </c>
      <c r="H167" s="12">
        <f>C167/11031.5*H10</f>
        <v>0.17935401814621824</v>
      </c>
      <c r="I167" s="14">
        <f t="shared" si="18"/>
        <v>1.8473660181462184</v>
      </c>
      <c r="J167" s="26"/>
      <c r="K167" s="33"/>
      <c r="L167" s="68"/>
      <c r="M167" s="58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x14ac:dyDescent="0.25">
      <c r="A168" s="15">
        <v>166</v>
      </c>
      <c r="B168" s="25" t="s">
        <v>163</v>
      </c>
      <c r="C168" s="24">
        <v>93.9</v>
      </c>
      <c r="D168" s="137">
        <v>0.28699999999999998</v>
      </c>
      <c r="E168" s="137">
        <v>1.306</v>
      </c>
      <c r="F168" s="137">
        <f t="shared" si="19"/>
        <v>1.0190000000000001</v>
      </c>
      <c r="G168" s="65">
        <f t="shared" si="17"/>
        <v>0.87613620000000014</v>
      </c>
      <c r="H168" s="12">
        <f>C168/11031.5*H10</f>
        <v>0.24443167349680539</v>
      </c>
      <c r="I168" s="14">
        <f t="shared" si="18"/>
        <v>1.1205678734968054</v>
      </c>
      <c r="J168" s="26"/>
      <c r="K168" s="33"/>
      <c r="L168" s="68"/>
      <c r="M168" s="58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x14ac:dyDescent="0.25">
      <c r="A169" s="15">
        <v>167</v>
      </c>
      <c r="B169" s="25" t="s">
        <v>164</v>
      </c>
      <c r="C169" s="24">
        <v>68.599999999999994</v>
      </c>
      <c r="D169" s="137">
        <v>0.40699999999999997</v>
      </c>
      <c r="E169" s="137">
        <v>1.7</v>
      </c>
      <c r="F169" s="137">
        <f t="shared" si="19"/>
        <v>1.2929999999999999</v>
      </c>
      <c r="G169" s="65">
        <f t="shared" si="17"/>
        <v>1.1117214</v>
      </c>
      <c r="H169" s="12">
        <f>C169/11031.5*H10</f>
        <v>0.17857308628201116</v>
      </c>
      <c r="I169" s="14">
        <f t="shared" si="18"/>
        <v>1.2902944862820112</v>
      </c>
      <c r="J169" s="26"/>
      <c r="K169" s="33"/>
      <c r="L169" s="68"/>
      <c r="M169" s="58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x14ac:dyDescent="0.25">
      <c r="A170" s="15">
        <v>168</v>
      </c>
      <c r="B170" s="25" t="s">
        <v>165</v>
      </c>
      <c r="C170" s="24">
        <v>68.7</v>
      </c>
      <c r="D170" s="137">
        <v>0.50600000000000001</v>
      </c>
      <c r="E170" s="137">
        <v>1.3320000000000001</v>
      </c>
      <c r="F170" s="137">
        <f t="shared" si="19"/>
        <v>0.82600000000000007</v>
      </c>
      <c r="G170" s="65">
        <f t="shared" si="17"/>
        <v>0.71019480000000001</v>
      </c>
      <c r="H170" s="12">
        <f>C170/11031.5*H10</f>
        <v>0.17883339690341352</v>
      </c>
      <c r="I170" s="14">
        <f t="shared" si="18"/>
        <v>0.8890281969034135</v>
      </c>
      <c r="J170" s="26"/>
      <c r="K170" s="33"/>
      <c r="L170" s="68"/>
      <c r="M170" s="58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x14ac:dyDescent="0.25">
      <c r="A171" s="15">
        <v>169</v>
      </c>
      <c r="B171" s="25" t="s">
        <v>166</v>
      </c>
      <c r="C171" s="24">
        <v>93.9</v>
      </c>
      <c r="D171" s="137">
        <v>0.93500000000000005</v>
      </c>
      <c r="E171" s="137">
        <v>3.7469999999999999</v>
      </c>
      <c r="F171" s="137">
        <f t="shared" si="19"/>
        <v>2.8119999999999998</v>
      </c>
      <c r="G171" s="65">
        <f t="shared" si="17"/>
        <v>2.4177575999999998</v>
      </c>
      <c r="H171" s="12">
        <f>C171/11031.5*H10</f>
        <v>0.24443167349680539</v>
      </c>
      <c r="I171" s="14">
        <f t="shared" si="18"/>
        <v>2.6621892734968053</v>
      </c>
      <c r="J171" s="26"/>
      <c r="K171" s="33"/>
      <c r="L171" s="68"/>
      <c r="M171" s="58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x14ac:dyDescent="0.25">
      <c r="A172" s="15">
        <v>170</v>
      </c>
      <c r="B172" s="25" t="s">
        <v>167</v>
      </c>
      <c r="C172" s="24">
        <v>69.099999999999994</v>
      </c>
      <c r="D172" s="137">
        <v>0.20399999999999999</v>
      </c>
      <c r="E172" s="137">
        <v>0.434</v>
      </c>
      <c r="F172" s="137">
        <f t="shared" si="19"/>
        <v>0.23</v>
      </c>
      <c r="G172" s="65">
        <f t="shared" si="17"/>
        <v>0.19775400000000001</v>
      </c>
      <c r="H172" s="12">
        <f>C172/11031.5*H10</f>
        <v>0.1798746393890229</v>
      </c>
      <c r="I172" s="14">
        <f t="shared" si="18"/>
        <v>0.37762863938902291</v>
      </c>
      <c r="J172" s="26"/>
      <c r="K172" s="33"/>
      <c r="L172" s="68"/>
      <c r="M172" s="58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x14ac:dyDescent="0.25">
      <c r="A173" s="15">
        <v>171</v>
      </c>
      <c r="B173" s="25" t="s">
        <v>168</v>
      </c>
      <c r="C173" s="24">
        <v>68.400000000000006</v>
      </c>
      <c r="D173" s="137">
        <v>0.42599999999999999</v>
      </c>
      <c r="E173" s="137">
        <v>1.385</v>
      </c>
      <c r="F173" s="137">
        <f t="shared" si="19"/>
        <v>0.95900000000000007</v>
      </c>
      <c r="G173" s="65">
        <f t="shared" si="17"/>
        <v>0.82454820000000006</v>
      </c>
      <c r="H173" s="12">
        <f>C173/11031.5*H10</f>
        <v>0.17805246503920646</v>
      </c>
      <c r="I173" s="14">
        <f t="shared" si="18"/>
        <v>1.0026006650392065</v>
      </c>
      <c r="J173" s="26"/>
      <c r="K173" s="33"/>
      <c r="L173" s="68"/>
      <c r="M173" s="58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x14ac:dyDescent="0.25">
      <c r="A174" s="15">
        <v>172</v>
      </c>
      <c r="B174" s="25" t="s">
        <v>169</v>
      </c>
      <c r="C174" s="24">
        <v>94</v>
      </c>
      <c r="D174" s="137">
        <v>1.04</v>
      </c>
      <c r="E174" s="137">
        <v>4.0460000000000003</v>
      </c>
      <c r="F174" s="137">
        <f t="shared" si="19"/>
        <v>3.0060000000000002</v>
      </c>
      <c r="G174" s="65">
        <f t="shared" si="17"/>
        <v>2.5845588000000004</v>
      </c>
      <c r="H174" s="12">
        <f>C174/11031.5*H10</f>
        <v>0.24469198411820769</v>
      </c>
      <c r="I174" s="14">
        <f t="shared" si="18"/>
        <v>2.8292507841182082</v>
      </c>
      <c r="J174" s="26"/>
      <c r="K174" s="33"/>
      <c r="L174" s="68"/>
      <c r="M174" s="58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x14ac:dyDescent="0.25">
      <c r="A175" s="15">
        <v>173</v>
      </c>
      <c r="B175" s="25" t="s">
        <v>170</v>
      </c>
      <c r="C175" s="24">
        <v>68.400000000000006</v>
      </c>
      <c r="D175" s="137">
        <v>0</v>
      </c>
      <c r="E175" s="137">
        <v>0</v>
      </c>
      <c r="F175" s="137">
        <f t="shared" si="19"/>
        <v>0</v>
      </c>
      <c r="G175" s="65">
        <f t="shared" si="17"/>
        <v>0</v>
      </c>
      <c r="H175" s="12">
        <f>C175/11031.5*H10</f>
        <v>0.17805246503920646</v>
      </c>
      <c r="I175" s="14">
        <f t="shared" si="18"/>
        <v>0.17805246503920646</v>
      </c>
      <c r="J175" s="26"/>
      <c r="K175" s="33"/>
      <c r="L175" s="68"/>
      <c r="M175" s="58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x14ac:dyDescent="0.25">
      <c r="A176" s="15">
        <v>174</v>
      </c>
      <c r="B176" s="25" t="s">
        <v>171</v>
      </c>
      <c r="C176" s="24">
        <v>68.400000000000006</v>
      </c>
      <c r="D176" s="137">
        <v>0.113</v>
      </c>
      <c r="E176" s="137">
        <v>0.35299999999999998</v>
      </c>
      <c r="F176" s="137">
        <f t="shared" si="19"/>
        <v>0.24</v>
      </c>
      <c r="G176" s="65">
        <f t="shared" si="17"/>
        <v>0.20635200000000001</v>
      </c>
      <c r="H176" s="12">
        <f>C176/11031.5*H10</f>
        <v>0.17805246503920646</v>
      </c>
      <c r="I176" s="14">
        <f t="shared" si="18"/>
        <v>0.38440446503920644</v>
      </c>
      <c r="J176" s="26"/>
      <c r="K176" s="33"/>
      <c r="L176" s="68"/>
      <c r="M176" s="58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x14ac:dyDescent="0.25">
      <c r="A177" s="15">
        <v>175</v>
      </c>
      <c r="B177" s="25" t="s">
        <v>172</v>
      </c>
      <c r="C177" s="24">
        <v>94.1</v>
      </c>
      <c r="D177" s="137">
        <v>1.2E-2</v>
      </c>
      <c r="E177" s="137">
        <v>1.2E-2</v>
      </c>
      <c r="F177" s="137">
        <f t="shared" si="19"/>
        <v>0</v>
      </c>
      <c r="G177" s="65">
        <f t="shared" si="17"/>
        <v>0</v>
      </c>
      <c r="H177" s="12">
        <f>C177/11031.5*H10</f>
        <v>0.24495229473961003</v>
      </c>
      <c r="I177" s="14">
        <f t="shared" si="18"/>
        <v>0.24495229473961003</v>
      </c>
      <c r="J177" s="26"/>
      <c r="K177" s="33"/>
      <c r="L177" s="68"/>
      <c r="M177" s="58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x14ac:dyDescent="0.25">
      <c r="A178" s="15">
        <v>176</v>
      </c>
      <c r="B178" s="25" t="s">
        <v>173</v>
      </c>
      <c r="C178" s="24">
        <v>68.8</v>
      </c>
      <c r="D178" s="137">
        <v>0.11700000000000001</v>
      </c>
      <c r="E178" s="137">
        <v>1.5</v>
      </c>
      <c r="F178" s="137">
        <f t="shared" si="19"/>
        <v>1.383</v>
      </c>
      <c r="G178" s="65">
        <f t="shared" si="17"/>
        <v>1.1891034</v>
      </c>
      <c r="H178" s="12">
        <f>C178/11031.5*H10</f>
        <v>0.17909370752481585</v>
      </c>
      <c r="I178" s="14">
        <f t="shared" si="18"/>
        <v>1.3681971075248158</v>
      </c>
      <c r="J178" s="26"/>
      <c r="K178" s="33"/>
      <c r="L178" s="68"/>
      <c r="M178" s="58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x14ac:dyDescent="0.25">
      <c r="A179" s="15">
        <v>177</v>
      </c>
      <c r="B179" s="25" t="s">
        <v>174</v>
      </c>
      <c r="C179" s="24">
        <v>68.5</v>
      </c>
      <c r="D179" s="137">
        <v>0</v>
      </c>
      <c r="E179" s="137">
        <v>0.309</v>
      </c>
      <c r="F179" s="137">
        <f t="shared" si="19"/>
        <v>0.309</v>
      </c>
      <c r="G179" s="65">
        <f t="shared" si="17"/>
        <v>0.26567819999999998</v>
      </c>
      <c r="H179" s="12">
        <f>C179/11031.5*H10</f>
        <v>0.17831277566060882</v>
      </c>
      <c r="I179" s="14">
        <f t="shared" si="18"/>
        <v>0.4439909756606088</v>
      </c>
      <c r="J179" s="26"/>
      <c r="K179" s="33"/>
      <c r="L179" s="68"/>
      <c r="M179" s="58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x14ac:dyDescent="0.25">
      <c r="A180" s="15">
        <v>178</v>
      </c>
      <c r="B180" s="25" t="s">
        <v>175</v>
      </c>
      <c r="C180" s="24">
        <v>94.3</v>
      </c>
      <c r="D180" s="137">
        <v>0</v>
      </c>
      <c r="E180" s="137">
        <v>4.0000000000000001E-3</v>
      </c>
      <c r="F180" s="137">
        <f t="shared" si="19"/>
        <v>4.0000000000000001E-3</v>
      </c>
      <c r="G180" s="65">
        <f t="shared" si="17"/>
        <v>3.4391999999999999E-3</v>
      </c>
      <c r="H180" s="12">
        <f>C180/11031.5*H10</f>
        <v>0.24547291598241475</v>
      </c>
      <c r="I180" s="14">
        <f t="shared" si="18"/>
        <v>0.24891211598241475</v>
      </c>
      <c r="J180" s="26"/>
      <c r="K180" s="33"/>
      <c r="L180" s="68"/>
      <c r="M180" s="58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x14ac:dyDescent="0.25">
      <c r="A181" s="15">
        <v>179</v>
      </c>
      <c r="B181" s="25" t="s">
        <v>176</v>
      </c>
      <c r="C181" s="24">
        <v>68.8</v>
      </c>
      <c r="D181" s="137">
        <v>0.90400000000000003</v>
      </c>
      <c r="E181" s="137">
        <v>2.4300000000000002</v>
      </c>
      <c r="F181" s="137">
        <f t="shared" si="19"/>
        <v>1.5260000000000002</v>
      </c>
      <c r="G181" s="65">
        <f t="shared" si="17"/>
        <v>1.3120548000000003</v>
      </c>
      <c r="H181" s="12">
        <f>C181/11031.5*H10</f>
        <v>0.17909370752481585</v>
      </c>
      <c r="I181" s="14">
        <f t="shared" si="18"/>
        <v>1.4911485075248161</v>
      </c>
      <c r="J181" s="26"/>
      <c r="K181" s="33"/>
      <c r="L181" s="68"/>
      <c r="M181" s="58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x14ac:dyDescent="0.25">
      <c r="A182" s="15">
        <v>180</v>
      </c>
      <c r="B182" s="25" t="s">
        <v>177</v>
      </c>
      <c r="C182" s="24">
        <v>68.7</v>
      </c>
      <c r="D182" s="137">
        <v>0.80100000000000005</v>
      </c>
      <c r="E182" s="137">
        <v>1.6859999999999999</v>
      </c>
      <c r="F182" s="137">
        <f t="shared" si="19"/>
        <v>0.8849999999999999</v>
      </c>
      <c r="G182" s="65">
        <f t="shared" si="17"/>
        <v>0.76092299999999991</v>
      </c>
      <c r="H182" s="12">
        <f>C182/11031.5*H10</f>
        <v>0.17883339690341352</v>
      </c>
      <c r="I182" s="14">
        <f t="shared" si="18"/>
        <v>0.93975639690341339</v>
      </c>
      <c r="J182" s="26"/>
      <c r="K182" s="33"/>
      <c r="L182" s="68"/>
      <c r="M182" s="58"/>
      <c r="N182" s="26"/>
      <c r="O182" s="77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x14ac:dyDescent="0.25">
      <c r="A183" s="15">
        <v>181</v>
      </c>
      <c r="B183" s="25" t="s">
        <v>178</v>
      </c>
      <c r="C183" s="24">
        <v>94.1</v>
      </c>
      <c r="D183" s="137">
        <v>0.96299999999999997</v>
      </c>
      <c r="E183" s="137">
        <v>3.8860000000000001</v>
      </c>
      <c r="F183" s="137">
        <f t="shared" si="19"/>
        <v>2.923</v>
      </c>
      <c r="G183" s="65">
        <f t="shared" si="17"/>
        <v>2.5131953999999999</v>
      </c>
      <c r="H183" s="12">
        <f>C183/11031.5*H10</f>
        <v>0.24495229473961003</v>
      </c>
      <c r="I183" s="14">
        <f t="shared" si="18"/>
        <v>2.75814769473961</v>
      </c>
      <c r="J183" s="26"/>
      <c r="K183" s="33"/>
      <c r="L183" s="68"/>
      <c r="M183" s="58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x14ac:dyDescent="0.25">
      <c r="A184" s="15">
        <v>182</v>
      </c>
      <c r="B184" s="25" t="s">
        <v>179</v>
      </c>
      <c r="C184" s="24">
        <v>69.099999999999994</v>
      </c>
      <c r="D184" s="137">
        <v>0.29699999999999999</v>
      </c>
      <c r="E184" s="137">
        <v>0.55700000000000005</v>
      </c>
      <c r="F184" s="137">
        <f t="shared" si="19"/>
        <v>0.26000000000000006</v>
      </c>
      <c r="G184" s="65">
        <f t="shared" si="17"/>
        <v>0.22354800000000005</v>
      </c>
      <c r="H184" s="12">
        <f>C184/11031.5*H10</f>
        <v>0.1798746393890229</v>
      </c>
      <c r="I184" s="14">
        <f t="shared" si="18"/>
        <v>0.40342263938902295</v>
      </c>
      <c r="J184" s="26"/>
      <c r="K184" s="33"/>
      <c r="L184" s="68"/>
      <c r="M184" s="58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x14ac:dyDescent="0.25">
      <c r="A185" s="15">
        <v>183</v>
      </c>
      <c r="B185" s="25" t="s">
        <v>180</v>
      </c>
      <c r="C185" s="24">
        <v>68.599999999999994</v>
      </c>
      <c r="D185" s="137">
        <v>0.28499999999999998</v>
      </c>
      <c r="E185" s="137">
        <v>1.17</v>
      </c>
      <c r="F185" s="137">
        <f t="shared" si="19"/>
        <v>0.88500000000000001</v>
      </c>
      <c r="G185" s="65">
        <f t="shared" si="17"/>
        <v>0.76092300000000002</v>
      </c>
      <c r="H185" s="12">
        <f>C185/11031.5*H10</f>
        <v>0.17857308628201116</v>
      </c>
      <c r="I185" s="14">
        <f t="shared" si="18"/>
        <v>0.9394960862820112</v>
      </c>
      <c r="J185" s="26"/>
      <c r="K185" s="33"/>
      <c r="L185" s="68"/>
      <c r="M185" s="58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x14ac:dyDescent="0.25">
      <c r="A186" s="15">
        <v>184</v>
      </c>
      <c r="B186" s="25" t="s">
        <v>181</v>
      </c>
      <c r="C186" s="24">
        <v>94.1</v>
      </c>
      <c r="D186" s="137">
        <v>0.79700000000000004</v>
      </c>
      <c r="E186" s="137">
        <v>3.3919999999999999</v>
      </c>
      <c r="F186" s="137">
        <f t="shared" si="19"/>
        <v>2.5949999999999998</v>
      </c>
      <c r="G186" s="65">
        <f t="shared" si="17"/>
        <v>2.2311809999999999</v>
      </c>
      <c r="H186" s="12">
        <f>C186/11031.5*H10</f>
        <v>0.24495229473961003</v>
      </c>
      <c r="I186" s="14">
        <f t="shared" si="18"/>
        <v>2.47613329473961</v>
      </c>
      <c r="J186" s="26"/>
      <c r="K186" s="33"/>
      <c r="L186" s="68"/>
      <c r="M186" s="58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x14ac:dyDescent="0.25">
      <c r="A187" s="15">
        <v>185</v>
      </c>
      <c r="B187" s="25" t="s">
        <v>182</v>
      </c>
      <c r="C187" s="24">
        <v>69.099999999999994</v>
      </c>
      <c r="D187" s="137">
        <v>0.47499999999999998</v>
      </c>
      <c r="E187" s="137">
        <v>1.9590000000000001</v>
      </c>
      <c r="F187" s="137">
        <f t="shared" si="19"/>
        <v>1.484</v>
      </c>
      <c r="G187" s="65">
        <f t="shared" si="17"/>
        <v>1.2759431999999999</v>
      </c>
      <c r="H187" s="12">
        <f>C187/11031.5*H10</f>
        <v>0.1798746393890229</v>
      </c>
      <c r="I187" s="14">
        <f t="shared" si="18"/>
        <v>1.4558178393890229</v>
      </c>
      <c r="J187" s="26"/>
      <c r="K187" s="33"/>
      <c r="L187" s="68"/>
      <c r="M187" s="58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x14ac:dyDescent="0.25">
      <c r="A188" s="15">
        <v>186</v>
      </c>
      <c r="B188" s="25" t="s">
        <v>183</v>
      </c>
      <c r="C188" s="24">
        <v>69</v>
      </c>
      <c r="D188" s="137">
        <v>0.51500000000000001</v>
      </c>
      <c r="E188" s="137">
        <v>2.0390000000000001</v>
      </c>
      <c r="F188" s="137">
        <f t="shared" si="19"/>
        <v>1.524</v>
      </c>
      <c r="G188" s="65">
        <f t="shared" si="17"/>
        <v>1.3103351999999999</v>
      </c>
      <c r="H188" s="12">
        <f>C188/11031.5*H10</f>
        <v>0.17961432876762054</v>
      </c>
      <c r="I188" s="14">
        <f t="shared" si="18"/>
        <v>1.4899495287676205</v>
      </c>
      <c r="J188" s="26"/>
      <c r="K188" s="33"/>
      <c r="L188" s="68"/>
      <c r="M188" s="58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x14ac:dyDescent="0.25">
      <c r="A189" s="154" t="s">
        <v>3</v>
      </c>
      <c r="B189" s="155"/>
      <c r="C189" s="22">
        <f>SUM(C15:C188)</f>
        <v>11031.500000000002</v>
      </c>
      <c r="D189" s="22">
        <f t="shared" ref="D189:I189" si="20">SUM(D15:D188)</f>
        <v>70.047999999999988</v>
      </c>
      <c r="E189" s="22">
        <f t="shared" si="20"/>
        <v>249.17899999999983</v>
      </c>
      <c r="F189" s="22">
        <f t="shared" si="20"/>
        <v>179.13099999999997</v>
      </c>
      <c r="G189" s="22">
        <f t="shared" si="20"/>
        <v>154.01683379999992</v>
      </c>
      <c r="H189" s="22">
        <f t="shared" si="20"/>
        <v>28.716166200000107</v>
      </c>
      <c r="I189" s="22">
        <f t="shared" si="20"/>
        <v>182.73300000000029</v>
      </c>
      <c r="J189" s="77"/>
      <c r="K189" s="77"/>
      <c r="L189" s="78"/>
      <c r="M189" s="79"/>
      <c r="N189" s="7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x14ac:dyDescent="0.25">
      <c r="A190" s="132"/>
      <c r="B190" s="32"/>
      <c r="C190" s="132"/>
      <c r="D190" s="32"/>
      <c r="E190" s="32"/>
      <c r="F190" s="32"/>
      <c r="G190" s="81"/>
      <c r="H190" s="82"/>
      <c r="I190" s="83"/>
      <c r="J190" s="84"/>
      <c r="K190" s="84"/>
      <c r="L190" s="26"/>
      <c r="M190" s="58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x14ac:dyDescent="0.25">
      <c r="A191" s="85"/>
      <c r="B191" s="85"/>
      <c r="C191" s="85"/>
      <c r="D191" s="86"/>
      <c r="E191" s="87"/>
      <c r="F191" s="87"/>
      <c r="G191" s="86"/>
      <c r="H191" s="88"/>
      <c r="I191" s="88"/>
      <c r="J191" s="26"/>
      <c r="K191" s="26"/>
      <c r="L191" s="26"/>
      <c r="M191" s="58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x14ac:dyDescent="0.25">
      <c r="A192" s="132"/>
      <c r="B192" s="132"/>
      <c r="C192" s="148"/>
      <c r="D192" s="149"/>
      <c r="E192" s="133"/>
      <c r="F192" s="133"/>
      <c r="G192" s="90"/>
      <c r="H192" s="82"/>
      <c r="I192" s="83"/>
      <c r="J192" s="26"/>
      <c r="K192" s="26"/>
      <c r="L192" s="26"/>
      <c r="M192" s="58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x14ac:dyDescent="0.25">
      <c r="A193" s="132"/>
      <c r="B193" s="32"/>
      <c r="C193" s="132"/>
      <c r="D193" s="32"/>
      <c r="E193" s="32"/>
      <c r="F193" s="32"/>
      <c r="G193" s="91"/>
      <c r="H193" s="82"/>
      <c r="I193" s="83"/>
      <c r="J193" s="26"/>
      <c r="K193" s="26"/>
      <c r="L193" s="26"/>
      <c r="M193" s="58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x14ac:dyDescent="0.25">
      <c r="A194" s="132"/>
      <c r="B194" s="32"/>
      <c r="C194" s="132"/>
      <c r="D194" s="32"/>
      <c r="E194" s="32"/>
      <c r="F194" s="32"/>
      <c r="G194" s="91"/>
      <c r="H194" s="82"/>
      <c r="I194" s="83"/>
      <c r="J194" s="26"/>
      <c r="K194" s="26"/>
      <c r="L194" s="26"/>
      <c r="M194" s="58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</sheetData>
  <mergeCells count="31">
    <mergeCell ref="A1:L1"/>
    <mergeCell ref="O1:Z1"/>
    <mergeCell ref="A3:L3"/>
    <mergeCell ref="O3:Z3"/>
    <mergeCell ref="A4:L4"/>
    <mergeCell ref="O4:Z4"/>
    <mergeCell ref="A6:H6"/>
    <mergeCell ref="K6:L10"/>
    <mergeCell ref="O6:V6"/>
    <mergeCell ref="Y6:Z10"/>
    <mergeCell ref="A7:D7"/>
    <mergeCell ref="E7:G7"/>
    <mergeCell ref="O7:R7"/>
    <mergeCell ref="S7:U7"/>
    <mergeCell ref="A8:D8"/>
    <mergeCell ref="E8:G8"/>
    <mergeCell ref="O8:R8"/>
    <mergeCell ref="S8:U8"/>
    <mergeCell ref="A9:D10"/>
    <mergeCell ref="E9:G9"/>
    <mergeCell ref="O9:R10"/>
    <mergeCell ref="S9:U9"/>
    <mergeCell ref="E10:G10"/>
    <mergeCell ref="S10:U10"/>
    <mergeCell ref="C192:D192"/>
    <mergeCell ref="K12:L12"/>
    <mergeCell ref="Y12:Z12"/>
    <mergeCell ref="A14:I14"/>
    <mergeCell ref="O14:W14"/>
    <mergeCell ref="O78:P78"/>
    <mergeCell ref="A189:B18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0"/>
  <sheetViews>
    <sheetView zoomScaleNormal="100" workbookViewId="0">
      <selection activeCell="N1" sqref="N1:Z183"/>
    </sheetView>
  </sheetViews>
  <sheetFormatPr defaultRowHeight="15" x14ac:dyDescent="0.25"/>
  <cols>
    <col min="1" max="1" width="4.85546875" style="6" customWidth="1"/>
    <col min="2" max="2" width="19.5703125" style="1" customWidth="1"/>
    <col min="3" max="3" width="7.5703125" style="6" customWidth="1"/>
    <col min="4" max="4" width="9.5703125" style="1" customWidth="1"/>
    <col min="5" max="5" width="9.7109375" style="1" customWidth="1"/>
    <col min="6" max="6" width="9.140625" style="1" customWidth="1"/>
    <col min="7" max="7" width="8.5703125" style="9" customWidth="1"/>
    <col min="8" max="8" width="9.85546875" style="7" customWidth="1"/>
    <col min="9" max="9" width="9.42578125" style="8" customWidth="1"/>
    <col min="10" max="10" width="2.140625" style="4" customWidth="1"/>
    <col min="11" max="11" width="14.5703125" style="4" customWidth="1"/>
    <col min="12" max="12" width="16.140625" style="4" customWidth="1"/>
    <col min="13" max="13" width="13.5703125" style="2" customWidth="1"/>
    <col min="14" max="14" width="9.140625" style="4"/>
    <col min="15" max="15" width="3.85546875" style="4" customWidth="1"/>
    <col min="16" max="16" width="17" style="4" customWidth="1"/>
    <col min="17" max="17" width="10.42578125" style="4" customWidth="1"/>
    <col min="18" max="18" width="9.140625" style="4"/>
    <col min="19" max="19" width="10.28515625" style="4" customWidth="1"/>
    <col min="20" max="20" width="10.7109375" style="4" customWidth="1"/>
    <col min="21" max="21" width="10.85546875" style="4" customWidth="1"/>
    <col min="22" max="22" width="10.7109375" style="4" customWidth="1"/>
    <col min="23" max="23" width="10.85546875" style="4" customWidth="1"/>
    <col min="24" max="24" width="9.140625" style="4"/>
    <col min="25" max="25" width="9.140625" style="1"/>
    <col min="26" max="26" width="18.28515625" style="1" customWidth="1"/>
  </cols>
  <sheetData>
    <row r="1" spans="1:28" ht="20.25" x14ac:dyDescent="0.3">
      <c r="A1" s="166" t="s">
        <v>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99"/>
      <c r="N1" s="31"/>
      <c r="O1" s="166" t="s">
        <v>8</v>
      </c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96"/>
      <c r="AB1" s="96"/>
    </row>
    <row r="2" spans="1:28" ht="36" customHeight="1" x14ac:dyDescent="0.3">
      <c r="A2" s="100"/>
      <c r="B2" s="101"/>
      <c r="C2" s="100"/>
      <c r="D2" s="101"/>
      <c r="E2" s="101"/>
      <c r="F2" s="101"/>
      <c r="G2" s="101"/>
      <c r="H2" s="102"/>
      <c r="I2" s="103"/>
      <c r="J2" s="104"/>
      <c r="K2" s="104"/>
      <c r="L2" s="104"/>
      <c r="M2" s="99"/>
      <c r="N2" s="31"/>
      <c r="O2" s="100"/>
      <c r="P2" s="101"/>
      <c r="Q2" s="100"/>
      <c r="R2" s="101"/>
      <c r="S2" s="101"/>
      <c r="T2" s="101"/>
      <c r="U2" s="101"/>
      <c r="V2" s="102"/>
      <c r="W2" s="103"/>
      <c r="X2" s="104"/>
      <c r="Y2" s="104"/>
      <c r="Z2" s="104"/>
      <c r="AA2" s="96"/>
      <c r="AB2" s="96"/>
    </row>
    <row r="3" spans="1:28" ht="18.75" x14ac:dyDescent="0.25">
      <c r="A3" s="177" t="s">
        <v>17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99"/>
      <c r="N3" s="31"/>
      <c r="O3" s="167" t="s">
        <v>184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96"/>
      <c r="AB3" s="96"/>
    </row>
    <row r="4" spans="1:28" ht="18.75" customHeight="1" x14ac:dyDescent="0.25">
      <c r="A4" s="168" t="s">
        <v>269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99"/>
      <c r="N4" s="31"/>
      <c r="O4" s="168" t="s">
        <v>270</v>
      </c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96"/>
      <c r="AB4" s="96"/>
    </row>
    <row r="5" spans="1:28" ht="18.75" customHeight="1" x14ac:dyDescent="0.25">
      <c r="A5" s="105"/>
      <c r="B5" s="105"/>
      <c r="C5" s="105"/>
      <c r="D5" s="105"/>
      <c r="E5" s="105"/>
      <c r="F5" s="105"/>
      <c r="G5" s="105"/>
      <c r="H5" s="105"/>
      <c r="I5" s="106"/>
      <c r="J5" s="106"/>
      <c r="K5" s="106"/>
      <c r="L5" s="106"/>
      <c r="M5" s="99"/>
      <c r="N5" s="31"/>
      <c r="O5" s="105"/>
      <c r="P5" s="105"/>
      <c r="Q5" s="105"/>
      <c r="R5" s="105"/>
      <c r="S5" s="105"/>
      <c r="T5" s="105"/>
      <c r="U5" s="105"/>
      <c r="V5" s="105"/>
      <c r="W5" s="106"/>
      <c r="X5" s="106"/>
      <c r="Y5" s="106"/>
      <c r="Z5" s="106"/>
      <c r="AA5" s="96"/>
      <c r="AB5" s="96"/>
    </row>
    <row r="6" spans="1:28" ht="36" x14ac:dyDescent="0.25">
      <c r="A6" s="169" t="s">
        <v>9</v>
      </c>
      <c r="B6" s="170"/>
      <c r="C6" s="170"/>
      <c r="D6" s="170"/>
      <c r="E6" s="170"/>
      <c r="F6" s="170"/>
      <c r="G6" s="170"/>
      <c r="H6" s="171"/>
      <c r="I6" s="107"/>
      <c r="J6" s="108" t="s">
        <v>12</v>
      </c>
      <c r="K6" s="172" t="s">
        <v>13</v>
      </c>
      <c r="L6" s="172"/>
      <c r="M6" s="99"/>
      <c r="N6" s="31"/>
      <c r="O6" s="169" t="s">
        <v>9</v>
      </c>
      <c r="P6" s="170"/>
      <c r="Q6" s="170"/>
      <c r="R6" s="170"/>
      <c r="S6" s="170"/>
      <c r="T6" s="170"/>
      <c r="U6" s="170"/>
      <c r="V6" s="171"/>
      <c r="W6" s="107"/>
      <c r="X6" s="108" t="s">
        <v>12</v>
      </c>
      <c r="Y6" s="172" t="s">
        <v>13</v>
      </c>
      <c r="Z6" s="172"/>
      <c r="AA6" s="96"/>
      <c r="AB6" s="96"/>
    </row>
    <row r="7" spans="1:28" ht="72" x14ac:dyDescent="0.25">
      <c r="A7" s="173" t="s">
        <v>4</v>
      </c>
      <c r="B7" s="173"/>
      <c r="C7" s="173"/>
      <c r="D7" s="173"/>
      <c r="E7" s="173" t="s">
        <v>5</v>
      </c>
      <c r="F7" s="173"/>
      <c r="G7" s="173"/>
      <c r="H7" s="49" t="s">
        <v>268</v>
      </c>
      <c r="I7" s="109"/>
      <c r="J7" s="108"/>
      <c r="K7" s="172"/>
      <c r="L7" s="172"/>
      <c r="M7" s="99"/>
      <c r="N7" s="31"/>
      <c r="O7" s="173" t="s">
        <v>4</v>
      </c>
      <c r="P7" s="173"/>
      <c r="Q7" s="173"/>
      <c r="R7" s="173"/>
      <c r="S7" s="173" t="s">
        <v>5</v>
      </c>
      <c r="T7" s="173"/>
      <c r="U7" s="173"/>
      <c r="V7" s="131" t="s">
        <v>268</v>
      </c>
      <c r="W7" s="109"/>
      <c r="X7" s="108"/>
      <c r="Y7" s="172"/>
      <c r="Z7" s="172"/>
      <c r="AA7" s="96"/>
      <c r="AB7" s="96"/>
    </row>
    <row r="8" spans="1:28" ht="15" customHeight="1" x14ac:dyDescent="0.25">
      <c r="A8" s="160" t="s">
        <v>277</v>
      </c>
      <c r="B8" s="160"/>
      <c r="C8" s="160"/>
      <c r="D8" s="160"/>
      <c r="E8" s="173" t="s">
        <v>15</v>
      </c>
      <c r="F8" s="173"/>
      <c r="G8" s="173"/>
      <c r="H8" s="92">
        <v>103.688</v>
      </c>
      <c r="I8" s="110"/>
      <c r="J8" s="108"/>
      <c r="K8" s="172"/>
      <c r="L8" s="172"/>
      <c r="M8" s="99"/>
      <c r="N8" s="31"/>
      <c r="O8" s="160" t="s">
        <v>278</v>
      </c>
      <c r="P8" s="160"/>
      <c r="Q8" s="160"/>
      <c r="R8" s="160"/>
      <c r="S8" s="173" t="s">
        <v>15</v>
      </c>
      <c r="T8" s="173"/>
      <c r="U8" s="173"/>
      <c r="V8" s="92">
        <v>21.193000000000001</v>
      </c>
      <c r="W8" s="110"/>
      <c r="X8" s="108"/>
      <c r="Y8" s="172"/>
      <c r="Z8" s="172"/>
      <c r="AA8" s="96"/>
      <c r="AB8" s="96"/>
    </row>
    <row r="9" spans="1:28" x14ac:dyDescent="0.25">
      <c r="A9" s="174" t="s">
        <v>6</v>
      </c>
      <c r="B9" s="174"/>
      <c r="C9" s="174"/>
      <c r="D9" s="174"/>
      <c r="E9" s="173" t="s">
        <v>10</v>
      </c>
      <c r="F9" s="173"/>
      <c r="G9" s="173"/>
      <c r="H9" s="111">
        <f>G189</f>
        <v>6.0241280000000015E-2</v>
      </c>
      <c r="I9" s="110"/>
      <c r="J9" s="108"/>
      <c r="K9" s="172"/>
      <c r="L9" s="172"/>
      <c r="M9" s="99"/>
      <c r="N9" s="31"/>
      <c r="O9" s="174" t="s">
        <v>6</v>
      </c>
      <c r="P9" s="174"/>
      <c r="Q9" s="174"/>
      <c r="R9" s="174"/>
      <c r="S9" s="173" t="s">
        <v>10</v>
      </c>
      <c r="T9" s="173"/>
      <c r="U9" s="173"/>
      <c r="V9" s="112">
        <f>U78</f>
        <v>9.9269800000000002E-3</v>
      </c>
      <c r="W9" s="110"/>
      <c r="X9" s="108"/>
      <c r="Y9" s="172"/>
      <c r="Z9" s="172"/>
      <c r="AA9" s="96"/>
      <c r="AB9" s="96"/>
    </row>
    <row r="10" spans="1:28" ht="15" customHeight="1" x14ac:dyDescent="0.25">
      <c r="A10" s="174"/>
      <c r="B10" s="174"/>
      <c r="C10" s="174"/>
      <c r="D10" s="174"/>
      <c r="E10" s="173" t="s">
        <v>11</v>
      </c>
      <c r="F10" s="173"/>
      <c r="G10" s="173"/>
      <c r="H10" s="111">
        <f>H8-H9</f>
        <v>103.62775872</v>
      </c>
      <c r="I10" s="110"/>
      <c r="J10" s="108"/>
      <c r="K10" s="172"/>
      <c r="L10" s="172"/>
      <c r="M10" s="99"/>
      <c r="N10" s="31"/>
      <c r="O10" s="174"/>
      <c r="P10" s="174"/>
      <c r="Q10" s="174"/>
      <c r="R10" s="174"/>
      <c r="S10" s="173" t="s">
        <v>11</v>
      </c>
      <c r="T10" s="173"/>
      <c r="U10" s="173"/>
      <c r="V10" s="111">
        <f>V8-V9</f>
        <v>21.183073020000002</v>
      </c>
      <c r="W10" s="110"/>
      <c r="X10" s="108"/>
      <c r="Y10" s="172"/>
      <c r="Z10" s="172"/>
      <c r="AA10" s="96"/>
      <c r="AB10" s="96"/>
    </row>
    <row r="11" spans="1:28" x14ac:dyDescent="0.25">
      <c r="A11" s="107"/>
      <c r="B11" s="113"/>
      <c r="C11" s="107"/>
      <c r="D11" s="113"/>
      <c r="E11" s="107"/>
      <c r="F11" s="107"/>
      <c r="G11" s="107"/>
      <c r="H11" s="114"/>
      <c r="I11" s="110"/>
      <c r="J11" s="108"/>
      <c r="K11" s="115"/>
      <c r="L11" s="115"/>
      <c r="M11" s="99"/>
      <c r="N11" s="31"/>
      <c r="O11" s="107"/>
      <c r="P11" s="113"/>
      <c r="Q11" s="107"/>
      <c r="R11" s="113"/>
      <c r="S11" s="107"/>
      <c r="T11" s="107"/>
      <c r="U11" s="107"/>
      <c r="V11" s="114"/>
      <c r="W11" s="110"/>
      <c r="X11" s="108"/>
      <c r="Y11" s="115"/>
      <c r="Z11" s="115"/>
      <c r="AA11" s="96"/>
      <c r="AB11" s="96"/>
    </row>
    <row r="12" spans="1:28" x14ac:dyDescent="0.25">
      <c r="A12" s="107"/>
      <c r="B12" s="113"/>
      <c r="C12" s="107"/>
      <c r="D12" s="113"/>
      <c r="E12" s="107"/>
      <c r="F12" s="107"/>
      <c r="G12" s="107"/>
      <c r="H12" s="114"/>
      <c r="I12" s="110"/>
      <c r="J12" s="108"/>
      <c r="K12" s="150"/>
      <c r="L12" s="150"/>
      <c r="M12" s="99"/>
      <c r="N12" s="31"/>
      <c r="O12" s="107"/>
      <c r="P12" s="113"/>
      <c r="Q12" s="107"/>
      <c r="R12" s="113"/>
      <c r="S12" s="107"/>
      <c r="T12" s="107"/>
      <c r="U12" s="107"/>
      <c r="V12" s="114"/>
      <c r="W12" s="110"/>
      <c r="X12" s="108"/>
      <c r="Y12" s="150"/>
      <c r="Z12" s="150"/>
      <c r="AA12" s="96"/>
      <c r="AB12" s="96"/>
    </row>
    <row r="13" spans="1:28" ht="42.75" customHeight="1" x14ac:dyDescent="0.25">
      <c r="A13" s="17" t="s">
        <v>0</v>
      </c>
      <c r="B13" s="18" t="s">
        <v>1</v>
      </c>
      <c r="C13" s="17" t="s">
        <v>2</v>
      </c>
      <c r="D13" s="13" t="s">
        <v>248</v>
      </c>
      <c r="E13" s="13" t="s">
        <v>247</v>
      </c>
      <c r="F13" s="13" t="s">
        <v>16</v>
      </c>
      <c r="G13" s="13" t="s">
        <v>252</v>
      </c>
      <c r="H13" s="19" t="s">
        <v>7</v>
      </c>
      <c r="I13" s="20" t="s">
        <v>14</v>
      </c>
      <c r="J13" s="116"/>
      <c r="K13" s="61"/>
      <c r="L13" s="61"/>
      <c r="M13" s="61"/>
      <c r="N13" s="61"/>
      <c r="O13" s="17" t="s">
        <v>0</v>
      </c>
      <c r="P13" s="18" t="s">
        <v>1</v>
      </c>
      <c r="Q13" s="17" t="s">
        <v>2</v>
      </c>
      <c r="R13" s="13" t="s">
        <v>251</v>
      </c>
      <c r="S13" s="13" t="s">
        <v>247</v>
      </c>
      <c r="T13" s="13" t="s">
        <v>16</v>
      </c>
      <c r="U13" s="13" t="s">
        <v>252</v>
      </c>
      <c r="V13" s="19" t="s">
        <v>7</v>
      </c>
      <c r="W13" s="20" t="s">
        <v>14</v>
      </c>
      <c r="X13" s="116"/>
      <c r="Y13" s="61"/>
      <c r="Z13" s="61"/>
      <c r="AA13" s="96"/>
      <c r="AB13" s="96"/>
    </row>
    <row r="14" spans="1:28" ht="20.25" customHeight="1" x14ac:dyDescent="0.25">
      <c r="A14" s="151" t="s">
        <v>18</v>
      </c>
      <c r="B14" s="175"/>
      <c r="C14" s="175"/>
      <c r="D14" s="175"/>
      <c r="E14" s="175"/>
      <c r="F14" s="175"/>
      <c r="G14" s="175"/>
      <c r="H14" s="175"/>
      <c r="I14" s="176"/>
      <c r="J14" s="116"/>
      <c r="K14" s="61"/>
      <c r="L14" s="61"/>
      <c r="M14" s="61"/>
      <c r="N14" s="61"/>
      <c r="O14" s="151" t="s">
        <v>250</v>
      </c>
      <c r="P14" s="175"/>
      <c r="Q14" s="175"/>
      <c r="R14" s="175"/>
      <c r="S14" s="175"/>
      <c r="T14" s="175"/>
      <c r="U14" s="175"/>
      <c r="V14" s="175"/>
      <c r="W14" s="176"/>
      <c r="X14" s="116"/>
      <c r="Y14" s="61"/>
      <c r="Z14" s="61"/>
      <c r="AA14" s="96"/>
      <c r="AB14" s="96"/>
    </row>
    <row r="15" spans="1:28" x14ac:dyDescent="0.25">
      <c r="A15" s="15">
        <v>10</v>
      </c>
      <c r="B15" s="93" t="s">
        <v>19</v>
      </c>
      <c r="C15" s="64">
        <v>98.5</v>
      </c>
      <c r="D15" s="28">
        <v>0</v>
      </c>
      <c r="E15" s="28">
        <v>0.34599999999999997</v>
      </c>
      <c r="F15" s="28">
        <f>E15-D15</f>
        <v>0.34599999999999997</v>
      </c>
      <c r="G15" s="65">
        <f>F15*0.00086</f>
        <v>2.9755999999999999E-4</v>
      </c>
      <c r="H15" s="12">
        <f>C15/11031.5*H10</f>
        <v>0.92528978234328974</v>
      </c>
      <c r="I15" s="14">
        <f>G15+H15</f>
        <v>0.92558734234328977</v>
      </c>
      <c r="J15" s="31"/>
      <c r="K15" s="98"/>
      <c r="L15" s="94"/>
      <c r="M15" s="31"/>
      <c r="N15" s="31"/>
      <c r="O15" s="27">
        <v>1</v>
      </c>
      <c r="P15" s="93" t="s">
        <v>185</v>
      </c>
      <c r="Q15" s="64">
        <v>41.1</v>
      </c>
      <c r="R15" s="28">
        <v>0</v>
      </c>
      <c r="S15" s="28">
        <v>0.52300000000000002</v>
      </c>
      <c r="T15" s="28">
        <f>S15-R15</f>
        <v>0.52300000000000002</v>
      </c>
      <c r="U15" s="65">
        <f>T15*0.00086</f>
        <v>4.4977999999999999E-4</v>
      </c>
      <c r="V15" s="12">
        <f>Q15/2152.5*V10</f>
        <v>0.40447122003344949</v>
      </c>
      <c r="W15" s="14">
        <f>U15+V15</f>
        <v>0.4049210000334495</v>
      </c>
      <c r="X15" s="31"/>
      <c r="Y15" s="98"/>
      <c r="Z15" s="95"/>
      <c r="AA15" s="96"/>
      <c r="AB15" s="96"/>
    </row>
    <row r="16" spans="1:28" x14ac:dyDescent="0.25">
      <c r="A16" s="15">
        <v>11</v>
      </c>
      <c r="B16" s="93" t="s">
        <v>20</v>
      </c>
      <c r="C16" s="64">
        <v>67.900000000000006</v>
      </c>
      <c r="D16" s="28">
        <v>0</v>
      </c>
      <c r="E16" s="28">
        <v>0.27800000000000002</v>
      </c>
      <c r="F16" s="28">
        <f t="shared" ref="F16:F86" si="0">E16-D16</f>
        <v>0.27800000000000002</v>
      </c>
      <c r="G16" s="65">
        <f t="shared" ref="G16:G79" si="1">F16*0.00086</f>
        <v>2.3908000000000002E-4</v>
      </c>
      <c r="H16" s="12">
        <f>C16/11031.5*H10</f>
        <v>0.63783935249857238</v>
      </c>
      <c r="I16" s="14">
        <f t="shared" ref="I16:I86" si="2">G16+H16</f>
        <v>0.63807843249857232</v>
      </c>
      <c r="J16" s="31"/>
      <c r="K16" s="98"/>
      <c r="L16" s="117"/>
      <c r="M16" s="31"/>
      <c r="N16" s="31"/>
      <c r="O16" s="27">
        <v>2</v>
      </c>
      <c r="P16" s="93" t="s">
        <v>186</v>
      </c>
      <c r="Q16" s="64">
        <v>36.4</v>
      </c>
      <c r="R16" s="28">
        <v>0</v>
      </c>
      <c r="S16" s="28">
        <v>0.61199999999999999</v>
      </c>
      <c r="T16" s="28">
        <f t="shared" ref="T16:T29" si="3">S16-R16</f>
        <v>0.61199999999999999</v>
      </c>
      <c r="U16" s="65">
        <f t="shared" ref="U16:U77" si="4">T16*0.00086</f>
        <v>5.2631999999999993E-4</v>
      </c>
      <c r="V16" s="12">
        <f>Q16/2152.5*V10</f>
        <v>0.35821782017560977</v>
      </c>
      <c r="W16" s="14">
        <f t="shared" ref="W16:W49" si="5">U16+V16</f>
        <v>0.35874414017560979</v>
      </c>
      <c r="X16" s="31"/>
      <c r="Y16" s="98"/>
      <c r="Z16" s="117"/>
      <c r="AA16" s="96"/>
      <c r="AB16" s="96"/>
    </row>
    <row r="17" spans="1:28" x14ac:dyDescent="0.25">
      <c r="A17" s="15">
        <v>12</v>
      </c>
      <c r="B17" s="93" t="s">
        <v>21</v>
      </c>
      <c r="C17" s="64">
        <v>51</v>
      </c>
      <c r="D17" s="28">
        <v>0</v>
      </c>
      <c r="E17" s="28">
        <v>0.22900000000000001</v>
      </c>
      <c r="F17" s="28">
        <f t="shared" si="0"/>
        <v>0.22900000000000001</v>
      </c>
      <c r="G17" s="65">
        <f t="shared" si="1"/>
        <v>1.9693999999999999E-4</v>
      </c>
      <c r="H17" s="12">
        <f>C17/11031.5*H10</f>
        <v>0.47908404974119567</v>
      </c>
      <c r="I17" s="14">
        <f t="shared" si="2"/>
        <v>0.47928098974119565</v>
      </c>
      <c r="J17" s="31"/>
      <c r="K17" s="98"/>
      <c r="L17" s="118"/>
      <c r="M17" s="31"/>
      <c r="N17" s="31"/>
      <c r="O17" s="27">
        <v>3</v>
      </c>
      <c r="P17" s="93" t="s">
        <v>187</v>
      </c>
      <c r="Q17" s="64">
        <v>34.5</v>
      </c>
      <c r="R17" s="28">
        <v>0</v>
      </c>
      <c r="S17" s="28">
        <v>0.39600000000000002</v>
      </c>
      <c r="T17" s="28">
        <f t="shared" si="3"/>
        <v>0.39600000000000002</v>
      </c>
      <c r="U17" s="65">
        <f t="shared" si="4"/>
        <v>3.4056000000000001E-4</v>
      </c>
      <c r="V17" s="12">
        <f>Q17/2152.5*V10</f>
        <v>0.33951963725435547</v>
      </c>
      <c r="W17" s="14">
        <f t="shared" si="5"/>
        <v>0.33986019725435546</v>
      </c>
      <c r="X17" s="31"/>
      <c r="Y17" s="98"/>
      <c r="Z17" s="118"/>
      <c r="AA17" s="96"/>
      <c r="AB17" s="96"/>
    </row>
    <row r="18" spans="1:28" x14ac:dyDescent="0.25">
      <c r="A18" s="15">
        <v>13</v>
      </c>
      <c r="B18" s="93" t="s">
        <v>22</v>
      </c>
      <c r="C18" s="16">
        <v>50.9</v>
      </c>
      <c r="D18" s="28">
        <v>0</v>
      </c>
      <c r="E18" s="28">
        <v>0</v>
      </c>
      <c r="F18" s="28">
        <f t="shared" si="0"/>
        <v>0</v>
      </c>
      <c r="G18" s="65">
        <f t="shared" si="1"/>
        <v>0</v>
      </c>
      <c r="H18" s="12">
        <f>C18/11031.5*H10</f>
        <v>0.478144669251507</v>
      </c>
      <c r="I18" s="14">
        <f t="shared" si="2"/>
        <v>0.478144669251507</v>
      </c>
      <c r="J18" s="31"/>
      <c r="K18" s="97"/>
      <c r="L18" s="118"/>
      <c r="M18" s="31"/>
      <c r="N18" s="31"/>
      <c r="O18" s="27">
        <v>4</v>
      </c>
      <c r="P18" s="93" t="s">
        <v>188</v>
      </c>
      <c r="Q18" s="16">
        <v>37.200000000000003</v>
      </c>
      <c r="R18" s="28">
        <v>0</v>
      </c>
      <c r="S18" s="28">
        <v>0.23300000000000001</v>
      </c>
      <c r="T18" s="28">
        <f t="shared" si="3"/>
        <v>0.23300000000000001</v>
      </c>
      <c r="U18" s="65">
        <f t="shared" si="4"/>
        <v>2.0038E-4</v>
      </c>
      <c r="V18" s="12">
        <f>Q18/2152.5*V10</f>
        <v>0.36609073930034847</v>
      </c>
      <c r="W18" s="14">
        <f t="shared" si="5"/>
        <v>0.36629111930034847</v>
      </c>
      <c r="X18" s="31"/>
      <c r="Y18" s="97"/>
      <c r="Z18" s="118"/>
      <c r="AA18" s="96"/>
      <c r="AB18" s="96"/>
    </row>
    <row r="19" spans="1:28" x14ac:dyDescent="0.25">
      <c r="A19" s="15">
        <v>14</v>
      </c>
      <c r="B19" s="93" t="s">
        <v>23</v>
      </c>
      <c r="C19" s="16">
        <v>45.1</v>
      </c>
      <c r="D19" s="28">
        <v>0</v>
      </c>
      <c r="E19" s="28">
        <v>0.35199999999999998</v>
      </c>
      <c r="F19" s="28">
        <f t="shared" si="0"/>
        <v>0.35199999999999998</v>
      </c>
      <c r="G19" s="65">
        <f t="shared" si="1"/>
        <v>3.0271999999999997E-4</v>
      </c>
      <c r="H19" s="12">
        <f>C19/11031.5*H10</f>
        <v>0.42366060084956714</v>
      </c>
      <c r="I19" s="14">
        <f t="shared" si="2"/>
        <v>0.42396332084956712</v>
      </c>
      <c r="J19" s="31"/>
      <c r="K19" s="97"/>
      <c r="L19" s="95"/>
      <c r="M19" s="31"/>
      <c r="N19" s="31"/>
      <c r="O19" s="27">
        <v>5</v>
      </c>
      <c r="P19" s="93" t="s">
        <v>189</v>
      </c>
      <c r="Q19" s="16">
        <v>34.1</v>
      </c>
      <c r="R19" s="28">
        <v>0</v>
      </c>
      <c r="S19" s="28">
        <v>0.28599999999999998</v>
      </c>
      <c r="T19" s="28">
        <f t="shared" si="3"/>
        <v>0.28599999999999998</v>
      </c>
      <c r="U19" s="65">
        <f t="shared" si="4"/>
        <v>2.4595999999999998E-4</v>
      </c>
      <c r="V19" s="12">
        <f>Q19/2152.5*V10</f>
        <v>0.33558317769198609</v>
      </c>
      <c r="W19" s="14">
        <f t="shared" si="5"/>
        <v>0.33582913769198608</v>
      </c>
      <c r="X19" s="31"/>
      <c r="Y19" s="97"/>
      <c r="Z19" s="95"/>
      <c r="AA19" s="96"/>
      <c r="AB19" s="96"/>
    </row>
    <row r="20" spans="1:28" x14ac:dyDescent="0.25">
      <c r="A20" s="15">
        <v>15</v>
      </c>
      <c r="B20" s="93" t="s">
        <v>24</v>
      </c>
      <c r="C20" s="16">
        <v>75.599999999999994</v>
      </c>
      <c r="D20" s="28">
        <v>0</v>
      </c>
      <c r="E20" s="28">
        <v>0.41799999999999998</v>
      </c>
      <c r="F20" s="28">
        <f t="shared" si="0"/>
        <v>0.41799999999999998</v>
      </c>
      <c r="G20" s="65">
        <f t="shared" si="1"/>
        <v>3.5947999999999997E-4</v>
      </c>
      <c r="H20" s="12">
        <f>C20/11031.5*H10</f>
        <v>0.71017165020459583</v>
      </c>
      <c r="I20" s="14">
        <f t="shared" si="2"/>
        <v>0.7105311302045958</v>
      </c>
      <c r="J20" s="31"/>
      <c r="K20" s="98"/>
      <c r="L20" s="95"/>
      <c r="M20" s="31"/>
      <c r="N20" s="31"/>
      <c r="O20" s="27">
        <v>6</v>
      </c>
      <c r="P20" s="93" t="s">
        <v>190</v>
      </c>
      <c r="Q20" s="16">
        <v>28.2</v>
      </c>
      <c r="R20" s="28">
        <v>0</v>
      </c>
      <c r="S20" s="28">
        <v>0.13900000000000001</v>
      </c>
      <c r="T20" s="28">
        <f t="shared" si="3"/>
        <v>0.13900000000000001</v>
      </c>
      <c r="U20" s="65">
        <f t="shared" si="4"/>
        <v>1.1954000000000001E-4</v>
      </c>
      <c r="V20" s="12">
        <f>Q20/2152.5*V10</f>
        <v>0.27752039914703835</v>
      </c>
      <c r="W20" s="14">
        <f t="shared" si="5"/>
        <v>0.27763993914703833</v>
      </c>
      <c r="X20" s="31"/>
      <c r="Y20" s="98"/>
      <c r="Z20" s="95"/>
      <c r="AA20" s="96"/>
      <c r="AB20" s="96"/>
    </row>
    <row r="21" spans="1:28" x14ac:dyDescent="0.25">
      <c r="A21" s="15">
        <v>16</v>
      </c>
      <c r="B21" s="93" t="s">
        <v>25</v>
      </c>
      <c r="C21" s="16">
        <v>45.8</v>
      </c>
      <c r="D21" s="28">
        <v>0</v>
      </c>
      <c r="E21" s="28">
        <v>0.433</v>
      </c>
      <c r="F21" s="28">
        <f t="shared" si="0"/>
        <v>0.433</v>
      </c>
      <c r="G21" s="65">
        <f t="shared" si="1"/>
        <v>3.7238000000000001E-4</v>
      </c>
      <c r="H21" s="12">
        <f>C21/11031.5*H10</f>
        <v>0.43023626427738748</v>
      </c>
      <c r="I21" s="14">
        <f t="shared" si="2"/>
        <v>0.43060864427738749</v>
      </c>
      <c r="J21" s="31"/>
      <c r="K21" s="94"/>
      <c r="L21" s="95"/>
      <c r="M21" s="31"/>
      <c r="N21" s="31"/>
      <c r="O21" s="27">
        <v>7</v>
      </c>
      <c r="P21" s="93" t="s">
        <v>191</v>
      </c>
      <c r="Q21" s="16">
        <v>26.8</v>
      </c>
      <c r="R21" s="28">
        <v>0</v>
      </c>
      <c r="S21" s="28">
        <v>0.32600000000000001</v>
      </c>
      <c r="T21" s="28">
        <f t="shared" si="3"/>
        <v>0.32600000000000001</v>
      </c>
      <c r="U21" s="65">
        <f t="shared" si="4"/>
        <v>2.8036000000000001E-4</v>
      </c>
      <c r="V21" s="12">
        <f>Q21/2152.5*V10</f>
        <v>0.26374279067874568</v>
      </c>
      <c r="W21" s="14">
        <f t="shared" si="5"/>
        <v>0.26402315067874566</v>
      </c>
      <c r="X21" s="31"/>
      <c r="Y21" s="94"/>
      <c r="Z21" s="95"/>
      <c r="AA21" s="96"/>
      <c r="AB21" s="96"/>
    </row>
    <row r="22" spans="1:28" s="32" customFormat="1" x14ac:dyDescent="0.25">
      <c r="A22" s="15">
        <v>17</v>
      </c>
      <c r="B22" s="93" t="s">
        <v>26</v>
      </c>
      <c r="C22" s="16">
        <v>46.7</v>
      </c>
      <c r="D22" s="28">
        <v>0</v>
      </c>
      <c r="E22" s="28">
        <v>0</v>
      </c>
      <c r="F22" s="28">
        <f t="shared" si="0"/>
        <v>0</v>
      </c>
      <c r="G22" s="65">
        <f t="shared" si="1"/>
        <v>0</v>
      </c>
      <c r="H22" s="12">
        <f>C22/11031.5*H10</f>
        <v>0.43869068868458511</v>
      </c>
      <c r="I22" s="14">
        <f>G22+H22</f>
        <v>0.43869068868458511</v>
      </c>
      <c r="J22" s="31"/>
      <c r="K22" s="94"/>
      <c r="L22" s="95"/>
      <c r="M22" s="31"/>
      <c r="N22" s="31"/>
      <c r="O22" s="27">
        <v>8</v>
      </c>
      <c r="P22" s="93" t="s">
        <v>192</v>
      </c>
      <c r="Q22" s="16">
        <v>27.9</v>
      </c>
      <c r="R22" s="28">
        <v>0</v>
      </c>
      <c r="S22" s="28">
        <v>8.3000000000000004E-2</v>
      </c>
      <c r="T22" s="28">
        <f t="shared" si="3"/>
        <v>8.3000000000000004E-2</v>
      </c>
      <c r="U22" s="65">
        <f t="shared" si="4"/>
        <v>7.1379999999999998E-5</v>
      </c>
      <c r="V22" s="12">
        <f>Q22/2152.5*V10</f>
        <v>0.27456805447526134</v>
      </c>
      <c r="W22" s="14">
        <f t="shared" si="5"/>
        <v>0.27463943447526135</v>
      </c>
      <c r="X22" s="31"/>
      <c r="Y22" s="94"/>
      <c r="Z22" s="95"/>
      <c r="AA22" s="96"/>
      <c r="AB22" s="96"/>
    </row>
    <row r="23" spans="1:28" x14ac:dyDescent="0.25">
      <c r="A23" s="15">
        <v>18</v>
      </c>
      <c r="B23" s="93" t="s">
        <v>27</v>
      </c>
      <c r="C23" s="16">
        <v>46.7</v>
      </c>
      <c r="D23" s="28">
        <v>0</v>
      </c>
      <c r="E23" s="28">
        <v>0.24</v>
      </c>
      <c r="F23" s="28">
        <f t="shared" ref="F23:F32" si="6">E23-D23</f>
        <v>0.24</v>
      </c>
      <c r="G23" s="65">
        <f t="shared" si="1"/>
        <v>2.0639999999999998E-4</v>
      </c>
      <c r="H23" s="12">
        <f>C23/11031.5*H10</f>
        <v>0.43869068868458511</v>
      </c>
      <c r="I23" s="14">
        <f t="shared" si="2"/>
        <v>0.4388970886845851</v>
      </c>
      <c r="J23" s="31"/>
      <c r="K23" s="94"/>
      <c r="L23" s="95"/>
      <c r="M23" s="31"/>
      <c r="N23" s="31"/>
      <c r="O23" s="27">
        <v>9</v>
      </c>
      <c r="P23" s="93" t="s">
        <v>193</v>
      </c>
      <c r="Q23" s="16">
        <v>26.5</v>
      </c>
      <c r="R23" s="28">
        <v>0</v>
      </c>
      <c r="S23" s="28">
        <v>0</v>
      </c>
      <c r="T23" s="28">
        <f t="shared" si="3"/>
        <v>0</v>
      </c>
      <c r="U23" s="65">
        <f t="shared" si="4"/>
        <v>0</v>
      </c>
      <c r="V23" s="12">
        <f>Q23/2152.5*V10</f>
        <v>0.26079044600696866</v>
      </c>
      <c r="W23" s="14">
        <f t="shared" si="5"/>
        <v>0.26079044600696866</v>
      </c>
      <c r="X23" s="31"/>
      <c r="Y23" s="94"/>
      <c r="Z23" s="95"/>
      <c r="AA23" s="96"/>
      <c r="AB23" s="96"/>
    </row>
    <row r="24" spans="1:28" x14ac:dyDescent="0.25">
      <c r="A24" s="15">
        <v>19</v>
      </c>
      <c r="B24" s="93" t="s">
        <v>27</v>
      </c>
      <c r="C24" s="16">
        <v>98.5</v>
      </c>
      <c r="D24" s="28">
        <v>0</v>
      </c>
      <c r="E24" s="28">
        <v>0.80600000000000005</v>
      </c>
      <c r="F24" s="28">
        <f t="shared" si="6"/>
        <v>0.80600000000000005</v>
      </c>
      <c r="G24" s="65">
        <f t="shared" si="1"/>
        <v>6.9316000000000007E-4</v>
      </c>
      <c r="H24" s="12">
        <f>C24/11031.5*H10</f>
        <v>0.92528978234328974</v>
      </c>
      <c r="I24" s="14">
        <f t="shared" si="2"/>
        <v>0.92598294234328971</v>
      </c>
      <c r="J24" s="31"/>
      <c r="K24" s="94"/>
      <c r="L24" s="95"/>
      <c r="M24" s="31"/>
      <c r="N24" s="31"/>
      <c r="O24" s="27">
        <v>10</v>
      </c>
      <c r="P24" s="93" t="s">
        <v>194</v>
      </c>
      <c r="Q24" s="16">
        <v>26</v>
      </c>
      <c r="R24" s="28">
        <v>0</v>
      </c>
      <c r="S24" s="28">
        <v>0</v>
      </c>
      <c r="T24" s="28">
        <f t="shared" si="3"/>
        <v>0</v>
      </c>
      <c r="U24" s="65">
        <f t="shared" si="4"/>
        <v>0</v>
      </c>
      <c r="V24" s="12">
        <f>Q24/2152.5*V10</f>
        <v>0.25586987155400698</v>
      </c>
      <c r="W24" s="14">
        <f t="shared" si="5"/>
        <v>0.25586987155400698</v>
      </c>
      <c r="X24" s="31"/>
      <c r="Y24" s="94"/>
      <c r="Z24" s="95"/>
      <c r="AA24" s="96"/>
      <c r="AB24" s="96"/>
    </row>
    <row r="25" spans="1:28" x14ac:dyDescent="0.25">
      <c r="A25" s="15">
        <v>20</v>
      </c>
      <c r="B25" s="93" t="s">
        <v>28</v>
      </c>
      <c r="C25" s="16">
        <v>67.900000000000006</v>
      </c>
      <c r="D25" s="28">
        <v>0</v>
      </c>
      <c r="E25" s="28">
        <v>0.629</v>
      </c>
      <c r="F25" s="28">
        <f t="shared" si="6"/>
        <v>0.629</v>
      </c>
      <c r="G25" s="65">
        <f t="shared" si="1"/>
        <v>5.4093999999999995E-4</v>
      </c>
      <c r="H25" s="12">
        <f>C25/11031.5*H10</f>
        <v>0.63783935249857238</v>
      </c>
      <c r="I25" s="14">
        <f t="shared" si="2"/>
        <v>0.63838029249857242</v>
      </c>
      <c r="J25" s="31"/>
      <c r="K25" s="94"/>
      <c r="L25" s="95"/>
      <c r="M25" s="31"/>
      <c r="N25" s="31"/>
      <c r="O25" s="27">
        <v>11</v>
      </c>
      <c r="P25" s="93" t="s">
        <v>195</v>
      </c>
      <c r="Q25" s="16">
        <v>34.299999999999997</v>
      </c>
      <c r="R25" s="28">
        <v>0</v>
      </c>
      <c r="S25" s="28">
        <v>7.0999999999999994E-2</v>
      </c>
      <c r="T25" s="28">
        <f t="shared" si="3"/>
        <v>7.0999999999999994E-2</v>
      </c>
      <c r="U25" s="65">
        <f t="shared" si="4"/>
        <v>6.1059999999999988E-5</v>
      </c>
      <c r="V25" s="12">
        <f>Q25/2152.5*V10</f>
        <v>0.33755140747317075</v>
      </c>
      <c r="W25" s="14">
        <f t="shared" si="5"/>
        <v>0.33761246747317075</v>
      </c>
      <c r="X25" s="31"/>
      <c r="Y25" s="94"/>
      <c r="Z25" s="95"/>
      <c r="AA25" s="96"/>
      <c r="AB25" s="96"/>
    </row>
    <row r="26" spans="1:28" x14ac:dyDescent="0.25">
      <c r="A26" s="15">
        <v>21</v>
      </c>
      <c r="B26" s="93" t="s">
        <v>29</v>
      </c>
      <c r="C26" s="16">
        <v>50.5</v>
      </c>
      <c r="D26" s="28">
        <v>0</v>
      </c>
      <c r="E26" s="28">
        <v>0.13500000000000001</v>
      </c>
      <c r="F26" s="28">
        <f t="shared" si="6"/>
        <v>0.13500000000000001</v>
      </c>
      <c r="G26" s="65">
        <f t="shared" si="1"/>
        <v>1.161E-4</v>
      </c>
      <c r="H26" s="12">
        <f>C26/11031.5*H10</f>
        <v>0.47438714729275261</v>
      </c>
      <c r="I26" s="14">
        <f t="shared" si="2"/>
        <v>0.47450324729275262</v>
      </c>
      <c r="J26" s="31"/>
      <c r="K26" s="98"/>
      <c r="L26" s="95"/>
      <c r="M26" s="31"/>
      <c r="N26" s="31"/>
      <c r="O26" s="27">
        <v>12</v>
      </c>
      <c r="P26" s="93" t="s">
        <v>196</v>
      </c>
      <c r="Q26" s="16">
        <v>32.299999999999997</v>
      </c>
      <c r="R26" s="28">
        <v>0</v>
      </c>
      <c r="S26" s="28">
        <v>0.22900000000000001</v>
      </c>
      <c r="T26" s="28">
        <f t="shared" si="3"/>
        <v>0.22900000000000001</v>
      </c>
      <c r="U26" s="65">
        <f t="shared" si="4"/>
        <v>1.9693999999999999E-4</v>
      </c>
      <c r="V26" s="12">
        <f>Q26/2152.5*V10</f>
        <v>0.31786910966132403</v>
      </c>
      <c r="W26" s="14">
        <f t="shared" si="5"/>
        <v>0.31806604966132401</v>
      </c>
      <c r="X26" s="31"/>
      <c r="Y26" s="98"/>
      <c r="Z26" s="95"/>
      <c r="AA26" s="96"/>
      <c r="AB26" s="96"/>
    </row>
    <row r="27" spans="1:28" x14ac:dyDescent="0.25">
      <c r="A27" s="15">
        <v>22</v>
      </c>
      <c r="B27" s="93" t="s">
        <v>30</v>
      </c>
      <c r="C27" s="16">
        <v>50.4</v>
      </c>
      <c r="D27" s="28">
        <v>0</v>
      </c>
      <c r="E27" s="28">
        <v>0.54900000000000004</v>
      </c>
      <c r="F27" s="28">
        <f t="shared" si="6"/>
        <v>0.54900000000000004</v>
      </c>
      <c r="G27" s="65">
        <f t="shared" si="1"/>
        <v>4.7214000000000002E-4</v>
      </c>
      <c r="H27" s="12">
        <f>C27/11031.5*H10</f>
        <v>0.47344776680306394</v>
      </c>
      <c r="I27" s="14">
        <f t="shared" si="2"/>
        <v>0.47391990680306395</v>
      </c>
      <c r="J27" s="31"/>
      <c r="K27" s="98"/>
      <c r="L27" s="95"/>
      <c r="M27" s="31"/>
      <c r="N27" s="31"/>
      <c r="O27" s="27">
        <v>13</v>
      </c>
      <c r="P27" s="93" t="s">
        <v>197</v>
      </c>
      <c r="Q27" s="16">
        <v>34.299999999999997</v>
      </c>
      <c r="R27" s="28">
        <v>0</v>
      </c>
      <c r="S27" s="28">
        <v>0</v>
      </c>
      <c r="T27" s="28">
        <f t="shared" si="3"/>
        <v>0</v>
      </c>
      <c r="U27" s="65">
        <f t="shared" si="4"/>
        <v>0</v>
      </c>
      <c r="V27" s="12">
        <f>Q27/2152.5*V10</f>
        <v>0.33755140747317075</v>
      </c>
      <c r="W27" s="14">
        <f t="shared" si="5"/>
        <v>0.33755140747317075</v>
      </c>
      <c r="X27" s="31"/>
      <c r="Y27" s="98"/>
      <c r="Z27" s="95"/>
      <c r="AA27" s="96"/>
      <c r="AB27" s="96"/>
    </row>
    <row r="28" spans="1:28" x14ac:dyDescent="0.25">
      <c r="A28" s="15">
        <v>23</v>
      </c>
      <c r="B28" s="93" t="s">
        <v>31</v>
      </c>
      <c r="C28" s="16">
        <v>44.7</v>
      </c>
      <c r="D28" s="28">
        <v>0</v>
      </c>
      <c r="E28" s="28">
        <v>0.68300000000000005</v>
      </c>
      <c r="F28" s="28">
        <f t="shared" si="6"/>
        <v>0.68300000000000005</v>
      </c>
      <c r="G28" s="65">
        <f t="shared" si="1"/>
        <v>5.8737999999999998E-4</v>
      </c>
      <c r="H28" s="12">
        <f>C28/11031.5*H10</f>
        <v>0.41990307889081269</v>
      </c>
      <c r="I28" s="14">
        <f t="shared" si="2"/>
        <v>0.42049045889081271</v>
      </c>
      <c r="J28" s="31"/>
      <c r="K28" s="97"/>
      <c r="L28" s="95"/>
      <c r="M28" s="31"/>
      <c r="N28" s="31"/>
      <c r="O28" s="27">
        <v>14</v>
      </c>
      <c r="P28" s="93" t="s">
        <v>198</v>
      </c>
      <c r="Q28" s="16">
        <v>37.9</v>
      </c>
      <c r="R28" s="28">
        <v>0</v>
      </c>
      <c r="S28" s="28">
        <v>0</v>
      </c>
      <c r="T28" s="28">
        <f t="shared" si="3"/>
        <v>0</v>
      </c>
      <c r="U28" s="65">
        <f t="shared" si="4"/>
        <v>0</v>
      </c>
      <c r="V28" s="12">
        <f>Q28/2152.5*V10</f>
        <v>0.37297954353449481</v>
      </c>
      <c r="W28" s="14">
        <f t="shared" si="5"/>
        <v>0.37297954353449481</v>
      </c>
      <c r="X28" s="31"/>
      <c r="Y28" s="97"/>
      <c r="Z28" s="95"/>
      <c r="AA28" s="96"/>
      <c r="AB28" s="96"/>
    </row>
    <row r="29" spans="1:28" x14ac:dyDescent="0.25">
      <c r="A29" s="15">
        <v>24</v>
      </c>
      <c r="B29" s="93" t="s">
        <v>32</v>
      </c>
      <c r="C29" s="16">
        <v>75.599999999999994</v>
      </c>
      <c r="D29" s="28">
        <v>0</v>
      </c>
      <c r="E29" s="28">
        <v>0.94499999999999995</v>
      </c>
      <c r="F29" s="28">
        <f t="shared" si="6"/>
        <v>0.94499999999999995</v>
      </c>
      <c r="G29" s="65">
        <f t="shared" si="1"/>
        <v>8.1269999999999997E-4</v>
      </c>
      <c r="H29" s="12">
        <f>C29/11031.5*H10</f>
        <v>0.71017165020459583</v>
      </c>
      <c r="I29" s="14">
        <f t="shared" si="2"/>
        <v>0.71098435020459583</v>
      </c>
      <c r="J29" s="31"/>
      <c r="K29" s="97"/>
      <c r="L29" s="95"/>
      <c r="M29" s="31"/>
      <c r="N29" s="31"/>
      <c r="O29" s="27">
        <v>15</v>
      </c>
      <c r="P29" s="93" t="s">
        <v>199</v>
      </c>
      <c r="Q29" s="16">
        <v>35.700000000000003</v>
      </c>
      <c r="R29" s="28">
        <v>0</v>
      </c>
      <c r="S29" s="28">
        <v>0.23499999999999999</v>
      </c>
      <c r="T29" s="28">
        <f t="shared" si="3"/>
        <v>0.23499999999999999</v>
      </c>
      <c r="U29" s="65">
        <f t="shared" si="4"/>
        <v>2.0209999999999998E-4</v>
      </c>
      <c r="V29" s="12">
        <f>Q29/2152.5*V10</f>
        <v>0.35132901594146349</v>
      </c>
      <c r="W29" s="14">
        <f t="shared" si="5"/>
        <v>0.35153111594146347</v>
      </c>
      <c r="X29" s="31"/>
      <c r="Y29" s="97"/>
      <c r="Z29" s="95"/>
      <c r="AA29" s="96"/>
      <c r="AB29" s="96"/>
    </row>
    <row r="30" spans="1:28" x14ac:dyDescent="0.25">
      <c r="A30" s="15">
        <v>25</v>
      </c>
      <c r="B30" s="93" t="s">
        <v>33</v>
      </c>
      <c r="C30" s="16">
        <v>46.2</v>
      </c>
      <c r="D30" s="28">
        <v>0</v>
      </c>
      <c r="E30" s="28">
        <v>0.71399999999999997</v>
      </c>
      <c r="F30" s="28">
        <f t="shared" si="6"/>
        <v>0.71399999999999997</v>
      </c>
      <c r="G30" s="65">
        <f t="shared" si="1"/>
        <v>6.1403999999999994E-4</v>
      </c>
      <c r="H30" s="12">
        <f>C30/11031.5*H10</f>
        <v>0.43399378623614199</v>
      </c>
      <c r="I30" s="14">
        <f t="shared" si="2"/>
        <v>0.43460782623614197</v>
      </c>
      <c r="J30" s="31"/>
      <c r="K30" s="98"/>
      <c r="L30" s="95"/>
      <c r="M30" s="31"/>
      <c r="N30" s="31"/>
      <c r="O30" s="27">
        <v>16</v>
      </c>
      <c r="P30" s="93" t="s">
        <v>200</v>
      </c>
      <c r="Q30" s="16">
        <v>41.2</v>
      </c>
      <c r="R30" s="28">
        <v>0</v>
      </c>
      <c r="S30" s="28">
        <v>8.7999999999999995E-2</v>
      </c>
      <c r="T30" s="28">
        <f>S30-R30</f>
        <v>8.7999999999999995E-2</v>
      </c>
      <c r="U30" s="65">
        <f t="shared" si="4"/>
        <v>7.5679999999999994E-5</v>
      </c>
      <c r="V30" s="12">
        <f>Q30/2152.5*V10</f>
        <v>0.40545533492404184</v>
      </c>
      <c r="W30" s="14">
        <f t="shared" si="5"/>
        <v>0.40553101492404187</v>
      </c>
      <c r="X30" s="31"/>
      <c r="Y30" s="98"/>
      <c r="Z30" s="95"/>
      <c r="AA30" s="96"/>
      <c r="AB30" s="96"/>
    </row>
    <row r="31" spans="1:28" x14ac:dyDescent="0.25">
      <c r="A31" s="15">
        <v>26</v>
      </c>
      <c r="B31" s="93" t="s">
        <v>34</v>
      </c>
      <c r="C31" s="16">
        <v>46.9</v>
      </c>
      <c r="D31" s="28">
        <v>0</v>
      </c>
      <c r="E31" s="28">
        <v>0.42299999999999999</v>
      </c>
      <c r="F31" s="28">
        <f t="shared" si="6"/>
        <v>0.42299999999999999</v>
      </c>
      <c r="G31" s="65">
        <f t="shared" si="1"/>
        <v>3.6377999999999996E-4</v>
      </c>
      <c r="H31" s="12">
        <f>C31/11031.5*H10</f>
        <v>0.44056944966396233</v>
      </c>
      <c r="I31" s="14">
        <f t="shared" si="2"/>
        <v>0.44093322966396231</v>
      </c>
      <c r="J31" s="31"/>
      <c r="K31" s="97"/>
      <c r="L31" s="95"/>
      <c r="M31" s="31"/>
      <c r="N31" s="31"/>
      <c r="O31" s="27">
        <v>17</v>
      </c>
      <c r="P31" s="93" t="s">
        <v>201</v>
      </c>
      <c r="Q31" s="16">
        <v>36.9</v>
      </c>
      <c r="R31" s="28">
        <v>0</v>
      </c>
      <c r="S31" s="28">
        <v>0</v>
      </c>
      <c r="T31" s="28">
        <f t="shared" ref="T31:T44" si="7">S31-R31</f>
        <v>0</v>
      </c>
      <c r="U31" s="65">
        <f t="shared" si="4"/>
        <v>0</v>
      </c>
      <c r="V31" s="35">
        <f>Q31/2152.5*V10</f>
        <v>0.3631383946285715</v>
      </c>
      <c r="W31" s="14">
        <f t="shared" si="5"/>
        <v>0.3631383946285715</v>
      </c>
      <c r="X31" s="31"/>
      <c r="Y31" s="97"/>
      <c r="Z31" s="95"/>
      <c r="AA31" s="96"/>
      <c r="AB31" s="96"/>
    </row>
    <row r="32" spans="1:28" s="32" customFormat="1" x14ac:dyDescent="0.25">
      <c r="A32" s="15">
        <v>27</v>
      </c>
      <c r="B32" s="93" t="s">
        <v>36</v>
      </c>
      <c r="C32" s="16">
        <v>47.3</v>
      </c>
      <c r="D32" s="28">
        <v>0</v>
      </c>
      <c r="E32" s="28">
        <v>0.36699999999999999</v>
      </c>
      <c r="F32" s="28">
        <f t="shared" si="6"/>
        <v>0.36699999999999999</v>
      </c>
      <c r="G32" s="65">
        <f t="shared" si="1"/>
        <v>3.1561999999999996E-4</v>
      </c>
      <c r="H32" s="12">
        <f>C32/11031.5*H10</f>
        <v>0.44432697162271678</v>
      </c>
      <c r="I32" s="14">
        <f t="shared" si="2"/>
        <v>0.4446425916227168</v>
      </c>
      <c r="J32" s="31"/>
      <c r="K32" s="97"/>
      <c r="L32" s="95"/>
      <c r="M32" s="31"/>
      <c r="N32" s="31"/>
      <c r="O32" s="15">
        <v>18</v>
      </c>
      <c r="P32" s="93" t="s">
        <v>202</v>
      </c>
      <c r="Q32" s="16">
        <v>34.700000000000003</v>
      </c>
      <c r="R32" s="28">
        <v>0</v>
      </c>
      <c r="S32" s="28">
        <v>1.9E-2</v>
      </c>
      <c r="T32" s="28">
        <f t="shared" si="7"/>
        <v>1.9E-2</v>
      </c>
      <c r="U32" s="65">
        <f t="shared" si="4"/>
        <v>1.6339999999999999E-5</v>
      </c>
      <c r="V32" s="12">
        <f>Q32/2152.5*V10</f>
        <v>0.34148786703554018</v>
      </c>
      <c r="W32" s="14">
        <f t="shared" si="5"/>
        <v>0.34150420703554019</v>
      </c>
      <c r="X32" s="31"/>
      <c r="Y32" s="97"/>
      <c r="Z32" s="95"/>
      <c r="AA32" s="96"/>
      <c r="AB32" s="96"/>
    </row>
    <row r="33" spans="1:28" x14ac:dyDescent="0.25">
      <c r="A33" s="15">
        <v>28</v>
      </c>
      <c r="B33" s="93" t="s">
        <v>35</v>
      </c>
      <c r="C33" s="16">
        <v>97.9</v>
      </c>
      <c r="D33" s="28">
        <v>0</v>
      </c>
      <c r="E33" s="28">
        <v>1.0009999999999999</v>
      </c>
      <c r="F33" s="28">
        <f t="shared" si="0"/>
        <v>1.0009999999999999</v>
      </c>
      <c r="G33" s="65">
        <f t="shared" si="1"/>
        <v>8.6085999999999986E-4</v>
      </c>
      <c r="H33" s="12">
        <f>C33/11031.5*H10</f>
        <v>0.91965349940515795</v>
      </c>
      <c r="I33" s="14">
        <f t="shared" si="2"/>
        <v>0.92051435940515791</v>
      </c>
      <c r="J33" s="31"/>
      <c r="K33" s="98"/>
      <c r="L33" s="95"/>
      <c r="M33" s="31"/>
      <c r="N33" s="31"/>
      <c r="O33" s="27">
        <v>19</v>
      </c>
      <c r="P33" s="93" t="s">
        <v>203</v>
      </c>
      <c r="Q33" s="16">
        <v>36.700000000000003</v>
      </c>
      <c r="R33" s="28">
        <v>0</v>
      </c>
      <c r="S33" s="28">
        <v>5.8999999999999997E-2</v>
      </c>
      <c r="T33" s="28">
        <f t="shared" si="7"/>
        <v>5.8999999999999997E-2</v>
      </c>
      <c r="U33" s="65">
        <f t="shared" si="4"/>
        <v>5.0739999999999999E-5</v>
      </c>
      <c r="V33" s="12">
        <f>Q33/2152.5*V10</f>
        <v>0.36117016484738684</v>
      </c>
      <c r="W33" s="14">
        <f t="shared" si="5"/>
        <v>0.36122090484738684</v>
      </c>
      <c r="X33" s="31"/>
      <c r="Y33" s="98"/>
      <c r="Z33" s="95"/>
      <c r="AA33" s="96"/>
      <c r="AB33" s="96"/>
    </row>
    <row r="34" spans="1:28" x14ac:dyDescent="0.25">
      <c r="A34" s="15">
        <v>29</v>
      </c>
      <c r="B34" s="93" t="s">
        <v>38</v>
      </c>
      <c r="C34" s="16">
        <v>67.8</v>
      </c>
      <c r="D34" s="28">
        <v>0</v>
      </c>
      <c r="E34" s="28">
        <v>0.47399999999999998</v>
      </c>
      <c r="F34" s="28">
        <f t="shared" ref="F34" si="8">E34-D34</f>
        <v>0.47399999999999998</v>
      </c>
      <c r="G34" s="65">
        <f t="shared" si="1"/>
        <v>4.0763999999999997E-4</v>
      </c>
      <c r="H34" s="12">
        <f>C34/11031.5*H10</f>
        <v>0.63689997200888371</v>
      </c>
      <c r="I34" s="14">
        <f t="shared" ref="I34" si="9">G34+H34</f>
        <v>0.63730761200888375</v>
      </c>
      <c r="J34" s="31"/>
      <c r="K34" s="98"/>
      <c r="L34" s="95"/>
      <c r="M34" s="31"/>
      <c r="N34" s="31"/>
      <c r="O34" s="27">
        <v>20</v>
      </c>
      <c r="P34" s="93" t="s">
        <v>204</v>
      </c>
      <c r="Q34" s="16">
        <v>34</v>
      </c>
      <c r="R34" s="28">
        <v>0</v>
      </c>
      <c r="S34" s="28">
        <v>0</v>
      </c>
      <c r="T34" s="28">
        <f t="shared" si="7"/>
        <v>0</v>
      </c>
      <c r="U34" s="65">
        <f t="shared" si="4"/>
        <v>0</v>
      </c>
      <c r="V34" s="12">
        <f>Q34/2152.5*V10</f>
        <v>0.33459906280139373</v>
      </c>
      <c r="W34" s="14">
        <f t="shared" si="5"/>
        <v>0.33459906280139373</v>
      </c>
      <c r="X34" s="31"/>
      <c r="Y34" s="98"/>
      <c r="Z34" s="95"/>
      <c r="AA34" s="96"/>
      <c r="AB34" s="96"/>
    </row>
    <row r="35" spans="1:28" x14ac:dyDescent="0.25">
      <c r="A35" s="15">
        <v>30</v>
      </c>
      <c r="B35" s="93" t="s">
        <v>36</v>
      </c>
      <c r="C35" s="16">
        <v>50.9</v>
      </c>
      <c r="D35" s="28">
        <v>0</v>
      </c>
      <c r="E35" s="28">
        <v>0.35099999999999998</v>
      </c>
      <c r="F35" s="28">
        <f t="shared" si="0"/>
        <v>0.35099999999999998</v>
      </c>
      <c r="G35" s="65">
        <f t="shared" si="1"/>
        <v>3.0185999999999999E-4</v>
      </c>
      <c r="H35" s="12">
        <f>C35/11031.5*H10</f>
        <v>0.478144669251507</v>
      </c>
      <c r="I35" s="14">
        <f t="shared" si="2"/>
        <v>0.47844652925150699</v>
      </c>
      <c r="J35" s="31"/>
      <c r="K35" s="97"/>
      <c r="L35" s="95"/>
      <c r="M35" s="31"/>
      <c r="N35" s="31"/>
      <c r="O35" s="27">
        <v>21</v>
      </c>
      <c r="P35" s="93" t="s">
        <v>205</v>
      </c>
      <c r="Q35" s="16">
        <v>28.5</v>
      </c>
      <c r="R35" s="28">
        <v>0</v>
      </c>
      <c r="S35" s="28">
        <v>0.34200000000000003</v>
      </c>
      <c r="T35" s="28">
        <f t="shared" si="7"/>
        <v>0.34200000000000003</v>
      </c>
      <c r="U35" s="65">
        <f t="shared" si="4"/>
        <v>2.9412000000000004E-4</v>
      </c>
      <c r="V35" s="12">
        <f>Q35/2152.5*V10</f>
        <v>0.28047274381881537</v>
      </c>
      <c r="W35" s="14">
        <f t="shared" si="5"/>
        <v>0.28076686381881538</v>
      </c>
      <c r="X35" s="31"/>
      <c r="Y35" s="97"/>
      <c r="Z35" s="95"/>
      <c r="AA35" s="96"/>
      <c r="AB35" s="96"/>
    </row>
    <row r="36" spans="1:28" x14ac:dyDescent="0.25">
      <c r="A36" s="15">
        <v>31</v>
      </c>
      <c r="B36" s="93" t="s">
        <v>37</v>
      </c>
      <c r="C36" s="16">
        <v>50.5</v>
      </c>
      <c r="D36" s="28">
        <v>0</v>
      </c>
      <c r="E36" s="28">
        <v>0.627</v>
      </c>
      <c r="F36" s="28">
        <f t="shared" si="0"/>
        <v>0.627</v>
      </c>
      <c r="G36" s="65">
        <f t="shared" si="1"/>
        <v>5.3921999999999998E-4</v>
      </c>
      <c r="H36" s="12">
        <f>C36/11031.5*H10</f>
        <v>0.47438714729275261</v>
      </c>
      <c r="I36" s="14">
        <f t="shared" si="2"/>
        <v>0.47492636729275262</v>
      </c>
      <c r="J36" s="31"/>
      <c r="K36" s="97"/>
      <c r="L36" s="95"/>
      <c r="M36" s="31"/>
      <c r="N36" s="31"/>
      <c r="O36" s="27">
        <v>22</v>
      </c>
      <c r="P36" s="93" t="s">
        <v>206</v>
      </c>
      <c r="Q36" s="16">
        <v>26.6</v>
      </c>
      <c r="R36" s="28">
        <v>0</v>
      </c>
      <c r="S36" s="28">
        <v>1.7000000000000001E-2</v>
      </c>
      <c r="T36" s="28">
        <f t="shared" si="7"/>
        <v>1.7000000000000001E-2</v>
      </c>
      <c r="U36" s="65">
        <f t="shared" si="4"/>
        <v>1.4620000000000001E-5</v>
      </c>
      <c r="V36" s="12">
        <f>Q36/2152.5*V10</f>
        <v>0.26177456089756101</v>
      </c>
      <c r="W36" s="14">
        <f t="shared" si="5"/>
        <v>0.26178918089756104</v>
      </c>
      <c r="X36" s="31"/>
      <c r="Y36" s="97"/>
      <c r="Z36" s="95"/>
      <c r="AA36" s="96"/>
      <c r="AB36" s="96"/>
    </row>
    <row r="37" spans="1:28" x14ac:dyDescent="0.25">
      <c r="A37" s="15">
        <v>32</v>
      </c>
      <c r="B37" s="93" t="s">
        <v>38</v>
      </c>
      <c r="C37" s="16">
        <v>44.6</v>
      </c>
      <c r="D37" s="28">
        <v>0</v>
      </c>
      <c r="E37" s="28">
        <v>0.42799999999999999</v>
      </c>
      <c r="F37" s="28">
        <f t="shared" si="0"/>
        <v>0.42799999999999999</v>
      </c>
      <c r="G37" s="65">
        <f t="shared" si="1"/>
        <v>3.6807999999999996E-4</v>
      </c>
      <c r="H37" s="12">
        <f>C37/11031.5*H10</f>
        <v>0.41896369840112407</v>
      </c>
      <c r="I37" s="14">
        <f t="shared" si="2"/>
        <v>0.41933177840112407</v>
      </c>
      <c r="J37" s="31"/>
      <c r="K37" s="98"/>
      <c r="L37" s="95"/>
      <c r="M37" s="31"/>
      <c r="N37" s="31"/>
      <c r="O37" s="27">
        <v>23</v>
      </c>
      <c r="P37" s="93" t="s">
        <v>207</v>
      </c>
      <c r="Q37" s="16">
        <v>27.5</v>
      </c>
      <c r="R37" s="28">
        <v>0</v>
      </c>
      <c r="S37" s="28">
        <v>0</v>
      </c>
      <c r="T37" s="28">
        <f t="shared" si="7"/>
        <v>0</v>
      </c>
      <c r="U37" s="65">
        <f t="shared" si="4"/>
        <v>0</v>
      </c>
      <c r="V37" s="12">
        <f>Q37/2152.5*V10</f>
        <v>0.27063159491289202</v>
      </c>
      <c r="W37" s="14">
        <f t="shared" si="5"/>
        <v>0.27063159491289202</v>
      </c>
      <c r="X37" s="31"/>
      <c r="Y37" s="98"/>
      <c r="Z37" s="95"/>
      <c r="AA37" s="96"/>
      <c r="AB37" s="96"/>
    </row>
    <row r="38" spans="1:28" x14ac:dyDescent="0.25">
      <c r="A38" s="15">
        <v>33</v>
      </c>
      <c r="B38" s="93" t="s">
        <v>39</v>
      </c>
      <c r="C38" s="16">
        <v>75.7</v>
      </c>
      <c r="D38" s="28">
        <v>0</v>
      </c>
      <c r="E38" s="28">
        <v>0.74099999999999999</v>
      </c>
      <c r="F38" s="28">
        <f t="shared" si="0"/>
        <v>0.74099999999999999</v>
      </c>
      <c r="G38" s="65">
        <f t="shared" si="1"/>
        <v>6.3725999999999995E-4</v>
      </c>
      <c r="H38" s="12">
        <f>C38/11031.5*H10</f>
        <v>0.7111110306942845</v>
      </c>
      <c r="I38" s="14">
        <f t="shared" si="2"/>
        <v>0.71174829069428447</v>
      </c>
      <c r="J38" s="31"/>
      <c r="K38" s="98"/>
      <c r="L38" s="95"/>
      <c r="M38" s="31"/>
      <c r="N38" s="31"/>
      <c r="O38" s="27">
        <v>24</v>
      </c>
      <c r="P38" s="93" t="s">
        <v>208</v>
      </c>
      <c r="Q38" s="16">
        <v>26.1</v>
      </c>
      <c r="R38" s="28">
        <v>0</v>
      </c>
      <c r="S38" s="28">
        <v>0.17899999999999999</v>
      </c>
      <c r="T38" s="28">
        <f t="shared" si="7"/>
        <v>0.17899999999999999</v>
      </c>
      <c r="U38" s="65">
        <f t="shared" si="4"/>
        <v>1.5393999999999998E-4</v>
      </c>
      <c r="V38" s="12">
        <f>Q38/2152.5*V10</f>
        <v>0.25685398644459934</v>
      </c>
      <c r="W38" s="14">
        <f t="shared" si="5"/>
        <v>0.25700792644459935</v>
      </c>
      <c r="X38" s="31"/>
      <c r="Y38" s="98"/>
      <c r="Z38" s="95"/>
      <c r="AA38" s="96"/>
      <c r="AB38" s="96"/>
    </row>
    <row r="39" spans="1:28" x14ac:dyDescent="0.25">
      <c r="A39" s="15">
        <v>34</v>
      </c>
      <c r="B39" s="93" t="s">
        <v>40</v>
      </c>
      <c r="C39" s="16">
        <v>45.6</v>
      </c>
      <c r="D39" s="28">
        <v>0</v>
      </c>
      <c r="E39" s="28">
        <v>0.55500000000000005</v>
      </c>
      <c r="F39" s="28">
        <f t="shared" si="0"/>
        <v>0.55500000000000005</v>
      </c>
      <c r="G39" s="65">
        <f t="shared" si="1"/>
        <v>4.7730000000000005E-4</v>
      </c>
      <c r="H39" s="12">
        <f>C39/11031.5*H10</f>
        <v>0.42835750329801031</v>
      </c>
      <c r="I39" s="14">
        <f t="shared" si="2"/>
        <v>0.42883480329801033</v>
      </c>
      <c r="J39" s="31"/>
      <c r="K39" s="98"/>
      <c r="L39" s="95"/>
      <c r="M39" s="31"/>
      <c r="N39" s="31"/>
      <c r="O39" s="27">
        <v>25</v>
      </c>
      <c r="P39" s="93" t="s">
        <v>209</v>
      </c>
      <c r="Q39" s="16">
        <v>26.1</v>
      </c>
      <c r="R39" s="28">
        <v>0</v>
      </c>
      <c r="S39" s="28">
        <v>0.221</v>
      </c>
      <c r="T39" s="28">
        <f t="shared" si="7"/>
        <v>0.221</v>
      </c>
      <c r="U39" s="65">
        <f t="shared" si="4"/>
        <v>1.9006000000000001E-4</v>
      </c>
      <c r="V39" s="12">
        <f>Q39/2152.5*V10</f>
        <v>0.25685398644459934</v>
      </c>
      <c r="W39" s="14">
        <f t="shared" si="5"/>
        <v>0.25704404644459933</v>
      </c>
      <c r="X39" s="31"/>
      <c r="Y39" s="98"/>
      <c r="Z39" s="95"/>
      <c r="AA39" s="96"/>
      <c r="AB39" s="96"/>
    </row>
    <row r="40" spans="1:28" x14ac:dyDescent="0.25">
      <c r="A40" s="15">
        <v>35</v>
      </c>
      <c r="B40" s="93" t="s">
        <v>41</v>
      </c>
      <c r="C40" s="16">
        <v>47.2</v>
      </c>
      <c r="D40" s="28">
        <v>0</v>
      </c>
      <c r="E40" s="28">
        <v>0.55000000000000004</v>
      </c>
      <c r="F40" s="28">
        <f t="shared" si="0"/>
        <v>0.55000000000000004</v>
      </c>
      <c r="G40" s="65">
        <f t="shared" si="1"/>
        <v>4.73E-4</v>
      </c>
      <c r="H40" s="12">
        <f>C40/11031.5*H10</f>
        <v>0.44338759113302817</v>
      </c>
      <c r="I40" s="14">
        <f t="shared" si="2"/>
        <v>0.44386059113302817</v>
      </c>
      <c r="J40" s="31"/>
      <c r="K40" s="98"/>
      <c r="L40" s="95"/>
      <c r="M40" s="31"/>
      <c r="N40" s="31"/>
      <c r="O40" s="27">
        <v>26</v>
      </c>
      <c r="P40" s="93" t="s">
        <v>210</v>
      </c>
      <c r="Q40" s="16">
        <v>34.200000000000003</v>
      </c>
      <c r="R40" s="28">
        <v>0</v>
      </c>
      <c r="S40" s="28">
        <v>0.21299999999999999</v>
      </c>
      <c r="T40" s="28">
        <f t="shared" si="7"/>
        <v>0.21299999999999999</v>
      </c>
      <c r="U40" s="65">
        <f t="shared" si="4"/>
        <v>1.8317999999999999E-4</v>
      </c>
      <c r="V40" s="12">
        <f>Q40/2152.5*V10</f>
        <v>0.33656729258257845</v>
      </c>
      <c r="W40" s="14">
        <f t="shared" si="5"/>
        <v>0.33675047258257845</v>
      </c>
      <c r="X40" s="31"/>
      <c r="Y40" s="98"/>
      <c r="Z40" s="95"/>
      <c r="AA40" s="96"/>
      <c r="AB40" s="96"/>
    </row>
    <row r="41" spans="1:28" x14ac:dyDescent="0.25">
      <c r="A41" s="15">
        <v>36</v>
      </c>
      <c r="B41" s="93" t="s">
        <v>42</v>
      </c>
      <c r="C41" s="16">
        <v>48.4</v>
      </c>
      <c r="D41" s="28">
        <v>0</v>
      </c>
      <c r="E41" s="28">
        <v>0.46200000000000002</v>
      </c>
      <c r="F41" s="28">
        <f t="shared" si="0"/>
        <v>0.46200000000000002</v>
      </c>
      <c r="G41" s="65">
        <f t="shared" si="1"/>
        <v>3.9732E-4</v>
      </c>
      <c r="H41" s="12">
        <f>C41/11031.5*H10</f>
        <v>0.45466015700929158</v>
      </c>
      <c r="I41" s="14">
        <f t="shared" si="2"/>
        <v>0.45505747700929156</v>
      </c>
      <c r="J41" s="31"/>
      <c r="K41" s="98"/>
      <c r="L41" s="95"/>
      <c r="M41" s="31"/>
      <c r="N41" s="31"/>
      <c r="O41" s="15">
        <v>27</v>
      </c>
      <c r="P41" s="93" t="s">
        <v>211</v>
      </c>
      <c r="Q41" s="16">
        <v>32.5</v>
      </c>
      <c r="R41" s="28">
        <v>0</v>
      </c>
      <c r="S41" s="28">
        <v>5.0000000000000001E-3</v>
      </c>
      <c r="T41" s="28">
        <f t="shared" si="7"/>
        <v>5.0000000000000001E-3</v>
      </c>
      <c r="U41" s="65">
        <f t="shared" si="4"/>
        <v>4.3000000000000003E-6</v>
      </c>
      <c r="V41" s="12">
        <f>Q41/2152.5*V10</f>
        <v>0.31983733944250875</v>
      </c>
      <c r="W41" s="14">
        <f t="shared" si="5"/>
        <v>0.31984163944250876</v>
      </c>
      <c r="X41" s="31"/>
      <c r="Y41" s="98"/>
      <c r="Z41" s="95"/>
      <c r="AA41" s="96"/>
      <c r="AB41" s="96"/>
    </row>
    <row r="42" spans="1:28" x14ac:dyDescent="0.25">
      <c r="A42" s="15">
        <v>37</v>
      </c>
      <c r="B42" s="93" t="s">
        <v>43</v>
      </c>
      <c r="C42" s="16">
        <v>98.5</v>
      </c>
      <c r="D42" s="28">
        <v>0</v>
      </c>
      <c r="E42" s="28">
        <v>1.024</v>
      </c>
      <c r="F42" s="28">
        <f t="shared" si="0"/>
        <v>1.024</v>
      </c>
      <c r="G42" s="65">
        <f t="shared" si="1"/>
        <v>8.8064000000000003E-4</v>
      </c>
      <c r="H42" s="12">
        <f>C42/11031.5*H10</f>
        <v>0.92528978234328974</v>
      </c>
      <c r="I42" s="14">
        <f t="shared" si="2"/>
        <v>0.92617042234328972</v>
      </c>
      <c r="J42" s="31"/>
      <c r="K42" s="98"/>
      <c r="L42" s="95"/>
      <c r="M42" s="31"/>
      <c r="N42" s="31"/>
      <c r="O42" s="15">
        <v>28</v>
      </c>
      <c r="P42" s="93" t="s">
        <v>212</v>
      </c>
      <c r="Q42" s="16">
        <v>34.1</v>
      </c>
      <c r="R42" s="28">
        <v>0</v>
      </c>
      <c r="S42" s="28">
        <v>0.438</v>
      </c>
      <c r="T42" s="28">
        <f t="shared" si="7"/>
        <v>0.438</v>
      </c>
      <c r="U42" s="65">
        <f t="shared" si="4"/>
        <v>3.7668000000000001E-4</v>
      </c>
      <c r="V42" s="12">
        <f>Q42/2152.5*V10</f>
        <v>0.33558317769198609</v>
      </c>
      <c r="W42" s="14">
        <f t="shared" si="5"/>
        <v>0.33595985769198611</v>
      </c>
      <c r="X42" s="31"/>
      <c r="Y42" s="98"/>
      <c r="Z42" s="95"/>
      <c r="AA42" s="96"/>
      <c r="AB42" s="96"/>
    </row>
    <row r="43" spans="1:28" x14ac:dyDescent="0.25">
      <c r="A43" s="15">
        <v>38</v>
      </c>
      <c r="B43" s="93" t="s">
        <v>44</v>
      </c>
      <c r="C43" s="16">
        <v>67.7</v>
      </c>
      <c r="D43" s="28">
        <v>0</v>
      </c>
      <c r="E43" s="28">
        <v>0.65400000000000003</v>
      </c>
      <c r="F43" s="28">
        <f t="shared" si="0"/>
        <v>0.65400000000000003</v>
      </c>
      <c r="G43" s="65">
        <f t="shared" si="1"/>
        <v>5.6243999999999999E-4</v>
      </c>
      <c r="H43" s="12">
        <f>C43/11031.5*H10</f>
        <v>0.63596059151919504</v>
      </c>
      <c r="I43" s="14">
        <f t="shared" si="2"/>
        <v>0.63652303151919509</v>
      </c>
      <c r="J43" s="31"/>
      <c r="K43" s="98"/>
      <c r="L43" s="95"/>
      <c r="M43" s="31"/>
      <c r="N43" s="31"/>
      <c r="O43" s="15">
        <v>29</v>
      </c>
      <c r="P43" s="93" t="s">
        <v>213</v>
      </c>
      <c r="Q43" s="16">
        <v>37.5</v>
      </c>
      <c r="R43" s="28">
        <v>0</v>
      </c>
      <c r="S43" s="28">
        <v>0.35299999999999998</v>
      </c>
      <c r="T43" s="28">
        <f t="shared" si="7"/>
        <v>0.35299999999999998</v>
      </c>
      <c r="U43" s="65">
        <f t="shared" si="4"/>
        <v>3.0357999999999996E-4</v>
      </c>
      <c r="V43" s="12">
        <f>Q43/2152.5*V10</f>
        <v>0.36904308397212543</v>
      </c>
      <c r="W43" s="14">
        <f t="shared" si="5"/>
        <v>0.36934666397212546</v>
      </c>
      <c r="X43" s="31"/>
      <c r="Y43" s="98"/>
      <c r="Z43" s="95"/>
      <c r="AA43" s="96"/>
      <c r="AB43" s="96"/>
    </row>
    <row r="44" spans="1:28" x14ac:dyDescent="0.25">
      <c r="A44" s="15">
        <v>39</v>
      </c>
      <c r="B44" s="93" t="s">
        <v>45</v>
      </c>
      <c r="C44" s="16">
        <v>50.6</v>
      </c>
      <c r="D44" s="28">
        <v>0</v>
      </c>
      <c r="E44" s="28">
        <v>0</v>
      </c>
      <c r="F44" s="28">
        <f t="shared" si="0"/>
        <v>0</v>
      </c>
      <c r="G44" s="65">
        <f t="shared" si="1"/>
        <v>0</v>
      </c>
      <c r="H44" s="12">
        <f>C44/11031.5*H10</f>
        <v>0.47532652778244122</v>
      </c>
      <c r="I44" s="14">
        <f t="shared" si="2"/>
        <v>0.47532652778244122</v>
      </c>
      <c r="J44" s="31"/>
      <c r="K44" s="97"/>
      <c r="L44" s="95"/>
      <c r="M44" s="31"/>
      <c r="N44" s="31"/>
      <c r="O44" s="27">
        <v>30</v>
      </c>
      <c r="P44" s="93" t="s">
        <v>214</v>
      </c>
      <c r="Q44" s="16">
        <v>34.9</v>
      </c>
      <c r="R44" s="28">
        <v>0</v>
      </c>
      <c r="S44" s="28">
        <v>0.21</v>
      </c>
      <c r="T44" s="28">
        <f t="shared" si="7"/>
        <v>0.21</v>
      </c>
      <c r="U44" s="65">
        <f t="shared" si="4"/>
        <v>1.806E-4</v>
      </c>
      <c r="V44" s="12">
        <f>Q44/2152.5*V10</f>
        <v>0.34345609681672479</v>
      </c>
      <c r="W44" s="14">
        <f t="shared" si="5"/>
        <v>0.34363669681672476</v>
      </c>
      <c r="X44" s="31"/>
      <c r="Y44" s="97"/>
      <c r="Z44" s="95"/>
      <c r="AA44" s="96"/>
      <c r="AB44" s="96"/>
    </row>
    <row r="45" spans="1:28" x14ac:dyDescent="0.25">
      <c r="A45" s="15">
        <v>40</v>
      </c>
      <c r="B45" s="93" t="s">
        <v>46</v>
      </c>
      <c r="C45" s="16">
        <v>50.3</v>
      </c>
      <c r="D45" s="28">
        <v>0</v>
      </c>
      <c r="E45" s="28">
        <v>0.33300000000000002</v>
      </c>
      <c r="F45" s="28">
        <f t="shared" si="0"/>
        <v>0.33300000000000002</v>
      </c>
      <c r="G45" s="65">
        <f t="shared" si="1"/>
        <v>2.8638000000000003E-4</v>
      </c>
      <c r="H45" s="12">
        <f>C45/11031.5*H10</f>
        <v>0.47250838631337533</v>
      </c>
      <c r="I45" s="14">
        <f t="shared" si="2"/>
        <v>0.4727947663133753</v>
      </c>
      <c r="J45" s="31"/>
      <c r="K45" s="94"/>
      <c r="L45" s="95"/>
      <c r="M45" s="31"/>
      <c r="N45" s="31"/>
      <c r="O45" s="27">
        <v>31</v>
      </c>
      <c r="P45" s="93" t="s">
        <v>215</v>
      </c>
      <c r="Q45" s="16">
        <v>38.9</v>
      </c>
      <c r="R45" s="28">
        <v>0</v>
      </c>
      <c r="S45" s="28">
        <v>0</v>
      </c>
      <c r="T45" s="28">
        <f>S45-R45</f>
        <v>0</v>
      </c>
      <c r="U45" s="65">
        <f t="shared" si="4"/>
        <v>0</v>
      </c>
      <c r="V45" s="12">
        <f>Q45/2152.5*V10</f>
        <v>0.38282069244041816</v>
      </c>
      <c r="W45" s="14">
        <f t="shared" si="5"/>
        <v>0.38282069244041816</v>
      </c>
      <c r="X45" s="31"/>
      <c r="Y45" s="94"/>
      <c r="Z45" s="95"/>
      <c r="AA45" s="96"/>
      <c r="AB45" s="96"/>
    </row>
    <row r="46" spans="1:28" x14ac:dyDescent="0.25">
      <c r="A46" s="15">
        <v>41</v>
      </c>
      <c r="B46" s="93" t="s">
        <v>47</v>
      </c>
      <c r="C46" s="16">
        <v>44.6</v>
      </c>
      <c r="D46" s="28">
        <v>0</v>
      </c>
      <c r="E46" s="28">
        <v>0</v>
      </c>
      <c r="F46" s="28">
        <f t="shared" si="0"/>
        <v>0</v>
      </c>
      <c r="G46" s="65">
        <f t="shared" si="1"/>
        <v>0</v>
      </c>
      <c r="H46" s="12">
        <f>C46/11031.5*H10</f>
        <v>0.41896369840112407</v>
      </c>
      <c r="I46" s="14">
        <f t="shared" si="2"/>
        <v>0.41896369840112407</v>
      </c>
      <c r="J46" s="31"/>
      <c r="K46" s="98"/>
      <c r="L46" s="95"/>
      <c r="M46" s="31"/>
      <c r="N46" s="31"/>
      <c r="O46" s="27">
        <v>32</v>
      </c>
      <c r="P46" s="93" t="s">
        <v>216</v>
      </c>
      <c r="Q46" s="16">
        <v>36.5</v>
      </c>
      <c r="R46" s="28">
        <v>0</v>
      </c>
      <c r="S46" s="28">
        <v>0.28299999999999997</v>
      </c>
      <c r="T46" s="28">
        <f t="shared" ref="T46:T56" si="10">S46-R46</f>
        <v>0.28299999999999997</v>
      </c>
      <c r="U46" s="65">
        <f t="shared" si="4"/>
        <v>2.4337999999999996E-4</v>
      </c>
      <c r="V46" s="12">
        <f>Q46/2152.5*V10</f>
        <v>0.35920193506620213</v>
      </c>
      <c r="W46" s="14">
        <f t="shared" si="5"/>
        <v>0.35944531506620214</v>
      </c>
      <c r="X46" s="31"/>
      <c r="Y46" s="98"/>
      <c r="Z46" s="95"/>
      <c r="AA46" s="96"/>
      <c r="AB46" s="96"/>
    </row>
    <row r="47" spans="1:28" x14ac:dyDescent="0.25">
      <c r="A47" s="15">
        <v>42</v>
      </c>
      <c r="B47" s="93" t="s">
        <v>48</v>
      </c>
      <c r="C47" s="16">
        <v>76</v>
      </c>
      <c r="D47" s="28">
        <v>0</v>
      </c>
      <c r="E47" s="28">
        <v>1.216</v>
      </c>
      <c r="F47" s="28">
        <f t="shared" si="0"/>
        <v>1.216</v>
      </c>
      <c r="G47" s="65">
        <f t="shared" si="1"/>
        <v>1.04576E-3</v>
      </c>
      <c r="H47" s="12">
        <f>C47/11031.5*H10</f>
        <v>0.71392917216335039</v>
      </c>
      <c r="I47" s="14">
        <f t="shared" si="2"/>
        <v>0.7149749321633504</v>
      </c>
      <c r="J47" s="31"/>
      <c r="K47" s="98"/>
      <c r="L47" s="95"/>
      <c r="M47" s="31"/>
      <c r="N47" s="31"/>
      <c r="O47" s="27">
        <v>33</v>
      </c>
      <c r="P47" s="93"/>
      <c r="Q47" s="16">
        <v>34.4</v>
      </c>
      <c r="R47" s="28">
        <v>0</v>
      </c>
      <c r="S47" s="28">
        <v>0</v>
      </c>
      <c r="T47" s="28">
        <f t="shared" si="10"/>
        <v>0</v>
      </c>
      <c r="U47" s="65">
        <f t="shared" si="4"/>
        <v>0</v>
      </c>
      <c r="V47" s="12">
        <f>Q47/2152.5*V10</f>
        <v>0.33853552236376311</v>
      </c>
      <c r="W47" s="14">
        <f t="shared" si="5"/>
        <v>0.33853552236376311</v>
      </c>
      <c r="X47" s="31"/>
      <c r="Y47" s="98"/>
      <c r="Z47" s="95"/>
      <c r="AA47" s="96"/>
      <c r="AB47" s="96"/>
    </row>
    <row r="48" spans="1:28" x14ac:dyDescent="0.25">
      <c r="A48" s="15">
        <v>43</v>
      </c>
      <c r="B48" s="93" t="s">
        <v>49</v>
      </c>
      <c r="C48" s="16">
        <v>45.4</v>
      </c>
      <c r="D48" s="28">
        <v>0</v>
      </c>
      <c r="E48" s="28">
        <v>9.4E-2</v>
      </c>
      <c r="F48" s="28">
        <f>E48-D48</f>
        <v>9.4E-2</v>
      </c>
      <c r="G48" s="65">
        <f t="shared" si="1"/>
        <v>8.0839999999999992E-5</v>
      </c>
      <c r="H48" s="12">
        <f>C48/11031.5*H10</f>
        <v>0.42647874231863303</v>
      </c>
      <c r="I48" s="14">
        <f t="shared" si="2"/>
        <v>0.42655958231863306</v>
      </c>
      <c r="J48" s="31"/>
      <c r="K48" s="98"/>
      <c r="L48" s="95"/>
      <c r="M48" s="31"/>
      <c r="N48" s="31"/>
      <c r="O48" s="27">
        <v>34</v>
      </c>
      <c r="P48" s="93" t="s">
        <v>217</v>
      </c>
      <c r="Q48" s="16">
        <v>36.9</v>
      </c>
      <c r="R48" s="28">
        <v>0</v>
      </c>
      <c r="S48" s="28">
        <v>0.29499999999999998</v>
      </c>
      <c r="T48" s="28">
        <f t="shared" si="10"/>
        <v>0.29499999999999998</v>
      </c>
      <c r="U48" s="65">
        <f t="shared" si="4"/>
        <v>2.5369999999999999E-4</v>
      </c>
      <c r="V48" s="12">
        <f>Q48/2152.5*V10</f>
        <v>0.3631383946285715</v>
      </c>
      <c r="W48" s="14">
        <f t="shared" si="5"/>
        <v>0.36339209462857153</v>
      </c>
      <c r="X48" s="31"/>
      <c r="Y48" s="98"/>
      <c r="Z48" s="95"/>
      <c r="AA48" s="96"/>
      <c r="AB48" s="96"/>
    </row>
    <row r="49" spans="1:28" x14ac:dyDescent="0.25">
      <c r="A49" s="15">
        <v>44</v>
      </c>
      <c r="B49" s="93" t="s">
        <v>50</v>
      </c>
      <c r="C49" s="16">
        <v>46.9</v>
      </c>
      <c r="D49" s="28">
        <v>0</v>
      </c>
      <c r="E49" s="28">
        <v>0</v>
      </c>
      <c r="F49" s="28">
        <f t="shared" si="0"/>
        <v>0</v>
      </c>
      <c r="G49" s="65">
        <f t="shared" si="1"/>
        <v>0</v>
      </c>
      <c r="H49" s="12">
        <f>C49/11031.5*H10</f>
        <v>0.44056944966396233</v>
      </c>
      <c r="I49" s="14">
        <f t="shared" si="2"/>
        <v>0.44056944966396233</v>
      </c>
      <c r="J49" s="31"/>
      <c r="K49" s="98"/>
      <c r="L49" s="95"/>
      <c r="M49" s="31"/>
      <c r="N49" s="31"/>
      <c r="O49" s="27">
        <v>35</v>
      </c>
      <c r="P49" s="93" t="s">
        <v>218</v>
      </c>
      <c r="Q49" s="16">
        <v>34</v>
      </c>
      <c r="R49" s="28">
        <v>0</v>
      </c>
      <c r="S49" s="28">
        <v>0.27500000000000002</v>
      </c>
      <c r="T49" s="28">
        <f t="shared" si="10"/>
        <v>0.27500000000000002</v>
      </c>
      <c r="U49" s="65">
        <f t="shared" si="4"/>
        <v>2.365E-4</v>
      </c>
      <c r="V49" s="12">
        <f>Q49/2152.5*V10</f>
        <v>0.33459906280139373</v>
      </c>
      <c r="W49" s="14">
        <f t="shared" si="5"/>
        <v>0.3348355628013937</v>
      </c>
      <c r="X49" s="31"/>
      <c r="Y49" s="98"/>
      <c r="Z49" s="95"/>
      <c r="AA49" s="96"/>
      <c r="AB49" s="96"/>
    </row>
    <row r="50" spans="1:28" x14ac:dyDescent="0.25">
      <c r="A50" s="15">
        <v>45</v>
      </c>
      <c r="B50" s="93" t="s">
        <v>51</v>
      </c>
      <c r="C50" s="16">
        <v>48.6</v>
      </c>
      <c r="D50" s="28">
        <v>0</v>
      </c>
      <c r="E50" s="28">
        <v>0.67100000000000004</v>
      </c>
      <c r="F50" s="28">
        <f t="shared" si="0"/>
        <v>0.67100000000000004</v>
      </c>
      <c r="G50" s="65">
        <f t="shared" si="1"/>
        <v>5.7706000000000001E-4</v>
      </c>
      <c r="H50" s="12">
        <f>C50/11031.5*H10</f>
        <v>0.45653891798866886</v>
      </c>
      <c r="I50" s="14">
        <f t="shared" si="2"/>
        <v>0.45711597798866888</v>
      </c>
      <c r="J50" s="31"/>
      <c r="K50" s="94"/>
      <c r="L50" s="95"/>
      <c r="M50" s="31"/>
      <c r="N50" s="31"/>
      <c r="O50" s="27">
        <v>36</v>
      </c>
      <c r="P50" s="93" t="s">
        <v>219</v>
      </c>
      <c r="Q50" s="16">
        <v>28</v>
      </c>
      <c r="R50" s="28">
        <v>0</v>
      </c>
      <c r="S50" s="28">
        <v>0.41899999999999998</v>
      </c>
      <c r="T50" s="28">
        <f t="shared" si="10"/>
        <v>0.41899999999999998</v>
      </c>
      <c r="U50" s="65">
        <f t="shared" si="4"/>
        <v>3.6033999999999996E-4</v>
      </c>
      <c r="V50" s="12">
        <f>Q50/2152.5*V10</f>
        <v>0.27555216936585369</v>
      </c>
      <c r="W50" s="14">
        <f>U50+V50</f>
        <v>0.27591250936585371</v>
      </c>
      <c r="X50" s="31"/>
      <c r="Y50" s="94"/>
      <c r="Z50" s="95"/>
      <c r="AA50" s="96"/>
      <c r="AB50" s="96"/>
    </row>
    <row r="51" spans="1:28" s="32" customFormat="1" x14ac:dyDescent="0.25">
      <c r="A51" s="15">
        <v>46</v>
      </c>
      <c r="B51" s="93" t="s">
        <v>55</v>
      </c>
      <c r="C51" s="16">
        <v>97.9</v>
      </c>
      <c r="D51" s="28">
        <v>0</v>
      </c>
      <c r="E51" s="28">
        <v>0.49</v>
      </c>
      <c r="F51" s="28">
        <f t="shared" si="0"/>
        <v>0.49</v>
      </c>
      <c r="G51" s="65">
        <f t="shared" si="1"/>
        <v>4.214E-4</v>
      </c>
      <c r="H51" s="12">
        <f>C51/11031.5*H10</f>
        <v>0.91965349940515795</v>
      </c>
      <c r="I51" s="14">
        <f t="shared" si="2"/>
        <v>0.92007489940515796</v>
      </c>
      <c r="J51" s="31"/>
      <c r="K51" s="94"/>
      <c r="L51" s="95"/>
      <c r="M51" s="31"/>
      <c r="N51" s="31"/>
      <c r="O51" s="27">
        <v>37</v>
      </c>
      <c r="P51" s="93" t="s">
        <v>220</v>
      </c>
      <c r="Q51" s="70">
        <v>26.4</v>
      </c>
      <c r="R51" s="28">
        <v>0</v>
      </c>
      <c r="S51" s="28">
        <v>0.254</v>
      </c>
      <c r="T51" s="28">
        <f t="shared" si="10"/>
        <v>0.254</v>
      </c>
      <c r="U51" s="65">
        <f t="shared" si="4"/>
        <v>2.1844E-4</v>
      </c>
      <c r="V51" s="12">
        <f>Q51/2152.5*V10</f>
        <v>0.25980633111637635</v>
      </c>
      <c r="W51" s="71">
        <f>U51+V51</f>
        <v>0.26002477111637634</v>
      </c>
      <c r="X51" s="31"/>
      <c r="Y51" s="94"/>
      <c r="Z51" s="95"/>
      <c r="AA51" s="96"/>
      <c r="AB51" s="96"/>
    </row>
    <row r="52" spans="1:28" x14ac:dyDescent="0.25">
      <c r="A52" s="15">
        <v>47</v>
      </c>
      <c r="B52" s="93" t="s">
        <v>52</v>
      </c>
      <c r="C52" s="16">
        <v>68.2</v>
      </c>
      <c r="D52" s="28">
        <v>0</v>
      </c>
      <c r="E52" s="28">
        <v>0.23499999999999999</v>
      </c>
      <c r="F52" s="28">
        <f t="shared" si="0"/>
        <v>0.23499999999999999</v>
      </c>
      <c r="G52" s="65">
        <f t="shared" si="1"/>
        <v>2.0209999999999998E-4</v>
      </c>
      <c r="H52" s="12">
        <f>C52/11031.5*H10</f>
        <v>0.64065749396763816</v>
      </c>
      <c r="I52" s="14">
        <f t="shared" si="2"/>
        <v>0.64085959396763814</v>
      </c>
      <c r="J52" s="31"/>
      <c r="K52" s="98"/>
      <c r="L52" s="95"/>
      <c r="M52" s="31"/>
      <c r="N52" s="31"/>
      <c r="O52" s="27">
        <v>38</v>
      </c>
      <c r="P52" s="93" t="s">
        <v>221</v>
      </c>
      <c r="Q52" s="16">
        <v>27.3</v>
      </c>
      <c r="R52" s="28">
        <v>0</v>
      </c>
      <c r="S52" s="28">
        <v>0.127</v>
      </c>
      <c r="T52" s="28">
        <f t="shared" si="10"/>
        <v>0.127</v>
      </c>
      <c r="U52" s="65">
        <f t="shared" si="4"/>
        <v>1.0922E-4</v>
      </c>
      <c r="V52" s="12">
        <f>Q52/2152.5*V10</f>
        <v>0.26866336513170735</v>
      </c>
      <c r="W52" s="71">
        <f>U52+V52</f>
        <v>0.26877258513170738</v>
      </c>
      <c r="X52" s="31"/>
      <c r="Y52" s="98"/>
      <c r="Z52" s="95"/>
      <c r="AA52" s="96"/>
      <c r="AB52" s="96"/>
    </row>
    <row r="53" spans="1:28" x14ac:dyDescent="0.25">
      <c r="A53" s="15">
        <v>48</v>
      </c>
      <c r="B53" s="93" t="s">
        <v>53</v>
      </c>
      <c r="C53" s="16">
        <v>50.7</v>
      </c>
      <c r="D53" s="28">
        <v>0</v>
      </c>
      <c r="E53" s="28">
        <v>0.30399999999999999</v>
      </c>
      <c r="F53" s="28">
        <f t="shared" si="0"/>
        <v>0.30399999999999999</v>
      </c>
      <c r="G53" s="65">
        <f t="shared" si="1"/>
        <v>2.6143999999999999E-4</v>
      </c>
      <c r="H53" s="12">
        <f>C53/11031.5*H10</f>
        <v>0.47626590827212983</v>
      </c>
      <c r="I53" s="14">
        <f t="shared" si="2"/>
        <v>0.47652734827212984</v>
      </c>
      <c r="J53" s="31"/>
      <c r="K53" s="98"/>
      <c r="L53" s="95"/>
      <c r="M53" s="31"/>
      <c r="N53" s="31"/>
      <c r="O53" s="27">
        <v>39</v>
      </c>
      <c r="P53" s="93" t="s">
        <v>222</v>
      </c>
      <c r="Q53" s="16">
        <v>26.1</v>
      </c>
      <c r="R53" s="28">
        <v>0</v>
      </c>
      <c r="S53" s="28">
        <v>0.152</v>
      </c>
      <c r="T53" s="28">
        <f t="shared" si="10"/>
        <v>0.152</v>
      </c>
      <c r="U53" s="65">
        <f t="shared" si="4"/>
        <v>1.3072E-4</v>
      </c>
      <c r="V53" s="12">
        <f>Q53/2152.5*V10</f>
        <v>0.25685398644459934</v>
      </c>
      <c r="W53" s="14">
        <f t="shared" ref="W53:W70" si="11">U53+V53</f>
        <v>0.25698470644459931</v>
      </c>
      <c r="X53" s="31"/>
      <c r="Y53" s="98"/>
      <c r="Z53" s="95"/>
      <c r="AA53" s="96"/>
      <c r="AB53" s="96"/>
    </row>
    <row r="54" spans="1:28" x14ac:dyDescent="0.25">
      <c r="A54" s="15">
        <v>49</v>
      </c>
      <c r="B54" s="93" t="s">
        <v>54</v>
      </c>
      <c r="C54" s="16">
        <v>50.2</v>
      </c>
      <c r="D54" s="28">
        <v>0</v>
      </c>
      <c r="E54" s="28">
        <v>0.156</v>
      </c>
      <c r="F54" s="28">
        <f t="shared" si="0"/>
        <v>0.156</v>
      </c>
      <c r="G54" s="65">
        <f t="shared" si="1"/>
        <v>1.3416E-4</v>
      </c>
      <c r="H54" s="12">
        <f>C54/11031.5*H10</f>
        <v>0.47156900582368677</v>
      </c>
      <c r="I54" s="14">
        <f>G54+H54</f>
        <v>0.47170316582368677</v>
      </c>
      <c r="J54" s="31"/>
      <c r="K54" s="98"/>
      <c r="L54" s="95"/>
      <c r="M54" s="31"/>
      <c r="N54" s="31"/>
      <c r="O54" s="27">
        <v>40</v>
      </c>
      <c r="P54" s="93" t="s">
        <v>223</v>
      </c>
      <c r="Q54" s="16">
        <v>25.8</v>
      </c>
      <c r="R54" s="28">
        <v>0</v>
      </c>
      <c r="S54" s="28">
        <v>0.186</v>
      </c>
      <c r="T54" s="28">
        <f t="shared" si="10"/>
        <v>0.186</v>
      </c>
      <c r="U54" s="65">
        <f t="shared" si="4"/>
        <v>1.5996000000000001E-4</v>
      </c>
      <c r="V54" s="12">
        <f>Q54/2152.5*V10</f>
        <v>0.25390164177282232</v>
      </c>
      <c r="W54" s="14">
        <f t="shared" si="11"/>
        <v>0.25406160177282233</v>
      </c>
      <c r="X54" s="31"/>
      <c r="Y54" s="98"/>
      <c r="Z54" s="95"/>
      <c r="AA54" s="96"/>
      <c r="AB54" s="96"/>
    </row>
    <row r="55" spans="1:28" x14ac:dyDescent="0.25">
      <c r="A55" s="72">
        <v>50</v>
      </c>
      <c r="B55" s="93" t="s">
        <v>55</v>
      </c>
      <c r="C55" s="70">
        <v>44.6</v>
      </c>
      <c r="D55" s="28">
        <v>0</v>
      </c>
      <c r="E55" s="28">
        <v>0.53200000000000003</v>
      </c>
      <c r="F55" s="28">
        <f t="shared" si="0"/>
        <v>0.53200000000000003</v>
      </c>
      <c r="G55" s="65">
        <f t="shared" si="1"/>
        <v>4.5752E-4</v>
      </c>
      <c r="H55" s="12">
        <f>C55/11031.5*H10</f>
        <v>0.41896369840112407</v>
      </c>
      <c r="I55" s="71">
        <f>G55+H55</f>
        <v>0.41942121840112406</v>
      </c>
      <c r="J55" s="31"/>
      <c r="K55" s="98"/>
      <c r="L55" s="95"/>
      <c r="M55" s="31"/>
      <c r="N55" s="31"/>
      <c r="O55" s="27">
        <v>41</v>
      </c>
      <c r="P55" s="93" t="s">
        <v>224</v>
      </c>
      <c r="Q55" s="16">
        <v>34.5</v>
      </c>
      <c r="R55" s="28">
        <v>0</v>
      </c>
      <c r="S55" s="28">
        <v>0.33100000000000002</v>
      </c>
      <c r="T55" s="28">
        <f t="shared" si="10"/>
        <v>0.33100000000000002</v>
      </c>
      <c r="U55" s="65">
        <f t="shared" si="4"/>
        <v>2.8466E-4</v>
      </c>
      <c r="V55" s="12">
        <f>Q55/2152.5*V10</f>
        <v>0.33951963725435547</v>
      </c>
      <c r="W55" s="14">
        <f t="shared" si="11"/>
        <v>0.33980429725435546</v>
      </c>
      <c r="X55" s="31"/>
      <c r="Y55" s="98"/>
      <c r="Z55" s="95"/>
      <c r="AA55" s="96"/>
      <c r="AB55" s="96"/>
    </row>
    <row r="56" spans="1:28" x14ac:dyDescent="0.25">
      <c r="A56" s="15">
        <v>51</v>
      </c>
      <c r="B56" s="93" t="s">
        <v>56</v>
      </c>
      <c r="C56" s="16">
        <v>75.5</v>
      </c>
      <c r="D56" s="28">
        <v>0</v>
      </c>
      <c r="E56" s="28">
        <v>0.77500000000000002</v>
      </c>
      <c r="F56" s="28">
        <f t="shared" si="0"/>
        <v>0.77500000000000002</v>
      </c>
      <c r="G56" s="65">
        <f t="shared" si="1"/>
        <v>6.6649999999999999E-4</v>
      </c>
      <c r="H56" s="12">
        <f>C56/11031.5*H10</f>
        <v>0.70923226971490738</v>
      </c>
      <c r="I56" s="71">
        <f>G56+H56</f>
        <v>0.7098987697149074</v>
      </c>
      <c r="J56" s="31"/>
      <c r="K56" s="98"/>
      <c r="L56" s="95"/>
      <c r="M56" s="31"/>
      <c r="N56" s="31"/>
      <c r="O56" s="27">
        <v>42</v>
      </c>
      <c r="P56" s="93" t="s">
        <v>225</v>
      </c>
      <c r="Q56" s="16">
        <v>32.700000000000003</v>
      </c>
      <c r="R56" s="28">
        <v>0</v>
      </c>
      <c r="S56" s="28">
        <v>0</v>
      </c>
      <c r="T56" s="28">
        <f t="shared" si="10"/>
        <v>0</v>
      </c>
      <c r="U56" s="65">
        <f t="shared" si="4"/>
        <v>0</v>
      </c>
      <c r="V56" s="12">
        <f>Q56/2152.5*V10</f>
        <v>0.32180556922369341</v>
      </c>
      <c r="W56" s="14">
        <f t="shared" si="11"/>
        <v>0.32180556922369341</v>
      </c>
      <c r="X56" s="31"/>
      <c r="Y56" s="98"/>
      <c r="Z56" s="95"/>
      <c r="AA56" s="96"/>
      <c r="AB56" s="96"/>
    </row>
    <row r="57" spans="1:28" x14ac:dyDescent="0.25">
      <c r="A57" s="15">
        <v>52</v>
      </c>
      <c r="B57" s="93" t="s">
        <v>57</v>
      </c>
      <c r="C57" s="16">
        <v>45.8</v>
      </c>
      <c r="D57" s="28">
        <v>0</v>
      </c>
      <c r="E57" s="28">
        <v>0.65300000000000002</v>
      </c>
      <c r="F57" s="28">
        <f t="shared" si="0"/>
        <v>0.65300000000000002</v>
      </c>
      <c r="G57" s="65">
        <f t="shared" si="1"/>
        <v>5.6158E-4</v>
      </c>
      <c r="H57" s="12">
        <f>C57/11031.5*H10</f>
        <v>0.43023626427738748</v>
      </c>
      <c r="I57" s="14">
        <f t="shared" si="2"/>
        <v>0.43079784427738749</v>
      </c>
      <c r="J57" s="31"/>
      <c r="K57" s="98"/>
      <c r="L57" s="95"/>
      <c r="M57" s="31"/>
      <c r="N57" s="31"/>
      <c r="O57" s="27">
        <v>43</v>
      </c>
      <c r="P57" s="93" t="s">
        <v>226</v>
      </c>
      <c r="Q57" s="16">
        <v>33.4</v>
      </c>
      <c r="R57" s="28">
        <v>0</v>
      </c>
      <c r="S57" s="28">
        <v>0.08</v>
      </c>
      <c r="T57" s="28">
        <f>S57-R57</f>
        <v>0.08</v>
      </c>
      <c r="U57" s="65">
        <f t="shared" si="4"/>
        <v>6.8800000000000005E-5</v>
      </c>
      <c r="V57" s="12">
        <f>Q57/2152.5*V10</f>
        <v>0.32869437345783975</v>
      </c>
      <c r="W57" s="14">
        <f t="shared" si="11"/>
        <v>0.32876317345783973</v>
      </c>
      <c r="X57" s="31"/>
      <c r="Y57" s="98"/>
      <c r="Z57" s="95"/>
      <c r="AA57" s="96"/>
      <c r="AB57" s="96"/>
    </row>
    <row r="58" spans="1:28" x14ac:dyDescent="0.25">
      <c r="A58" s="15">
        <v>53</v>
      </c>
      <c r="B58" s="93" t="s">
        <v>58</v>
      </c>
      <c r="C58" s="16">
        <v>47.3</v>
      </c>
      <c r="D58" s="28">
        <v>0</v>
      </c>
      <c r="E58" s="28">
        <v>0.54200000000000004</v>
      </c>
      <c r="F58" s="28">
        <f t="shared" si="0"/>
        <v>0.54200000000000004</v>
      </c>
      <c r="G58" s="65">
        <f t="shared" si="1"/>
        <v>4.6612000000000004E-4</v>
      </c>
      <c r="H58" s="12">
        <f>C58/11031.5*H10</f>
        <v>0.44432697162271678</v>
      </c>
      <c r="I58" s="14">
        <f t="shared" si="2"/>
        <v>0.4447930916227168</v>
      </c>
      <c r="J58" s="31"/>
      <c r="K58" s="98"/>
      <c r="L58" s="95"/>
      <c r="M58" s="31"/>
      <c r="N58" s="31"/>
      <c r="O58" s="27">
        <v>44</v>
      </c>
      <c r="P58" s="93" t="s">
        <v>227</v>
      </c>
      <c r="Q58" s="16">
        <v>37.299999999999997</v>
      </c>
      <c r="R58" s="28">
        <v>0</v>
      </c>
      <c r="S58" s="28">
        <v>7.1999999999999995E-2</v>
      </c>
      <c r="T58" s="28">
        <f t="shared" ref="T58:T71" si="12">S58-R58</f>
        <v>7.1999999999999995E-2</v>
      </c>
      <c r="U58" s="65">
        <f t="shared" si="4"/>
        <v>6.191999999999999E-5</v>
      </c>
      <c r="V58" s="12">
        <f>Q58/2152.5*V10</f>
        <v>0.36707485419094077</v>
      </c>
      <c r="W58" s="14">
        <f t="shared" si="11"/>
        <v>0.36713677419094076</v>
      </c>
      <c r="X58" s="31"/>
      <c r="Y58" s="98"/>
      <c r="Z58" s="95"/>
      <c r="AA58" s="96"/>
      <c r="AB58" s="96"/>
    </row>
    <row r="59" spans="1:28" x14ac:dyDescent="0.25">
      <c r="A59" s="15">
        <v>54</v>
      </c>
      <c r="B59" s="93" t="s">
        <v>63</v>
      </c>
      <c r="C59" s="16">
        <v>48.2</v>
      </c>
      <c r="D59" s="28">
        <v>0</v>
      </c>
      <c r="E59" s="28">
        <v>0.41899999999999998</v>
      </c>
      <c r="F59" s="28">
        <f t="shared" ref="F59" si="13">E59-D59</f>
        <v>0.41899999999999998</v>
      </c>
      <c r="G59" s="65">
        <f t="shared" si="1"/>
        <v>3.6033999999999996E-4</v>
      </c>
      <c r="H59" s="12">
        <f>C59/11031.5*H10</f>
        <v>0.45278139602991441</v>
      </c>
      <c r="I59" s="14">
        <f t="shared" ref="I59" si="14">G59+H59</f>
        <v>0.45314173602991442</v>
      </c>
      <c r="J59" s="31"/>
      <c r="K59" s="98"/>
      <c r="L59" s="95"/>
      <c r="M59" s="31"/>
      <c r="N59" s="31"/>
      <c r="O59" s="27">
        <v>45</v>
      </c>
      <c r="P59" s="93" t="s">
        <v>228</v>
      </c>
      <c r="Q59" s="16">
        <v>38.700000000000003</v>
      </c>
      <c r="R59" s="28">
        <v>0</v>
      </c>
      <c r="S59" s="28">
        <v>0</v>
      </c>
      <c r="T59" s="28">
        <f t="shared" si="12"/>
        <v>0</v>
      </c>
      <c r="U59" s="65">
        <f t="shared" si="4"/>
        <v>0</v>
      </c>
      <c r="V59" s="12">
        <f>Q59/2152.5*V10</f>
        <v>0.38085246265923356</v>
      </c>
      <c r="W59" s="14">
        <f t="shared" si="11"/>
        <v>0.38085246265923356</v>
      </c>
      <c r="X59" s="31"/>
      <c r="Y59" s="98"/>
      <c r="Z59" s="95"/>
      <c r="AA59" s="96"/>
      <c r="AB59" s="96"/>
    </row>
    <row r="60" spans="1:28" x14ac:dyDescent="0.25">
      <c r="A60" s="15">
        <v>55</v>
      </c>
      <c r="B60" s="93" t="s">
        <v>59</v>
      </c>
      <c r="C60" s="16">
        <v>98.4</v>
      </c>
      <c r="D60" s="28">
        <v>0</v>
      </c>
      <c r="E60" s="28">
        <v>1.4390000000000001</v>
      </c>
      <c r="F60" s="28">
        <f t="shared" si="0"/>
        <v>1.4390000000000001</v>
      </c>
      <c r="G60" s="65">
        <f t="shared" si="1"/>
        <v>1.2375400000000001E-3</v>
      </c>
      <c r="H60" s="12">
        <f>C60/11031.5*H10</f>
        <v>0.92435040185360107</v>
      </c>
      <c r="I60" s="14">
        <f t="shared" si="2"/>
        <v>0.92558794185360105</v>
      </c>
      <c r="J60" s="31"/>
      <c r="K60" s="98"/>
      <c r="L60" s="95"/>
      <c r="M60" s="31"/>
      <c r="N60" s="31"/>
      <c r="O60" s="27">
        <v>46</v>
      </c>
      <c r="P60" s="93" t="s">
        <v>229</v>
      </c>
      <c r="Q60" s="16">
        <v>39</v>
      </c>
      <c r="R60" s="28">
        <v>0</v>
      </c>
      <c r="S60" s="28">
        <v>0.55000000000000004</v>
      </c>
      <c r="T60" s="28">
        <f t="shared" si="12"/>
        <v>0.55000000000000004</v>
      </c>
      <c r="U60" s="65">
        <f t="shared" si="4"/>
        <v>4.73E-4</v>
      </c>
      <c r="V60" s="12">
        <f>Q60/2152.5*V10</f>
        <v>0.38380480733101052</v>
      </c>
      <c r="W60" s="14">
        <f t="shared" si="11"/>
        <v>0.38427780733101052</v>
      </c>
      <c r="X60" s="31"/>
      <c r="Y60" s="98"/>
      <c r="Z60" s="95"/>
      <c r="AA60" s="96"/>
      <c r="AB60" s="96"/>
    </row>
    <row r="61" spans="1:28" x14ac:dyDescent="0.25">
      <c r="A61" s="15">
        <v>56</v>
      </c>
      <c r="B61" s="93" t="s">
        <v>60</v>
      </c>
      <c r="C61" s="16">
        <v>68</v>
      </c>
      <c r="D61" s="28">
        <v>0</v>
      </c>
      <c r="E61" s="28">
        <v>7.9000000000000001E-2</v>
      </c>
      <c r="F61" s="28">
        <f t="shared" si="0"/>
        <v>7.9000000000000001E-2</v>
      </c>
      <c r="G61" s="65">
        <f t="shared" si="1"/>
        <v>6.7940000000000003E-5</v>
      </c>
      <c r="H61" s="12">
        <f>C61/11031.5*H10</f>
        <v>0.63877873298826093</v>
      </c>
      <c r="I61" s="14">
        <f t="shared" si="2"/>
        <v>0.63884667298826092</v>
      </c>
      <c r="J61" s="31"/>
      <c r="K61" s="98"/>
      <c r="L61" s="95"/>
      <c r="M61" s="31"/>
      <c r="N61" s="31"/>
      <c r="O61" s="27">
        <v>47</v>
      </c>
      <c r="P61" s="93" t="s">
        <v>230</v>
      </c>
      <c r="Q61" s="16">
        <v>35.700000000000003</v>
      </c>
      <c r="R61" s="28">
        <v>0</v>
      </c>
      <c r="S61" s="28">
        <v>0.30599999999999999</v>
      </c>
      <c r="T61" s="28">
        <f t="shared" si="12"/>
        <v>0.30599999999999999</v>
      </c>
      <c r="U61" s="65">
        <f t="shared" si="4"/>
        <v>2.6315999999999997E-4</v>
      </c>
      <c r="V61" s="12">
        <f>Q61/2152.5*V10</f>
        <v>0.35132901594146349</v>
      </c>
      <c r="W61" s="14">
        <f t="shared" si="11"/>
        <v>0.35159217594146347</v>
      </c>
      <c r="X61" s="31"/>
      <c r="Y61" s="98"/>
      <c r="Z61" s="95"/>
      <c r="AA61" s="96"/>
      <c r="AB61" s="96"/>
    </row>
    <row r="62" spans="1:28" x14ac:dyDescent="0.25">
      <c r="A62" s="15">
        <v>57</v>
      </c>
      <c r="B62" s="93" t="s">
        <v>61</v>
      </c>
      <c r="C62" s="16">
        <v>50.6</v>
      </c>
      <c r="D62" s="28">
        <v>0</v>
      </c>
      <c r="E62" s="28">
        <v>0.28499999999999998</v>
      </c>
      <c r="F62" s="28">
        <f>E62-D62</f>
        <v>0.28499999999999998</v>
      </c>
      <c r="G62" s="65">
        <f t="shared" si="1"/>
        <v>2.4509999999999999E-4</v>
      </c>
      <c r="H62" s="12">
        <f>C62/11031.5*H10</f>
        <v>0.47532652778244122</v>
      </c>
      <c r="I62" s="14">
        <f t="shared" si="2"/>
        <v>0.47557162778244122</v>
      </c>
      <c r="J62" s="31"/>
      <c r="K62" s="97"/>
      <c r="L62" s="31"/>
      <c r="M62" s="31"/>
      <c r="N62" s="31"/>
      <c r="O62" s="27">
        <v>48</v>
      </c>
      <c r="P62" s="93" t="s">
        <v>231</v>
      </c>
      <c r="Q62" s="16">
        <v>34.299999999999997</v>
      </c>
      <c r="R62" s="28">
        <v>0</v>
      </c>
      <c r="S62" s="28">
        <v>0.32200000000000001</v>
      </c>
      <c r="T62" s="28">
        <f t="shared" si="12"/>
        <v>0.32200000000000001</v>
      </c>
      <c r="U62" s="65">
        <f t="shared" si="4"/>
        <v>2.7692E-4</v>
      </c>
      <c r="V62" s="12">
        <f>Q62/2152.5*V10</f>
        <v>0.33755140747317075</v>
      </c>
      <c r="W62" s="14">
        <f t="shared" si="11"/>
        <v>0.33782832747317076</v>
      </c>
      <c r="X62" s="31"/>
      <c r="Y62" s="97"/>
      <c r="Z62" s="95"/>
      <c r="AA62" s="96"/>
      <c r="AB62" s="96"/>
    </row>
    <row r="63" spans="1:28" x14ac:dyDescent="0.25">
      <c r="A63" s="15">
        <v>58</v>
      </c>
      <c r="B63" s="93" t="s">
        <v>62</v>
      </c>
      <c r="C63" s="16">
        <v>50.1</v>
      </c>
      <c r="D63" s="28">
        <v>0</v>
      </c>
      <c r="E63" s="28">
        <v>0.56899999999999995</v>
      </c>
      <c r="F63" s="28">
        <f t="shared" si="0"/>
        <v>0.56899999999999995</v>
      </c>
      <c r="G63" s="65">
        <f t="shared" si="1"/>
        <v>4.8933999999999989E-4</v>
      </c>
      <c r="H63" s="12">
        <f>C63/11031.5*H10</f>
        <v>0.47062962533399816</v>
      </c>
      <c r="I63" s="14">
        <f t="shared" si="2"/>
        <v>0.47111896533399816</v>
      </c>
      <c r="J63" s="31"/>
      <c r="K63" s="98"/>
      <c r="L63" s="95"/>
      <c r="M63" s="31"/>
      <c r="N63" s="31"/>
      <c r="O63" s="27">
        <v>49</v>
      </c>
      <c r="P63" s="93" t="s">
        <v>232</v>
      </c>
      <c r="Q63" s="16">
        <v>36.1</v>
      </c>
      <c r="R63" s="28">
        <v>0</v>
      </c>
      <c r="S63" s="28">
        <v>0.219</v>
      </c>
      <c r="T63" s="28">
        <f t="shared" si="12"/>
        <v>0.219</v>
      </c>
      <c r="U63" s="65">
        <f t="shared" si="4"/>
        <v>1.8834E-4</v>
      </c>
      <c r="V63" s="12">
        <f>Q63/2152.5*V10</f>
        <v>0.35526547550383281</v>
      </c>
      <c r="W63" s="14">
        <f t="shared" si="11"/>
        <v>0.35545381550383282</v>
      </c>
      <c r="X63" s="31"/>
      <c r="Y63" s="98"/>
      <c r="Z63" s="95"/>
      <c r="AA63" s="96"/>
      <c r="AB63" s="96"/>
    </row>
    <row r="64" spans="1:28" x14ac:dyDescent="0.25">
      <c r="A64" s="15">
        <v>59</v>
      </c>
      <c r="B64" s="93" t="s">
        <v>63</v>
      </c>
      <c r="C64" s="16">
        <v>44.7</v>
      </c>
      <c r="D64" s="28">
        <v>0</v>
      </c>
      <c r="E64" s="28">
        <v>0.44500000000000001</v>
      </c>
      <c r="F64" s="28">
        <f t="shared" si="0"/>
        <v>0.44500000000000001</v>
      </c>
      <c r="G64" s="65">
        <f t="shared" si="1"/>
        <v>3.8269999999999998E-4</v>
      </c>
      <c r="H64" s="12">
        <f>C64/11031.5*H10</f>
        <v>0.41990307889081269</v>
      </c>
      <c r="I64" s="14">
        <f t="shared" si="2"/>
        <v>0.4202857788908127</v>
      </c>
      <c r="J64" s="31"/>
      <c r="K64" s="98"/>
      <c r="L64" s="95"/>
      <c r="M64" s="31"/>
      <c r="N64" s="31"/>
      <c r="O64" s="27">
        <v>50</v>
      </c>
      <c r="P64" s="93" t="s">
        <v>233</v>
      </c>
      <c r="Q64" s="16">
        <v>33.700000000000003</v>
      </c>
      <c r="R64" s="28">
        <v>0</v>
      </c>
      <c r="S64" s="28">
        <v>0.41899999999999998</v>
      </c>
      <c r="T64" s="28">
        <f t="shared" si="12"/>
        <v>0.41899999999999998</v>
      </c>
      <c r="U64" s="65">
        <f t="shared" si="4"/>
        <v>3.6033999999999996E-4</v>
      </c>
      <c r="V64" s="12">
        <f>Q64/2152.5*V10</f>
        <v>0.33164671812961677</v>
      </c>
      <c r="W64" s="14">
        <f t="shared" si="11"/>
        <v>0.33200705812961678</v>
      </c>
      <c r="X64" s="31"/>
      <c r="Y64" s="98"/>
      <c r="Z64" s="95"/>
      <c r="AA64" s="96"/>
      <c r="AB64" s="96"/>
    </row>
    <row r="65" spans="1:28" s="32" customFormat="1" x14ac:dyDescent="0.25">
      <c r="A65" s="15">
        <v>60</v>
      </c>
      <c r="B65" s="93"/>
      <c r="C65" s="16">
        <v>75.7</v>
      </c>
      <c r="D65" s="28">
        <v>0</v>
      </c>
      <c r="E65" s="28">
        <v>0</v>
      </c>
      <c r="F65" s="28">
        <f t="shared" si="0"/>
        <v>0</v>
      </c>
      <c r="G65" s="65">
        <f t="shared" si="1"/>
        <v>0</v>
      </c>
      <c r="H65" s="12">
        <f>C65/11031.5*H10</f>
        <v>0.7111110306942845</v>
      </c>
      <c r="I65" s="14">
        <f t="shared" si="2"/>
        <v>0.7111110306942845</v>
      </c>
      <c r="J65" s="31"/>
      <c r="K65" s="98"/>
      <c r="L65" s="95"/>
      <c r="M65" s="31"/>
      <c r="N65" s="31"/>
      <c r="O65" s="27">
        <v>51</v>
      </c>
      <c r="P65" s="93" t="s">
        <v>234</v>
      </c>
      <c r="Q65" s="16">
        <v>28.1</v>
      </c>
      <c r="R65" s="28">
        <v>0</v>
      </c>
      <c r="S65" s="28">
        <v>5.0000000000000001E-3</v>
      </c>
      <c r="T65" s="28">
        <f t="shared" si="12"/>
        <v>5.0000000000000001E-3</v>
      </c>
      <c r="U65" s="65">
        <f t="shared" si="4"/>
        <v>4.3000000000000003E-6</v>
      </c>
      <c r="V65" s="12">
        <f>Q65/2152.5*V10</f>
        <v>0.27653628425644605</v>
      </c>
      <c r="W65" s="14">
        <f t="shared" si="11"/>
        <v>0.27654058425644606</v>
      </c>
      <c r="X65" s="31"/>
      <c r="Y65" s="98"/>
      <c r="Z65" s="95"/>
      <c r="AA65" s="96"/>
      <c r="AB65" s="96"/>
    </row>
    <row r="66" spans="1:28" x14ac:dyDescent="0.25">
      <c r="A66" s="15">
        <v>61</v>
      </c>
      <c r="B66" s="93" t="s">
        <v>64</v>
      </c>
      <c r="C66" s="16">
        <v>45.8</v>
      </c>
      <c r="D66" s="28">
        <v>0</v>
      </c>
      <c r="E66" s="28">
        <v>0.51</v>
      </c>
      <c r="F66" s="28">
        <f t="shared" si="0"/>
        <v>0.51</v>
      </c>
      <c r="G66" s="65">
        <f t="shared" si="1"/>
        <v>4.3859999999999998E-4</v>
      </c>
      <c r="H66" s="12">
        <f>C66/11031.5*H10</f>
        <v>0.43023626427738748</v>
      </c>
      <c r="I66" s="14">
        <f t="shared" si="2"/>
        <v>0.43067486427738749</v>
      </c>
      <c r="J66" s="31"/>
      <c r="K66" s="97"/>
      <c r="L66" s="95"/>
      <c r="M66" s="31"/>
      <c r="N66" s="31"/>
      <c r="O66" s="27">
        <v>52</v>
      </c>
      <c r="P66" s="93" t="s">
        <v>235</v>
      </c>
      <c r="Q66" s="16">
        <v>26.6</v>
      </c>
      <c r="R66" s="28">
        <v>0</v>
      </c>
      <c r="S66" s="28">
        <v>0.23300000000000001</v>
      </c>
      <c r="T66" s="28">
        <f t="shared" si="12"/>
        <v>0.23300000000000001</v>
      </c>
      <c r="U66" s="65">
        <f t="shared" si="4"/>
        <v>2.0038E-4</v>
      </c>
      <c r="V66" s="12">
        <f>Q66/2152.5*V10</f>
        <v>0.26177456089756101</v>
      </c>
      <c r="W66" s="14">
        <f t="shared" si="11"/>
        <v>0.26197494089756101</v>
      </c>
      <c r="X66" s="31"/>
      <c r="Y66" s="97"/>
      <c r="Z66" s="95"/>
      <c r="AA66" s="96"/>
      <c r="AB66" s="96"/>
    </row>
    <row r="67" spans="1:28" x14ac:dyDescent="0.25">
      <c r="A67" s="15">
        <v>62</v>
      </c>
      <c r="B67" s="93" t="s">
        <v>65</v>
      </c>
      <c r="C67" s="16">
        <v>48.4</v>
      </c>
      <c r="D67" s="28">
        <v>0</v>
      </c>
      <c r="E67" s="28">
        <v>0.78700000000000003</v>
      </c>
      <c r="F67" s="28">
        <f t="shared" si="0"/>
        <v>0.78700000000000003</v>
      </c>
      <c r="G67" s="65">
        <f t="shared" si="1"/>
        <v>6.7681999999999996E-4</v>
      </c>
      <c r="H67" s="12">
        <f>C67/11031.5*H10</f>
        <v>0.45466015700929158</v>
      </c>
      <c r="I67" s="14">
        <f t="shared" si="2"/>
        <v>0.4553369770092916</v>
      </c>
      <c r="J67" s="31"/>
      <c r="K67" s="98"/>
      <c r="L67" s="95"/>
      <c r="M67" s="31"/>
      <c r="N67" s="31"/>
      <c r="O67" s="27">
        <v>53</v>
      </c>
      <c r="P67" s="93" t="s">
        <v>236</v>
      </c>
      <c r="Q67" s="16">
        <v>27.9</v>
      </c>
      <c r="R67" s="28">
        <v>0</v>
      </c>
      <c r="S67" s="28">
        <v>0.188</v>
      </c>
      <c r="T67" s="28">
        <f t="shared" si="12"/>
        <v>0.188</v>
      </c>
      <c r="U67" s="65">
        <f t="shared" si="4"/>
        <v>1.6167999999999998E-4</v>
      </c>
      <c r="V67" s="12">
        <f>Q67/2152.5*V10</f>
        <v>0.27456805447526134</v>
      </c>
      <c r="W67" s="14">
        <f t="shared" si="11"/>
        <v>0.27472973447526133</v>
      </c>
      <c r="X67" s="31"/>
      <c r="Y67" s="98"/>
      <c r="Z67" s="95"/>
      <c r="AA67" s="96"/>
      <c r="AB67" s="96"/>
    </row>
    <row r="68" spans="1:28" x14ac:dyDescent="0.25">
      <c r="A68" s="15">
        <v>63</v>
      </c>
      <c r="B68" s="93" t="s">
        <v>66</v>
      </c>
      <c r="C68" s="16">
        <v>48</v>
      </c>
      <c r="D68" s="28">
        <v>0</v>
      </c>
      <c r="E68" s="28">
        <v>0.158</v>
      </c>
      <c r="F68" s="28">
        <f t="shared" si="0"/>
        <v>0.158</v>
      </c>
      <c r="G68" s="65">
        <f t="shared" si="1"/>
        <v>1.3588000000000001E-4</v>
      </c>
      <c r="H68" s="12">
        <f>C68/11031.5*H10</f>
        <v>0.45090263505053713</v>
      </c>
      <c r="I68" s="14">
        <f t="shared" si="2"/>
        <v>0.4510385150505371</v>
      </c>
      <c r="J68" s="31"/>
      <c r="K68" s="98"/>
      <c r="L68" s="95"/>
      <c r="M68" s="31"/>
      <c r="N68" s="31"/>
      <c r="O68" s="27">
        <v>54</v>
      </c>
      <c r="P68" s="93" t="s">
        <v>237</v>
      </c>
      <c r="Q68" s="16">
        <v>25.9</v>
      </c>
      <c r="R68" s="28">
        <v>0</v>
      </c>
      <c r="S68" s="28">
        <v>4.4999999999999998E-2</v>
      </c>
      <c r="T68" s="28">
        <f t="shared" si="12"/>
        <v>4.4999999999999998E-2</v>
      </c>
      <c r="U68" s="65">
        <f t="shared" si="4"/>
        <v>3.8699999999999999E-5</v>
      </c>
      <c r="V68" s="12">
        <f>Q68/2152.5*V10</f>
        <v>0.25488575666341462</v>
      </c>
      <c r="W68" s="14">
        <f t="shared" si="11"/>
        <v>0.25492445666341462</v>
      </c>
      <c r="X68" s="31"/>
      <c r="Y68" s="98"/>
      <c r="Z68" s="95"/>
      <c r="AA68" s="96"/>
      <c r="AB68" s="96"/>
    </row>
    <row r="69" spans="1:28" x14ac:dyDescent="0.25">
      <c r="A69" s="15">
        <v>64</v>
      </c>
      <c r="B69" s="93" t="s">
        <v>67</v>
      </c>
      <c r="C69" s="16">
        <v>98.7</v>
      </c>
      <c r="D69" s="28">
        <v>0</v>
      </c>
      <c r="E69" s="28">
        <v>0.56499999999999995</v>
      </c>
      <c r="F69" s="28">
        <f t="shared" si="0"/>
        <v>0.56499999999999995</v>
      </c>
      <c r="G69" s="65">
        <f t="shared" si="1"/>
        <v>4.8589999999999994E-4</v>
      </c>
      <c r="H69" s="12">
        <f>C69/11031.5*H10</f>
        <v>0.92716854332266696</v>
      </c>
      <c r="I69" s="14">
        <f t="shared" si="2"/>
        <v>0.927654443322667</v>
      </c>
      <c r="J69" s="31"/>
      <c r="K69" s="98"/>
      <c r="L69" s="95"/>
      <c r="M69" s="31"/>
      <c r="N69" s="31"/>
      <c r="O69" s="27">
        <v>55</v>
      </c>
      <c r="P69" s="93" t="s">
        <v>238</v>
      </c>
      <c r="Q69" s="16">
        <v>26.1</v>
      </c>
      <c r="R69" s="28">
        <v>0</v>
      </c>
      <c r="S69" s="28">
        <v>0</v>
      </c>
      <c r="T69" s="28">
        <f t="shared" si="12"/>
        <v>0</v>
      </c>
      <c r="U69" s="65">
        <f t="shared" si="4"/>
        <v>0</v>
      </c>
      <c r="V69" s="12">
        <f>Q69/2152.5*V10</f>
        <v>0.25685398644459934</v>
      </c>
      <c r="W69" s="14">
        <f t="shared" si="11"/>
        <v>0.25685398644459934</v>
      </c>
      <c r="X69" s="31"/>
      <c r="Y69" s="98"/>
      <c r="Z69" s="95"/>
      <c r="AA69" s="96"/>
      <c r="AB69" s="96"/>
    </row>
    <row r="70" spans="1:28" x14ac:dyDescent="0.25">
      <c r="A70" s="15">
        <v>65</v>
      </c>
      <c r="B70" s="93" t="s">
        <v>74</v>
      </c>
      <c r="C70" s="16">
        <v>67.7</v>
      </c>
      <c r="D70" s="28">
        <v>0</v>
      </c>
      <c r="E70" s="28">
        <v>0.5</v>
      </c>
      <c r="F70" s="28">
        <f t="shared" si="0"/>
        <v>0.5</v>
      </c>
      <c r="G70" s="65">
        <f t="shared" si="1"/>
        <v>4.2999999999999999E-4</v>
      </c>
      <c r="H70" s="12">
        <f>C70/11031.5*H10</f>
        <v>0.63596059151919504</v>
      </c>
      <c r="I70" s="14">
        <f t="shared" si="2"/>
        <v>0.63639059151919508</v>
      </c>
      <c r="J70" s="31"/>
      <c r="K70" s="98"/>
      <c r="L70" s="95"/>
      <c r="M70" s="31"/>
      <c r="N70" s="31"/>
      <c r="O70" s="27">
        <v>56</v>
      </c>
      <c r="P70" s="93" t="s">
        <v>239</v>
      </c>
      <c r="Q70" s="16">
        <v>34.4</v>
      </c>
      <c r="R70" s="28">
        <v>0</v>
      </c>
      <c r="S70" s="28">
        <v>0.38</v>
      </c>
      <c r="T70" s="28">
        <f t="shared" si="12"/>
        <v>0.38</v>
      </c>
      <c r="U70" s="65">
        <f t="shared" si="4"/>
        <v>3.2679999999999997E-4</v>
      </c>
      <c r="V70" s="12">
        <f>Q70/2152.5*V10</f>
        <v>0.33853552236376311</v>
      </c>
      <c r="W70" s="14">
        <f t="shared" si="11"/>
        <v>0.33886232236376312</v>
      </c>
      <c r="X70" s="31"/>
      <c r="Y70" s="98"/>
      <c r="Z70" s="95"/>
      <c r="AA70" s="96"/>
      <c r="AB70" s="96"/>
    </row>
    <row r="71" spans="1:28" x14ac:dyDescent="0.25">
      <c r="A71" s="15">
        <v>66</v>
      </c>
      <c r="B71" s="93" t="s">
        <v>68</v>
      </c>
      <c r="C71" s="16">
        <v>50.1</v>
      </c>
      <c r="D71" s="28">
        <v>0</v>
      </c>
      <c r="E71" s="28">
        <v>0.105</v>
      </c>
      <c r="F71" s="28">
        <f t="shared" si="0"/>
        <v>0.105</v>
      </c>
      <c r="G71" s="65">
        <f t="shared" si="1"/>
        <v>9.0299999999999999E-5</v>
      </c>
      <c r="H71" s="12">
        <f>C71/11031.5*H10</f>
        <v>0.47062962533399816</v>
      </c>
      <c r="I71" s="14">
        <f t="shared" si="2"/>
        <v>0.47071992533399815</v>
      </c>
      <c r="J71" s="31"/>
      <c r="K71" s="98"/>
      <c r="L71" s="95"/>
      <c r="M71" s="31"/>
      <c r="N71" s="31"/>
      <c r="O71" s="27">
        <v>57</v>
      </c>
      <c r="P71" s="93" t="s">
        <v>240</v>
      </c>
      <c r="Q71" s="16">
        <v>32.1</v>
      </c>
      <c r="R71" s="28">
        <v>0</v>
      </c>
      <c r="S71" s="28">
        <v>0.38900000000000001</v>
      </c>
      <c r="T71" s="28">
        <f t="shared" si="12"/>
        <v>0.38900000000000001</v>
      </c>
      <c r="U71" s="65">
        <f t="shared" si="4"/>
        <v>3.3453999999999998E-4</v>
      </c>
      <c r="V71" s="12">
        <f>Q71/2152.5*V10</f>
        <v>0.31590087988013943</v>
      </c>
      <c r="W71" s="14">
        <f>U71+V71</f>
        <v>0.31623541988013942</v>
      </c>
      <c r="X71" s="31"/>
      <c r="Y71" s="98"/>
      <c r="Z71" s="95"/>
      <c r="AA71" s="96"/>
      <c r="AB71" s="96"/>
    </row>
    <row r="72" spans="1:28" x14ac:dyDescent="0.25">
      <c r="A72" s="15">
        <v>67</v>
      </c>
      <c r="B72" s="93" t="s">
        <v>69</v>
      </c>
      <c r="C72" s="16">
        <v>50.1</v>
      </c>
      <c r="D72" s="28">
        <v>0</v>
      </c>
      <c r="E72" s="28">
        <v>0.54900000000000004</v>
      </c>
      <c r="F72" s="28">
        <f t="shared" si="0"/>
        <v>0.54900000000000004</v>
      </c>
      <c r="G72" s="65">
        <f t="shared" si="1"/>
        <v>4.7214000000000002E-4</v>
      </c>
      <c r="H72" s="12">
        <f>C72/11031.5*H10</f>
        <v>0.47062962533399816</v>
      </c>
      <c r="I72" s="14">
        <f t="shared" si="2"/>
        <v>0.47110176533399817</v>
      </c>
      <c r="J72" s="31"/>
      <c r="K72" s="98"/>
      <c r="L72" s="95"/>
      <c r="M72" s="31"/>
      <c r="N72" s="31"/>
      <c r="O72" s="15">
        <v>58</v>
      </c>
      <c r="P72" s="93" t="s">
        <v>241</v>
      </c>
      <c r="Q72" s="16">
        <v>33.9</v>
      </c>
      <c r="R72" s="28">
        <v>0</v>
      </c>
      <c r="S72" s="28">
        <v>0</v>
      </c>
      <c r="T72" s="28">
        <f>S72-R72</f>
        <v>0</v>
      </c>
      <c r="U72" s="65">
        <f t="shared" si="4"/>
        <v>0</v>
      </c>
      <c r="V72" s="12">
        <f>Q72/2152.5*V10</f>
        <v>0.33361494791080143</v>
      </c>
      <c r="W72" s="14">
        <f t="shared" ref="W72:W77" si="15">U72+V72</f>
        <v>0.33361494791080143</v>
      </c>
      <c r="X72" s="31"/>
      <c r="Y72" s="98"/>
      <c r="Z72" s="95"/>
      <c r="AA72" s="96"/>
      <c r="AB72" s="96"/>
    </row>
    <row r="73" spans="1:28" x14ac:dyDescent="0.25">
      <c r="A73" s="15">
        <v>68</v>
      </c>
      <c r="B73" s="93" t="s">
        <v>70</v>
      </c>
      <c r="C73" s="16">
        <v>45.2</v>
      </c>
      <c r="D73" s="28">
        <v>0</v>
      </c>
      <c r="E73" s="28">
        <v>0.224</v>
      </c>
      <c r="F73" s="28">
        <f t="shared" si="0"/>
        <v>0.224</v>
      </c>
      <c r="G73" s="65">
        <f t="shared" si="1"/>
        <v>1.9264E-4</v>
      </c>
      <c r="H73" s="12">
        <f>C73/11031.5*H10</f>
        <v>0.42459998133925586</v>
      </c>
      <c r="I73" s="14">
        <f t="shared" si="2"/>
        <v>0.42479262133925588</v>
      </c>
      <c r="J73" s="31"/>
      <c r="K73" s="98"/>
      <c r="L73" s="95"/>
      <c r="M73" s="31"/>
      <c r="N73" s="31"/>
      <c r="O73" s="27">
        <v>59</v>
      </c>
      <c r="P73" s="93" t="s">
        <v>242</v>
      </c>
      <c r="Q73" s="16">
        <v>37.299999999999997</v>
      </c>
      <c r="R73" s="28">
        <v>0</v>
      </c>
      <c r="S73" s="28">
        <v>0.27300000000000002</v>
      </c>
      <c r="T73" s="28">
        <f t="shared" ref="T73:T77" si="16">S73-R73</f>
        <v>0.27300000000000002</v>
      </c>
      <c r="U73" s="65">
        <f t="shared" si="4"/>
        <v>2.3478E-4</v>
      </c>
      <c r="V73" s="12">
        <f>Q73/2152.5*V10</f>
        <v>0.36707485419094077</v>
      </c>
      <c r="W73" s="14">
        <f t="shared" si="15"/>
        <v>0.36730963419094076</v>
      </c>
      <c r="X73" s="31"/>
      <c r="Y73" s="98"/>
      <c r="Z73" s="95"/>
      <c r="AA73" s="96"/>
      <c r="AB73" s="96"/>
    </row>
    <row r="74" spans="1:28" x14ac:dyDescent="0.25">
      <c r="A74" s="15">
        <v>69</v>
      </c>
      <c r="B74" s="93" t="s">
        <v>71</v>
      </c>
      <c r="C74" s="16">
        <v>75.8</v>
      </c>
      <c r="D74" s="28">
        <v>0</v>
      </c>
      <c r="E74" s="28">
        <v>0</v>
      </c>
      <c r="F74" s="28">
        <f t="shared" si="0"/>
        <v>0</v>
      </c>
      <c r="G74" s="65">
        <f t="shared" si="1"/>
        <v>0</v>
      </c>
      <c r="H74" s="12">
        <f>C74/11031.5*H10</f>
        <v>0.71205041118397316</v>
      </c>
      <c r="I74" s="14">
        <f t="shared" si="2"/>
        <v>0.71205041118397316</v>
      </c>
      <c r="J74" s="31"/>
      <c r="K74" s="97"/>
      <c r="L74" s="95"/>
      <c r="M74" s="31"/>
      <c r="N74" s="31"/>
      <c r="O74" s="27">
        <v>60</v>
      </c>
      <c r="P74" s="93" t="s">
        <v>243</v>
      </c>
      <c r="Q74" s="16">
        <v>38.4</v>
      </c>
      <c r="R74" s="28">
        <v>0</v>
      </c>
      <c r="S74" s="28">
        <v>0.34200000000000003</v>
      </c>
      <c r="T74" s="28">
        <f t="shared" si="16"/>
        <v>0.34200000000000003</v>
      </c>
      <c r="U74" s="65">
        <f t="shared" si="4"/>
        <v>2.9412000000000004E-4</v>
      </c>
      <c r="V74" s="12">
        <f>Q74/2152.5*V10</f>
        <v>0.37790011798745649</v>
      </c>
      <c r="W74" s="14">
        <f t="shared" si="15"/>
        <v>0.37819423798745649</v>
      </c>
      <c r="X74" s="31"/>
      <c r="Y74" s="97"/>
      <c r="Z74" s="95"/>
      <c r="AA74" s="96"/>
      <c r="AB74" s="96"/>
    </row>
    <row r="75" spans="1:28" x14ac:dyDescent="0.25">
      <c r="A75" s="15">
        <v>70</v>
      </c>
      <c r="B75" s="93" t="s">
        <v>72</v>
      </c>
      <c r="C75" s="16">
        <v>45.6</v>
      </c>
      <c r="D75" s="28">
        <v>0</v>
      </c>
      <c r="E75" s="28">
        <v>0.58699999999999997</v>
      </c>
      <c r="F75" s="28">
        <f t="shared" si="0"/>
        <v>0.58699999999999997</v>
      </c>
      <c r="G75" s="65">
        <f t="shared" si="1"/>
        <v>5.0482000000000001E-4</v>
      </c>
      <c r="H75" s="12">
        <f>C75/11031.5*H10</f>
        <v>0.42835750329801031</v>
      </c>
      <c r="I75" s="14">
        <f t="shared" si="2"/>
        <v>0.42886232329801033</v>
      </c>
      <c r="J75" s="31"/>
      <c r="K75" s="98"/>
      <c r="L75" s="95"/>
      <c r="M75" s="31"/>
      <c r="N75" s="31"/>
      <c r="O75" s="27">
        <v>61</v>
      </c>
      <c r="P75" s="93" t="s">
        <v>244</v>
      </c>
      <c r="Q75" s="16">
        <v>67.3</v>
      </c>
      <c r="R75" s="28">
        <v>0</v>
      </c>
      <c r="S75" s="28">
        <v>0</v>
      </c>
      <c r="T75" s="28">
        <f t="shared" si="16"/>
        <v>0</v>
      </c>
      <c r="U75" s="65">
        <f t="shared" si="4"/>
        <v>0</v>
      </c>
      <c r="V75" s="12">
        <f>Q75/2152.5*V10</f>
        <v>0.66230932136864107</v>
      </c>
      <c r="W75" s="14">
        <f t="shared" si="15"/>
        <v>0.66230932136864107</v>
      </c>
      <c r="X75" s="31"/>
      <c r="Y75" s="98"/>
      <c r="Z75" s="95"/>
      <c r="AA75" s="96"/>
      <c r="AB75" s="96"/>
    </row>
    <row r="76" spans="1:28" x14ac:dyDescent="0.25">
      <c r="A76" s="15">
        <v>71</v>
      </c>
      <c r="B76" s="93" t="s">
        <v>73</v>
      </c>
      <c r="C76" s="16">
        <v>47.7</v>
      </c>
      <c r="D76" s="28">
        <v>0</v>
      </c>
      <c r="E76" s="28">
        <v>0</v>
      </c>
      <c r="F76" s="28">
        <f t="shared" si="0"/>
        <v>0</v>
      </c>
      <c r="G76" s="65">
        <f t="shared" si="1"/>
        <v>0</v>
      </c>
      <c r="H76" s="12">
        <f>C76/11031.5*H10</f>
        <v>0.44808449358147123</v>
      </c>
      <c r="I76" s="14">
        <f t="shared" si="2"/>
        <v>0.44808449358147123</v>
      </c>
      <c r="J76" s="31"/>
      <c r="K76" s="98"/>
      <c r="L76" s="95"/>
      <c r="M76" s="31"/>
      <c r="N76" s="31"/>
      <c r="O76" s="27">
        <v>62</v>
      </c>
      <c r="P76" s="93" t="s">
        <v>245</v>
      </c>
      <c r="Q76" s="16">
        <v>32</v>
      </c>
      <c r="R76" s="28">
        <v>0</v>
      </c>
      <c r="S76" s="28">
        <v>0</v>
      </c>
      <c r="T76" s="28">
        <f t="shared" si="16"/>
        <v>0</v>
      </c>
      <c r="U76" s="65">
        <f t="shared" si="4"/>
        <v>0</v>
      </c>
      <c r="V76" s="12">
        <f>Q76/2152.5*V10</f>
        <v>0.31491676498954707</v>
      </c>
      <c r="W76" s="14">
        <f t="shared" si="15"/>
        <v>0.31491676498954707</v>
      </c>
      <c r="X76" s="31"/>
      <c r="Y76" s="98"/>
      <c r="Z76" s="95"/>
      <c r="AA76" s="96"/>
      <c r="AB76" s="96"/>
    </row>
    <row r="77" spans="1:28" x14ac:dyDescent="0.25">
      <c r="A77" s="15">
        <v>72</v>
      </c>
      <c r="B77" s="93" t="s">
        <v>74</v>
      </c>
      <c r="C77" s="16">
        <v>48.3</v>
      </c>
      <c r="D77" s="28">
        <v>0</v>
      </c>
      <c r="E77" s="28">
        <v>0.32400000000000001</v>
      </c>
      <c r="F77" s="28">
        <f t="shared" si="0"/>
        <v>0.32400000000000001</v>
      </c>
      <c r="G77" s="65">
        <f t="shared" si="1"/>
        <v>2.7863999999999997E-4</v>
      </c>
      <c r="H77" s="12">
        <f>C77/11031.5*H10</f>
        <v>0.45372077651960291</v>
      </c>
      <c r="I77" s="14">
        <f t="shared" si="2"/>
        <v>0.45399941651960291</v>
      </c>
      <c r="J77" s="31"/>
      <c r="K77" s="98"/>
      <c r="L77" s="95"/>
      <c r="M77" s="31"/>
      <c r="N77" s="31"/>
      <c r="O77" s="27">
        <v>63</v>
      </c>
      <c r="P77" s="93" t="s">
        <v>246</v>
      </c>
      <c r="Q77" s="16">
        <v>88.1</v>
      </c>
      <c r="R77" s="28">
        <v>0</v>
      </c>
      <c r="S77" s="28">
        <v>0.121</v>
      </c>
      <c r="T77" s="28">
        <f t="shared" si="16"/>
        <v>0.121</v>
      </c>
      <c r="U77" s="65">
        <f t="shared" si="4"/>
        <v>1.0405999999999999E-4</v>
      </c>
      <c r="V77" s="12">
        <f>Q77/2152.5*V10</f>
        <v>0.86700521861184676</v>
      </c>
      <c r="W77" s="14">
        <f t="shared" si="15"/>
        <v>0.86710927861184672</v>
      </c>
      <c r="X77" s="31"/>
      <c r="Y77" s="98"/>
      <c r="Z77" s="95"/>
      <c r="AA77" s="96"/>
      <c r="AB77" s="96"/>
    </row>
    <row r="78" spans="1:28" x14ac:dyDescent="0.25">
      <c r="A78" s="72">
        <v>73</v>
      </c>
      <c r="B78" s="93" t="s">
        <v>75</v>
      </c>
      <c r="C78" s="16">
        <v>98.7</v>
      </c>
      <c r="D78" s="28">
        <v>0</v>
      </c>
      <c r="E78" s="28">
        <v>1.1519999999999999</v>
      </c>
      <c r="F78" s="28">
        <f t="shared" si="0"/>
        <v>1.1519999999999999</v>
      </c>
      <c r="G78" s="65">
        <f t="shared" si="1"/>
        <v>9.9071999999999984E-4</v>
      </c>
      <c r="H78" s="12">
        <f>C78/11031.5*H10</f>
        <v>0.92716854332266696</v>
      </c>
      <c r="I78" s="14">
        <f>G78+H78</f>
        <v>0.92815926332266696</v>
      </c>
      <c r="J78" s="31"/>
      <c r="K78" s="98"/>
      <c r="L78" s="95"/>
      <c r="M78" s="31"/>
      <c r="N78" s="31"/>
      <c r="O78" s="154" t="s">
        <v>3</v>
      </c>
      <c r="P78" s="155"/>
      <c r="Q78" s="21">
        <f>SUM(Q15:Q77)</f>
        <v>2152.5000000000005</v>
      </c>
      <c r="R78" s="36">
        <f t="shared" ref="R78:T78" si="17">SUM(R15:R77)</f>
        <v>0</v>
      </c>
      <c r="S78" s="36">
        <f t="shared" si="17"/>
        <v>11.543000000000003</v>
      </c>
      <c r="T78" s="36">
        <f t="shared" si="17"/>
        <v>11.543000000000003</v>
      </c>
      <c r="U78" s="22">
        <f>SUM(U15:U77)</f>
        <v>9.9269800000000002E-3</v>
      </c>
      <c r="V78" s="37">
        <f>SUM(V15:V77)</f>
        <v>21.183073020000005</v>
      </c>
      <c r="W78" s="22">
        <f>SUM(W15:W77)</f>
        <v>21.193000000000001</v>
      </c>
      <c r="X78" s="31"/>
      <c r="Y78" s="98"/>
      <c r="Z78" s="95"/>
      <c r="AA78" s="96"/>
      <c r="AB78" s="96"/>
    </row>
    <row r="79" spans="1:28" x14ac:dyDescent="0.25">
      <c r="A79" s="15">
        <v>74</v>
      </c>
      <c r="B79" s="93" t="s">
        <v>76</v>
      </c>
      <c r="C79" s="16">
        <v>67.5</v>
      </c>
      <c r="D79" s="28">
        <v>0</v>
      </c>
      <c r="E79" s="28">
        <v>0.48399999999999999</v>
      </c>
      <c r="F79" s="28">
        <f>E79-D79</f>
        <v>0.48399999999999999</v>
      </c>
      <c r="G79" s="65">
        <f t="shared" si="1"/>
        <v>4.1623999999999996E-4</v>
      </c>
      <c r="H79" s="12">
        <f>C79/11031.5*H10</f>
        <v>0.63408183053981781</v>
      </c>
      <c r="I79" s="14">
        <f t="shared" si="2"/>
        <v>0.63449807053981777</v>
      </c>
      <c r="J79" s="31"/>
      <c r="K79" s="98"/>
      <c r="L79" s="95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98"/>
      <c r="Z79" s="95"/>
      <c r="AA79" s="96"/>
      <c r="AB79" s="96"/>
    </row>
    <row r="80" spans="1:28" x14ac:dyDescent="0.25">
      <c r="A80" s="15">
        <v>75</v>
      </c>
      <c r="B80" s="93" t="s">
        <v>77</v>
      </c>
      <c r="C80" s="16">
        <v>50.1</v>
      </c>
      <c r="D80" s="28">
        <v>0</v>
      </c>
      <c r="E80" s="28">
        <v>0</v>
      </c>
      <c r="F80" s="28">
        <f t="shared" si="0"/>
        <v>0</v>
      </c>
      <c r="G80" s="65">
        <f t="shared" ref="G80:G143" si="18">F80*0.00086</f>
        <v>0</v>
      </c>
      <c r="H80" s="12">
        <f>C80/11031.5*H10</f>
        <v>0.47062962533399816</v>
      </c>
      <c r="I80" s="14">
        <f t="shared" si="2"/>
        <v>0.47062962533399816</v>
      </c>
      <c r="J80" s="31"/>
      <c r="K80" s="98"/>
      <c r="L80" s="95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98"/>
      <c r="Z80" s="95"/>
      <c r="AA80" s="96"/>
      <c r="AB80" s="96"/>
    </row>
    <row r="81" spans="1:28" x14ac:dyDescent="0.25">
      <c r="A81" s="15">
        <v>76</v>
      </c>
      <c r="B81" s="93" t="s">
        <v>78</v>
      </c>
      <c r="C81" s="16">
        <v>50.3</v>
      </c>
      <c r="D81" s="28">
        <v>0</v>
      </c>
      <c r="E81" s="28">
        <v>0</v>
      </c>
      <c r="F81" s="28">
        <f t="shared" si="0"/>
        <v>0</v>
      </c>
      <c r="G81" s="65">
        <f t="shared" si="18"/>
        <v>0</v>
      </c>
      <c r="H81" s="12">
        <f>C81/11031.5*H10</f>
        <v>0.47250838631337533</v>
      </c>
      <c r="I81" s="14">
        <f t="shared" si="2"/>
        <v>0.47250838631337533</v>
      </c>
      <c r="J81" s="31"/>
      <c r="K81" s="98"/>
      <c r="L81" s="95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98"/>
      <c r="Z81" s="95"/>
      <c r="AA81" s="96"/>
      <c r="AB81" s="96"/>
    </row>
    <row r="82" spans="1:28" x14ac:dyDescent="0.25">
      <c r="A82" s="15">
        <v>77</v>
      </c>
      <c r="B82" s="93" t="s">
        <v>79</v>
      </c>
      <c r="C82" s="16">
        <v>45.2</v>
      </c>
      <c r="D82" s="28">
        <v>0</v>
      </c>
      <c r="E82" s="28">
        <v>0.13200000000000001</v>
      </c>
      <c r="F82" s="28">
        <f t="shared" si="0"/>
        <v>0.13200000000000001</v>
      </c>
      <c r="G82" s="65">
        <f t="shared" si="18"/>
        <v>1.1352E-4</v>
      </c>
      <c r="H82" s="12">
        <f>C82/11031.5*H10</f>
        <v>0.42459998133925586</v>
      </c>
      <c r="I82" s="14">
        <f t="shared" si="2"/>
        <v>0.42471350133925584</v>
      </c>
      <c r="J82" s="31"/>
      <c r="K82" s="98"/>
      <c r="L82" s="95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98"/>
      <c r="Z82" s="95"/>
      <c r="AA82" s="96"/>
      <c r="AB82" s="96"/>
    </row>
    <row r="83" spans="1:28" x14ac:dyDescent="0.25">
      <c r="A83" s="15">
        <v>78</v>
      </c>
      <c r="B83" s="93" t="s">
        <v>80</v>
      </c>
      <c r="C83" s="16">
        <v>75.5</v>
      </c>
      <c r="D83" s="28">
        <v>0</v>
      </c>
      <c r="E83" s="28">
        <v>0</v>
      </c>
      <c r="F83" s="28">
        <f t="shared" si="0"/>
        <v>0</v>
      </c>
      <c r="G83" s="65">
        <f t="shared" si="18"/>
        <v>0</v>
      </c>
      <c r="H83" s="12">
        <f>C83/11031.5*H10</f>
        <v>0.70923226971490738</v>
      </c>
      <c r="I83" s="14">
        <f t="shared" si="2"/>
        <v>0.70923226971490738</v>
      </c>
      <c r="J83" s="31"/>
      <c r="K83" s="98"/>
      <c r="L83" s="95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98"/>
      <c r="Z83" s="95"/>
      <c r="AA83" s="96"/>
      <c r="AB83" s="96"/>
    </row>
    <row r="84" spans="1:28" x14ac:dyDescent="0.25">
      <c r="A84" s="15">
        <v>79</v>
      </c>
      <c r="B84" s="93" t="s">
        <v>81</v>
      </c>
      <c r="C84" s="16">
        <v>45.7</v>
      </c>
      <c r="D84" s="28">
        <v>0</v>
      </c>
      <c r="E84" s="28">
        <v>3.0000000000000001E-3</v>
      </c>
      <c r="F84" s="28">
        <f t="shared" si="0"/>
        <v>3.0000000000000001E-3</v>
      </c>
      <c r="G84" s="65">
        <f t="shared" si="18"/>
        <v>2.5799999999999999E-6</v>
      </c>
      <c r="H84" s="12">
        <f>C84/11031.5*H10</f>
        <v>0.42929688378769892</v>
      </c>
      <c r="I84" s="14">
        <f t="shared" si="2"/>
        <v>0.4292994637876989</v>
      </c>
      <c r="J84" s="31"/>
      <c r="K84" s="98"/>
      <c r="L84" s="95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98"/>
      <c r="Z84" s="95"/>
      <c r="AA84" s="96"/>
      <c r="AB84" s="96"/>
    </row>
    <row r="85" spans="1:28" x14ac:dyDescent="0.25">
      <c r="A85" s="15">
        <v>80</v>
      </c>
      <c r="B85" s="93" t="s">
        <v>82</v>
      </c>
      <c r="C85" s="16">
        <v>48.1</v>
      </c>
      <c r="D85" s="28">
        <v>0</v>
      </c>
      <c r="E85" s="28">
        <v>0.01</v>
      </c>
      <c r="F85" s="28">
        <f t="shared" si="0"/>
        <v>0.01</v>
      </c>
      <c r="G85" s="65">
        <f t="shared" si="18"/>
        <v>8.6000000000000007E-6</v>
      </c>
      <c r="H85" s="12">
        <f>C85/11031.5*H10</f>
        <v>0.45184201554022574</v>
      </c>
      <c r="I85" s="14">
        <f t="shared" si="2"/>
        <v>0.45185061554022576</v>
      </c>
      <c r="J85" s="31"/>
      <c r="K85" s="97"/>
      <c r="L85" s="95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97"/>
      <c r="Z85" s="95"/>
      <c r="AA85" s="96"/>
      <c r="AB85" s="96"/>
    </row>
    <row r="86" spans="1:28" x14ac:dyDescent="0.25">
      <c r="A86" s="15">
        <v>81</v>
      </c>
      <c r="B86" s="93" t="s">
        <v>83</v>
      </c>
      <c r="C86" s="16">
        <v>48.6</v>
      </c>
      <c r="D86" s="28">
        <v>0</v>
      </c>
      <c r="E86" s="28">
        <v>0.45700000000000002</v>
      </c>
      <c r="F86" s="28">
        <f t="shared" si="0"/>
        <v>0.45700000000000002</v>
      </c>
      <c r="G86" s="65">
        <f t="shared" si="18"/>
        <v>3.9302E-4</v>
      </c>
      <c r="H86" s="12">
        <f>C86/11031.5*H10</f>
        <v>0.45653891798866886</v>
      </c>
      <c r="I86" s="14">
        <f t="shared" si="2"/>
        <v>0.45693193798866888</v>
      </c>
      <c r="J86" s="31"/>
      <c r="K86" s="98"/>
      <c r="L86" s="95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96"/>
      <c r="AB86" s="96"/>
    </row>
    <row r="87" spans="1:28" x14ac:dyDescent="0.25">
      <c r="A87" s="15">
        <v>82</v>
      </c>
      <c r="B87" s="93" t="s">
        <v>84</v>
      </c>
      <c r="C87" s="16">
        <v>100.9</v>
      </c>
      <c r="D87" s="28">
        <v>0</v>
      </c>
      <c r="E87" s="28">
        <v>1.3080000000000001</v>
      </c>
      <c r="F87" s="28">
        <f t="shared" ref="F87:F90" si="19">E87-D87</f>
        <v>1.3080000000000001</v>
      </c>
      <c r="G87" s="65">
        <f t="shared" si="18"/>
        <v>1.12488E-3</v>
      </c>
      <c r="H87" s="12">
        <f>C87/11031.5*H10</f>
        <v>0.94783491409581655</v>
      </c>
      <c r="I87" s="14">
        <f t="shared" ref="I87:I153" si="20">G87+H87</f>
        <v>0.94895979409581654</v>
      </c>
      <c r="J87" s="31"/>
      <c r="K87" s="97"/>
      <c r="L87" s="95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96"/>
      <c r="AB87" s="96"/>
    </row>
    <row r="88" spans="1:28" x14ac:dyDescent="0.25">
      <c r="A88" s="15">
        <v>83</v>
      </c>
      <c r="B88" s="93" t="s">
        <v>85</v>
      </c>
      <c r="C88" s="16">
        <v>67.8</v>
      </c>
      <c r="D88" s="28">
        <v>0</v>
      </c>
      <c r="E88" s="28">
        <v>0.36099999999999999</v>
      </c>
      <c r="F88" s="28">
        <f t="shared" si="19"/>
        <v>0.36099999999999999</v>
      </c>
      <c r="G88" s="65">
        <f t="shared" si="18"/>
        <v>3.1045999999999998E-4</v>
      </c>
      <c r="H88" s="12">
        <f>C88/11031.5*H10</f>
        <v>0.63689997200888371</v>
      </c>
      <c r="I88" s="14">
        <f t="shared" si="20"/>
        <v>0.63721043200888372</v>
      </c>
      <c r="J88" s="31"/>
      <c r="K88" s="98"/>
      <c r="L88" s="95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96"/>
      <c r="AB88" s="96"/>
    </row>
    <row r="89" spans="1:28" x14ac:dyDescent="0.25">
      <c r="A89" s="15">
        <v>84</v>
      </c>
      <c r="B89" s="93" t="s">
        <v>86</v>
      </c>
      <c r="C89" s="16">
        <v>49.9</v>
      </c>
      <c r="D89" s="28">
        <v>0</v>
      </c>
      <c r="E89" s="28">
        <v>0</v>
      </c>
      <c r="F89" s="28">
        <f t="shared" si="19"/>
        <v>0</v>
      </c>
      <c r="G89" s="65">
        <f t="shared" si="18"/>
        <v>0</v>
      </c>
      <c r="H89" s="12">
        <f>C89/11031.5*H10</f>
        <v>0.46875086435462088</v>
      </c>
      <c r="I89" s="14">
        <f t="shared" si="20"/>
        <v>0.46875086435462088</v>
      </c>
      <c r="J89" s="31"/>
      <c r="K89" s="98"/>
      <c r="L89" s="95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96"/>
      <c r="AB89" s="96"/>
    </row>
    <row r="90" spans="1:28" x14ac:dyDescent="0.25">
      <c r="A90" s="15">
        <v>85</v>
      </c>
      <c r="B90" s="93" t="s">
        <v>87</v>
      </c>
      <c r="C90" s="16">
        <v>50.7</v>
      </c>
      <c r="D90" s="28">
        <v>0</v>
      </c>
      <c r="E90" s="28">
        <v>0.59</v>
      </c>
      <c r="F90" s="28">
        <f t="shared" si="19"/>
        <v>0.59</v>
      </c>
      <c r="G90" s="65">
        <f t="shared" si="18"/>
        <v>5.0739999999999997E-4</v>
      </c>
      <c r="H90" s="12">
        <f>C90/11031.5*H10</f>
        <v>0.47626590827212983</v>
      </c>
      <c r="I90" s="14">
        <f t="shared" si="20"/>
        <v>0.47677330827212983</v>
      </c>
      <c r="J90" s="31"/>
      <c r="K90" s="98"/>
      <c r="L90" s="95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96"/>
      <c r="AB90" s="96"/>
    </row>
    <row r="91" spans="1:28" x14ac:dyDescent="0.25">
      <c r="A91" s="15">
        <v>86</v>
      </c>
      <c r="B91" s="93" t="s">
        <v>88</v>
      </c>
      <c r="C91" s="16">
        <v>44.9</v>
      </c>
      <c r="D91" s="28">
        <v>0</v>
      </c>
      <c r="E91" s="28">
        <v>0.54200000000000004</v>
      </c>
      <c r="F91" s="28">
        <f>E91-D91</f>
        <v>0.54200000000000004</v>
      </c>
      <c r="G91" s="65">
        <f t="shared" si="18"/>
        <v>4.6612000000000004E-4</v>
      </c>
      <c r="H91" s="12">
        <f>C91/11031.5*H10</f>
        <v>0.42178183987018986</v>
      </c>
      <c r="I91" s="14">
        <f t="shared" si="20"/>
        <v>0.42224795987018987</v>
      </c>
      <c r="J91" s="31"/>
      <c r="K91" s="98"/>
      <c r="L91" s="95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96"/>
      <c r="AB91" s="96"/>
    </row>
    <row r="92" spans="1:28" x14ac:dyDescent="0.25">
      <c r="A92" s="15">
        <v>87</v>
      </c>
      <c r="B92" s="93" t="s">
        <v>89</v>
      </c>
      <c r="C92" s="16">
        <v>75.8</v>
      </c>
      <c r="D92" s="28">
        <v>0</v>
      </c>
      <c r="E92" s="28">
        <v>0</v>
      </c>
      <c r="F92" s="28">
        <f t="shared" ref="F92:F159" si="21">E92-D92</f>
        <v>0</v>
      </c>
      <c r="G92" s="65">
        <f t="shared" si="18"/>
        <v>0</v>
      </c>
      <c r="H92" s="12">
        <f>C92/11031.5*H10</f>
        <v>0.71205041118397316</v>
      </c>
      <c r="I92" s="14">
        <f t="shared" si="20"/>
        <v>0.71205041118397316</v>
      </c>
      <c r="J92" s="31"/>
      <c r="K92" s="98">
        <f>I92*1765.73</f>
        <v>1257.2887725398768</v>
      </c>
      <c r="L92" s="95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96"/>
      <c r="AB92" s="96"/>
    </row>
    <row r="93" spans="1:28" x14ac:dyDescent="0.25">
      <c r="A93" s="15">
        <v>88</v>
      </c>
      <c r="B93" s="93" t="s">
        <v>90</v>
      </c>
      <c r="C93" s="16">
        <v>56.8</v>
      </c>
      <c r="D93" s="28">
        <v>0</v>
      </c>
      <c r="E93" s="28">
        <v>0.95799999999999996</v>
      </c>
      <c r="F93" s="28">
        <f t="shared" si="21"/>
        <v>0.95799999999999996</v>
      </c>
      <c r="G93" s="65">
        <f t="shared" si="18"/>
        <v>8.2387999999999992E-4</v>
      </c>
      <c r="H93" s="12">
        <f>C93/11031.5*H10</f>
        <v>0.53356811814313554</v>
      </c>
      <c r="I93" s="14">
        <f t="shared" si="20"/>
        <v>0.53439199814313554</v>
      </c>
      <c r="J93" s="31"/>
      <c r="K93" s="98"/>
      <c r="L93" s="95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96"/>
      <c r="AB93" s="96"/>
    </row>
    <row r="94" spans="1:28" x14ac:dyDescent="0.25">
      <c r="A94" s="15">
        <v>89</v>
      </c>
      <c r="B94" s="93" t="s">
        <v>91</v>
      </c>
      <c r="C94" s="16">
        <v>47.9</v>
      </c>
      <c r="D94" s="28">
        <v>0</v>
      </c>
      <c r="E94" s="28">
        <v>0.56200000000000006</v>
      </c>
      <c r="F94" s="28">
        <f t="shared" si="21"/>
        <v>0.56200000000000006</v>
      </c>
      <c r="G94" s="65">
        <f t="shared" si="18"/>
        <v>4.8332000000000003E-4</v>
      </c>
      <c r="H94" s="12">
        <f>C94/11031.5*H10</f>
        <v>0.44996325456084846</v>
      </c>
      <c r="I94" s="14">
        <f t="shared" si="20"/>
        <v>0.45044657456084847</v>
      </c>
      <c r="J94" s="31"/>
      <c r="K94" s="98"/>
      <c r="L94" s="95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96"/>
      <c r="AB94" s="96"/>
    </row>
    <row r="95" spans="1:28" x14ac:dyDescent="0.25">
      <c r="A95" s="15">
        <v>90</v>
      </c>
      <c r="B95" s="93" t="s">
        <v>92</v>
      </c>
      <c r="C95" s="16">
        <v>48.1</v>
      </c>
      <c r="D95" s="28">
        <v>0</v>
      </c>
      <c r="E95" s="28">
        <v>0.112</v>
      </c>
      <c r="F95" s="28">
        <f t="shared" si="21"/>
        <v>0.112</v>
      </c>
      <c r="G95" s="65">
        <f t="shared" si="18"/>
        <v>9.6319999999999999E-5</v>
      </c>
      <c r="H95" s="12">
        <f>C95/11031.5*H10</f>
        <v>0.45184201554022574</v>
      </c>
      <c r="I95" s="14">
        <f t="shared" si="20"/>
        <v>0.45193833554022572</v>
      </c>
      <c r="J95" s="31"/>
      <c r="K95" s="97"/>
      <c r="L95" s="95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96"/>
      <c r="AB95" s="96"/>
    </row>
    <row r="96" spans="1:28" x14ac:dyDescent="0.25">
      <c r="A96" s="15">
        <v>91</v>
      </c>
      <c r="B96" s="93" t="s">
        <v>93</v>
      </c>
      <c r="C96" s="16">
        <v>100.9</v>
      </c>
      <c r="D96" s="28">
        <v>0</v>
      </c>
      <c r="E96" s="28">
        <v>0.14799999999999999</v>
      </c>
      <c r="F96" s="28">
        <f t="shared" si="21"/>
        <v>0.14799999999999999</v>
      </c>
      <c r="G96" s="65">
        <f t="shared" si="18"/>
        <v>1.2727999999999999E-4</v>
      </c>
      <c r="H96" s="12">
        <f>C96/11031.5*H10</f>
        <v>0.94783491409581655</v>
      </c>
      <c r="I96" s="14">
        <f t="shared" si="20"/>
        <v>0.9479621940958165</v>
      </c>
      <c r="J96" s="31"/>
      <c r="K96" s="98"/>
      <c r="L96" s="95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96"/>
      <c r="AB96" s="96"/>
    </row>
    <row r="97" spans="1:28" x14ac:dyDescent="0.25">
      <c r="A97" s="15">
        <v>92</v>
      </c>
      <c r="B97" s="93" t="s">
        <v>94</v>
      </c>
      <c r="C97" s="16">
        <v>67.5</v>
      </c>
      <c r="D97" s="28">
        <v>0</v>
      </c>
      <c r="E97" s="28">
        <v>0.68</v>
      </c>
      <c r="F97" s="28">
        <f t="shared" si="21"/>
        <v>0.68</v>
      </c>
      <c r="G97" s="65">
        <f t="shared" si="18"/>
        <v>5.8480000000000001E-4</v>
      </c>
      <c r="H97" s="12">
        <f>C97/11031.5*H10</f>
        <v>0.63408183053981781</v>
      </c>
      <c r="I97" s="14">
        <f t="shared" si="20"/>
        <v>0.63466663053981787</v>
      </c>
      <c r="J97" s="31"/>
      <c r="K97" s="98"/>
      <c r="L97" s="95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96"/>
      <c r="AB97" s="96"/>
    </row>
    <row r="98" spans="1:28" x14ac:dyDescent="0.25">
      <c r="A98" s="15">
        <v>93</v>
      </c>
      <c r="B98" s="93" t="s">
        <v>95</v>
      </c>
      <c r="C98" s="16">
        <v>50.4</v>
      </c>
      <c r="D98" s="28">
        <v>0</v>
      </c>
      <c r="E98" s="28">
        <v>6.4000000000000001E-2</v>
      </c>
      <c r="F98" s="28">
        <f t="shared" si="21"/>
        <v>6.4000000000000001E-2</v>
      </c>
      <c r="G98" s="65">
        <f t="shared" si="18"/>
        <v>5.5040000000000002E-5</v>
      </c>
      <c r="H98" s="12">
        <f>C98/11031.5*H10</f>
        <v>0.47344776680306394</v>
      </c>
      <c r="I98" s="14">
        <f t="shared" si="20"/>
        <v>0.47350280680306395</v>
      </c>
      <c r="J98" s="31"/>
      <c r="K98" s="97"/>
      <c r="L98" s="95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96"/>
      <c r="AB98" s="96"/>
    </row>
    <row r="99" spans="1:28" x14ac:dyDescent="0.25">
      <c r="A99" s="15">
        <v>94</v>
      </c>
      <c r="B99" s="93" t="s">
        <v>96</v>
      </c>
      <c r="C99" s="16">
        <v>50.1</v>
      </c>
      <c r="D99" s="28">
        <v>0</v>
      </c>
      <c r="E99" s="28">
        <v>0.44900000000000001</v>
      </c>
      <c r="F99" s="28">
        <f t="shared" si="21"/>
        <v>0.44900000000000001</v>
      </c>
      <c r="G99" s="65">
        <f t="shared" si="18"/>
        <v>3.8613999999999999E-4</v>
      </c>
      <c r="H99" s="12">
        <f>C99/11031.5*H10</f>
        <v>0.47062962533399816</v>
      </c>
      <c r="I99" s="14">
        <f t="shared" si="20"/>
        <v>0.47101576533399814</v>
      </c>
      <c r="J99" s="31"/>
      <c r="K99" s="97"/>
      <c r="L99" s="95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96"/>
      <c r="AB99" s="96"/>
    </row>
    <row r="100" spans="1:28" x14ac:dyDescent="0.25">
      <c r="A100" s="15">
        <v>95</v>
      </c>
      <c r="B100" s="93" t="s">
        <v>97</v>
      </c>
      <c r="C100" s="16">
        <v>45</v>
      </c>
      <c r="D100" s="28">
        <v>0</v>
      </c>
      <c r="E100" s="28">
        <v>0.54600000000000004</v>
      </c>
      <c r="F100" s="28">
        <f t="shared" si="21"/>
        <v>0.54600000000000004</v>
      </c>
      <c r="G100" s="65">
        <f t="shared" si="18"/>
        <v>4.6956E-4</v>
      </c>
      <c r="H100" s="12">
        <f>C100/11031.5*H10</f>
        <v>0.42272122035987858</v>
      </c>
      <c r="I100" s="14">
        <f t="shared" si="20"/>
        <v>0.42319078035987856</v>
      </c>
      <c r="J100" s="31"/>
      <c r="K100" s="98"/>
      <c r="L100" s="95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96"/>
      <c r="AB100" s="96"/>
    </row>
    <row r="101" spans="1:28" x14ac:dyDescent="0.25">
      <c r="A101" s="15">
        <v>96</v>
      </c>
      <c r="B101" s="93" t="s">
        <v>98</v>
      </c>
      <c r="C101" s="16">
        <v>77.2</v>
      </c>
      <c r="D101" s="28">
        <v>0</v>
      </c>
      <c r="E101" s="28">
        <v>0.44700000000000001</v>
      </c>
      <c r="F101" s="28">
        <f t="shared" si="21"/>
        <v>0.44700000000000001</v>
      </c>
      <c r="G101" s="65">
        <f t="shared" si="18"/>
        <v>3.8442000000000001E-4</v>
      </c>
      <c r="H101" s="12">
        <f>C101/11031.5*H10</f>
        <v>0.72520173803961396</v>
      </c>
      <c r="I101" s="14">
        <f t="shared" si="20"/>
        <v>0.72558615803961402</v>
      </c>
      <c r="J101" s="31"/>
      <c r="K101" s="98"/>
      <c r="L101" s="95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96"/>
      <c r="AB101" s="96"/>
    </row>
    <row r="102" spans="1:28" x14ac:dyDescent="0.25">
      <c r="A102" s="15">
        <v>97</v>
      </c>
      <c r="B102" s="93" t="s">
        <v>99</v>
      </c>
      <c r="C102" s="16">
        <v>56.7</v>
      </c>
      <c r="D102" s="28">
        <v>0</v>
      </c>
      <c r="E102" s="28">
        <v>0.105</v>
      </c>
      <c r="F102" s="28">
        <f t="shared" si="21"/>
        <v>0.105</v>
      </c>
      <c r="G102" s="65">
        <f t="shared" si="18"/>
        <v>9.0299999999999999E-5</v>
      </c>
      <c r="H102" s="12">
        <f>C102/11031.5*H10</f>
        <v>0.53262873765344698</v>
      </c>
      <c r="I102" s="14">
        <f t="shared" si="20"/>
        <v>0.53271903765344697</v>
      </c>
      <c r="J102" s="31"/>
      <c r="K102" s="98"/>
      <c r="L102" s="95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96"/>
      <c r="AB102" s="96"/>
    </row>
    <row r="103" spans="1:28" x14ac:dyDescent="0.25">
      <c r="A103" s="15">
        <v>98</v>
      </c>
      <c r="B103" s="93" t="s">
        <v>100</v>
      </c>
      <c r="C103" s="16">
        <v>48.1</v>
      </c>
      <c r="D103" s="28">
        <v>0</v>
      </c>
      <c r="E103" s="28">
        <v>0.501</v>
      </c>
      <c r="F103" s="28">
        <f t="shared" si="21"/>
        <v>0.501</v>
      </c>
      <c r="G103" s="65">
        <f t="shared" si="18"/>
        <v>4.3085999999999998E-4</v>
      </c>
      <c r="H103" s="12">
        <f>C103/11031.5*H10</f>
        <v>0.45184201554022574</v>
      </c>
      <c r="I103" s="14">
        <f t="shared" si="20"/>
        <v>0.45227287554022572</v>
      </c>
      <c r="J103" s="31"/>
      <c r="K103" s="97"/>
      <c r="L103" s="95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96"/>
      <c r="AB103" s="96"/>
    </row>
    <row r="104" spans="1:28" x14ac:dyDescent="0.25">
      <c r="A104" s="15">
        <v>99</v>
      </c>
      <c r="B104" s="93" t="s">
        <v>101</v>
      </c>
      <c r="C104" s="16">
        <v>47.6</v>
      </c>
      <c r="D104" s="28">
        <v>0</v>
      </c>
      <c r="E104" s="28">
        <v>0.75800000000000001</v>
      </c>
      <c r="F104" s="28">
        <f t="shared" si="21"/>
        <v>0.75800000000000001</v>
      </c>
      <c r="G104" s="65">
        <f t="shared" si="18"/>
        <v>6.5187999999999997E-4</v>
      </c>
      <c r="H104" s="12">
        <f>C104/11031.5*H10</f>
        <v>0.44714511309178268</v>
      </c>
      <c r="I104" s="14">
        <f t="shared" si="20"/>
        <v>0.44779699309178267</v>
      </c>
      <c r="J104" s="31"/>
      <c r="K104" s="97"/>
      <c r="L104" s="95"/>
      <c r="M104" s="99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96"/>
      <c r="AB104" s="96"/>
    </row>
    <row r="105" spans="1:28" x14ac:dyDescent="0.25">
      <c r="A105" s="15">
        <v>100</v>
      </c>
      <c r="B105" s="93" t="s">
        <v>102</v>
      </c>
      <c r="C105" s="16">
        <v>100.9</v>
      </c>
      <c r="D105" s="28">
        <v>0</v>
      </c>
      <c r="E105" s="28">
        <v>1.3049999999999999</v>
      </c>
      <c r="F105" s="28">
        <f t="shared" si="21"/>
        <v>1.3049999999999999</v>
      </c>
      <c r="G105" s="65">
        <f t="shared" si="18"/>
        <v>1.1222999999999999E-3</v>
      </c>
      <c r="H105" s="12">
        <f>C105/11031.5*H10</f>
        <v>0.94783491409581655</v>
      </c>
      <c r="I105" s="14">
        <f t="shared" si="20"/>
        <v>0.94895721409581657</v>
      </c>
      <c r="J105" s="31"/>
      <c r="K105" s="98"/>
      <c r="L105" s="95"/>
      <c r="M105" s="99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96"/>
      <c r="AB105" s="96"/>
    </row>
    <row r="106" spans="1:28" x14ac:dyDescent="0.25">
      <c r="A106" s="15">
        <v>101</v>
      </c>
      <c r="B106" s="93" t="s">
        <v>103</v>
      </c>
      <c r="C106" s="16">
        <v>67.3</v>
      </c>
      <c r="D106" s="28">
        <v>0</v>
      </c>
      <c r="E106" s="28">
        <v>0.69499999999999995</v>
      </c>
      <c r="F106" s="28">
        <f t="shared" si="21"/>
        <v>0.69499999999999995</v>
      </c>
      <c r="G106" s="65">
        <f t="shared" si="18"/>
        <v>5.9769999999999995E-4</v>
      </c>
      <c r="H106" s="12">
        <f>C106/11031.5*H10</f>
        <v>0.63220306956044048</v>
      </c>
      <c r="I106" s="14">
        <f t="shared" si="20"/>
        <v>0.63280076956044051</v>
      </c>
      <c r="J106" s="31"/>
      <c r="K106" s="98"/>
      <c r="L106" s="98"/>
      <c r="M106" s="99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96"/>
      <c r="AB106" s="96"/>
    </row>
    <row r="107" spans="1:28" x14ac:dyDescent="0.25">
      <c r="A107" s="15">
        <v>102</v>
      </c>
      <c r="B107" s="93" t="s">
        <v>104</v>
      </c>
      <c r="C107" s="16">
        <v>50.5</v>
      </c>
      <c r="D107" s="28">
        <v>0</v>
      </c>
      <c r="E107" s="28">
        <v>0.129</v>
      </c>
      <c r="F107" s="28">
        <f t="shared" si="21"/>
        <v>0.129</v>
      </c>
      <c r="G107" s="65">
        <f t="shared" si="18"/>
        <v>1.1094000000000001E-4</v>
      </c>
      <c r="H107" s="12">
        <f>C107/11031.5*H10</f>
        <v>0.47438714729275261</v>
      </c>
      <c r="I107" s="14">
        <f t="shared" si="20"/>
        <v>0.47449808729275261</v>
      </c>
      <c r="J107" s="31"/>
      <c r="K107" s="98"/>
      <c r="L107" s="95"/>
      <c r="M107" s="99"/>
      <c r="N107" s="97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96"/>
      <c r="AB107" s="96"/>
    </row>
    <row r="108" spans="1:28" x14ac:dyDescent="0.25">
      <c r="A108" s="15">
        <v>103</v>
      </c>
      <c r="B108" s="93" t="s">
        <v>105</v>
      </c>
      <c r="C108" s="16">
        <v>50.3</v>
      </c>
      <c r="D108" s="28">
        <v>0</v>
      </c>
      <c r="E108" s="28">
        <v>8.3000000000000004E-2</v>
      </c>
      <c r="F108" s="28">
        <f t="shared" si="21"/>
        <v>8.3000000000000004E-2</v>
      </c>
      <c r="G108" s="65">
        <f t="shared" si="18"/>
        <v>7.1379999999999998E-5</v>
      </c>
      <c r="H108" s="12">
        <f>C108/11031.5*H10</f>
        <v>0.47250838631337533</v>
      </c>
      <c r="I108" s="14">
        <f t="shared" si="20"/>
        <v>0.47257976631337534</v>
      </c>
      <c r="J108" s="31"/>
      <c r="K108" s="98"/>
      <c r="L108" s="95"/>
      <c r="M108" s="99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96"/>
      <c r="AB108" s="96"/>
    </row>
    <row r="109" spans="1:28" x14ac:dyDescent="0.25">
      <c r="A109" s="15">
        <v>104</v>
      </c>
      <c r="B109" s="93" t="s">
        <v>106</v>
      </c>
      <c r="C109" s="16">
        <v>45</v>
      </c>
      <c r="D109" s="28">
        <v>0</v>
      </c>
      <c r="E109" s="28">
        <v>0.03</v>
      </c>
      <c r="F109" s="28">
        <f t="shared" si="21"/>
        <v>0.03</v>
      </c>
      <c r="G109" s="65">
        <f t="shared" si="18"/>
        <v>2.5799999999999997E-5</v>
      </c>
      <c r="H109" s="12">
        <f>C109/11031.5*H10</f>
        <v>0.42272122035987858</v>
      </c>
      <c r="I109" s="14">
        <f t="shared" si="20"/>
        <v>0.4227470203598786</v>
      </c>
      <c r="J109" s="31"/>
      <c r="K109" s="97"/>
      <c r="L109" s="95"/>
      <c r="M109" s="99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96"/>
      <c r="AB109" s="96"/>
    </row>
    <row r="110" spans="1:28" x14ac:dyDescent="0.25">
      <c r="A110" s="15">
        <v>105</v>
      </c>
      <c r="B110" s="93" t="s">
        <v>107</v>
      </c>
      <c r="C110" s="16">
        <v>74.7</v>
      </c>
      <c r="D110" s="28">
        <v>0</v>
      </c>
      <c r="E110" s="28">
        <v>0.875</v>
      </c>
      <c r="F110" s="28">
        <f t="shared" si="21"/>
        <v>0.875</v>
      </c>
      <c r="G110" s="65">
        <f t="shared" si="18"/>
        <v>7.5250000000000002E-4</v>
      </c>
      <c r="H110" s="12">
        <f>C110/11031.5*H10</f>
        <v>0.70171722579739837</v>
      </c>
      <c r="I110" s="14">
        <f t="shared" si="20"/>
        <v>0.70246972579739841</v>
      </c>
      <c r="J110" s="31"/>
      <c r="K110" s="98"/>
      <c r="L110" s="95"/>
      <c r="M110" s="99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96"/>
      <c r="AB110" s="96"/>
    </row>
    <row r="111" spans="1:28" x14ac:dyDescent="0.25">
      <c r="A111" s="15">
        <v>106</v>
      </c>
      <c r="B111" s="93" t="s">
        <v>108</v>
      </c>
      <c r="C111" s="16">
        <v>56.3</v>
      </c>
      <c r="D111" s="28">
        <v>0</v>
      </c>
      <c r="E111" s="28">
        <v>0.93</v>
      </c>
      <c r="F111" s="28">
        <f t="shared" si="21"/>
        <v>0.93</v>
      </c>
      <c r="G111" s="65">
        <f t="shared" si="18"/>
        <v>7.9980000000000003E-4</v>
      </c>
      <c r="H111" s="12">
        <f>C111/11031.5*H10</f>
        <v>0.52887121569469242</v>
      </c>
      <c r="I111" s="14">
        <f t="shared" si="20"/>
        <v>0.52967101569469244</v>
      </c>
      <c r="J111" s="31"/>
      <c r="K111" s="97"/>
      <c r="L111" s="95"/>
      <c r="M111" s="99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96"/>
      <c r="AB111" s="96"/>
    </row>
    <row r="112" spans="1:28" x14ac:dyDescent="0.25">
      <c r="A112" s="15">
        <v>107</v>
      </c>
      <c r="B112" s="93" t="s">
        <v>109</v>
      </c>
      <c r="C112" s="16">
        <v>47.9</v>
      </c>
      <c r="D112" s="28">
        <v>0</v>
      </c>
      <c r="E112" s="28">
        <v>5.0000000000000001E-3</v>
      </c>
      <c r="F112" s="28">
        <f t="shared" si="21"/>
        <v>5.0000000000000001E-3</v>
      </c>
      <c r="G112" s="65">
        <f t="shared" si="18"/>
        <v>4.3000000000000003E-6</v>
      </c>
      <c r="H112" s="12">
        <f>C112/11031.5*H10</f>
        <v>0.44996325456084846</v>
      </c>
      <c r="I112" s="14">
        <f t="shared" si="20"/>
        <v>0.44996755456084847</v>
      </c>
      <c r="J112" s="31"/>
      <c r="K112" s="97"/>
      <c r="L112" s="98"/>
      <c r="M112" s="99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96"/>
      <c r="AB112" s="96"/>
    </row>
    <row r="113" spans="1:28" x14ac:dyDescent="0.25">
      <c r="A113" s="15">
        <v>108</v>
      </c>
      <c r="B113" s="93" t="s">
        <v>110</v>
      </c>
      <c r="C113" s="16">
        <v>47.7</v>
      </c>
      <c r="D113" s="28">
        <v>0</v>
      </c>
      <c r="E113" s="28">
        <v>8.1000000000000003E-2</v>
      </c>
      <c r="F113" s="28">
        <f t="shared" si="21"/>
        <v>8.1000000000000003E-2</v>
      </c>
      <c r="G113" s="65">
        <f t="shared" si="18"/>
        <v>6.9659999999999994E-5</v>
      </c>
      <c r="H113" s="12">
        <f>C113/11031.5*H10</f>
        <v>0.44808449358147123</v>
      </c>
      <c r="I113" s="14">
        <f t="shared" si="20"/>
        <v>0.44815415358147126</v>
      </c>
      <c r="J113" s="31"/>
      <c r="K113" s="98"/>
      <c r="L113" s="95"/>
      <c r="M113" s="99"/>
      <c r="N113" s="97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96"/>
      <c r="AB113" s="96"/>
    </row>
    <row r="114" spans="1:28" x14ac:dyDescent="0.25">
      <c r="A114" s="15">
        <v>109</v>
      </c>
      <c r="B114" s="93" t="s">
        <v>111</v>
      </c>
      <c r="C114" s="16">
        <v>101.1</v>
      </c>
      <c r="D114" s="28">
        <v>0</v>
      </c>
      <c r="E114" s="28">
        <v>0</v>
      </c>
      <c r="F114" s="28">
        <f t="shared" si="21"/>
        <v>0</v>
      </c>
      <c r="G114" s="65">
        <f t="shared" si="18"/>
        <v>0</v>
      </c>
      <c r="H114" s="12">
        <f>C114/11031.5*H10</f>
        <v>0.94971367507519378</v>
      </c>
      <c r="I114" s="14">
        <f t="shared" si="20"/>
        <v>0.94971367507519378</v>
      </c>
      <c r="J114" s="31"/>
      <c r="K114" s="98"/>
      <c r="L114" s="95"/>
      <c r="M114" s="99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96"/>
      <c r="AB114" s="96"/>
    </row>
    <row r="115" spans="1:28" x14ac:dyDescent="0.25">
      <c r="A115" s="15">
        <v>110</v>
      </c>
      <c r="B115" s="93" t="s">
        <v>112</v>
      </c>
      <c r="C115" s="16">
        <v>67.400000000000006</v>
      </c>
      <c r="D115" s="28">
        <v>0</v>
      </c>
      <c r="E115" s="28">
        <v>4.4999999999999998E-2</v>
      </c>
      <c r="F115" s="28">
        <f t="shared" si="21"/>
        <v>4.4999999999999998E-2</v>
      </c>
      <c r="G115" s="65">
        <f t="shared" si="18"/>
        <v>3.8699999999999999E-5</v>
      </c>
      <c r="H115" s="12">
        <f>C115/11031.5*H10</f>
        <v>0.63314245005012926</v>
      </c>
      <c r="I115" s="14">
        <f t="shared" si="20"/>
        <v>0.6331811500501292</v>
      </c>
      <c r="J115" s="31"/>
      <c r="K115" s="98"/>
      <c r="L115" s="95"/>
      <c r="M115" s="99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96"/>
      <c r="AB115" s="96"/>
    </row>
    <row r="116" spans="1:28" x14ac:dyDescent="0.25">
      <c r="A116" s="15">
        <v>111</v>
      </c>
      <c r="B116" s="93" t="s">
        <v>113</v>
      </c>
      <c r="C116" s="16">
        <v>50.8</v>
      </c>
      <c r="D116" s="28">
        <v>0</v>
      </c>
      <c r="E116" s="28">
        <v>9.1999999999999998E-2</v>
      </c>
      <c r="F116" s="28">
        <f t="shared" si="21"/>
        <v>9.1999999999999998E-2</v>
      </c>
      <c r="G116" s="65">
        <f t="shared" si="18"/>
        <v>7.9120000000000001E-5</v>
      </c>
      <c r="H116" s="12">
        <f>C116/11031.5*H10</f>
        <v>0.47720528876181839</v>
      </c>
      <c r="I116" s="14">
        <f t="shared" si="20"/>
        <v>0.47728440876181838</v>
      </c>
      <c r="J116" s="31"/>
      <c r="K116" s="98"/>
      <c r="L116" s="95"/>
      <c r="M116" s="99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96"/>
      <c r="AB116" s="96"/>
    </row>
    <row r="117" spans="1:28" x14ac:dyDescent="0.25">
      <c r="A117" s="15">
        <v>112</v>
      </c>
      <c r="B117" s="93" t="s">
        <v>114</v>
      </c>
      <c r="C117" s="16">
        <v>51.2</v>
      </c>
      <c r="D117" s="28">
        <v>0</v>
      </c>
      <c r="E117" s="28">
        <v>0</v>
      </c>
      <c r="F117" s="28">
        <f t="shared" si="21"/>
        <v>0</v>
      </c>
      <c r="G117" s="65">
        <f t="shared" si="18"/>
        <v>0</v>
      </c>
      <c r="H117" s="12">
        <f>C117/11031.5*H10</f>
        <v>0.48096281072057295</v>
      </c>
      <c r="I117" s="14">
        <f t="shared" si="20"/>
        <v>0.48096281072057295</v>
      </c>
      <c r="J117" s="31"/>
      <c r="K117" s="97"/>
      <c r="L117" s="95"/>
      <c r="M117" s="99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96"/>
      <c r="AB117" s="96"/>
    </row>
    <row r="118" spans="1:28" x14ac:dyDescent="0.25">
      <c r="A118" s="15">
        <v>113</v>
      </c>
      <c r="B118" s="93" t="s">
        <v>115</v>
      </c>
      <c r="C118" s="16">
        <v>45.3</v>
      </c>
      <c r="D118" s="28">
        <v>0</v>
      </c>
      <c r="E118" s="28">
        <v>0.17</v>
      </c>
      <c r="F118" s="28">
        <f t="shared" si="21"/>
        <v>0.17</v>
      </c>
      <c r="G118" s="65">
        <f t="shared" si="18"/>
        <v>1.462E-4</v>
      </c>
      <c r="H118" s="12">
        <f>C118/11031.5*H10</f>
        <v>0.42553936182894436</v>
      </c>
      <c r="I118" s="14">
        <f t="shared" si="20"/>
        <v>0.42568556182894435</v>
      </c>
      <c r="J118" s="31"/>
      <c r="K118" s="97"/>
      <c r="L118" s="118"/>
      <c r="M118" s="99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96"/>
      <c r="AB118" s="96"/>
    </row>
    <row r="119" spans="1:28" x14ac:dyDescent="0.25">
      <c r="A119" s="15">
        <v>114</v>
      </c>
      <c r="B119" s="93" t="s">
        <v>116</v>
      </c>
      <c r="C119" s="16">
        <v>74.7</v>
      </c>
      <c r="D119" s="28">
        <v>0</v>
      </c>
      <c r="E119" s="28">
        <v>0</v>
      </c>
      <c r="F119" s="28">
        <f t="shared" si="21"/>
        <v>0</v>
      </c>
      <c r="G119" s="65">
        <f t="shared" si="18"/>
        <v>0</v>
      </c>
      <c r="H119" s="12">
        <f>C119/11031.5*H10</f>
        <v>0.70171722579739837</v>
      </c>
      <c r="I119" s="14">
        <f t="shared" si="20"/>
        <v>0.70171722579739837</v>
      </c>
      <c r="J119" s="31"/>
      <c r="K119" s="97"/>
      <c r="L119" s="118"/>
      <c r="M119" s="99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96"/>
      <c r="AB119" s="96"/>
    </row>
    <row r="120" spans="1:28" x14ac:dyDescent="0.25">
      <c r="A120" s="15">
        <v>115</v>
      </c>
      <c r="B120" s="93" t="s">
        <v>117</v>
      </c>
      <c r="C120" s="16">
        <v>56.5</v>
      </c>
      <c r="D120" s="28">
        <v>0</v>
      </c>
      <c r="E120" s="28">
        <v>0.65300000000000002</v>
      </c>
      <c r="F120" s="28">
        <f t="shared" si="21"/>
        <v>0.65300000000000002</v>
      </c>
      <c r="G120" s="65">
        <f t="shared" si="18"/>
        <v>5.6158E-4</v>
      </c>
      <c r="H120" s="12">
        <f>C120/11031.5*H10</f>
        <v>0.53074997667406976</v>
      </c>
      <c r="I120" s="14">
        <f t="shared" si="20"/>
        <v>0.53131155667406971</v>
      </c>
      <c r="J120" s="31"/>
      <c r="K120" s="97"/>
      <c r="L120" s="118"/>
      <c r="M120" s="99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96"/>
      <c r="AB120" s="96"/>
    </row>
    <row r="121" spans="1:28" x14ac:dyDescent="0.25">
      <c r="A121" s="15">
        <v>116</v>
      </c>
      <c r="B121" s="93" t="s">
        <v>118</v>
      </c>
      <c r="C121" s="16">
        <v>48.2</v>
      </c>
      <c r="D121" s="28">
        <v>0</v>
      </c>
      <c r="E121" s="28">
        <v>0</v>
      </c>
      <c r="F121" s="28">
        <f t="shared" si="21"/>
        <v>0</v>
      </c>
      <c r="G121" s="65">
        <f t="shared" si="18"/>
        <v>0</v>
      </c>
      <c r="H121" s="12">
        <f>C121/11031.5*H10</f>
        <v>0.45278139602991441</v>
      </c>
      <c r="I121" s="14">
        <f t="shared" si="20"/>
        <v>0.45278139602991441</v>
      </c>
      <c r="J121" s="31"/>
      <c r="K121" s="98"/>
      <c r="L121" s="118"/>
      <c r="M121" s="99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96"/>
      <c r="AB121" s="96"/>
    </row>
    <row r="122" spans="1:28" x14ac:dyDescent="0.25">
      <c r="A122" s="15">
        <v>117</v>
      </c>
      <c r="B122" s="93" t="s">
        <v>119</v>
      </c>
      <c r="C122" s="16">
        <v>47.7</v>
      </c>
      <c r="D122" s="28">
        <v>0</v>
      </c>
      <c r="E122" s="28">
        <v>0.20699999999999999</v>
      </c>
      <c r="F122" s="28">
        <f t="shared" si="21"/>
        <v>0.20699999999999999</v>
      </c>
      <c r="G122" s="65">
        <f t="shared" si="18"/>
        <v>1.7801999999999998E-4</v>
      </c>
      <c r="H122" s="12">
        <f>C122/11031.5*H10</f>
        <v>0.44808449358147123</v>
      </c>
      <c r="I122" s="14">
        <f t="shared" si="20"/>
        <v>0.44826251358147123</v>
      </c>
      <c r="J122" s="31"/>
      <c r="K122" s="97"/>
      <c r="L122" s="95"/>
      <c r="M122" s="99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96"/>
      <c r="AB122" s="96"/>
    </row>
    <row r="123" spans="1:28" x14ac:dyDescent="0.25">
      <c r="A123" s="15">
        <v>118</v>
      </c>
      <c r="B123" s="93" t="s">
        <v>120</v>
      </c>
      <c r="C123" s="16">
        <v>100.8</v>
      </c>
      <c r="D123" s="28">
        <v>0</v>
      </c>
      <c r="E123" s="28">
        <v>0.89</v>
      </c>
      <c r="F123" s="28">
        <f t="shared" si="21"/>
        <v>0.89</v>
      </c>
      <c r="G123" s="65">
        <f t="shared" si="18"/>
        <v>7.6539999999999996E-4</v>
      </c>
      <c r="H123" s="12">
        <f>C123/11031.5*H10</f>
        <v>0.94689553360612788</v>
      </c>
      <c r="I123" s="14">
        <f t="shared" si="20"/>
        <v>0.94766093360612791</v>
      </c>
      <c r="J123" s="31"/>
      <c r="K123" s="98"/>
      <c r="L123" s="95"/>
      <c r="M123" s="99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96"/>
      <c r="AB123" s="96"/>
    </row>
    <row r="124" spans="1:28" x14ac:dyDescent="0.25">
      <c r="A124" s="15">
        <v>119</v>
      </c>
      <c r="B124" s="93" t="s">
        <v>121</v>
      </c>
      <c r="C124" s="16">
        <v>67.5</v>
      </c>
      <c r="D124" s="28">
        <v>0</v>
      </c>
      <c r="E124" s="28">
        <v>0.191</v>
      </c>
      <c r="F124" s="28">
        <f t="shared" si="21"/>
        <v>0.191</v>
      </c>
      <c r="G124" s="65">
        <f t="shared" si="18"/>
        <v>1.6426E-4</v>
      </c>
      <c r="H124" s="12">
        <f>C124/11031.5*H10</f>
        <v>0.63408183053981781</v>
      </c>
      <c r="I124" s="14">
        <f t="shared" si="20"/>
        <v>0.63424609053981784</v>
      </c>
      <c r="J124" s="31"/>
      <c r="K124" s="98"/>
      <c r="L124" s="95"/>
      <c r="M124" s="99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96"/>
      <c r="AB124" s="96"/>
    </row>
    <row r="125" spans="1:28" x14ac:dyDescent="0.25">
      <c r="A125" s="15">
        <v>120</v>
      </c>
      <c r="B125" s="93" t="s">
        <v>122</v>
      </c>
      <c r="C125" s="16">
        <v>50.8</v>
      </c>
      <c r="D125" s="28">
        <v>0</v>
      </c>
      <c r="E125" s="28">
        <v>0.54300000000000004</v>
      </c>
      <c r="F125" s="28">
        <f t="shared" si="21"/>
        <v>0.54300000000000004</v>
      </c>
      <c r="G125" s="65">
        <f t="shared" si="18"/>
        <v>4.6698000000000003E-4</v>
      </c>
      <c r="H125" s="12">
        <f>C125/11031.5*H10</f>
        <v>0.47720528876181839</v>
      </c>
      <c r="I125" s="14">
        <f t="shared" si="20"/>
        <v>0.4776722687618184</v>
      </c>
      <c r="J125" s="31"/>
      <c r="K125" s="98"/>
      <c r="L125" s="95"/>
      <c r="M125" s="99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96"/>
      <c r="AB125" s="96"/>
    </row>
    <row r="126" spans="1:28" x14ac:dyDescent="0.25">
      <c r="A126" s="15">
        <v>121</v>
      </c>
      <c r="B126" s="93" t="s">
        <v>123</v>
      </c>
      <c r="C126" s="16">
        <v>50.3</v>
      </c>
      <c r="D126" s="28">
        <v>0</v>
      </c>
      <c r="E126" s="28">
        <v>0</v>
      </c>
      <c r="F126" s="28">
        <f t="shared" si="21"/>
        <v>0</v>
      </c>
      <c r="G126" s="65">
        <f t="shared" si="18"/>
        <v>0</v>
      </c>
      <c r="H126" s="12">
        <f>C126/11031.5*H10</f>
        <v>0.47250838631337533</v>
      </c>
      <c r="I126" s="14">
        <f t="shared" si="20"/>
        <v>0.47250838631337533</v>
      </c>
      <c r="J126" s="31"/>
      <c r="K126" s="98"/>
      <c r="L126" s="95"/>
      <c r="M126" s="99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96"/>
      <c r="AB126" s="96"/>
    </row>
    <row r="127" spans="1:28" x14ac:dyDescent="0.25">
      <c r="A127" s="15">
        <v>122</v>
      </c>
      <c r="B127" s="93" t="s">
        <v>124</v>
      </c>
      <c r="C127" s="16">
        <v>44.9</v>
      </c>
      <c r="D127" s="28">
        <v>0</v>
      </c>
      <c r="E127" s="28">
        <v>1E-3</v>
      </c>
      <c r="F127" s="28">
        <f t="shared" si="21"/>
        <v>1E-3</v>
      </c>
      <c r="G127" s="65">
        <f t="shared" si="18"/>
        <v>8.6000000000000002E-7</v>
      </c>
      <c r="H127" s="12">
        <f>C127/11031.5*H10</f>
        <v>0.42178183987018986</v>
      </c>
      <c r="I127" s="14">
        <f t="shared" si="20"/>
        <v>0.42178269987018985</v>
      </c>
      <c r="J127" s="31"/>
      <c r="K127" s="97"/>
      <c r="L127" s="95"/>
      <c r="M127" s="99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96"/>
      <c r="AB127" s="96"/>
    </row>
    <row r="128" spans="1:28" x14ac:dyDescent="0.25">
      <c r="A128" s="15">
        <v>123</v>
      </c>
      <c r="B128" s="93" t="s">
        <v>125</v>
      </c>
      <c r="C128" s="16">
        <v>74.5</v>
      </c>
      <c r="D128" s="28">
        <v>0</v>
      </c>
      <c r="E128" s="28">
        <v>2E-3</v>
      </c>
      <c r="F128" s="28">
        <f t="shared" si="21"/>
        <v>2E-3</v>
      </c>
      <c r="G128" s="65">
        <f t="shared" si="18"/>
        <v>1.72E-6</v>
      </c>
      <c r="H128" s="12">
        <f>C128/11031.5*H10</f>
        <v>0.69983846481802114</v>
      </c>
      <c r="I128" s="14">
        <f t="shared" si="20"/>
        <v>0.69984018481802113</v>
      </c>
      <c r="J128" s="31"/>
      <c r="K128" s="97"/>
      <c r="L128" s="95"/>
      <c r="M128" s="99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96"/>
      <c r="AB128" s="96"/>
    </row>
    <row r="129" spans="1:28" x14ac:dyDescent="0.25">
      <c r="A129" s="15">
        <v>124</v>
      </c>
      <c r="B129" s="93" t="s">
        <v>126</v>
      </c>
      <c r="C129" s="16">
        <v>56.4</v>
      </c>
      <c r="D129" s="28">
        <v>0</v>
      </c>
      <c r="E129" s="28">
        <v>0.38900000000000001</v>
      </c>
      <c r="F129" s="28">
        <f t="shared" si="21"/>
        <v>0.38900000000000001</v>
      </c>
      <c r="G129" s="65">
        <f t="shared" si="18"/>
        <v>3.3453999999999998E-4</v>
      </c>
      <c r="H129" s="12">
        <f>C129/11031.5*H10</f>
        <v>0.52981059618438109</v>
      </c>
      <c r="I129" s="14">
        <f t="shared" si="20"/>
        <v>0.53014513618438108</v>
      </c>
      <c r="J129" s="31"/>
      <c r="K129" s="98"/>
      <c r="L129" s="95"/>
      <c r="M129" s="99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96"/>
      <c r="AB129" s="96"/>
    </row>
    <row r="130" spans="1:28" x14ac:dyDescent="0.25">
      <c r="A130" s="15">
        <v>125</v>
      </c>
      <c r="B130" s="93" t="s">
        <v>134</v>
      </c>
      <c r="C130" s="16">
        <v>47.7</v>
      </c>
      <c r="D130" s="28">
        <v>0</v>
      </c>
      <c r="E130" s="28">
        <v>0.52700000000000002</v>
      </c>
      <c r="F130" s="28">
        <f t="shared" si="21"/>
        <v>0.52700000000000002</v>
      </c>
      <c r="G130" s="65">
        <f t="shared" si="18"/>
        <v>4.5322E-4</v>
      </c>
      <c r="H130" s="12">
        <f>C130/11031.5*H10</f>
        <v>0.44808449358147123</v>
      </c>
      <c r="I130" s="14">
        <f t="shared" si="20"/>
        <v>0.44853771358147121</v>
      </c>
      <c r="J130" s="31"/>
      <c r="K130" s="98"/>
      <c r="L130" s="95"/>
      <c r="M130" s="99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96"/>
      <c r="AB130" s="96"/>
    </row>
    <row r="131" spans="1:28" x14ac:dyDescent="0.25">
      <c r="A131" s="15">
        <v>126</v>
      </c>
      <c r="B131" s="93" t="s">
        <v>127</v>
      </c>
      <c r="C131" s="16">
        <v>48.2</v>
      </c>
      <c r="D131" s="28">
        <v>0</v>
      </c>
      <c r="E131" s="28">
        <v>0.16800000000000001</v>
      </c>
      <c r="F131" s="28">
        <f t="shared" si="21"/>
        <v>0.16800000000000001</v>
      </c>
      <c r="G131" s="65">
        <f t="shared" si="18"/>
        <v>1.4448E-4</v>
      </c>
      <c r="H131" s="12">
        <f>C131/11031.5*H10</f>
        <v>0.45278139602991441</v>
      </c>
      <c r="I131" s="14">
        <f t="shared" si="20"/>
        <v>0.45292587602991441</v>
      </c>
      <c r="J131" s="31"/>
      <c r="K131" s="97"/>
      <c r="L131" s="95"/>
      <c r="M131" s="99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96"/>
      <c r="AB131" s="96"/>
    </row>
    <row r="132" spans="1:28" x14ac:dyDescent="0.25">
      <c r="A132" s="15">
        <v>127</v>
      </c>
      <c r="B132" s="93" t="s">
        <v>128</v>
      </c>
      <c r="C132" s="16">
        <v>100.8</v>
      </c>
      <c r="D132" s="28">
        <v>0</v>
      </c>
      <c r="E132" s="28">
        <v>1.0289999999999999</v>
      </c>
      <c r="F132" s="28">
        <f t="shared" si="21"/>
        <v>1.0289999999999999</v>
      </c>
      <c r="G132" s="65">
        <f t="shared" si="18"/>
        <v>8.8493999999999986E-4</v>
      </c>
      <c r="H132" s="12">
        <f>C132/11031.5*H10</f>
        <v>0.94689553360612788</v>
      </c>
      <c r="I132" s="14">
        <f t="shared" si="20"/>
        <v>0.94778047360612783</v>
      </c>
      <c r="J132" s="31"/>
      <c r="K132" s="97"/>
      <c r="L132" s="95"/>
      <c r="M132" s="99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96"/>
      <c r="AB132" s="96"/>
    </row>
    <row r="133" spans="1:28" x14ac:dyDescent="0.25">
      <c r="A133" s="15">
        <v>128</v>
      </c>
      <c r="B133" s="93" t="s">
        <v>129</v>
      </c>
      <c r="C133" s="16">
        <v>67.099999999999994</v>
      </c>
      <c r="D133" s="28">
        <v>0</v>
      </c>
      <c r="E133" s="28">
        <v>0.40300000000000002</v>
      </c>
      <c r="F133" s="28">
        <f t="shared" si="21"/>
        <v>0.40300000000000002</v>
      </c>
      <c r="G133" s="65">
        <f t="shared" si="18"/>
        <v>3.4658000000000003E-4</v>
      </c>
      <c r="H133" s="12">
        <f>C133/11031.5*H10</f>
        <v>0.63032430858106336</v>
      </c>
      <c r="I133" s="14">
        <f t="shared" si="20"/>
        <v>0.63067088858106335</v>
      </c>
      <c r="J133" s="31"/>
      <c r="K133" s="97"/>
      <c r="L133" s="95"/>
      <c r="M133" s="99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96"/>
      <c r="AB133" s="96"/>
    </row>
    <row r="134" spans="1:28" x14ac:dyDescent="0.25">
      <c r="A134" s="15">
        <v>129</v>
      </c>
      <c r="B134" s="93" t="s">
        <v>130</v>
      </c>
      <c r="C134" s="16">
        <v>50.6</v>
      </c>
      <c r="D134" s="28">
        <v>0</v>
      </c>
      <c r="E134" s="28">
        <v>0</v>
      </c>
      <c r="F134" s="28">
        <f t="shared" si="21"/>
        <v>0</v>
      </c>
      <c r="G134" s="65">
        <f t="shared" si="18"/>
        <v>0</v>
      </c>
      <c r="H134" s="12">
        <f>C134/11031.5*H10</f>
        <v>0.47532652778244122</v>
      </c>
      <c r="I134" s="14">
        <f t="shared" si="20"/>
        <v>0.47532652778244122</v>
      </c>
      <c r="J134" s="31"/>
      <c r="K134" s="98"/>
      <c r="L134" s="95"/>
      <c r="M134" s="99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96"/>
      <c r="AB134" s="96"/>
    </row>
    <row r="135" spans="1:28" x14ac:dyDescent="0.25">
      <c r="A135" s="15">
        <v>130</v>
      </c>
      <c r="B135" s="93" t="s">
        <v>131</v>
      </c>
      <c r="C135" s="16">
        <v>50.1</v>
      </c>
      <c r="D135" s="28">
        <v>0</v>
      </c>
      <c r="E135" s="28">
        <v>0</v>
      </c>
      <c r="F135" s="28">
        <f t="shared" si="21"/>
        <v>0</v>
      </c>
      <c r="G135" s="65">
        <f t="shared" si="18"/>
        <v>0</v>
      </c>
      <c r="H135" s="12">
        <f>C135/11031.5*H10</f>
        <v>0.47062962533399816</v>
      </c>
      <c r="I135" s="14">
        <f t="shared" si="20"/>
        <v>0.47062962533399816</v>
      </c>
      <c r="J135" s="31"/>
      <c r="K135" s="98"/>
      <c r="L135" s="95"/>
      <c r="M135" s="99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96"/>
      <c r="AB135" s="96"/>
    </row>
    <row r="136" spans="1:28" x14ac:dyDescent="0.25">
      <c r="A136" s="15">
        <v>131</v>
      </c>
      <c r="B136" s="93" t="s">
        <v>132</v>
      </c>
      <c r="C136" s="16">
        <v>44.9</v>
      </c>
      <c r="D136" s="28">
        <v>0</v>
      </c>
      <c r="E136" s="28">
        <v>0</v>
      </c>
      <c r="F136" s="28">
        <f t="shared" si="21"/>
        <v>0</v>
      </c>
      <c r="G136" s="65">
        <f t="shared" si="18"/>
        <v>0</v>
      </c>
      <c r="H136" s="12">
        <f>C136/11031.5*H10</f>
        <v>0.42178183987018986</v>
      </c>
      <c r="I136" s="14">
        <f t="shared" si="20"/>
        <v>0.42178183987018986</v>
      </c>
      <c r="J136" s="31"/>
      <c r="K136" s="97"/>
      <c r="L136" s="95"/>
      <c r="M136" s="99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96"/>
      <c r="AB136" s="96"/>
    </row>
    <row r="137" spans="1:28" x14ac:dyDescent="0.25">
      <c r="A137" s="15">
        <v>132</v>
      </c>
      <c r="B137" s="93" t="s">
        <v>133</v>
      </c>
      <c r="C137" s="16">
        <v>74.8</v>
      </c>
      <c r="D137" s="28">
        <v>0</v>
      </c>
      <c r="E137" s="28">
        <v>0.71699999999999997</v>
      </c>
      <c r="F137" s="28">
        <f t="shared" si="21"/>
        <v>0.71699999999999997</v>
      </c>
      <c r="G137" s="65">
        <f t="shared" si="18"/>
        <v>6.1661999999999991E-4</v>
      </c>
      <c r="H137" s="12">
        <f>C137/11031.5*H10</f>
        <v>0.70265660628708693</v>
      </c>
      <c r="I137" s="14">
        <f t="shared" si="20"/>
        <v>0.70327322628708688</v>
      </c>
      <c r="J137" s="31"/>
      <c r="K137" s="97"/>
      <c r="L137" s="95"/>
      <c r="M137" s="99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96"/>
      <c r="AB137" s="96"/>
    </row>
    <row r="138" spans="1:28" x14ac:dyDescent="0.25">
      <c r="A138" s="15">
        <v>133</v>
      </c>
      <c r="B138" s="93" t="s">
        <v>134</v>
      </c>
      <c r="C138" s="16">
        <v>56.2</v>
      </c>
      <c r="D138" s="28">
        <v>0</v>
      </c>
      <c r="E138" s="28">
        <v>0.51700000000000002</v>
      </c>
      <c r="F138" s="28">
        <f t="shared" si="21"/>
        <v>0.51700000000000002</v>
      </c>
      <c r="G138" s="65">
        <f t="shared" si="18"/>
        <v>4.4462000000000001E-4</v>
      </c>
      <c r="H138" s="12">
        <f>C138/11031.5*H10</f>
        <v>0.52793183520500386</v>
      </c>
      <c r="I138" s="14">
        <f t="shared" si="20"/>
        <v>0.52837645520500387</v>
      </c>
      <c r="J138" s="31"/>
      <c r="K138" s="98"/>
      <c r="L138" s="95"/>
      <c r="M138" s="99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96"/>
      <c r="AB138" s="96"/>
    </row>
    <row r="139" spans="1:28" x14ac:dyDescent="0.25">
      <c r="A139" s="15">
        <v>134</v>
      </c>
      <c r="B139" s="93" t="s">
        <v>135</v>
      </c>
      <c r="C139" s="16">
        <v>47.9</v>
      </c>
      <c r="D139" s="28">
        <v>0</v>
      </c>
      <c r="E139" s="28">
        <v>0.23300000000000001</v>
      </c>
      <c r="F139" s="28">
        <f t="shared" si="21"/>
        <v>0.23300000000000001</v>
      </c>
      <c r="G139" s="65">
        <f t="shared" si="18"/>
        <v>2.0038E-4</v>
      </c>
      <c r="H139" s="12">
        <f>C139/11031.5*H10</f>
        <v>0.44996325456084846</v>
      </c>
      <c r="I139" s="14">
        <f t="shared" si="20"/>
        <v>0.45016363456084846</v>
      </c>
      <c r="J139" s="31"/>
      <c r="K139" s="97"/>
      <c r="L139" s="95"/>
      <c r="M139" s="99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96"/>
      <c r="AB139" s="96"/>
    </row>
    <row r="140" spans="1:28" x14ac:dyDescent="0.25">
      <c r="A140" s="15">
        <v>135</v>
      </c>
      <c r="B140" s="93" t="s">
        <v>136</v>
      </c>
      <c r="C140" s="16">
        <v>47.7</v>
      </c>
      <c r="D140" s="28">
        <v>0</v>
      </c>
      <c r="E140" s="28">
        <v>0.45</v>
      </c>
      <c r="F140" s="28">
        <f t="shared" si="21"/>
        <v>0.45</v>
      </c>
      <c r="G140" s="65">
        <f t="shared" si="18"/>
        <v>3.8699999999999997E-4</v>
      </c>
      <c r="H140" s="12">
        <f>C140/11031.5*H10</f>
        <v>0.44808449358147123</v>
      </c>
      <c r="I140" s="14">
        <f t="shared" si="20"/>
        <v>0.44847149358147126</v>
      </c>
      <c r="J140" s="31"/>
      <c r="K140" s="98"/>
      <c r="L140" s="95"/>
      <c r="M140" s="99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96"/>
      <c r="AB140" s="96"/>
    </row>
    <row r="141" spans="1:28" x14ac:dyDescent="0.25">
      <c r="A141" s="15">
        <v>136</v>
      </c>
      <c r="B141" s="93" t="s">
        <v>137</v>
      </c>
      <c r="C141" s="16">
        <v>101.8</v>
      </c>
      <c r="D141" s="28">
        <v>0</v>
      </c>
      <c r="E141" s="28">
        <v>0.64</v>
      </c>
      <c r="F141" s="28">
        <f t="shared" si="21"/>
        <v>0.64</v>
      </c>
      <c r="G141" s="65">
        <f t="shared" si="18"/>
        <v>5.5040000000000004E-4</v>
      </c>
      <c r="H141" s="12">
        <f>C141/11031.5*H10</f>
        <v>0.95628933850301401</v>
      </c>
      <c r="I141" s="14">
        <f t="shared" si="20"/>
        <v>0.95683973850301396</v>
      </c>
      <c r="J141" s="31"/>
      <c r="K141" s="98"/>
      <c r="L141" s="95"/>
      <c r="M141" s="99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96"/>
      <c r="AB141" s="96"/>
    </row>
    <row r="142" spans="1:28" x14ac:dyDescent="0.25">
      <c r="A142" s="15">
        <v>137</v>
      </c>
      <c r="B142" s="93" t="s">
        <v>138</v>
      </c>
      <c r="C142" s="16">
        <v>67.3</v>
      </c>
      <c r="D142" s="28">
        <v>0</v>
      </c>
      <c r="E142" s="28">
        <v>0.32400000000000001</v>
      </c>
      <c r="F142" s="28">
        <f t="shared" si="21"/>
        <v>0.32400000000000001</v>
      </c>
      <c r="G142" s="65">
        <f t="shared" si="18"/>
        <v>2.7863999999999997E-4</v>
      </c>
      <c r="H142" s="12">
        <f>C142/11031.5*H10</f>
        <v>0.63220306956044048</v>
      </c>
      <c r="I142" s="14">
        <f t="shared" si="20"/>
        <v>0.63248170956044047</v>
      </c>
      <c r="J142" s="31"/>
      <c r="K142" s="97"/>
      <c r="L142" s="95"/>
      <c r="M142" s="99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96"/>
      <c r="AB142" s="96"/>
    </row>
    <row r="143" spans="1:28" x14ac:dyDescent="0.25">
      <c r="A143" s="15">
        <v>138</v>
      </c>
      <c r="B143" s="93" t="s">
        <v>139</v>
      </c>
      <c r="C143" s="16">
        <v>51</v>
      </c>
      <c r="D143" s="28">
        <v>0</v>
      </c>
      <c r="E143" s="28">
        <v>0.25800000000000001</v>
      </c>
      <c r="F143" s="28">
        <f t="shared" si="21"/>
        <v>0.25800000000000001</v>
      </c>
      <c r="G143" s="65">
        <f t="shared" si="18"/>
        <v>2.2188000000000001E-4</v>
      </c>
      <c r="H143" s="12">
        <f>C143/11031.5*H10</f>
        <v>0.47908404974119567</v>
      </c>
      <c r="I143" s="14">
        <f t="shared" si="20"/>
        <v>0.47930592974119568</v>
      </c>
      <c r="J143" s="31"/>
      <c r="K143" s="98"/>
      <c r="L143" s="95"/>
      <c r="M143" s="99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96"/>
      <c r="AB143" s="96"/>
    </row>
    <row r="144" spans="1:28" x14ac:dyDescent="0.25">
      <c r="A144" s="15">
        <v>139</v>
      </c>
      <c r="B144" s="93" t="s">
        <v>140</v>
      </c>
      <c r="C144" s="16">
        <v>50.6</v>
      </c>
      <c r="D144" s="28">
        <v>0</v>
      </c>
      <c r="E144" s="28">
        <v>0</v>
      </c>
      <c r="F144" s="28">
        <f t="shared" si="21"/>
        <v>0</v>
      </c>
      <c r="G144" s="65">
        <f t="shared" ref="G144:G188" si="22">F144*0.00086</f>
        <v>0</v>
      </c>
      <c r="H144" s="12">
        <f>C144/11031.5*H10</f>
        <v>0.47532652778244122</v>
      </c>
      <c r="I144" s="14">
        <f t="shared" si="20"/>
        <v>0.47532652778244122</v>
      </c>
      <c r="J144" s="31"/>
      <c r="K144" s="98"/>
      <c r="L144" s="95"/>
      <c r="M144" s="99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96"/>
      <c r="AB144" s="96"/>
    </row>
    <row r="145" spans="1:28" x14ac:dyDescent="0.25">
      <c r="A145" s="15">
        <v>140</v>
      </c>
      <c r="B145" s="93" t="s">
        <v>144</v>
      </c>
      <c r="C145" s="16">
        <v>44.8</v>
      </c>
      <c r="D145" s="28">
        <v>0</v>
      </c>
      <c r="E145" s="28">
        <v>0.29899999999999999</v>
      </c>
      <c r="F145" s="28">
        <f t="shared" si="21"/>
        <v>0.29899999999999999</v>
      </c>
      <c r="G145" s="65">
        <f t="shared" si="22"/>
        <v>2.5713999999999999E-4</v>
      </c>
      <c r="H145" s="12">
        <f>C145/11031.5*H10</f>
        <v>0.4208424593805013</v>
      </c>
      <c r="I145" s="14">
        <f t="shared" si="20"/>
        <v>0.42109959938050129</v>
      </c>
      <c r="J145" s="31"/>
      <c r="K145" s="98"/>
      <c r="L145" s="95"/>
      <c r="M145" s="99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96"/>
      <c r="AB145" s="96"/>
    </row>
    <row r="146" spans="1:28" x14ac:dyDescent="0.25">
      <c r="A146" s="15">
        <v>141</v>
      </c>
      <c r="B146" s="93" t="s">
        <v>141</v>
      </c>
      <c r="C146" s="16">
        <v>75.7</v>
      </c>
      <c r="D146" s="28">
        <v>0</v>
      </c>
      <c r="E146" s="28">
        <v>0.54</v>
      </c>
      <c r="F146" s="28">
        <f t="shared" si="21"/>
        <v>0.54</v>
      </c>
      <c r="G146" s="65">
        <f t="shared" si="22"/>
        <v>4.6440000000000001E-4</v>
      </c>
      <c r="H146" s="12">
        <f>C146/11031.5*H10</f>
        <v>0.7111110306942845</v>
      </c>
      <c r="I146" s="14">
        <f t="shared" si="20"/>
        <v>0.71157543069428453</v>
      </c>
      <c r="J146" s="31"/>
      <c r="K146" s="97"/>
      <c r="L146" s="95"/>
      <c r="M146" s="99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96"/>
      <c r="AB146" s="96"/>
    </row>
    <row r="147" spans="1:28" x14ac:dyDescent="0.25">
      <c r="A147" s="15">
        <v>142</v>
      </c>
      <c r="B147" s="93" t="s">
        <v>142</v>
      </c>
      <c r="C147" s="16">
        <v>56.7</v>
      </c>
      <c r="D147" s="28">
        <v>0</v>
      </c>
      <c r="E147" s="28">
        <v>0.44500000000000001</v>
      </c>
      <c r="F147" s="28">
        <f t="shared" si="21"/>
        <v>0.44500000000000001</v>
      </c>
      <c r="G147" s="65">
        <f t="shared" si="22"/>
        <v>3.8269999999999998E-4</v>
      </c>
      <c r="H147" s="12">
        <f>C147/11031.5*H10</f>
        <v>0.53262873765344698</v>
      </c>
      <c r="I147" s="14">
        <f t="shared" si="20"/>
        <v>0.53301143765344694</v>
      </c>
      <c r="J147" s="31"/>
      <c r="K147" s="98"/>
      <c r="L147" s="95"/>
      <c r="M147" s="99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96"/>
      <c r="AB147" s="96"/>
    </row>
    <row r="148" spans="1:28" x14ac:dyDescent="0.25">
      <c r="A148" s="15">
        <v>143</v>
      </c>
      <c r="B148" s="93" t="s">
        <v>249</v>
      </c>
      <c r="C148" s="16">
        <v>47.7</v>
      </c>
      <c r="D148" s="28">
        <v>0</v>
      </c>
      <c r="E148" s="28">
        <v>0.23899999999999999</v>
      </c>
      <c r="F148" s="28">
        <f t="shared" si="21"/>
        <v>0.23899999999999999</v>
      </c>
      <c r="G148" s="65">
        <f t="shared" si="22"/>
        <v>2.0553999999999999E-4</v>
      </c>
      <c r="H148" s="12">
        <f>C148/11031.5*H10</f>
        <v>0.44808449358147123</v>
      </c>
      <c r="I148" s="14">
        <f t="shared" si="20"/>
        <v>0.44829003358147124</v>
      </c>
      <c r="J148" s="31"/>
      <c r="K148" s="98"/>
      <c r="L148" s="95"/>
      <c r="M148" s="99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96"/>
      <c r="AB148" s="96"/>
    </row>
    <row r="149" spans="1:28" x14ac:dyDescent="0.25">
      <c r="A149" s="15">
        <v>144</v>
      </c>
      <c r="B149" s="93" t="s">
        <v>143</v>
      </c>
      <c r="C149" s="16">
        <v>48.1</v>
      </c>
      <c r="D149" s="28">
        <v>0</v>
      </c>
      <c r="E149" s="28">
        <v>0.35499999999999998</v>
      </c>
      <c r="F149" s="28">
        <f t="shared" si="21"/>
        <v>0.35499999999999998</v>
      </c>
      <c r="G149" s="65">
        <f t="shared" si="22"/>
        <v>3.0529999999999999E-4</v>
      </c>
      <c r="H149" s="12">
        <f>C149/11031.5*H10</f>
        <v>0.45184201554022574</v>
      </c>
      <c r="I149" s="14">
        <f t="shared" si="20"/>
        <v>0.45214731554022575</v>
      </c>
      <c r="J149" s="31"/>
      <c r="K149" s="97"/>
      <c r="L149" s="95"/>
      <c r="M149" s="99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96"/>
      <c r="AB149" s="96"/>
    </row>
    <row r="150" spans="1:28" x14ac:dyDescent="0.25">
      <c r="A150" s="15">
        <v>148</v>
      </c>
      <c r="B150" s="93" t="s">
        <v>145</v>
      </c>
      <c r="C150" s="16">
        <v>94.2</v>
      </c>
      <c r="D150" s="28">
        <v>0</v>
      </c>
      <c r="E150" s="28">
        <v>1.46</v>
      </c>
      <c r="F150" s="28">
        <f t="shared" si="21"/>
        <v>1.46</v>
      </c>
      <c r="G150" s="65">
        <f t="shared" si="22"/>
        <v>1.2555999999999999E-3</v>
      </c>
      <c r="H150" s="12">
        <f>C150/11031.5*H10</f>
        <v>0.88489642128667922</v>
      </c>
      <c r="I150" s="14">
        <f t="shared" si="20"/>
        <v>0.88615202128667925</v>
      </c>
      <c r="J150" s="31"/>
      <c r="K150" s="98"/>
      <c r="L150" s="95"/>
      <c r="M150" s="99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96"/>
      <c r="AB150" s="96"/>
    </row>
    <row r="151" spans="1:28" x14ac:dyDescent="0.25">
      <c r="A151" s="15">
        <v>149</v>
      </c>
      <c r="B151" s="93" t="s">
        <v>146</v>
      </c>
      <c r="C151" s="24">
        <v>68.099999999999994</v>
      </c>
      <c r="D151" s="28">
        <v>0</v>
      </c>
      <c r="E151" s="28">
        <v>0</v>
      </c>
      <c r="F151" s="28">
        <f t="shared" si="21"/>
        <v>0</v>
      </c>
      <c r="G151" s="65">
        <f t="shared" si="22"/>
        <v>0</v>
      </c>
      <c r="H151" s="12">
        <f>C151/11031.5*H10</f>
        <v>0.63971811347794949</v>
      </c>
      <c r="I151" s="14">
        <f t="shared" si="20"/>
        <v>0.63971811347794949</v>
      </c>
      <c r="J151" s="31"/>
      <c r="K151" s="97"/>
      <c r="L151" s="95"/>
      <c r="M151" s="99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96"/>
      <c r="AB151" s="96"/>
    </row>
    <row r="152" spans="1:28" x14ac:dyDescent="0.25">
      <c r="A152" s="15">
        <v>150</v>
      </c>
      <c r="B152" s="93" t="s">
        <v>147</v>
      </c>
      <c r="C152" s="24">
        <v>68.400000000000006</v>
      </c>
      <c r="D152" s="28">
        <v>0</v>
      </c>
      <c r="E152" s="28">
        <v>0</v>
      </c>
      <c r="F152" s="28">
        <f t="shared" si="21"/>
        <v>0</v>
      </c>
      <c r="G152" s="65">
        <f t="shared" si="22"/>
        <v>0</v>
      </c>
      <c r="H152" s="12">
        <f>C152/11031.5*H10</f>
        <v>0.64253625494701538</v>
      </c>
      <c r="I152" s="14">
        <f t="shared" si="20"/>
        <v>0.64253625494701538</v>
      </c>
      <c r="J152" s="31"/>
      <c r="K152" s="97"/>
      <c r="L152" s="95"/>
      <c r="M152" s="99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96"/>
      <c r="AB152" s="96"/>
    </row>
    <row r="153" spans="1:28" x14ac:dyDescent="0.25">
      <c r="A153" s="15">
        <v>151</v>
      </c>
      <c r="B153" s="93" t="s">
        <v>148</v>
      </c>
      <c r="C153" s="24">
        <v>93.8</v>
      </c>
      <c r="D153" s="28">
        <v>0</v>
      </c>
      <c r="E153" s="28">
        <v>0.66</v>
      </c>
      <c r="F153" s="28">
        <f t="shared" si="21"/>
        <v>0.66</v>
      </c>
      <c r="G153" s="65">
        <f t="shared" si="22"/>
        <v>5.6760000000000003E-4</v>
      </c>
      <c r="H153" s="12">
        <f>C153/11031.5*H10</f>
        <v>0.88113889932792466</v>
      </c>
      <c r="I153" s="14">
        <f t="shared" si="20"/>
        <v>0.88170649932792466</v>
      </c>
      <c r="J153" s="31"/>
      <c r="K153" s="97"/>
      <c r="L153" s="95"/>
      <c r="M153" s="99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96"/>
      <c r="AB153" s="96"/>
    </row>
    <row r="154" spans="1:28" x14ac:dyDescent="0.25">
      <c r="A154" s="76">
        <v>152</v>
      </c>
      <c r="B154" s="93" t="s">
        <v>149</v>
      </c>
      <c r="C154" s="24">
        <v>68.400000000000006</v>
      </c>
      <c r="D154" s="28">
        <v>0</v>
      </c>
      <c r="E154" s="28">
        <v>0.42099999999999999</v>
      </c>
      <c r="F154" s="28">
        <f t="shared" si="21"/>
        <v>0.42099999999999999</v>
      </c>
      <c r="G154" s="65">
        <f t="shared" si="22"/>
        <v>3.6205999999999999E-4</v>
      </c>
      <c r="H154" s="12">
        <f>C154/11031.5*H10</f>
        <v>0.64253625494701538</v>
      </c>
      <c r="I154" s="14">
        <f t="shared" ref="I154:I188" si="23">G154+H154</f>
        <v>0.64289831494701544</v>
      </c>
      <c r="J154" s="31"/>
      <c r="K154" s="97"/>
      <c r="L154" s="95"/>
      <c r="M154" s="99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96"/>
      <c r="AB154" s="96"/>
    </row>
    <row r="155" spans="1:28" x14ac:dyDescent="0.25">
      <c r="A155" s="15">
        <v>153</v>
      </c>
      <c r="B155" s="93" t="s">
        <v>150</v>
      </c>
      <c r="C155" s="24">
        <v>68.7</v>
      </c>
      <c r="D155" s="28">
        <v>0</v>
      </c>
      <c r="E155" s="28">
        <v>1E-3</v>
      </c>
      <c r="F155" s="28">
        <f t="shared" si="21"/>
        <v>1E-3</v>
      </c>
      <c r="G155" s="65">
        <f t="shared" si="22"/>
        <v>8.6000000000000002E-7</v>
      </c>
      <c r="H155" s="12">
        <f>C155/11031.5*H10</f>
        <v>0.64535439641608128</v>
      </c>
      <c r="I155" s="14">
        <f t="shared" si="23"/>
        <v>0.64535525641608127</v>
      </c>
      <c r="J155" s="31"/>
      <c r="K155" s="97"/>
      <c r="L155" s="95"/>
      <c r="M155" s="99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96"/>
      <c r="AB155" s="96"/>
    </row>
    <row r="156" spans="1:28" x14ac:dyDescent="0.25">
      <c r="A156" s="15">
        <v>154</v>
      </c>
      <c r="B156" s="93" t="s">
        <v>151</v>
      </c>
      <c r="C156" s="24">
        <v>94.1</v>
      </c>
      <c r="D156" s="28">
        <v>0</v>
      </c>
      <c r="E156" s="28">
        <v>0.78600000000000003</v>
      </c>
      <c r="F156" s="28">
        <f t="shared" si="21"/>
        <v>0.78600000000000003</v>
      </c>
      <c r="G156" s="65">
        <f t="shared" si="22"/>
        <v>6.7595999999999997E-4</v>
      </c>
      <c r="H156" s="12">
        <f>C156/11031.5*H10</f>
        <v>0.88395704079699033</v>
      </c>
      <c r="I156" s="14">
        <f t="shared" si="23"/>
        <v>0.88463300079699037</v>
      </c>
      <c r="J156" s="31"/>
      <c r="K156" s="98"/>
      <c r="L156" s="95"/>
      <c r="M156" s="99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96"/>
      <c r="AB156" s="96"/>
    </row>
    <row r="157" spans="1:28" x14ac:dyDescent="0.25">
      <c r="A157" s="72">
        <v>155</v>
      </c>
      <c r="B157" s="93" t="s">
        <v>152</v>
      </c>
      <c r="C157" s="24">
        <v>68.3</v>
      </c>
      <c r="D157" s="28">
        <v>0</v>
      </c>
      <c r="E157" s="28">
        <v>0.23400000000000001</v>
      </c>
      <c r="F157" s="28">
        <f t="shared" si="21"/>
        <v>0.23400000000000001</v>
      </c>
      <c r="G157" s="65">
        <f t="shared" si="22"/>
        <v>2.0124000000000002E-4</v>
      </c>
      <c r="H157" s="12">
        <f>C157/11031.5*H10</f>
        <v>0.64159687445732672</v>
      </c>
      <c r="I157" s="14">
        <f t="shared" si="23"/>
        <v>0.64179811445732671</v>
      </c>
      <c r="J157" s="31"/>
      <c r="K157" s="97"/>
      <c r="L157" s="95"/>
      <c r="M157" s="99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96"/>
      <c r="AB157" s="96"/>
    </row>
    <row r="158" spans="1:28" x14ac:dyDescent="0.25">
      <c r="A158" s="15">
        <v>156</v>
      </c>
      <c r="B158" s="93" t="s">
        <v>153</v>
      </c>
      <c r="C158" s="24">
        <v>68.7</v>
      </c>
      <c r="D158" s="28">
        <v>0</v>
      </c>
      <c r="E158" s="28">
        <v>0.74299999999999999</v>
      </c>
      <c r="F158" s="28">
        <f t="shared" si="21"/>
        <v>0.74299999999999999</v>
      </c>
      <c r="G158" s="65">
        <f t="shared" si="22"/>
        <v>6.3897999999999993E-4</v>
      </c>
      <c r="H158" s="12">
        <f>C158/11031.5*H10</f>
        <v>0.64535439641608128</v>
      </c>
      <c r="I158" s="14">
        <f t="shared" si="23"/>
        <v>0.64599337641608123</v>
      </c>
      <c r="J158" s="31"/>
      <c r="K158" s="98"/>
      <c r="L158" s="95"/>
      <c r="M158" s="99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96"/>
      <c r="AB158" s="96"/>
    </row>
    <row r="159" spans="1:28" x14ac:dyDescent="0.25">
      <c r="A159" s="15">
        <v>157</v>
      </c>
      <c r="B159" s="93" t="s">
        <v>154</v>
      </c>
      <c r="C159" s="24">
        <v>94.2</v>
      </c>
      <c r="D159" s="28">
        <v>0</v>
      </c>
      <c r="E159" s="28">
        <v>1.0189999999999999</v>
      </c>
      <c r="F159" s="28">
        <f t="shared" si="21"/>
        <v>1.0189999999999999</v>
      </c>
      <c r="G159" s="65">
        <f t="shared" si="22"/>
        <v>8.7633999999999987E-4</v>
      </c>
      <c r="H159" s="12">
        <f>C159/11031.5*H10</f>
        <v>0.88489642128667922</v>
      </c>
      <c r="I159" s="14">
        <f t="shared" si="23"/>
        <v>0.88577276128667926</v>
      </c>
      <c r="J159" s="31"/>
      <c r="K159" s="98"/>
      <c r="L159" s="95"/>
      <c r="M159" s="99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96"/>
      <c r="AB159" s="96"/>
    </row>
    <row r="160" spans="1:28" x14ac:dyDescent="0.25">
      <c r="A160" s="15">
        <v>158</v>
      </c>
      <c r="B160" s="93" t="s">
        <v>155</v>
      </c>
      <c r="C160" s="24">
        <v>68.2</v>
      </c>
      <c r="D160" s="28">
        <v>0</v>
      </c>
      <c r="E160" s="28">
        <v>0.129</v>
      </c>
      <c r="F160" s="28">
        <f t="shared" ref="F160:F188" si="24">E160-D160</f>
        <v>0.129</v>
      </c>
      <c r="G160" s="65">
        <f t="shared" si="22"/>
        <v>1.1094000000000001E-4</v>
      </c>
      <c r="H160" s="12">
        <f>C160/11031.5*H10</f>
        <v>0.64065749396763816</v>
      </c>
      <c r="I160" s="14">
        <f t="shared" si="23"/>
        <v>0.64076843396763816</v>
      </c>
      <c r="J160" s="31"/>
      <c r="K160" s="98"/>
      <c r="L160" s="95"/>
      <c r="M160" s="99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96"/>
      <c r="AB160" s="96"/>
    </row>
    <row r="161" spans="1:28" x14ac:dyDescent="0.25">
      <c r="A161" s="15">
        <v>159</v>
      </c>
      <c r="B161" s="93" t="s">
        <v>156</v>
      </c>
      <c r="C161" s="24">
        <v>68.7</v>
      </c>
      <c r="D161" s="28">
        <v>0</v>
      </c>
      <c r="E161" s="28">
        <v>0.18099999999999999</v>
      </c>
      <c r="F161" s="28">
        <f t="shared" si="24"/>
        <v>0.18099999999999999</v>
      </c>
      <c r="G161" s="65">
        <f t="shared" si="22"/>
        <v>1.5565999999999998E-4</v>
      </c>
      <c r="H161" s="12">
        <f>C161/11031.5*H10</f>
        <v>0.64535439641608128</v>
      </c>
      <c r="I161" s="14">
        <f t="shared" si="23"/>
        <v>0.64551005641608128</v>
      </c>
      <c r="J161" s="31"/>
      <c r="K161" s="98"/>
      <c r="L161" s="95"/>
      <c r="M161" s="99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96"/>
      <c r="AB161" s="96"/>
    </row>
    <row r="162" spans="1:28" x14ac:dyDescent="0.25">
      <c r="A162" s="15">
        <v>160</v>
      </c>
      <c r="B162" s="93" t="s">
        <v>157</v>
      </c>
      <c r="C162" s="24">
        <v>93.6</v>
      </c>
      <c r="D162" s="28">
        <v>0</v>
      </c>
      <c r="E162" s="28">
        <v>0.92700000000000005</v>
      </c>
      <c r="F162" s="28">
        <f t="shared" si="24"/>
        <v>0.92700000000000005</v>
      </c>
      <c r="G162" s="65">
        <f t="shared" si="22"/>
        <v>7.9722000000000007E-4</v>
      </c>
      <c r="H162" s="12">
        <f>C162/11031.5*H10</f>
        <v>0.87926013834854722</v>
      </c>
      <c r="I162" s="14">
        <f>G162+H162</f>
        <v>0.88005735834854726</v>
      </c>
      <c r="J162" s="31"/>
      <c r="K162" s="98"/>
      <c r="L162" s="95"/>
      <c r="M162" s="99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96"/>
      <c r="AB162" s="96"/>
    </row>
    <row r="163" spans="1:28" x14ac:dyDescent="0.25">
      <c r="A163" s="15">
        <v>161</v>
      </c>
      <c r="B163" s="93" t="s">
        <v>158</v>
      </c>
      <c r="C163" s="24">
        <v>68.3</v>
      </c>
      <c r="D163" s="28">
        <v>0</v>
      </c>
      <c r="E163" s="28">
        <v>0</v>
      </c>
      <c r="F163" s="28">
        <f t="shared" si="24"/>
        <v>0</v>
      </c>
      <c r="G163" s="65">
        <f t="shared" si="22"/>
        <v>0</v>
      </c>
      <c r="H163" s="12">
        <f>C163/11031.5*H10</f>
        <v>0.64159687445732672</v>
      </c>
      <c r="I163" s="14">
        <f t="shared" si="23"/>
        <v>0.64159687445732672</v>
      </c>
      <c r="J163" s="31"/>
      <c r="K163" s="98"/>
      <c r="L163" s="95"/>
      <c r="M163" s="99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96"/>
      <c r="AB163" s="96"/>
    </row>
    <row r="164" spans="1:28" x14ac:dyDescent="0.25">
      <c r="A164" s="15">
        <v>162</v>
      </c>
      <c r="B164" s="93" t="s">
        <v>159</v>
      </c>
      <c r="C164" s="24">
        <v>68.7</v>
      </c>
      <c r="D164" s="28">
        <v>0</v>
      </c>
      <c r="E164" s="28">
        <v>1E-3</v>
      </c>
      <c r="F164" s="28">
        <f t="shared" si="24"/>
        <v>1E-3</v>
      </c>
      <c r="G164" s="65">
        <f t="shared" si="22"/>
        <v>8.6000000000000002E-7</v>
      </c>
      <c r="H164" s="12">
        <f>C164/11031.5*H10</f>
        <v>0.64535439641608128</v>
      </c>
      <c r="I164" s="14">
        <f t="shared" si="23"/>
        <v>0.64535525641608127</v>
      </c>
      <c r="J164" s="31"/>
      <c r="K164" s="98"/>
      <c r="L164" s="95"/>
      <c r="M164" s="99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96"/>
      <c r="AB164" s="96"/>
    </row>
    <row r="165" spans="1:28" x14ac:dyDescent="0.25">
      <c r="A165" s="15">
        <v>163</v>
      </c>
      <c r="B165" s="93" t="s">
        <v>160</v>
      </c>
      <c r="C165" s="24">
        <v>94.2</v>
      </c>
      <c r="D165" s="28">
        <v>0</v>
      </c>
      <c r="E165" s="28">
        <v>0.95599999999999996</v>
      </c>
      <c r="F165" s="28">
        <f t="shared" si="24"/>
        <v>0.95599999999999996</v>
      </c>
      <c r="G165" s="65">
        <f t="shared" si="22"/>
        <v>8.2215999999999995E-4</v>
      </c>
      <c r="H165" s="12">
        <f>C165/11031.5*H10</f>
        <v>0.88489642128667922</v>
      </c>
      <c r="I165" s="14">
        <f t="shared" si="23"/>
        <v>0.88571858128667924</v>
      </c>
      <c r="J165" s="31"/>
      <c r="K165" s="98"/>
      <c r="L165" s="95"/>
      <c r="M165" s="99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96"/>
      <c r="AB165" s="96"/>
    </row>
    <row r="166" spans="1:28" x14ac:dyDescent="0.25">
      <c r="A166" s="15">
        <v>164</v>
      </c>
      <c r="B166" s="93" t="s">
        <v>161</v>
      </c>
      <c r="C166" s="24">
        <v>68.3</v>
      </c>
      <c r="D166" s="28">
        <v>0</v>
      </c>
      <c r="E166" s="28">
        <v>1.4999999999999999E-2</v>
      </c>
      <c r="F166" s="28">
        <f t="shared" si="24"/>
        <v>1.4999999999999999E-2</v>
      </c>
      <c r="G166" s="65">
        <f t="shared" si="22"/>
        <v>1.2899999999999998E-5</v>
      </c>
      <c r="H166" s="12">
        <f>C166/11031.5*H10</f>
        <v>0.64159687445732672</v>
      </c>
      <c r="I166" s="14">
        <f t="shared" si="23"/>
        <v>0.6416097744573267</v>
      </c>
      <c r="J166" s="31"/>
      <c r="K166" s="98"/>
      <c r="L166" s="95"/>
      <c r="M166" s="99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96"/>
      <c r="AB166" s="96"/>
    </row>
    <row r="167" spans="1:28" x14ac:dyDescent="0.25">
      <c r="A167" s="15">
        <v>165</v>
      </c>
      <c r="B167" s="93" t="s">
        <v>162</v>
      </c>
      <c r="C167" s="16">
        <v>68.900000000000006</v>
      </c>
      <c r="D167" s="28">
        <v>0</v>
      </c>
      <c r="E167" s="28">
        <v>0.64200000000000002</v>
      </c>
      <c r="F167" s="28">
        <f t="shared" si="24"/>
        <v>0.64200000000000002</v>
      </c>
      <c r="G167" s="65">
        <f t="shared" si="22"/>
        <v>5.5212000000000002E-4</v>
      </c>
      <c r="H167" s="12">
        <f>C167/11031.5*H10</f>
        <v>0.64723315739545861</v>
      </c>
      <c r="I167" s="14">
        <f t="shared" si="23"/>
        <v>0.64778527739545866</v>
      </c>
      <c r="J167" s="31"/>
      <c r="K167" s="98"/>
      <c r="L167" s="95"/>
      <c r="M167" s="99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96"/>
      <c r="AB167" s="96"/>
    </row>
    <row r="168" spans="1:28" x14ac:dyDescent="0.25">
      <c r="A168" s="15">
        <v>166</v>
      </c>
      <c r="B168" s="93" t="s">
        <v>163</v>
      </c>
      <c r="C168" s="24">
        <v>93.9</v>
      </c>
      <c r="D168" s="28">
        <v>0</v>
      </c>
      <c r="E168" s="28">
        <v>0.28699999999999998</v>
      </c>
      <c r="F168" s="28">
        <f t="shared" si="24"/>
        <v>0.28699999999999998</v>
      </c>
      <c r="G168" s="65">
        <f t="shared" si="22"/>
        <v>2.4681999999999997E-4</v>
      </c>
      <c r="H168" s="12">
        <f>C168/11031.5*H10</f>
        <v>0.88207827981761333</v>
      </c>
      <c r="I168" s="14">
        <f t="shared" si="23"/>
        <v>0.88232509981761331</v>
      </c>
      <c r="J168" s="31"/>
      <c r="K168" s="98"/>
      <c r="L168" s="95"/>
      <c r="M168" s="99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96"/>
      <c r="AB168" s="96"/>
    </row>
    <row r="169" spans="1:28" x14ac:dyDescent="0.25">
      <c r="A169" s="15">
        <v>167</v>
      </c>
      <c r="B169" s="93" t="s">
        <v>164</v>
      </c>
      <c r="C169" s="24">
        <v>68.599999999999994</v>
      </c>
      <c r="D169" s="28">
        <v>0</v>
      </c>
      <c r="E169" s="28">
        <v>0.40699999999999997</v>
      </c>
      <c r="F169" s="28">
        <f t="shared" si="24"/>
        <v>0.40699999999999997</v>
      </c>
      <c r="G169" s="65">
        <f t="shared" si="22"/>
        <v>3.5001999999999999E-4</v>
      </c>
      <c r="H169" s="12">
        <f>C169/11031.5*H10</f>
        <v>0.64441501592639261</v>
      </c>
      <c r="I169" s="14">
        <f t="shared" si="23"/>
        <v>0.64476503592639256</v>
      </c>
      <c r="J169" s="31"/>
      <c r="K169" s="98"/>
      <c r="L169" s="95"/>
      <c r="M169" s="99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96"/>
      <c r="AB169" s="96"/>
    </row>
    <row r="170" spans="1:28" x14ac:dyDescent="0.25">
      <c r="A170" s="15">
        <v>168</v>
      </c>
      <c r="B170" s="93" t="s">
        <v>165</v>
      </c>
      <c r="C170" s="24">
        <v>68.7</v>
      </c>
      <c r="D170" s="28">
        <v>0</v>
      </c>
      <c r="E170" s="28">
        <v>0.50600000000000001</v>
      </c>
      <c r="F170" s="28">
        <f t="shared" si="24"/>
        <v>0.50600000000000001</v>
      </c>
      <c r="G170" s="65">
        <f t="shared" si="22"/>
        <v>4.3515999999999997E-4</v>
      </c>
      <c r="H170" s="12">
        <f>C170/11031.5*H10</f>
        <v>0.64535439641608128</v>
      </c>
      <c r="I170" s="14">
        <f t="shared" si="23"/>
        <v>0.64578955641608127</v>
      </c>
      <c r="J170" s="31"/>
      <c r="K170" s="98"/>
      <c r="L170" s="95"/>
      <c r="M170" s="99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96"/>
      <c r="AB170" s="96"/>
    </row>
    <row r="171" spans="1:28" x14ac:dyDescent="0.25">
      <c r="A171" s="15">
        <v>169</v>
      </c>
      <c r="B171" s="93" t="s">
        <v>166</v>
      </c>
      <c r="C171" s="24">
        <v>93.9</v>
      </c>
      <c r="D171" s="28">
        <v>0</v>
      </c>
      <c r="E171" s="28">
        <v>0.93500000000000005</v>
      </c>
      <c r="F171" s="28">
        <f t="shared" si="24"/>
        <v>0.93500000000000005</v>
      </c>
      <c r="G171" s="65">
        <f t="shared" si="22"/>
        <v>8.0409999999999998E-4</v>
      </c>
      <c r="H171" s="12">
        <f>C171/11031.5*H10</f>
        <v>0.88207827981761333</v>
      </c>
      <c r="I171" s="14">
        <f t="shared" si="23"/>
        <v>0.88288237981761331</v>
      </c>
      <c r="J171" s="31"/>
      <c r="K171" s="98"/>
      <c r="L171" s="95"/>
      <c r="M171" s="99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96"/>
      <c r="AB171" s="96"/>
    </row>
    <row r="172" spans="1:28" x14ac:dyDescent="0.25">
      <c r="A172" s="15">
        <v>170</v>
      </c>
      <c r="B172" s="93" t="s">
        <v>167</v>
      </c>
      <c r="C172" s="24">
        <v>69.099999999999994</v>
      </c>
      <c r="D172" s="28">
        <v>0</v>
      </c>
      <c r="E172" s="28">
        <v>0.20399999999999999</v>
      </c>
      <c r="F172" s="28">
        <f t="shared" si="24"/>
        <v>0.20399999999999999</v>
      </c>
      <c r="G172" s="65">
        <f t="shared" si="22"/>
        <v>1.7543999999999999E-4</v>
      </c>
      <c r="H172" s="12">
        <f>C172/11031.5*H10</f>
        <v>0.64911191837483562</v>
      </c>
      <c r="I172" s="14">
        <f t="shared" si="23"/>
        <v>0.64928735837483564</v>
      </c>
      <c r="J172" s="31"/>
      <c r="K172" s="98"/>
      <c r="L172" s="95"/>
      <c r="M172" s="99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96"/>
      <c r="AB172" s="96"/>
    </row>
    <row r="173" spans="1:28" x14ac:dyDescent="0.25">
      <c r="A173" s="15">
        <v>171</v>
      </c>
      <c r="B173" s="93" t="s">
        <v>168</v>
      </c>
      <c r="C173" s="24">
        <v>68.400000000000006</v>
      </c>
      <c r="D173" s="28">
        <v>0</v>
      </c>
      <c r="E173" s="28">
        <v>0.42599999999999999</v>
      </c>
      <c r="F173" s="28">
        <f t="shared" si="24"/>
        <v>0.42599999999999999</v>
      </c>
      <c r="G173" s="65">
        <f t="shared" si="22"/>
        <v>3.6635999999999998E-4</v>
      </c>
      <c r="H173" s="12">
        <f>C173/11031.5*H10</f>
        <v>0.64253625494701538</v>
      </c>
      <c r="I173" s="14">
        <f t="shared" si="23"/>
        <v>0.64290261494701539</v>
      </c>
      <c r="J173" s="31"/>
      <c r="K173" s="98"/>
      <c r="L173" s="95"/>
      <c r="M173" s="99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96"/>
      <c r="AB173" s="96"/>
    </row>
    <row r="174" spans="1:28" x14ac:dyDescent="0.25">
      <c r="A174" s="15">
        <v>172</v>
      </c>
      <c r="B174" s="93" t="s">
        <v>169</v>
      </c>
      <c r="C174" s="24">
        <v>94</v>
      </c>
      <c r="D174" s="28">
        <v>0</v>
      </c>
      <c r="E174" s="28">
        <v>1.04</v>
      </c>
      <c r="F174" s="28">
        <f t="shared" si="24"/>
        <v>1.04</v>
      </c>
      <c r="G174" s="65">
        <f t="shared" si="22"/>
        <v>8.9440000000000006E-4</v>
      </c>
      <c r="H174" s="12">
        <f>C174/11031.5*H10</f>
        <v>0.88301766030730178</v>
      </c>
      <c r="I174" s="14">
        <f t="shared" si="23"/>
        <v>0.88391206030730174</v>
      </c>
      <c r="J174" s="31"/>
      <c r="K174" s="98"/>
      <c r="L174" s="95"/>
      <c r="M174" s="99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96"/>
      <c r="AB174" s="96"/>
    </row>
    <row r="175" spans="1:28" x14ac:dyDescent="0.25">
      <c r="A175" s="15">
        <v>173</v>
      </c>
      <c r="B175" s="93" t="s">
        <v>170</v>
      </c>
      <c r="C175" s="24">
        <v>68.400000000000006</v>
      </c>
      <c r="D175" s="28">
        <v>0</v>
      </c>
      <c r="E175" s="28">
        <v>0</v>
      </c>
      <c r="F175" s="28">
        <f t="shared" si="24"/>
        <v>0</v>
      </c>
      <c r="G175" s="65">
        <f t="shared" si="22"/>
        <v>0</v>
      </c>
      <c r="H175" s="12">
        <f>C175/11031.5*H10</f>
        <v>0.64253625494701538</v>
      </c>
      <c r="I175" s="14">
        <f t="shared" si="23"/>
        <v>0.64253625494701538</v>
      </c>
      <c r="J175" s="31"/>
      <c r="K175" s="98"/>
      <c r="L175" s="95"/>
      <c r="M175" s="99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96"/>
      <c r="AB175" s="96"/>
    </row>
    <row r="176" spans="1:28" x14ac:dyDescent="0.25">
      <c r="A176" s="15">
        <v>174</v>
      </c>
      <c r="B176" s="93" t="s">
        <v>171</v>
      </c>
      <c r="C176" s="24">
        <v>68.400000000000006</v>
      </c>
      <c r="D176" s="28">
        <v>0</v>
      </c>
      <c r="E176" s="28">
        <v>0.113</v>
      </c>
      <c r="F176" s="28">
        <f t="shared" si="24"/>
        <v>0.113</v>
      </c>
      <c r="G176" s="65">
        <f t="shared" si="22"/>
        <v>9.7180000000000001E-5</v>
      </c>
      <c r="H176" s="12">
        <f>C176/11031.5*H10</f>
        <v>0.64253625494701538</v>
      </c>
      <c r="I176" s="14">
        <f t="shared" si="23"/>
        <v>0.64263343494701541</v>
      </c>
      <c r="J176" s="31"/>
      <c r="K176" s="98"/>
      <c r="L176" s="95"/>
      <c r="M176" s="99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96"/>
      <c r="AB176" s="96"/>
    </row>
    <row r="177" spans="1:28" x14ac:dyDescent="0.25">
      <c r="A177" s="15">
        <v>175</v>
      </c>
      <c r="B177" s="93" t="s">
        <v>172</v>
      </c>
      <c r="C177" s="24">
        <v>94.1</v>
      </c>
      <c r="D177" s="28">
        <v>0</v>
      </c>
      <c r="E177" s="28">
        <v>1.2E-2</v>
      </c>
      <c r="F177" s="28">
        <f t="shared" si="24"/>
        <v>1.2E-2</v>
      </c>
      <c r="G177" s="65">
        <f t="shared" si="22"/>
        <v>1.0319999999999999E-5</v>
      </c>
      <c r="H177" s="12">
        <f>C177/11031.5*H10</f>
        <v>0.88395704079699033</v>
      </c>
      <c r="I177" s="14">
        <f t="shared" si="23"/>
        <v>0.88396736079699034</v>
      </c>
      <c r="J177" s="31"/>
      <c r="K177" s="98"/>
      <c r="L177" s="95"/>
      <c r="M177" s="99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96"/>
      <c r="AB177" s="96"/>
    </row>
    <row r="178" spans="1:28" x14ac:dyDescent="0.25">
      <c r="A178" s="15">
        <v>176</v>
      </c>
      <c r="B178" s="93" t="s">
        <v>173</v>
      </c>
      <c r="C178" s="24">
        <v>68.8</v>
      </c>
      <c r="D178" s="28">
        <v>0</v>
      </c>
      <c r="E178" s="28">
        <v>0.11700000000000001</v>
      </c>
      <c r="F178" s="28">
        <f t="shared" si="24"/>
        <v>0.11700000000000001</v>
      </c>
      <c r="G178" s="65">
        <f t="shared" si="22"/>
        <v>1.0062000000000001E-4</v>
      </c>
      <c r="H178" s="12">
        <f>C178/11031.5*H10</f>
        <v>0.64629377690576983</v>
      </c>
      <c r="I178" s="14">
        <f t="shared" si="23"/>
        <v>0.64639439690576983</v>
      </c>
      <c r="J178" s="31"/>
      <c r="K178" s="98"/>
      <c r="L178" s="95"/>
      <c r="M178" s="99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96"/>
      <c r="AB178" s="96"/>
    </row>
    <row r="179" spans="1:28" x14ac:dyDescent="0.25">
      <c r="A179" s="15">
        <v>177</v>
      </c>
      <c r="B179" s="93" t="s">
        <v>174</v>
      </c>
      <c r="C179" s="24">
        <v>68.5</v>
      </c>
      <c r="D179" s="28">
        <v>0</v>
      </c>
      <c r="E179" s="28">
        <v>0</v>
      </c>
      <c r="F179" s="28">
        <f t="shared" si="24"/>
        <v>0</v>
      </c>
      <c r="G179" s="65">
        <f t="shared" si="22"/>
        <v>0</v>
      </c>
      <c r="H179" s="12">
        <f>C179/11031.5*H10</f>
        <v>0.64347563543670405</v>
      </c>
      <c r="I179" s="14">
        <f t="shared" si="23"/>
        <v>0.64347563543670405</v>
      </c>
      <c r="J179" s="31"/>
      <c r="K179" s="98"/>
      <c r="L179" s="95"/>
      <c r="M179" s="99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96"/>
      <c r="AB179" s="96"/>
    </row>
    <row r="180" spans="1:28" x14ac:dyDescent="0.25">
      <c r="A180" s="15">
        <v>178</v>
      </c>
      <c r="B180" s="93" t="s">
        <v>175</v>
      </c>
      <c r="C180" s="24">
        <v>94.3</v>
      </c>
      <c r="D180" s="28">
        <v>0</v>
      </c>
      <c r="E180" s="28">
        <v>0</v>
      </c>
      <c r="F180" s="28">
        <f t="shared" si="24"/>
        <v>0</v>
      </c>
      <c r="G180" s="65">
        <f t="shared" si="22"/>
        <v>0</v>
      </c>
      <c r="H180" s="12">
        <f>C180/11031.5*H10</f>
        <v>0.88583580177636767</v>
      </c>
      <c r="I180" s="14">
        <f t="shared" si="23"/>
        <v>0.88583580177636767</v>
      </c>
      <c r="J180" s="31"/>
      <c r="K180" s="98"/>
      <c r="L180" s="95"/>
      <c r="M180" s="99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96"/>
      <c r="AB180" s="96"/>
    </row>
    <row r="181" spans="1:28" x14ac:dyDescent="0.25">
      <c r="A181" s="15">
        <v>179</v>
      </c>
      <c r="B181" s="93" t="s">
        <v>176</v>
      </c>
      <c r="C181" s="24">
        <v>68.8</v>
      </c>
      <c r="D181" s="28">
        <v>0</v>
      </c>
      <c r="E181" s="28">
        <v>0.90400000000000003</v>
      </c>
      <c r="F181" s="28">
        <f t="shared" si="24"/>
        <v>0.90400000000000003</v>
      </c>
      <c r="G181" s="65">
        <f t="shared" si="22"/>
        <v>7.7744000000000001E-4</v>
      </c>
      <c r="H181" s="12">
        <f>C181/11031.5*H10</f>
        <v>0.64629377690576983</v>
      </c>
      <c r="I181" s="14">
        <f t="shared" si="23"/>
        <v>0.64707121690576985</v>
      </c>
      <c r="J181" s="31"/>
      <c r="K181" s="98"/>
      <c r="L181" s="95"/>
      <c r="M181" s="99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96"/>
      <c r="AB181" s="96"/>
    </row>
    <row r="182" spans="1:28" x14ac:dyDescent="0.25">
      <c r="A182" s="15">
        <v>180</v>
      </c>
      <c r="B182" s="93" t="s">
        <v>177</v>
      </c>
      <c r="C182" s="24">
        <v>68.7</v>
      </c>
      <c r="D182" s="28">
        <v>0</v>
      </c>
      <c r="E182" s="28">
        <v>0.80100000000000005</v>
      </c>
      <c r="F182" s="28">
        <f t="shared" si="24"/>
        <v>0.80100000000000005</v>
      </c>
      <c r="G182" s="65">
        <f t="shared" si="22"/>
        <v>6.8886000000000001E-4</v>
      </c>
      <c r="H182" s="12">
        <f>C182/11031.5*H10</f>
        <v>0.64535439641608128</v>
      </c>
      <c r="I182" s="14">
        <f t="shared" si="23"/>
        <v>0.64604325641608129</v>
      </c>
      <c r="J182" s="31"/>
      <c r="K182" s="98"/>
      <c r="L182" s="95"/>
      <c r="M182" s="99"/>
      <c r="N182" s="31"/>
      <c r="O182" s="119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96"/>
      <c r="AB182" s="96"/>
    </row>
    <row r="183" spans="1:28" x14ac:dyDescent="0.25">
      <c r="A183" s="15">
        <v>181</v>
      </c>
      <c r="B183" s="93" t="s">
        <v>178</v>
      </c>
      <c r="C183" s="24">
        <v>94.1</v>
      </c>
      <c r="D183" s="28">
        <v>0</v>
      </c>
      <c r="E183" s="28">
        <v>0.96299999999999997</v>
      </c>
      <c r="F183" s="28">
        <f t="shared" si="24"/>
        <v>0.96299999999999997</v>
      </c>
      <c r="G183" s="65">
        <f t="shared" si="22"/>
        <v>8.2817999999999998E-4</v>
      </c>
      <c r="H183" s="12">
        <f>C183/11031.5*H10</f>
        <v>0.88395704079699033</v>
      </c>
      <c r="I183" s="14">
        <f t="shared" si="23"/>
        <v>0.88478522079699029</v>
      </c>
      <c r="J183" s="31"/>
      <c r="K183" s="98"/>
      <c r="L183" s="95"/>
      <c r="M183" s="99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96"/>
      <c r="AB183" s="96"/>
    </row>
    <row r="184" spans="1:28" x14ac:dyDescent="0.25">
      <c r="A184" s="15">
        <v>182</v>
      </c>
      <c r="B184" s="93" t="s">
        <v>179</v>
      </c>
      <c r="C184" s="24">
        <v>69.099999999999994</v>
      </c>
      <c r="D184" s="28">
        <v>0</v>
      </c>
      <c r="E184" s="28">
        <v>0.29699999999999999</v>
      </c>
      <c r="F184" s="28">
        <f t="shared" si="24"/>
        <v>0.29699999999999999</v>
      </c>
      <c r="G184" s="65">
        <f t="shared" si="22"/>
        <v>2.5541999999999996E-4</v>
      </c>
      <c r="H184" s="12">
        <f>C184/11031.5*H10</f>
        <v>0.64911191837483562</v>
      </c>
      <c r="I184" s="14">
        <f t="shared" si="23"/>
        <v>0.64936733837483562</v>
      </c>
      <c r="J184" s="31"/>
      <c r="K184" s="98"/>
      <c r="L184" s="95"/>
      <c r="M184" s="99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96"/>
      <c r="AB184" s="96"/>
    </row>
    <row r="185" spans="1:28" x14ac:dyDescent="0.25">
      <c r="A185" s="15">
        <v>183</v>
      </c>
      <c r="B185" s="93" t="s">
        <v>180</v>
      </c>
      <c r="C185" s="24">
        <v>68.599999999999994</v>
      </c>
      <c r="D185" s="28">
        <v>0</v>
      </c>
      <c r="E185" s="28">
        <v>0.28499999999999998</v>
      </c>
      <c r="F185" s="28">
        <f t="shared" si="24"/>
        <v>0.28499999999999998</v>
      </c>
      <c r="G185" s="65">
        <f t="shared" si="22"/>
        <v>2.4509999999999999E-4</v>
      </c>
      <c r="H185" s="12">
        <f>C185/11031.5*H10</f>
        <v>0.64441501592639261</v>
      </c>
      <c r="I185" s="14">
        <f t="shared" si="23"/>
        <v>0.64466011592639261</v>
      </c>
      <c r="J185" s="31"/>
      <c r="K185" s="98"/>
      <c r="L185" s="95"/>
      <c r="M185" s="99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96"/>
      <c r="AB185" s="96"/>
    </row>
    <row r="186" spans="1:28" x14ac:dyDescent="0.25">
      <c r="A186" s="15">
        <v>184</v>
      </c>
      <c r="B186" s="93" t="s">
        <v>181</v>
      </c>
      <c r="C186" s="24">
        <v>94.1</v>
      </c>
      <c r="D186" s="28">
        <v>0</v>
      </c>
      <c r="E186" s="28">
        <v>0.79700000000000004</v>
      </c>
      <c r="F186" s="28">
        <f t="shared" si="24"/>
        <v>0.79700000000000004</v>
      </c>
      <c r="G186" s="65">
        <f t="shared" si="22"/>
        <v>6.8542000000000006E-4</v>
      </c>
      <c r="H186" s="12">
        <f>C186/11031.5*H10</f>
        <v>0.88395704079699033</v>
      </c>
      <c r="I186" s="14">
        <f t="shared" si="23"/>
        <v>0.88464246079699038</v>
      </c>
      <c r="J186" s="31"/>
      <c r="K186" s="98"/>
      <c r="L186" s="95"/>
      <c r="M186" s="99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96"/>
      <c r="AB186" s="96"/>
    </row>
    <row r="187" spans="1:28" x14ac:dyDescent="0.25">
      <c r="A187" s="15">
        <v>185</v>
      </c>
      <c r="B187" s="93" t="s">
        <v>182</v>
      </c>
      <c r="C187" s="24">
        <v>69.099999999999994</v>
      </c>
      <c r="D187" s="28">
        <v>0</v>
      </c>
      <c r="E187" s="28">
        <v>0.47499999999999998</v>
      </c>
      <c r="F187" s="28">
        <f t="shared" si="24"/>
        <v>0.47499999999999998</v>
      </c>
      <c r="G187" s="65">
        <f t="shared" si="22"/>
        <v>4.0849999999999995E-4</v>
      </c>
      <c r="H187" s="12">
        <f>C187/11031.5*H10</f>
        <v>0.64911191837483562</v>
      </c>
      <c r="I187" s="14">
        <f t="shared" si="23"/>
        <v>0.64952041837483565</v>
      </c>
      <c r="J187" s="31"/>
      <c r="K187" s="98"/>
      <c r="L187" s="95"/>
      <c r="M187" s="99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96"/>
      <c r="AB187" s="96"/>
    </row>
    <row r="188" spans="1:28" x14ac:dyDescent="0.25">
      <c r="A188" s="15">
        <v>186</v>
      </c>
      <c r="B188" s="93" t="s">
        <v>183</v>
      </c>
      <c r="C188" s="24">
        <v>69</v>
      </c>
      <c r="D188" s="28">
        <v>0</v>
      </c>
      <c r="E188" s="28">
        <v>0.51500000000000001</v>
      </c>
      <c r="F188" s="28">
        <f t="shared" si="24"/>
        <v>0.51500000000000001</v>
      </c>
      <c r="G188" s="65">
        <f t="shared" si="22"/>
        <v>4.4289999999999998E-4</v>
      </c>
      <c r="H188" s="12">
        <f>C188/11031.5*H10</f>
        <v>0.64817253788514706</v>
      </c>
      <c r="I188" s="14">
        <f t="shared" si="23"/>
        <v>0.64861543788514708</v>
      </c>
      <c r="J188" s="31"/>
      <c r="K188" s="97"/>
      <c r="L188" s="95"/>
      <c r="M188" s="99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96"/>
      <c r="AB188" s="96"/>
    </row>
    <row r="189" spans="1:28" x14ac:dyDescent="0.25">
      <c r="A189" s="154" t="s">
        <v>3</v>
      </c>
      <c r="B189" s="155"/>
      <c r="C189" s="21">
        <f>SUM(C15:C188)</f>
        <v>11031.500000000002</v>
      </c>
      <c r="D189" s="21">
        <v>712637.48837209307</v>
      </c>
      <c r="E189" s="21">
        <f>SUM(E15:E188)</f>
        <v>70.047999999999988</v>
      </c>
      <c r="F189" s="21">
        <f>SUM(F15:F188)</f>
        <v>70.047999999999988</v>
      </c>
      <c r="G189" s="22">
        <f>SUM(G15:G188)</f>
        <v>6.0241280000000015E-2</v>
      </c>
      <c r="H189" s="23">
        <f>SUM(H15:H188)</f>
        <v>103.62775872</v>
      </c>
      <c r="I189" s="23">
        <f>SUM(I15:I188)</f>
        <v>103.68799999999999</v>
      </c>
      <c r="J189" s="119"/>
      <c r="K189" s="119"/>
      <c r="L189" s="120"/>
      <c r="M189" s="121"/>
      <c r="N189" s="119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96"/>
      <c r="AB189" s="96"/>
    </row>
    <row r="190" spans="1:28" x14ac:dyDescent="0.25">
      <c r="A190" s="122"/>
      <c r="B190" s="96"/>
      <c r="C190" s="122"/>
      <c r="D190" s="96"/>
      <c r="E190" s="96"/>
      <c r="F190" s="96"/>
      <c r="G190" s="123"/>
      <c r="H190" s="124"/>
      <c r="I190" s="125"/>
      <c r="J190" s="84"/>
      <c r="K190" s="84"/>
      <c r="L190" s="31"/>
      <c r="M190" s="99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96"/>
      <c r="AB190" s="96"/>
    </row>
    <row r="191" spans="1:28" x14ac:dyDescent="0.25">
      <c r="A191" s="126"/>
      <c r="B191" s="126"/>
      <c r="C191" s="126"/>
      <c r="D191" s="127"/>
      <c r="E191" s="128"/>
      <c r="F191" s="128"/>
      <c r="G191" s="127"/>
      <c r="H191" s="129"/>
      <c r="I191" s="129"/>
      <c r="J191" s="31"/>
      <c r="K191" s="31"/>
      <c r="L191" s="31"/>
      <c r="M191" s="99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96"/>
      <c r="AB191" s="96"/>
    </row>
    <row r="192" spans="1:28" x14ac:dyDescent="0.25">
      <c r="A192" s="122"/>
      <c r="B192" s="122"/>
      <c r="C192" s="178"/>
      <c r="D192" s="179"/>
      <c r="E192" s="130"/>
      <c r="F192" s="130"/>
      <c r="G192" s="130"/>
      <c r="H192" s="124"/>
      <c r="I192" s="125"/>
      <c r="J192" s="31"/>
      <c r="K192" s="31"/>
      <c r="L192" s="31"/>
      <c r="M192" s="99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96"/>
      <c r="AB192" s="96"/>
    </row>
    <row r="193" spans="1:28" x14ac:dyDescent="0.25">
      <c r="A193" s="122"/>
      <c r="B193" s="96"/>
      <c r="C193" s="122"/>
      <c r="D193" s="96"/>
      <c r="E193" s="96"/>
      <c r="F193" s="96"/>
      <c r="G193" s="96"/>
      <c r="H193" s="124"/>
      <c r="I193" s="125"/>
      <c r="J193" s="31"/>
      <c r="K193" s="31"/>
      <c r="L193" s="31"/>
      <c r="M193" s="99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96"/>
      <c r="AB193" s="96"/>
    </row>
    <row r="194" spans="1:28" x14ac:dyDescent="0.25">
      <c r="A194" s="122"/>
      <c r="B194" s="96"/>
      <c r="C194" s="122"/>
      <c r="D194" s="96"/>
      <c r="E194" s="96"/>
      <c r="F194" s="96"/>
      <c r="G194" s="96"/>
      <c r="H194" s="124"/>
      <c r="I194" s="125"/>
      <c r="J194" s="31"/>
      <c r="K194" s="31"/>
      <c r="L194" s="31"/>
      <c r="M194" s="99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96"/>
      <c r="AB194" s="96"/>
    </row>
    <row r="195" spans="1:28" x14ac:dyDescent="0.25">
      <c r="A195" s="122"/>
      <c r="B195" s="96"/>
      <c r="C195" s="122"/>
      <c r="D195" s="96"/>
      <c r="E195" s="96"/>
      <c r="F195" s="96"/>
      <c r="G195" s="96"/>
      <c r="H195" s="124"/>
      <c r="I195" s="125"/>
      <c r="J195" s="31"/>
      <c r="K195" s="31"/>
      <c r="L195" s="31"/>
      <c r="M195" s="99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96"/>
      <c r="AB195" s="96"/>
    </row>
    <row r="196" spans="1:28" x14ac:dyDescent="0.25">
      <c r="A196" s="122"/>
      <c r="B196" s="96"/>
      <c r="C196" s="122"/>
      <c r="D196" s="96"/>
      <c r="E196" s="96"/>
      <c r="F196" s="96"/>
      <c r="G196" s="96"/>
      <c r="H196" s="124"/>
      <c r="I196" s="125"/>
      <c r="J196" s="31"/>
      <c r="K196" s="31"/>
      <c r="L196" s="31"/>
      <c r="M196" s="99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96"/>
      <c r="AB196" s="96"/>
    </row>
    <row r="197" spans="1:28" x14ac:dyDescent="0.25">
      <c r="A197" s="122"/>
      <c r="B197" s="96"/>
      <c r="C197" s="122"/>
      <c r="D197" s="96"/>
      <c r="E197" s="96"/>
      <c r="F197" s="96"/>
      <c r="G197" s="96"/>
      <c r="H197" s="124"/>
      <c r="I197" s="125"/>
      <c r="J197" s="31"/>
      <c r="K197" s="31"/>
      <c r="L197" s="31"/>
      <c r="M197" s="99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96"/>
      <c r="AB197" s="96"/>
    </row>
    <row r="198" spans="1:28" x14ac:dyDescent="0.25">
      <c r="A198" s="122"/>
      <c r="B198" s="96"/>
      <c r="C198" s="122"/>
      <c r="D198" s="96"/>
      <c r="E198" s="96"/>
      <c r="F198" s="96"/>
      <c r="G198" s="96"/>
      <c r="H198" s="124"/>
      <c r="I198" s="125"/>
      <c r="J198" s="31"/>
      <c r="K198" s="31"/>
      <c r="L198" s="31"/>
      <c r="M198" s="99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96"/>
      <c r="AB198" s="96"/>
    </row>
    <row r="199" spans="1:28" x14ac:dyDescent="0.25">
      <c r="A199" s="122"/>
      <c r="B199" s="96"/>
      <c r="C199" s="122"/>
      <c r="D199" s="96"/>
      <c r="E199" s="96"/>
      <c r="F199" s="96"/>
      <c r="G199" s="96"/>
      <c r="H199" s="124"/>
      <c r="I199" s="125"/>
      <c r="J199" s="31"/>
      <c r="K199" s="31"/>
      <c r="L199" s="31"/>
      <c r="M199" s="99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96"/>
      <c r="AB199" s="96"/>
    </row>
    <row r="200" spans="1:28" x14ac:dyDescent="0.25">
      <c r="A200" s="122"/>
      <c r="B200" s="96"/>
      <c r="C200" s="122"/>
      <c r="D200" s="96"/>
      <c r="E200" s="96"/>
      <c r="F200" s="96"/>
      <c r="G200" s="96"/>
      <c r="H200" s="124"/>
      <c r="I200" s="125"/>
      <c r="J200" s="31"/>
      <c r="K200" s="31"/>
      <c r="L200" s="31"/>
      <c r="M200" s="99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96"/>
      <c r="AB200" s="96"/>
    </row>
    <row r="201" spans="1:28" x14ac:dyDescent="0.25">
      <c r="A201" s="122"/>
      <c r="B201" s="96"/>
      <c r="C201" s="122"/>
      <c r="D201" s="96"/>
      <c r="E201" s="96"/>
      <c r="F201" s="96"/>
      <c r="G201" s="96"/>
      <c r="H201" s="124"/>
      <c r="I201" s="125"/>
      <c r="J201" s="31"/>
      <c r="K201" s="31"/>
      <c r="L201" s="31"/>
      <c r="M201" s="99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96"/>
      <c r="AB201" s="96"/>
    </row>
    <row r="202" spans="1:28" x14ac:dyDescent="0.25">
      <c r="A202" s="122"/>
      <c r="B202" s="96"/>
      <c r="C202" s="122"/>
      <c r="D202" s="96"/>
      <c r="E202" s="96"/>
      <c r="F202" s="96"/>
      <c r="G202" s="96"/>
      <c r="H202" s="124"/>
      <c r="I202" s="125"/>
      <c r="J202" s="31"/>
      <c r="K202" s="31"/>
      <c r="L202" s="31"/>
      <c r="M202" s="99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96"/>
      <c r="AB202" s="96"/>
    </row>
    <row r="203" spans="1:28" x14ac:dyDescent="0.25">
      <c r="A203" s="122"/>
      <c r="B203" s="96"/>
      <c r="C203" s="122"/>
      <c r="D203" s="96"/>
      <c r="E203" s="96"/>
      <c r="F203" s="96"/>
      <c r="G203" s="96"/>
      <c r="H203" s="124"/>
      <c r="I203" s="125"/>
      <c r="J203" s="31"/>
      <c r="K203" s="31"/>
      <c r="L203" s="31"/>
      <c r="M203" s="99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96"/>
      <c r="AB203" s="96"/>
    </row>
    <row r="204" spans="1:28" x14ac:dyDescent="0.25">
      <c r="A204" s="122"/>
      <c r="B204" s="96"/>
      <c r="C204" s="122"/>
      <c r="D204" s="96"/>
      <c r="E204" s="96"/>
      <c r="F204" s="96"/>
      <c r="G204" s="96"/>
      <c r="H204" s="124"/>
      <c r="I204" s="125"/>
      <c r="J204" s="31"/>
      <c r="K204" s="31"/>
      <c r="L204" s="31"/>
      <c r="M204" s="99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96"/>
      <c r="AB204" s="96"/>
    </row>
    <row r="205" spans="1:28" x14ac:dyDescent="0.25">
      <c r="A205" s="122"/>
      <c r="B205" s="96"/>
      <c r="C205" s="122"/>
      <c r="D205" s="96"/>
      <c r="E205" s="96"/>
      <c r="F205" s="96"/>
      <c r="G205" s="96"/>
      <c r="H205" s="124"/>
      <c r="I205" s="125"/>
      <c r="J205" s="31"/>
      <c r="K205" s="31"/>
      <c r="L205" s="31"/>
      <c r="M205" s="99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96"/>
      <c r="AB205" s="96"/>
    </row>
    <row r="206" spans="1:28" x14ac:dyDescent="0.25">
      <c r="A206" s="122"/>
      <c r="B206" s="96"/>
      <c r="C206" s="122"/>
      <c r="D206" s="96"/>
      <c r="E206" s="96"/>
      <c r="F206" s="96"/>
      <c r="G206" s="96"/>
      <c r="H206" s="124"/>
      <c r="I206" s="125"/>
      <c r="J206" s="31"/>
      <c r="K206" s="31"/>
      <c r="L206" s="31"/>
      <c r="M206" s="99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96"/>
      <c r="AB206" s="96"/>
    </row>
    <row r="207" spans="1:28" x14ac:dyDescent="0.25">
      <c r="A207" s="122"/>
      <c r="B207" s="96"/>
      <c r="C207" s="122"/>
      <c r="D207" s="96"/>
      <c r="E207" s="96"/>
      <c r="F207" s="96"/>
      <c r="G207" s="96"/>
      <c r="H207" s="124"/>
      <c r="I207" s="125"/>
      <c r="J207" s="31"/>
      <c r="K207" s="31"/>
      <c r="L207" s="31"/>
      <c r="M207" s="99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96"/>
      <c r="AB207" s="96"/>
    </row>
    <row r="208" spans="1:28" x14ac:dyDescent="0.25">
      <c r="A208" s="122"/>
      <c r="B208" s="96"/>
      <c r="C208" s="122"/>
      <c r="D208" s="96"/>
      <c r="E208" s="96"/>
      <c r="F208" s="96"/>
      <c r="G208" s="96"/>
      <c r="H208" s="124"/>
      <c r="I208" s="125"/>
      <c r="J208" s="31"/>
      <c r="K208" s="31"/>
      <c r="L208" s="31"/>
      <c r="M208" s="99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96"/>
      <c r="AB208" s="96"/>
    </row>
    <row r="209" spans="1:28" x14ac:dyDescent="0.25">
      <c r="A209" s="122"/>
      <c r="B209" s="96"/>
      <c r="C209" s="122"/>
      <c r="D209" s="96"/>
      <c r="E209" s="96"/>
      <c r="F209" s="96"/>
      <c r="G209" s="96"/>
      <c r="H209" s="124"/>
      <c r="I209" s="125"/>
      <c r="J209" s="31"/>
      <c r="K209" s="31"/>
      <c r="L209" s="31"/>
      <c r="M209" s="99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96"/>
      <c r="AB209" s="96"/>
    </row>
    <row r="210" spans="1:28" x14ac:dyDescent="0.25">
      <c r="A210" s="122"/>
      <c r="B210" s="96"/>
      <c r="C210" s="122"/>
      <c r="D210" s="96"/>
      <c r="E210" s="96"/>
      <c r="F210" s="96"/>
      <c r="G210" s="96"/>
      <c r="H210" s="124"/>
      <c r="I210" s="125"/>
      <c r="J210" s="31"/>
      <c r="K210" s="31"/>
      <c r="L210" s="31"/>
      <c r="M210" s="99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96"/>
      <c r="AB210" s="96"/>
    </row>
    <row r="211" spans="1:28" x14ac:dyDescent="0.25">
      <c r="A211" s="122"/>
      <c r="B211" s="96"/>
      <c r="C211" s="122"/>
      <c r="D211" s="96"/>
      <c r="E211" s="96"/>
      <c r="F211" s="96"/>
      <c r="G211" s="96"/>
      <c r="H211" s="124"/>
      <c r="I211" s="125"/>
      <c r="J211" s="31"/>
      <c r="K211" s="31"/>
      <c r="L211" s="31"/>
      <c r="M211" s="99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96"/>
      <c r="AB211" s="96"/>
    </row>
    <row r="212" spans="1:28" x14ac:dyDescent="0.25">
      <c r="A212" s="122"/>
      <c r="B212" s="96"/>
      <c r="C212" s="122"/>
      <c r="D212" s="96"/>
      <c r="E212" s="96"/>
      <c r="F212" s="96"/>
      <c r="G212" s="96"/>
      <c r="H212" s="124"/>
      <c r="I212" s="125"/>
      <c r="J212" s="31"/>
      <c r="K212" s="31"/>
      <c r="L212" s="31"/>
      <c r="M212" s="99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96"/>
      <c r="AB212" s="96"/>
    </row>
    <row r="213" spans="1:28" x14ac:dyDescent="0.25">
      <c r="A213" s="122"/>
      <c r="B213" s="96"/>
      <c r="C213" s="122"/>
      <c r="D213" s="96"/>
      <c r="E213" s="96"/>
      <c r="F213" s="96"/>
      <c r="G213" s="96"/>
      <c r="H213" s="124"/>
      <c r="I213" s="125"/>
      <c r="J213" s="31"/>
      <c r="K213" s="31"/>
      <c r="L213" s="31"/>
      <c r="M213" s="99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96"/>
      <c r="AB213" s="96"/>
    </row>
    <row r="214" spans="1:28" x14ac:dyDescent="0.25">
      <c r="A214" s="122"/>
      <c r="B214" s="96"/>
      <c r="C214" s="122"/>
      <c r="D214" s="96"/>
      <c r="E214" s="96"/>
      <c r="F214" s="96"/>
      <c r="G214" s="96"/>
      <c r="H214" s="124"/>
      <c r="I214" s="125"/>
      <c r="J214" s="31"/>
      <c r="K214" s="31"/>
      <c r="L214" s="31"/>
      <c r="M214" s="99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96"/>
      <c r="AB214" s="96"/>
    </row>
    <row r="215" spans="1:28" x14ac:dyDescent="0.25">
      <c r="A215" s="122"/>
      <c r="B215" s="96"/>
      <c r="C215" s="122"/>
      <c r="D215" s="96"/>
      <c r="E215" s="96"/>
      <c r="F215" s="96"/>
      <c r="G215" s="96"/>
      <c r="H215" s="124"/>
      <c r="I215" s="125"/>
      <c r="J215" s="31"/>
      <c r="K215" s="31"/>
      <c r="L215" s="31"/>
      <c r="M215" s="99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96"/>
      <c r="AB215" s="96"/>
    </row>
    <row r="216" spans="1:28" x14ac:dyDescent="0.25">
      <c r="A216" s="122"/>
      <c r="B216" s="96"/>
      <c r="C216" s="122"/>
      <c r="D216" s="96"/>
      <c r="E216" s="96"/>
      <c r="F216" s="96"/>
      <c r="G216" s="96"/>
      <c r="H216" s="124"/>
      <c r="I216" s="125"/>
      <c r="J216" s="31"/>
      <c r="K216" s="31"/>
      <c r="L216" s="31"/>
      <c r="M216" s="99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96"/>
      <c r="AB216" s="96"/>
    </row>
    <row r="217" spans="1:28" x14ac:dyDescent="0.25">
      <c r="A217" s="122"/>
      <c r="B217" s="96"/>
      <c r="C217" s="122"/>
      <c r="D217" s="96"/>
      <c r="E217" s="96"/>
      <c r="F217" s="96"/>
      <c r="G217" s="96"/>
      <c r="H217" s="124"/>
      <c r="I217" s="125"/>
      <c r="J217" s="31"/>
      <c r="K217" s="31"/>
      <c r="L217" s="31"/>
      <c r="M217" s="99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96"/>
      <c r="AB217" s="96"/>
    </row>
    <row r="218" spans="1:28" x14ac:dyDescent="0.25">
      <c r="J218" s="5"/>
      <c r="K218" s="5"/>
      <c r="L218" s="5"/>
      <c r="M218" s="3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8" x14ac:dyDescent="0.25">
      <c r="J219" s="5"/>
      <c r="K219" s="5"/>
      <c r="L219" s="5"/>
      <c r="M219" s="3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8" x14ac:dyDescent="0.25">
      <c r="J220" s="5"/>
      <c r="K220" s="5"/>
      <c r="L220" s="5"/>
      <c r="M220" s="3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8" x14ac:dyDescent="0.25">
      <c r="J221" s="5"/>
      <c r="K221" s="5"/>
      <c r="L221" s="5"/>
      <c r="M221" s="3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8" x14ac:dyDescent="0.25">
      <c r="J222" s="5"/>
      <c r="K222" s="5"/>
      <c r="L222" s="5"/>
      <c r="M222" s="3"/>
      <c r="N222" s="5"/>
      <c r="O222" s="10"/>
      <c r="P222" s="10"/>
      <c r="Q222" s="10"/>
      <c r="R222" s="10"/>
      <c r="S222" s="10"/>
      <c r="T222" s="10"/>
      <c r="U222" s="10"/>
      <c r="V222" s="10"/>
      <c r="X222" s="5"/>
      <c r="Y222" s="5"/>
      <c r="Z222" s="5"/>
    </row>
    <row r="223" spans="1:28" x14ac:dyDescent="0.25">
      <c r="J223" s="5"/>
      <c r="K223" s="5"/>
      <c r="L223" s="5"/>
      <c r="M223" s="3"/>
      <c r="N223" s="5"/>
      <c r="O223" s="10"/>
      <c r="P223" s="10"/>
      <c r="Q223" s="10"/>
      <c r="R223" s="10"/>
      <c r="S223" s="10"/>
      <c r="T223" s="10"/>
      <c r="U223" s="10"/>
      <c r="V223" s="10"/>
      <c r="X223" s="5"/>
      <c r="Y223" s="5"/>
      <c r="Z223" s="5"/>
    </row>
    <row r="224" spans="1:28" x14ac:dyDescent="0.25">
      <c r="J224" s="5"/>
      <c r="K224" s="5"/>
      <c r="L224" s="5"/>
      <c r="M224" s="3"/>
      <c r="N224" s="5"/>
      <c r="X224" s="5"/>
      <c r="Y224" s="5"/>
      <c r="Z224" s="5"/>
    </row>
    <row r="225" spans="10:26" x14ac:dyDescent="0.25">
      <c r="J225" s="5"/>
      <c r="K225" s="5"/>
      <c r="L225" s="5"/>
      <c r="M225" s="3"/>
      <c r="N225" s="5"/>
      <c r="X225" s="5"/>
      <c r="Y225" s="5"/>
      <c r="Z225" s="5"/>
    </row>
    <row r="226" spans="10:26" x14ac:dyDescent="0.25">
      <c r="J226" s="5"/>
      <c r="K226" s="5"/>
      <c r="L226" s="5"/>
      <c r="M226" s="3"/>
      <c r="N226" s="5"/>
      <c r="X226" s="5"/>
      <c r="Y226" s="5"/>
      <c r="Z226" s="5"/>
    </row>
    <row r="227" spans="10:26" x14ac:dyDescent="0.25">
      <c r="J227" s="5"/>
      <c r="K227" s="5"/>
      <c r="L227" s="5"/>
      <c r="M227" s="3"/>
      <c r="N227" s="5"/>
      <c r="X227" s="5"/>
      <c r="Y227" s="5"/>
      <c r="Z227" s="5"/>
    </row>
    <row r="228" spans="10:26" x14ac:dyDescent="0.25">
      <c r="J228" s="5"/>
      <c r="K228" s="5"/>
      <c r="L228" s="5"/>
      <c r="M228" s="3"/>
      <c r="N228" s="5"/>
      <c r="X228" s="5"/>
      <c r="Y228" s="5"/>
      <c r="Z228" s="5"/>
    </row>
    <row r="229" spans="10:26" x14ac:dyDescent="0.25">
      <c r="J229" s="10"/>
      <c r="K229" s="10"/>
      <c r="L229" s="10"/>
      <c r="M229" s="11"/>
      <c r="N229" s="10"/>
    </row>
    <row r="230" spans="10:26" x14ac:dyDescent="0.25">
      <c r="J230" s="10"/>
      <c r="K230" s="10"/>
      <c r="L230" s="10"/>
      <c r="M230" s="11"/>
      <c r="N230" s="10"/>
    </row>
  </sheetData>
  <mergeCells count="31">
    <mergeCell ref="C192:D192"/>
    <mergeCell ref="E9:G9"/>
    <mergeCell ref="E10:G10"/>
    <mergeCell ref="K12:L12"/>
    <mergeCell ref="A189:B189"/>
    <mergeCell ref="A14:I14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O78:P78"/>
    <mergeCell ref="O1:Z1"/>
    <mergeCell ref="O3:Z3"/>
    <mergeCell ref="O4:Z4"/>
    <mergeCell ref="O6:V6"/>
    <mergeCell ref="Y6:Z10"/>
    <mergeCell ref="O7:R7"/>
    <mergeCell ref="S7:U7"/>
    <mergeCell ref="O8:R8"/>
    <mergeCell ref="S8:U8"/>
    <mergeCell ref="O9:R10"/>
    <mergeCell ref="S9:U9"/>
    <mergeCell ref="S10:U10"/>
    <mergeCell ref="Y12:Z12"/>
    <mergeCell ref="O14:W14"/>
  </mergeCells>
  <pageMargins left="0.70866141732283472" right="0.31496062992125984" top="0.74803149606299213" bottom="0" header="0.31496062992125984" footer="0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4"/>
  <sheetViews>
    <sheetView workbookViewId="0">
      <selection activeCell="Z21" sqref="Z21"/>
    </sheetView>
  </sheetViews>
  <sheetFormatPr defaultRowHeight="15" x14ac:dyDescent="0.25"/>
  <cols>
    <col min="2" max="2" width="18.42578125" customWidth="1"/>
    <col min="16" max="16" width="19.7109375" customWidth="1"/>
  </cols>
  <sheetData>
    <row r="1" spans="1:26" ht="20.25" x14ac:dyDescent="0.3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38"/>
      <c r="N1" s="39"/>
      <c r="O1" s="162" t="s">
        <v>8</v>
      </c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20.25" x14ac:dyDescent="0.3">
      <c r="A2" s="40"/>
      <c r="B2" s="41"/>
      <c r="C2" s="40"/>
      <c r="D2" s="41"/>
      <c r="E2" s="41"/>
      <c r="F2" s="41"/>
      <c r="G2" s="41"/>
      <c r="H2" s="42"/>
      <c r="I2" s="43"/>
      <c r="J2" s="44"/>
      <c r="K2" s="44"/>
      <c r="L2" s="44"/>
      <c r="M2" s="38"/>
      <c r="N2" s="31"/>
      <c r="O2" s="40"/>
      <c r="P2" s="41"/>
      <c r="Q2" s="40"/>
      <c r="R2" s="41"/>
      <c r="S2" s="41"/>
      <c r="T2" s="41"/>
      <c r="U2" s="41"/>
      <c r="V2" s="42"/>
      <c r="W2" s="43"/>
      <c r="X2" s="44"/>
      <c r="Y2" s="44"/>
      <c r="Z2" s="44"/>
    </row>
    <row r="3" spans="1:26" ht="18.75" x14ac:dyDescent="0.25">
      <c r="A3" s="163" t="s">
        <v>17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38"/>
      <c r="N3" s="31"/>
      <c r="O3" s="164" t="s">
        <v>184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8.75" x14ac:dyDescent="0.25">
      <c r="A4" s="168" t="s">
        <v>271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38"/>
      <c r="N4" s="31"/>
      <c r="O4" s="168" t="s">
        <v>272</v>
      </c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8.75" x14ac:dyDescent="0.25">
      <c r="A5" s="45"/>
      <c r="B5" s="45"/>
      <c r="C5" s="45"/>
      <c r="D5" s="45"/>
      <c r="E5" s="45"/>
      <c r="F5" s="45"/>
      <c r="G5" s="45"/>
      <c r="H5" s="45"/>
      <c r="I5" s="46"/>
      <c r="J5" s="46"/>
      <c r="K5" s="46"/>
      <c r="L5" s="46"/>
      <c r="M5" s="38"/>
      <c r="N5" s="31"/>
      <c r="O5" s="45"/>
      <c r="P5" s="45"/>
      <c r="Q5" s="45"/>
      <c r="R5" s="45"/>
      <c r="S5" s="45"/>
      <c r="T5" s="45"/>
      <c r="U5" s="45"/>
      <c r="V5" s="45"/>
      <c r="W5" s="46"/>
      <c r="X5" s="46"/>
      <c r="Y5" s="46"/>
      <c r="Z5" s="46"/>
    </row>
    <row r="6" spans="1:26" ht="36" x14ac:dyDescent="0.25">
      <c r="A6" s="156" t="s">
        <v>9</v>
      </c>
      <c r="B6" s="157"/>
      <c r="C6" s="157"/>
      <c r="D6" s="157"/>
      <c r="E6" s="157"/>
      <c r="F6" s="157"/>
      <c r="G6" s="157"/>
      <c r="H6" s="158"/>
      <c r="I6" s="47"/>
      <c r="J6" s="48" t="s">
        <v>12</v>
      </c>
      <c r="K6" s="159" t="s">
        <v>13</v>
      </c>
      <c r="L6" s="159"/>
      <c r="M6" s="38"/>
      <c r="N6" s="31"/>
      <c r="O6" s="156" t="s">
        <v>9</v>
      </c>
      <c r="P6" s="157"/>
      <c r="Q6" s="157"/>
      <c r="R6" s="157"/>
      <c r="S6" s="157"/>
      <c r="T6" s="157"/>
      <c r="U6" s="157"/>
      <c r="V6" s="158"/>
      <c r="W6" s="47"/>
      <c r="X6" s="48" t="s">
        <v>12</v>
      </c>
      <c r="Y6" s="159" t="s">
        <v>13</v>
      </c>
      <c r="Z6" s="159"/>
    </row>
    <row r="7" spans="1:26" ht="72" x14ac:dyDescent="0.25">
      <c r="A7" s="147" t="s">
        <v>4</v>
      </c>
      <c r="B7" s="147"/>
      <c r="C7" s="147"/>
      <c r="D7" s="147"/>
      <c r="E7" s="147" t="s">
        <v>5</v>
      </c>
      <c r="F7" s="147"/>
      <c r="G7" s="147"/>
      <c r="H7" s="49" t="s">
        <v>273</v>
      </c>
      <c r="I7" s="50"/>
      <c r="J7" s="48"/>
      <c r="K7" s="159"/>
      <c r="L7" s="159"/>
      <c r="M7" s="38"/>
      <c r="N7" s="31"/>
      <c r="O7" s="147" t="s">
        <v>4</v>
      </c>
      <c r="P7" s="147"/>
      <c r="Q7" s="147"/>
      <c r="R7" s="147"/>
      <c r="S7" s="147" t="s">
        <v>5</v>
      </c>
      <c r="T7" s="147"/>
      <c r="U7" s="147"/>
      <c r="V7" s="49" t="s">
        <v>273</v>
      </c>
      <c r="W7" s="50"/>
      <c r="X7" s="48"/>
      <c r="Y7" s="159"/>
      <c r="Z7" s="159"/>
    </row>
    <row r="8" spans="1:26" x14ac:dyDescent="0.25">
      <c r="A8" s="160" t="s">
        <v>277</v>
      </c>
      <c r="B8" s="160"/>
      <c r="C8" s="160"/>
      <c r="D8" s="160"/>
      <c r="E8" s="147" t="s">
        <v>15</v>
      </c>
      <c r="F8" s="147"/>
      <c r="G8" s="147"/>
      <c r="H8" s="92">
        <v>103.688</v>
      </c>
      <c r="I8" s="51"/>
      <c r="J8" s="48"/>
      <c r="K8" s="159"/>
      <c r="L8" s="159"/>
      <c r="M8" s="38"/>
      <c r="N8" s="31"/>
      <c r="O8" s="160" t="s">
        <v>278</v>
      </c>
      <c r="P8" s="160"/>
      <c r="Q8" s="160"/>
      <c r="R8" s="160"/>
      <c r="S8" s="147" t="s">
        <v>15</v>
      </c>
      <c r="T8" s="147"/>
      <c r="U8" s="147"/>
      <c r="V8" s="92">
        <v>21.193000000000001</v>
      </c>
      <c r="W8" s="51"/>
      <c r="X8" s="48"/>
      <c r="Y8" s="159"/>
      <c r="Z8" s="159"/>
    </row>
    <row r="9" spans="1:26" x14ac:dyDescent="0.25">
      <c r="A9" s="161" t="s">
        <v>6</v>
      </c>
      <c r="B9" s="161"/>
      <c r="C9" s="161"/>
      <c r="D9" s="161"/>
      <c r="E9" s="147" t="s">
        <v>10</v>
      </c>
      <c r="F9" s="147"/>
      <c r="G9" s="147"/>
      <c r="H9" s="52">
        <f>G189</f>
        <v>60.227270400000016</v>
      </c>
      <c r="I9" s="51"/>
      <c r="J9" s="48"/>
      <c r="K9" s="159"/>
      <c r="L9" s="159"/>
      <c r="M9" s="38"/>
      <c r="N9" s="31"/>
      <c r="O9" s="161" t="s">
        <v>6</v>
      </c>
      <c r="P9" s="161"/>
      <c r="Q9" s="161"/>
      <c r="R9" s="161"/>
      <c r="S9" s="147" t="s">
        <v>10</v>
      </c>
      <c r="T9" s="147"/>
      <c r="U9" s="147"/>
      <c r="V9" s="53">
        <f>U78</f>
        <v>9.9246714000000011</v>
      </c>
      <c r="W9" s="51"/>
      <c r="X9" s="48"/>
      <c r="Y9" s="159"/>
      <c r="Z9" s="159"/>
    </row>
    <row r="10" spans="1:26" x14ac:dyDescent="0.25">
      <c r="A10" s="161"/>
      <c r="B10" s="161"/>
      <c r="C10" s="161"/>
      <c r="D10" s="161"/>
      <c r="E10" s="147" t="s">
        <v>11</v>
      </c>
      <c r="F10" s="147"/>
      <c r="G10" s="147"/>
      <c r="H10" s="52">
        <f>H8-H9</f>
        <v>43.460729599999986</v>
      </c>
      <c r="I10" s="51"/>
      <c r="J10" s="48"/>
      <c r="K10" s="159"/>
      <c r="L10" s="159"/>
      <c r="M10" s="38"/>
      <c r="N10" s="31"/>
      <c r="O10" s="161"/>
      <c r="P10" s="161"/>
      <c r="Q10" s="161"/>
      <c r="R10" s="161"/>
      <c r="S10" s="147" t="s">
        <v>11</v>
      </c>
      <c r="T10" s="147"/>
      <c r="U10" s="147"/>
      <c r="V10" s="52">
        <f>V8-V9</f>
        <v>11.2683286</v>
      </c>
      <c r="W10" s="51"/>
      <c r="X10" s="48"/>
      <c r="Y10" s="159"/>
      <c r="Z10" s="159"/>
    </row>
    <row r="11" spans="1:26" x14ac:dyDescent="0.25">
      <c r="A11" s="47"/>
      <c r="B11" s="54"/>
      <c r="C11" s="47"/>
      <c r="D11" s="54"/>
      <c r="E11" s="47"/>
      <c r="F11" s="47"/>
      <c r="G11" s="47"/>
      <c r="H11" s="55"/>
      <c r="I11" s="51"/>
      <c r="J11" s="48"/>
      <c r="K11" s="56"/>
      <c r="L11" s="56"/>
      <c r="M11" s="38"/>
      <c r="N11" s="31"/>
      <c r="O11" s="47"/>
      <c r="P11" s="54"/>
      <c r="Q11" s="47"/>
      <c r="R11" s="54"/>
      <c r="S11" s="47"/>
      <c r="T11" s="47"/>
      <c r="U11" s="47"/>
      <c r="V11" s="55"/>
      <c r="W11" s="51"/>
      <c r="X11" s="48"/>
      <c r="Y11" s="56"/>
      <c r="Z11" s="56"/>
    </row>
    <row r="12" spans="1:26" x14ac:dyDescent="0.25">
      <c r="A12" s="47"/>
      <c r="B12" s="54"/>
      <c r="C12" s="47"/>
      <c r="D12" s="54"/>
      <c r="E12" s="47"/>
      <c r="F12" s="47"/>
      <c r="G12" s="47"/>
      <c r="H12" s="55"/>
      <c r="I12" s="51"/>
      <c r="J12" s="57"/>
      <c r="K12" s="150"/>
      <c r="L12" s="150"/>
      <c r="M12" s="58"/>
      <c r="N12" s="31"/>
      <c r="O12" s="47"/>
      <c r="P12" s="54"/>
      <c r="Q12" s="47"/>
      <c r="R12" s="54"/>
      <c r="S12" s="47"/>
      <c r="T12" s="47"/>
      <c r="U12" s="47"/>
      <c r="V12" s="55"/>
      <c r="W12" s="51"/>
      <c r="X12" s="57"/>
      <c r="Y12" s="150"/>
      <c r="Z12" s="150"/>
    </row>
    <row r="13" spans="1:26" ht="38.25" x14ac:dyDescent="0.25">
      <c r="A13" s="17" t="s">
        <v>0</v>
      </c>
      <c r="B13" s="18" t="s">
        <v>1</v>
      </c>
      <c r="C13" s="17" t="s">
        <v>2</v>
      </c>
      <c r="D13" s="13" t="s">
        <v>253</v>
      </c>
      <c r="E13" s="13" t="s">
        <v>254</v>
      </c>
      <c r="F13" s="13" t="s">
        <v>255</v>
      </c>
      <c r="G13" s="13" t="s">
        <v>256</v>
      </c>
      <c r="H13" s="19" t="s">
        <v>7</v>
      </c>
      <c r="I13" s="20" t="s">
        <v>14</v>
      </c>
      <c r="J13" s="59"/>
      <c r="K13" s="60"/>
      <c r="L13" s="60"/>
      <c r="M13" s="60"/>
      <c r="N13" s="61"/>
      <c r="O13" s="17" t="s">
        <v>0</v>
      </c>
      <c r="P13" s="18" t="s">
        <v>1</v>
      </c>
      <c r="Q13" s="17" t="s">
        <v>2</v>
      </c>
      <c r="R13" s="13" t="s">
        <v>257</v>
      </c>
      <c r="S13" s="13" t="s">
        <v>254</v>
      </c>
      <c r="T13" s="13" t="s">
        <v>255</v>
      </c>
      <c r="U13" s="13" t="s">
        <v>256</v>
      </c>
      <c r="V13" s="19" t="s">
        <v>7</v>
      </c>
      <c r="W13" s="20" t="s">
        <v>14</v>
      </c>
      <c r="X13" s="59"/>
      <c r="Y13" s="60"/>
      <c r="Z13" s="60"/>
    </row>
    <row r="14" spans="1:26" x14ac:dyDescent="0.25">
      <c r="A14" s="151" t="s">
        <v>18</v>
      </c>
      <c r="B14" s="152"/>
      <c r="C14" s="152"/>
      <c r="D14" s="152"/>
      <c r="E14" s="152"/>
      <c r="F14" s="152"/>
      <c r="G14" s="152"/>
      <c r="H14" s="152"/>
      <c r="I14" s="153"/>
      <c r="J14" s="59"/>
      <c r="K14" s="60"/>
      <c r="L14" s="62"/>
      <c r="M14" s="60"/>
      <c r="N14" s="61"/>
      <c r="O14" s="151" t="s">
        <v>250</v>
      </c>
      <c r="P14" s="152"/>
      <c r="Q14" s="152"/>
      <c r="R14" s="152"/>
      <c r="S14" s="152"/>
      <c r="T14" s="152"/>
      <c r="U14" s="152"/>
      <c r="V14" s="152"/>
      <c r="W14" s="153"/>
      <c r="X14" s="59"/>
      <c r="Y14" s="60"/>
      <c r="Z14" s="63"/>
    </row>
    <row r="15" spans="1:26" x14ac:dyDescent="0.25">
      <c r="A15" s="15">
        <v>10</v>
      </c>
      <c r="B15" s="25" t="s">
        <v>19</v>
      </c>
      <c r="C15" s="64">
        <v>98.5</v>
      </c>
      <c r="D15" s="28">
        <v>0</v>
      </c>
      <c r="E15" s="28">
        <v>0.34599999999999997</v>
      </c>
      <c r="F15" s="28">
        <f>E15-D15</f>
        <v>0.34599999999999997</v>
      </c>
      <c r="G15" s="65">
        <f>F15*0.8598</f>
        <v>0.2974908</v>
      </c>
      <c r="H15" s="12">
        <f>C15/11031.5*H10</f>
        <v>0.38805981648914462</v>
      </c>
      <c r="I15" s="14">
        <f>G15+H15</f>
        <v>0.68555061648914462</v>
      </c>
      <c r="J15" s="26"/>
      <c r="K15" s="33"/>
      <c r="L15" s="66"/>
      <c r="M15" s="26"/>
      <c r="N15" s="31"/>
      <c r="O15" s="27">
        <v>1</v>
      </c>
      <c r="P15" s="25" t="s">
        <v>185</v>
      </c>
      <c r="Q15" s="64">
        <v>41.1</v>
      </c>
      <c r="R15" s="28">
        <v>0</v>
      </c>
      <c r="S15" s="28">
        <v>0.52300000000000002</v>
      </c>
      <c r="T15" s="28">
        <f>S15-R15</f>
        <v>0.52300000000000002</v>
      </c>
      <c r="U15" s="65">
        <f>T15*0.8598</f>
        <v>0.4496754</v>
      </c>
      <c r="V15" s="12">
        <f>Q15/2152.5*V10</f>
        <v>0.21515833006271776</v>
      </c>
      <c r="W15" s="14">
        <f>U15+V15</f>
        <v>0.66483373006271773</v>
      </c>
      <c r="X15" s="33"/>
      <c r="Y15" s="34"/>
      <c r="Z15" s="67"/>
    </row>
    <row r="16" spans="1:26" x14ac:dyDescent="0.25">
      <c r="A16" s="15">
        <v>11</v>
      </c>
      <c r="B16" s="25" t="s">
        <v>20</v>
      </c>
      <c r="C16" s="64">
        <v>67.900000000000006</v>
      </c>
      <c r="D16" s="28">
        <v>0</v>
      </c>
      <c r="E16" s="28">
        <v>0.27800000000000002</v>
      </c>
      <c r="F16" s="28">
        <f t="shared" ref="F16:F86" si="0">E16-D16</f>
        <v>0.27800000000000002</v>
      </c>
      <c r="G16" s="65">
        <f t="shared" ref="G16:G79" si="1">F16*0.8598</f>
        <v>0.23902440000000003</v>
      </c>
      <c r="H16" s="12">
        <f>C16/11031.5*H10</f>
        <v>0.26750519329556266</v>
      </c>
      <c r="I16" s="14">
        <f t="shared" ref="I16:I86" si="2">G16+H16</f>
        <v>0.50652959329556269</v>
      </c>
      <c r="J16" s="26"/>
      <c r="K16" s="33"/>
      <c r="L16" s="66"/>
      <c r="M16" s="26"/>
      <c r="N16" s="31"/>
      <c r="O16" s="27">
        <v>2</v>
      </c>
      <c r="P16" s="25" t="s">
        <v>186</v>
      </c>
      <c r="Q16" s="64">
        <v>36.4</v>
      </c>
      <c r="R16" s="28">
        <v>0</v>
      </c>
      <c r="S16" s="28">
        <v>0.61199999999999999</v>
      </c>
      <c r="T16" s="28">
        <f t="shared" ref="T16:T29" si="3">S16-R16</f>
        <v>0.61199999999999999</v>
      </c>
      <c r="U16" s="65">
        <f t="shared" ref="U16:U77" si="4">T16*0.8598</f>
        <v>0.52619760000000004</v>
      </c>
      <c r="V16" s="12">
        <f>Q16/2152.5*V10</f>
        <v>0.19055384949593496</v>
      </c>
      <c r="W16" s="14">
        <f t="shared" ref="W16:W49" si="5">U16+V16</f>
        <v>0.71675144949593506</v>
      </c>
      <c r="X16" s="33"/>
      <c r="Y16" s="34"/>
      <c r="Z16" s="67"/>
    </row>
    <row r="17" spans="1:26" x14ac:dyDescent="0.25">
      <c r="A17" s="15">
        <v>12</v>
      </c>
      <c r="B17" s="25" t="s">
        <v>21</v>
      </c>
      <c r="C17" s="64">
        <v>51</v>
      </c>
      <c r="D17" s="28">
        <v>0</v>
      </c>
      <c r="E17" s="28">
        <v>0.22900000000000001</v>
      </c>
      <c r="F17" s="28">
        <f t="shared" si="0"/>
        <v>0.22900000000000001</v>
      </c>
      <c r="G17" s="65">
        <f t="shared" si="1"/>
        <v>0.19689420000000002</v>
      </c>
      <c r="H17" s="12">
        <f>C17/11031.5*H10</f>
        <v>0.2009243719893033</v>
      </c>
      <c r="I17" s="14">
        <f t="shared" si="2"/>
        <v>0.39781857198930332</v>
      </c>
      <c r="J17" s="26"/>
      <c r="K17" s="33"/>
      <c r="L17" s="66"/>
      <c r="M17" s="26"/>
      <c r="N17" s="31"/>
      <c r="O17" s="27">
        <v>3</v>
      </c>
      <c r="P17" s="25" t="s">
        <v>187</v>
      </c>
      <c r="Q17" s="64">
        <v>34.5</v>
      </c>
      <c r="R17" s="28">
        <v>0</v>
      </c>
      <c r="S17" s="28">
        <v>0.39600000000000002</v>
      </c>
      <c r="T17" s="28">
        <f t="shared" si="3"/>
        <v>0.39600000000000002</v>
      </c>
      <c r="U17" s="65">
        <f t="shared" si="4"/>
        <v>0.34048080000000003</v>
      </c>
      <c r="V17" s="12">
        <f>Q17/2152.5*V10</f>
        <v>0.18060735735191638</v>
      </c>
      <c r="W17" s="14">
        <f t="shared" si="5"/>
        <v>0.52108815735191638</v>
      </c>
      <c r="X17" s="33"/>
      <c r="Y17" s="34"/>
      <c r="Z17" s="67"/>
    </row>
    <row r="18" spans="1:26" x14ac:dyDescent="0.25">
      <c r="A18" s="15">
        <v>13</v>
      </c>
      <c r="B18" s="25" t="s">
        <v>22</v>
      </c>
      <c r="C18" s="16">
        <v>50.9</v>
      </c>
      <c r="D18" s="28">
        <v>0</v>
      </c>
      <c r="E18" s="28">
        <v>0</v>
      </c>
      <c r="F18" s="28">
        <f t="shared" si="0"/>
        <v>0</v>
      </c>
      <c r="G18" s="65">
        <f t="shared" si="1"/>
        <v>0</v>
      </c>
      <c r="H18" s="12">
        <f>C18/11031.5*H10</f>
        <v>0.2005304026324615</v>
      </c>
      <c r="I18" s="14">
        <f t="shared" si="2"/>
        <v>0.2005304026324615</v>
      </c>
      <c r="J18" s="26"/>
      <c r="K18" s="33"/>
      <c r="L18" s="66"/>
      <c r="M18" s="26"/>
      <c r="N18" s="31"/>
      <c r="O18" s="27">
        <v>4</v>
      </c>
      <c r="P18" s="25" t="s">
        <v>188</v>
      </c>
      <c r="Q18" s="16">
        <v>37.200000000000003</v>
      </c>
      <c r="R18" s="28">
        <v>0</v>
      </c>
      <c r="S18" s="28">
        <v>0.23300000000000001</v>
      </c>
      <c r="T18" s="28">
        <f t="shared" si="3"/>
        <v>0.23300000000000001</v>
      </c>
      <c r="U18" s="65">
        <f t="shared" si="4"/>
        <v>0.20033340000000002</v>
      </c>
      <c r="V18" s="12">
        <f>Q18/2152.5*V10</f>
        <v>0.19474184618815332</v>
      </c>
      <c r="W18" s="14">
        <f t="shared" si="5"/>
        <v>0.39507524618815337</v>
      </c>
      <c r="X18" s="33"/>
      <c r="Y18" s="33"/>
      <c r="Z18" s="67"/>
    </row>
    <row r="19" spans="1:26" x14ac:dyDescent="0.25">
      <c r="A19" s="15">
        <v>14</v>
      </c>
      <c r="B19" s="25" t="s">
        <v>23</v>
      </c>
      <c r="C19" s="16">
        <v>45.1</v>
      </c>
      <c r="D19" s="28">
        <v>0</v>
      </c>
      <c r="E19" s="28">
        <v>0.35199999999999998</v>
      </c>
      <c r="F19" s="28">
        <f t="shared" si="0"/>
        <v>0.35199999999999998</v>
      </c>
      <c r="G19" s="65">
        <f t="shared" si="1"/>
        <v>0.30264959999999996</v>
      </c>
      <c r="H19" s="12">
        <f>C19/11031.5*H10</f>
        <v>0.17768017993563878</v>
      </c>
      <c r="I19" s="14">
        <f t="shared" si="2"/>
        <v>0.48032977993563875</v>
      </c>
      <c r="J19" s="26"/>
      <c r="K19" s="33"/>
      <c r="L19" s="66"/>
      <c r="M19" s="26"/>
      <c r="N19" s="31"/>
      <c r="O19" s="27">
        <v>5</v>
      </c>
      <c r="P19" s="25" t="s">
        <v>189</v>
      </c>
      <c r="Q19" s="16">
        <v>34.1</v>
      </c>
      <c r="R19" s="28">
        <v>0</v>
      </c>
      <c r="S19" s="28">
        <v>0.28599999999999998</v>
      </c>
      <c r="T19" s="28">
        <f t="shared" si="3"/>
        <v>0.28599999999999998</v>
      </c>
      <c r="U19" s="65">
        <f t="shared" si="4"/>
        <v>0.24590279999999998</v>
      </c>
      <c r="V19" s="12">
        <f>Q19/2152.5*V10</f>
        <v>0.17851335900580723</v>
      </c>
      <c r="W19" s="14">
        <f t="shared" si="5"/>
        <v>0.4244161590058072</v>
      </c>
      <c r="X19" s="33"/>
      <c r="Y19" s="33"/>
      <c r="Z19" s="67"/>
    </row>
    <row r="20" spans="1:26" x14ac:dyDescent="0.25">
      <c r="A20" s="15">
        <v>15</v>
      </c>
      <c r="B20" s="25" t="s">
        <v>24</v>
      </c>
      <c r="C20" s="16">
        <v>75.599999999999994</v>
      </c>
      <c r="D20" s="28">
        <v>0</v>
      </c>
      <c r="E20" s="28">
        <v>0.41799999999999998</v>
      </c>
      <c r="F20" s="28">
        <f t="shared" si="0"/>
        <v>0.41799999999999998</v>
      </c>
      <c r="G20" s="65">
        <f t="shared" si="1"/>
        <v>0.3593964</v>
      </c>
      <c r="H20" s="12">
        <f>C20/11031.5*H10</f>
        <v>0.29784083377237897</v>
      </c>
      <c r="I20" s="14">
        <f t="shared" si="2"/>
        <v>0.65723723377237897</v>
      </c>
      <c r="J20" s="26"/>
      <c r="K20" s="33"/>
      <c r="L20" s="66"/>
      <c r="M20" s="26"/>
      <c r="N20" s="31"/>
      <c r="O20" s="27">
        <v>6</v>
      </c>
      <c r="P20" s="25" t="s">
        <v>190</v>
      </c>
      <c r="Q20" s="16">
        <v>28.2</v>
      </c>
      <c r="R20" s="28">
        <v>0</v>
      </c>
      <c r="S20" s="28">
        <v>0.13900000000000001</v>
      </c>
      <c r="T20" s="28">
        <f t="shared" si="3"/>
        <v>0.13900000000000001</v>
      </c>
      <c r="U20" s="65">
        <f t="shared" si="4"/>
        <v>0.11951220000000001</v>
      </c>
      <c r="V20" s="12">
        <f>Q20/2152.5*V10</f>
        <v>0.14762688340069688</v>
      </c>
      <c r="W20" s="14">
        <f t="shared" si="5"/>
        <v>0.26713908340069692</v>
      </c>
      <c r="X20" s="33"/>
      <c r="Y20" s="34"/>
      <c r="Z20" s="67"/>
    </row>
    <row r="21" spans="1:26" x14ac:dyDescent="0.25">
      <c r="A21" s="15">
        <v>16</v>
      </c>
      <c r="B21" s="25" t="s">
        <v>25</v>
      </c>
      <c r="C21" s="16">
        <v>45.8</v>
      </c>
      <c r="D21" s="28">
        <v>0</v>
      </c>
      <c r="E21" s="28">
        <v>0.433</v>
      </c>
      <c r="F21" s="28">
        <f t="shared" si="0"/>
        <v>0.433</v>
      </c>
      <c r="G21" s="65">
        <f t="shared" si="1"/>
        <v>0.3722934</v>
      </c>
      <c r="H21" s="12">
        <f>C21/11031.5*H10</f>
        <v>0.18043796543353119</v>
      </c>
      <c r="I21" s="14">
        <f t="shared" si="2"/>
        <v>0.55273136543353119</v>
      </c>
      <c r="J21" s="26"/>
      <c r="K21" s="33"/>
      <c r="L21" s="66"/>
      <c r="M21" s="26"/>
      <c r="N21" s="31"/>
      <c r="O21" s="27">
        <v>7</v>
      </c>
      <c r="P21" s="25" t="s">
        <v>191</v>
      </c>
      <c r="Q21" s="16">
        <v>26.8</v>
      </c>
      <c r="R21" s="28">
        <v>0</v>
      </c>
      <c r="S21" s="28">
        <v>0.32600000000000001</v>
      </c>
      <c r="T21" s="28">
        <f t="shared" si="3"/>
        <v>0.32600000000000001</v>
      </c>
      <c r="U21" s="65">
        <f t="shared" si="4"/>
        <v>0.28029480000000001</v>
      </c>
      <c r="V21" s="12">
        <f>Q21/2152.5*V10</f>
        <v>0.14029788918931474</v>
      </c>
      <c r="W21" s="14">
        <f t="shared" si="5"/>
        <v>0.42059268918931475</v>
      </c>
      <c r="X21" s="33"/>
      <c r="Y21" s="29"/>
      <c r="Z21" s="67"/>
    </row>
    <row r="22" spans="1:26" x14ac:dyDescent="0.25">
      <c r="A22" s="15">
        <v>17</v>
      </c>
      <c r="B22" s="25" t="s">
        <v>26</v>
      </c>
      <c r="C22" s="16">
        <v>46.7</v>
      </c>
      <c r="D22" s="28">
        <v>0</v>
      </c>
      <c r="E22" s="28">
        <v>0</v>
      </c>
      <c r="F22" s="28">
        <f t="shared" si="0"/>
        <v>0</v>
      </c>
      <c r="G22" s="65">
        <f t="shared" si="1"/>
        <v>0</v>
      </c>
      <c r="H22" s="12">
        <f>C22/11031.5*H10</f>
        <v>0.18398368964510717</v>
      </c>
      <c r="I22" s="14">
        <f>G22+H22</f>
        <v>0.18398368964510717</v>
      </c>
      <c r="J22" s="26"/>
      <c r="K22" s="33"/>
      <c r="L22" s="66"/>
      <c r="M22" s="26"/>
      <c r="N22" s="31"/>
      <c r="O22" s="27">
        <v>8</v>
      </c>
      <c r="P22" s="25" t="s">
        <v>192</v>
      </c>
      <c r="Q22" s="16">
        <v>27.9</v>
      </c>
      <c r="R22" s="28">
        <v>0</v>
      </c>
      <c r="S22" s="28">
        <v>8.3000000000000004E-2</v>
      </c>
      <c r="T22" s="28">
        <f t="shared" si="3"/>
        <v>8.3000000000000004E-2</v>
      </c>
      <c r="U22" s="65">
        <f t="shared" si="4"/>
        <v>7.1363400000000007E-2</v>
      </c>
      <c r="V22" s="12">
        <f>Q22/2152.5*V10</f>
        <v>0.14605638464111498</v>
      </c>
      <c r="W22" s="14">
        <f t="shared" si="5"/>
        <v>0.217419784641115</v>
      </c>
      <c r="X22" s="33"/>
      <c r="Y22" s="29"/>
      <c r="Z22" s="67"/>
    </row>
    <row r="23" spans="1:26" x14ac:dyDescent="0.25">
      <c r="A23" s="15">
        <v>18</v>
      </c>
      <c r="B23" s="25" t="s">
        <v>27</v>
      </c>
      <c r="C23" s="16">
        <v>46.7</v>
      </c>
      <c r="D23" s="28">
        <v>0</v>
      </c>
      <c r="E23" s="28">
        <v>0.24</v>
      </c>
      <c r="F23" s="28">
        <f t="shared" si="0"/>
        <v>0.24</v>
      </c>
      <c r="G23" s="65">
        <f t="shared" si="1"/>
        <v>0.20635200000000001</v>
      </c>
      <c r="H23" s="12">
        <f>C23/11031.5*H10</f>
        <v>0.18398368964510717</v>
      </c>
      <c r="I23" s="14">
        <f t="shared" si="2"/>
        <v>0.39033568964510718</v>
      </c>
      <c r="J23" s="26"/>
      <c r="K23" s="33"/>
      <c r="L23" s="66"/>
      <c r="M23" s="26"/>
      <c r="N23" s="26"/>
      <c r="O23" s="27">
        <v>9</v>
      </c>
      <c r="P23" s="25" t="s">
        <v>193</v>
      </c>
      <c r="Q23" s="16">
        <v>26.5</v>
      </c>
      <c r="R23" s="28">
        <v>0</v>
      </c>
      <c r="S23" s="28">
        <v>0</v>
      </c>
      <c r="T23" s="28">
        <f t="shared" si="3"/>
        <v>0</v>
      </c>
      <c r="U23" s="65">
        <f t="shared" si="4"/>
        <v>0</v>
      </c>
      <c r="V23" s="12">
        <f>Q23/2152.5*V10</f>
        <v>0.13872739042973289</v>
      </c>
      <c r="W23" s="14">
        <f t="shared" si="5"/>
        <v>0.13872739042973289</v>
      </c>
      <c r="X23" s="33"/>
      <c r="Y23" s="29"/>
      <c r="Z23" s="67"/>
    </row>
    <row r="24" spans="1:26" x14ac:dyDescent="0.25">
      <c r="A24" s="15">
        <v>19</v>
      </c>
      <c r="B24" s="25" t="s">
        <v>28</v>
      </c>
      <c r="C24" s="16">
        <v>98.5</v>
      </c>
      <c r="D24" s="28">
        <v>0</v>
      </c>
      <c r="E24" s="28">
        <v>0.80600000000000005</v>
      </c>
      <c r="F24" s="28">
        <f t="shared" si="0"/>
        <v>0.80600000000000005</v>
      </c>
      <c r="G24" s="65">
        <f t="shared" si="1"/>
        <v>0.69299880000000003</v>
      </c>
      <c r="H24" s="12">
        <f>C24/11031.5*H10</f>
        <v>0.38805981648914462</v>
      </c>
      <c r="I24" s="14">
        <f t="shared" si="2"/>
        <v>1.0810586164891447</v>
      </c>
      <c r="J24" s="26"/>
      <c r="K24" s="33"/>
      <c r="L24" s="68"/>
      <c r="M24" s="26"/>
      <c r="N24" s="26"/>
      <c r="O24" s="27">
        <v>10</v>
      </c>
      <c r="P24" s="25" t="s">
        <v>194</v>
      </c>
      <c r="Q24" s="16">
        <v>26</v>
      </c>
      <c r="R24" s="28">
        <v>0</v>
      </c>
      <c r="S24" s="28">
        <v>0</v>
      </c>
      <c r="T24" s="28">
        <f t="shared" si="3"/>
        <v>0</v>
      </c>
      <c r="U24" s="65">
        <f t="shared" si="4"/>
        <v>0</v>
      </c>
      <c r="V24" s="12">
        <f>Q24/2152.5*V10</f>
        <v>0.1361098924970964</v>
      </c>
      <c r="W24" s="14">
        <f t="shared" si="5"/>
        <v>0.1361098924970964</v>
      </c>
      <c r="X24" s="33"/>
      <c r="Y24" s="29"/>
      <c r="Z24" s="69"/>
    </row>
    <row r="25" spans="1:26" x14ac:dyDescent="0.25">
      <c r="A25" s="15">
        <v>20</v>
      </c>
      <c r="B25" s="25" t="s">
        <v>29</v>
      </c>
      <c r="C25" s="16">
        <v>67.900000000000006</v>
      </c>
      <c r="D25" s="28">
        <v>0</v>
      </c>
      <c r="E25" s="28">
        <v>0.629</v>
      </c>
      <c r="F25" s="28">
        <f t="shared" si="0"/>
        <v>0.629</v>
      </c>
      <c r="G25" s="65">
        <f t="shared" si="1"/>
        <v>0.54081420000000002</v>
      </c>
      <c r="H25" s="12">
        <f>C25/11031.5*H10</f>
        <v>0.26750519329556266</v>
      </c>
      <c r="I25" s="14">
        <f t="shared" si="2"/>
        <v>0.80831939329556268</v>
      </c>
      <c r="J25" s="26"/>
      <c r="K25" s="33"/>
      <c r="L25" s="68"/>
      <c r="M25" s="26"/>
      <c r="N25" s="26"/>
      <c r="O25" s="27">
        <v>11</v>
      </c>
      <c r="P25" s="25" t="s">
        <v>195</v>
      </c>
      <c r="Q25" s="16">
        <v>34.299999999999997</v>
      </c>
      <c r="R25" s="28">
        <v>0</v>
      </c>
      <c r="S25" s="28">
        <v>7.0999999999999994E-2</v>
      </c>
      <c r="T25" s="28">
        <f t="shared" si="3"/>
        <v>7.0999999999999994E-2</v>
      </c>
      <c r="U25" s="65">
        <f t="shared" si="4"/>
        <v>6.1045799999999997E-2</v>
      </c>
      <c r="V25" s="12">
        <f>Q25/2152.5*V10</f>
        <v>0.17956035817886179</v>
      </c>
      <c r="W25" s="14">
        <f t="shared" si="5"/>
        <v>0.24060615817886177</v>
      </c>
      <c r="X25" s="33"/>
      <c r="Y25" s="29"/>
      <c r="Z25" s="69"/>
    </row>
    <row r="26" spans="1:26" x14ac:dyDescent="0.25">
      <c r="A26" s="15">
        <v>21</v>
      </c>
      <c r="B26" s="25" t="s">
        <v>30</v>
      </c>
      <c r="C26" s="16">
        <v>50.5</v>
      </c>
      <c r="D26" s="28">
        <v>0</v>
      </c>
      <c r="E26" s="28">
        <v>0.13500000000000001</v>
      </c>
      <c r="F26" s="28">
        <f t="shared" si="0"/>
        <v>0.13500000000000001</v>
      </c>
      <c r="G26" s="65">
        <f t="shared" si="1"/>
        <v>0.11607300000000001</v>
      </c>
      <c r="H26" s="12">
        <f>C26/11031.5*H10</f>
        <v>0.19895452520509446</v>
      </c>
      <c r="I26" s="14">
        <f t="shared" si="2"/>
        <v>0.31502752520509447</v>
      </c>
      <c r="J26" s="26"/>
      <c r="K26" s="33"/>
      <c r="L26" s="68"/>
      <c r="M26" s="26"/>
      <c r="N26" s="26"/>
      <c r="O26" s="27">
        <v>12</v>
      </c>
      <c r="P26" s="25" t="s">
        <v>196</v>
      </c>
      <c r="Q26" s="16">
        <v>32.299999999999997</v>
      </c>
      <c r="R26" s="28">
        <v>0</v>
      </c>
      <c r="S26" s="28">
        <v>0.22900000000000001</v>
      </c>
      <c r="T26" s="28">
        <f t="shared" si="3"/>
        <v>0.22900000000000001</v>
      </c>
      <c r="U26" s="65">
        <f t="shared" si="4"/>
        <v>0.19689420000000002</v>
      </c>
      <c r="V26" s="12">
        <f>Q26/2152.5*V10</f>
        <v>0.1690903664483159</v>
      </c>
      <c r="W26" s="14">
        <f t="shared" si="5"/>
        <v>0.3659845664483159</v>
      </c>
      <c r="X26" s="33"/>
      <c r="Y26" s="34"/>
      <c r="Z26" s="69"/>
    </row>
    <row r="27" spans="1:26" x14ac:dyDescent="0.25">
      <c r="A27" s="15">
        <v>22</v>
      </c>
      <c r="B27" s="25" t="s">
        <v>31</v>
      </c>
      <c r="C27" s="16">
        <v>50.4</v>
      </c>
      <c r="D27" s="28">
        <v>0</v>
      </c>
      <c r="E27" s="28">
        <v>0.54900000000000004</v>
      </c>
      <c r="F27" s="28">
        <f t="shared" si="0"/>
        <v>0.54900000000000004</v>
      </c>
      <c r="G27" s="65">
        <f t="shared" si="1"/>
        <v>0.47203020000000007</v>
      </c>
      <c r="H27" s="12">
        <f>C27/11031.5*H10</f>
        <v>0.19856055584825266</v>
      </c>
      <c r="I27" s="14">
        <f t="shared" si="2"/>
        <v>0.67059075584825267</v>
      </c>
      <c r="J27" s="26"/>
      <c r="K27" s="33"/>
      <c r="L27" s="68"/>
      <c r="M27" s="26"/>
      <c r="N27" s="26"/>
      <c r="O27" s="27">
        <v>13</v>
      </c>
      <c r="P27" s="25" t="s">
        <v>197</v>
      </c>
      <c r="Q27" s="16">
        <v>34.299999999999997</v>
      </c>
      <c r="R27" s="28">
        <v>0</v>
      </c>
      <c r="S27" s="28">
        <v>0</v>
      </c>
      <c r="T27" s="28">
        <f t="shared" si="3"/>
        <v>0</v>
      </c>
      <c r="U27" s="65">
        <f t="shared" si="4"/>
        <v>0</v>
      </c>
      <c r="V27" s="12">
        <f>Q27/2152.5*V10</f>
        <v>0.17956035817886179</v>
      </c>
      <c r="W27" s="14">
        <f t="shared" si="5"/>
        <v>0.17956035817886179</v>
      </c>
      <c r="X27" s="33"/>
      <c r="Y27" s="34"/>
      <c r="Z27" s="69"/>
    </row>
    <row r="28" spans="1:26" x14ac:dyDescent="0.25">
      <c r="A28" s="15">
        <v>23</v>
      </c>
      <c r="B28" s="25" t="s">
        <v>32</v>
      </c>
      <c r="C28" s="16">
        <v>44.7</v>
      </c>
      <c r="D28" s="28">
        <v>0</v>
      </c>
      <c r="E28" s="28">
        <v>0.68300000000000005</v>
      </c>
      <c r="F28" s="28">
        <f t="shared" si="0"/>
        <v>0.68300000000000005</v>
      </c>
      <c r="G28" s="65">
        <f t="shared" si="1"/>
        <v>0.58724340000000008</v>
      </c>
      <c r="H28" s="12">
        <f>C28/11031.5*H10</f>
        <v>0.17610430250827172</v>
      </c>
      <c r="I28" s="14">
        <f t="shared" si="2"/>
        <v>0.76334770250827177</v>
      </c>
      <c r="J28" s="26"/>
      <c r="K28" s="33"/>
      <c r="L28" s="68"/>
      <c r="M28" s="26"/>
      <c r="N28" s="26"/>
      <c r="O28" s="27">
        <v>14</v>
      </c>
      <c r="P28" s="25" t="s">
        <v>198</v>
      </c>
      <c r="Q28" s="16">
        <v>37.9</v>
      </c>
      <c r="R28" s="28">
        <v>0</v>
      </c>
      <c r="S28" s="28">
        <v>0</v>
      </c>
      <c r="T28" s="28">
        <f t="shared" si="3"/>
        <v>0</v>
      </c>
      <c r="U28" s="65">
        <f t="shared" si="4"/>
        <v>0</v>
      </c>
      <c r="V28" s="12">
        <f>Q28/2152.5*V10</f>
        <v>0.19840634329384435</v>
      </c>
      <c r="W28" s="14">
        <f t="shared" si="5"/>
        <v>0.19840634329384435</v>
      </c>
      <c r="X28" s="33"/>
      <c r="Y28" s="33"/>
      <c r="Z28" s="69"/>
    </row>
    <row r="29" spans="1:26" x14ac:dyDescent="0.25">
      <c r="A29" s="15">
        <v>24</v>
      </c>
      <c r="B29" s="25" t="s">
        <v>33</v>
      </c>
      <c r="C29" s="16">
        <v>75.599999999999994</v>
      </c>
      <c r="D29" s="28">
        <v>0</v>
      </c>
      <c r="E29" s="28">
        <v>0.94499999999999995</v>
      </c>
      <c r="F29" s="28">
        <f t="shared" si="0"/>
        <v>0.94499999999999995</v>
      </c>
      <c r="G29" s="65">
        <f t="shared" si="1"/>
        <v>0.81251099999999998</v>
      </c>
      <c r="H29" s="12">
        <f>C29/11031.5*H10</f>
        <v>0.29784083377237897</v>
      </c>
      <c r="I29" s="14">
        <f t="shared" si="2"/>
        <v>1.110351833772379</v>
      </c>
      <c r="J29" s="26"/>
      <c r="K29" s="33"/>
      <c r="L29" s="68"/>
      <c r="M29" s="26"/>
      <c r="N29" s="26"/>
      <c r="O29" s="27">
        <v>15</v>
      </c>
      <c r="P29" s="25" t="s">
        <v>199</v>
      </c>
      <c r="Q29" s="16">
        <v>35.700000000000003</v>
      </c>
      <c r="R29" s="28">
        <v>0</v>
      </c>
      <c r="S29" s="28">
        <v>0.23499999999999999</v>
      </c>
      <c r="T29" s="28">
        <f t="shared" si="3"/>
        <v>0.23499999999999999</v>
      </c>
      <c r="U29" s="65">
        <f t="shared" si="4"/>
        <v>0.20205299999999998</v>
      </c>
      <c r="V29" s="12">
        <f>Q29/2152.5*V10</f>
        <v>0.18688935239024393</v>
      </c>
      <c r="W29" s="14">
        <f t="shared" si="5"/>
        <v>0.38894235239024388</v>
      </c>
      <c r="X29" s="33"/>
      <c r="Y29" s="33"/>
      <c r="Z29" s="69"/>
    </row>
    <row r="30" spans="1:26" x14ac:dyDescent="0.25">
      <c r="A30" s="15">
        <v>25</v>
      </c>
      <c r="B30" s="25" t="s">
        <v>34</v>
      </c>
      <c r="C30" s="16">
        <v>46.2</v>
      </c>
      <c r="D30" s="28">
        <v>0</v>
      </c>
      <c r="E30" s="28">
        <v>0.71399999999999997</v>
      </c>
      <c r="F30" s="28">
        <f t="shared" si="0"/>
        <v>0.71399999999999997</v>
      </c>
      <c r="G30" s="65">
        <f t="shared" si="1"/>
        <v>0.61389720000000003</v>
      </c>
      <c r="H30" s="12">
        <f>C30/11031.5*H10</f>
        <v>0.18201384286089828</v>
      </c>
      <c r="I30" s="14">
        <f t="shared" si="2"/>
        <v>0.79591104286089831</v>
      </c>
      <c r="J30" s="26"/>
      <c r="K30" s="33"/>
      <c r="L30" s="68"/>
      <c r="M30" s="26"/>
      <c r="N30" s="26"/>
      <c r="O30" s="27">
        <v>16</v>
      </c>
      <c r="P30" s="25" t="s">
        <v>200</v>
      </c>
      <c r="Q30" s="16">
        <v>41.2</v>
      </c>
      <c r="R30" s="28">
        <v>0</v>
      </c>
      <c r="S30" s="28">
        <v>8.7999999999999995E-2</v>
      </c>
      <c r="T30" s="28">
        <f>S30-R30</f>
        <v>8.7999999999999995E-2</v>
      </c>
      <c r="U30" s="65">
        <f t="shared" si="4"/>
        <v>7.5662399999999991E-2</v>
      </c>
      <c r="V30" s="12">
        <f>Q30/2152.5*V10</f>
        <v>0.21568182964924507</v>
      </c>
      <c r="W30" s="14">
        <f t="shared" si="5"/>
        <v>0.29134422964924506</v>
      </c>
      <c r="X30" s="33"/>
      <c r="Y30" s="34"/>
      <c r="Z30" s="69"/>
    </row>
    <row r="31" spans="1:26" x14ac:dyDescent="0.25">
      <c r="A31" s="15">
        <v>26</v>
      </c>
      <c r="B31" s="25" t="s">
        <v>35</v>
      </c>
      <c r="C31" s="16">
        <v>46.9</v>
      </c>
      <c r="D31" s="28">
        <v>0</v>
      </c>
      <c r="E31" s="28">
        <v>0.42299999999999999</v>
      </c>
      <c r="F31" s="28">
        <f t="shared" si="0"/>
        <v>0.42299999999999999</v>
      </c>
      <c r="G31" s="65">
        <f t="shared" si="1"/>
        <v>0.3636954</v>
      </c>
      <c r="H31" s="12">
        <f>C31/11031.5*H10</f>
        <v>0.18477162835879068</v>
      </c>
      <c r="I31" s="14">
        <f t="shared" si="2"/>
        <v>0.54846702835879069</v>
      </c>
      <c r="J31" s="26"/>
      <c r="K31" s="33"/>
      <c r="L31" s="68"/>
      <c r="M31" s="26"/>
      <c r="N31" s="26"/>
      <c r="O31" s="27">
        <v>17</v>
      </c>
      <c r="P31" s="25" t="s">
        <v>201</v>
      </c>
      <c r="Q31" s="16">
        <v>36.9</v>
      </c>
      <c r="R31" s="28">
        <v>0</v>
      </c>
      <c r="S31" s="28">
        <v>0</v>
      </c>
      <c r="T31" s="28">
        <f t="shared" ref="T31:T44" si="6">S31-R31</f>
        <v>0</v>
      </c>
      <c r="U31" s="65">
        <f t="shared" si="4"/>
        <v>0</v>
      </c>
      <c r="V31" s="35">
        <f>Q31/2152.5*V10</f>
        <v>0.19317134742857145</v>
      </c>
      <c r="W31" s="14">
        <f t="shared" si="5"/>
        <v>0.19317134742857145</v>
      </c>
      <c r="X31" s="33"/>
      <c r="Y31" s="33"/>
      <c r="Z31" s="69"/>
    </row>
    <row r="32" spans="1:26" x14ac:dyDescent="0.25">
      <c r="A32" s="15">
        <v>27</v>
      </c>
      <c r="B32" s="25" t="s">
        <v>36</v>
      </c>
      <c r="C32" s="16">
        <v>47.3</v>
      </c>
      <c r="D32" s="28">
        <v>0</v>
      </c>
      <c r="E32" s="28">
        <v>0.36699999999999999</v>
      </c>
      <c r="F32" s="28">
        <f t="shared" si="0"/>
        <v>0.36699999999999999</v>
      </c>
      <c r="G32" s="65">
        <f t="shared" si="1"/>
        <v>0.31554660000000001</v>
      </c>
      <c r="H32" s="12">
        <f>C32/11031.5*H10</f>
        <v>0.18634750578615777</v>
      </c>
      <c r="I32" s="14">
        <f t="shared" si="2"/>
        <v>0.50189410578615778</v>
      </c>
      <c r="J32" s="26"/>
      <c r="K32" s="33"/>
      <c r="L32" s="68"/>
      <c r="M32" s="26"/>
      <c r="N32" s="26"/>
      <c r="O32" s="15">
        <v>18</v>
      </c>
      <c r="P32" s="25" t="s">
        <v>202</v>
      </c>
      <c r="Q32" s="16">
        <v>34.700000000000003</v>
      </c>
      <c r="R32" s="28">
        <v>0</v>
      </c>
      <c r="S32" s="28">
        <v>1.9E-2</v>
      </c>
      <c r="T32" s="28">
        <f t="shared" si="6"/>
        <v>1.9E-2</v>
      </c>
      <c r="U32" s="65">
        <f t="shared" si="4"/>
        <v>1.6336199999999999E-2</v>
      </c>
      <c r="V32" s="12">
        <f>Q32/2152.5*V10</f>
        <v>0.181654356524971</v>
      </c>
      <c r="W32" s="14">
        <f t="shared" si="5"/>
        <v>0.197990556524971</v>
      </c>
      <c r="X32" s="33"/>
      <c r="Y32" s="33"/>
      <c r="Z32" s="69"/>
    </row>
    <row r="33" spans="1:26" x14ac:dyDescent="0.25">
      <c r="A33" s="15">
        <v>28</v>
      </c>
      <c r="B33" s="25" t="s">
        <v>37</v>
      </c>
      <c r="C33" s="16">
        <v>97.9</v>
      </c>
      <c r="D33" s="28">
        <v>0</v>
      </c>
      <c r="E33" s="28">
        <v>1.0009999999999999</v>
      </c>
      <c r="F33" s="28">
        <f t="shared" si="0"/>
        <v>1.0009999999999999</v>
      </c>
      <c r="G33" s="65">
        <f t="shared" si="1"/>
        <v>0.86065979999999986</v>
      </c>
      <c r="H33" s="12">
        <f>C33/11031.5*H10</f>
        <v>0.38569600034809398</v>
      </c>
      <c r="I33" s="14">
        <f t="shared" si="2"/>
        <v>1.2463558003480939</v>
      </c>
      <c r="J33" s="26"/>
      <c r="K33" s="33"/>
      <c r="L33" s="68"/>
      <c r="M33" s="26"/>
      <c r="N33" s="26"/>
      <c r="O33" s="27">
        <v>19</v>
      </c>
      <c r="P33" s="25" t="s">
        <v>203</v>
      </c>
      <c r="Q33" s="16">
        <v>36.700000000000003</v>
      </c>
      <c r="R33" s="28">
        <v>0</v>
      </c>
      <c r="S33" s="28">
        <v>5.8999999999999997E-2</v>
      </c>
      <c r="T33" s="28">
        <f t="shared" si="6"/>
        <v>5.8999999999999997E-2</v>
      </c>
      <c r="U33" s="65">
        <f t="shared" si="4"/>
        <v>5.0728200000000001E-2</v>
      </c>
      <c r="V33" s="12">
        <f>Q33/2152.5*V10</f>
        <v>0.19212434825551689</v>
      </c>
      <c r="W33" s="14">
        <f t="shared" si="5"/>
        <v>0.24285254825551689</v>
      </c>
      <c r="X33" s="33"/>
      <c r="Y33" s="34"/>
      <c r="Z33" s="69"/>
    </row>
    <row r="34" spans="1:26" x14ac:dyDescent="0.25">
      <c r="A34" s="15">
        <v>29</v>
      </c>
      <c r="B34" s="25" t="s">
        <v>38</v>
      </c>
      <c r="C34" s="16">
        <v>67.8</v>
      </c>
      <c r="D34" s="28">
        <v>0</v>
      </c>
      <c r="E34" s="28">
        <v>0.47399999999999998</v>
      </c>
      <c r="F34" s="28">
        <f t="shared" si="0"/>
        <v>0.47399999999999998</v>
      </c>
      <c r="G34" s="65">
        <f t="shared" si="1"/>
        <v>0.4075452</v>
      </c>
      <c r="H34" s="12">
        <f>C34/11031.5*H10</f>
        <v>0.26711122393872083</v>
      </c>
      <c r="I34" s="14">
        <f t="shared" si="2"/>
        <v>0.67465642393872083</v>
      </c>
      <c r="J34" s="26"/>
      <c r="K34" s="33"/>
      <c r="L34" s="68"/>
      <c r="M34" s="26"/>
      <c r="N34" s="26"/>
      <c r="O34" s="27">
        <v>20</v>
      </c>
      <c r="P34" s="25" t="s">
        <v>204</v>
      </c>
      <c r="Q34" s="16">
        <v>34</v>
      </c>
      <c r="R34" s="28">
        <v>0</v>
      </c>
      <c r="S34" s="28">
        <v>0</v>
      </c>
      <c r="T34" s="28">
        <f t="shared" si="6"/>
        <v>0</v>
      </c>
      <c r="U34" s="65">
        <f t="shared" si="4"/>
        <v>0</v>
      </c>
      <c r="V34" s="12">
        <f>Q34/2152.5*V10</f>
        <v>0.17798985941927992</v>
      </c>
      <c r="W34" s="14">
        <f t="shared" si="5"/>
        <v>0.17798985941927992</v>
      </c>
      <c r="X34" s="33"/>
      <c r="Y34" s="34"/>
      <c r="Z34" s="69"/>
    </row>
    <row r="35" spans="1:26" x14ac:dyDescent="0.25">
      <c r="A35" s="15">
        <v>30</v>
      </c>
      <c r="B35" s="25" t="s">
        <v>39</v>
      </c>
      <c r="C35" s="16">
        <v>50.9</v>
      </c>
      <c r="D35" s="28">
        <v>0</v>
      </c>
      <c r="E35" s="28">
        <v>0.35099999999999998</v>
      </c>
      <c r="F35" s="28">
        <f t="shared" si="0"/>
        <v>0.35099999999999998</v>
      </c>
      <c r="G35" s="65">
        <f t="shared" si="1"/>
        <v>0.3017898</v>
      </c>
      <c r="H35" s="12">
        <f>C35/11031.5*H10</f>
        <v>0.2005304026324615</v>
      </c>
      <c r="I35" s="14">
        <f t="shared" si="2"/>
        <v>0.50232020263246147</v>
      </c>
      <c r="J35" s="26"/>
      <c r="K35" s="33"/>
      <c r="L35" s="68"/>
      <c r="M35" s="26"/>
      <c r="N35" s="26"/>
      <c r="O35" s="27">
        <v>21</v>
      </c>
      <c r="P35" s="25" t="s">
        <v>205</v>
      </c>
      <c r="Q35" s="16">
        <v>28.5</v>
      </c>
      <c r="R35" s="28">
        <v>0</v>
      </c>
      <c r="S35" s="28">
        <v>0.34200000000000003</v>
      </c>
      <c r="T35" s="28">
        <f t="shared" si="6"/>
        <v>0.34200000000000003</v>
      </c>
      <c r="U35" s="65">
        <f t="shared" si="4"/>
        <v>0.29405160000000002</v>
      </c>
      <c r="V35" s="12">
        <f>Q35/2152.5*V10</f>
        <v>0.14919738216027875</v>
      </c>
      <c r="W35" s="14">
        <f t="shared" si="5"/>
        <v>0.44324898216027875</v>
      </c>
      <c r="X35" s="33"/>
      <c r="Y35" s="33"/>
      <c r="Z35" s="69"/>
    </row>
    <row r="36" spans="1:26" x14ac:dyDescent="0.25">
      <c r="A36" s="15">
        <v>31</v>
      </c>
      <c r="B36" s="25" t="s">
        <v>40</v>
      </c>
      <c r="C36" s="16">
        <v>50.5</v>
      </c>
      <c r="D36" s="28">
        <v>0</v>
      </c>
      <c r="E36" s="28">
        <v>0.627</v>
      </c>
      <c r="F36" s="28">
        <f t="shared" si="0"/>
        <v>0.627</v>
      </c>
      <c r="G36" s="65">
        <f t="shared" si="1"/>
        <v>0.53909459999999998</v>
      </c>
      <c r="H36" s="12">
        <f>C36/11031.5*H10</f>
        <v>0.19895452520509446</v>
      </c>
      <c r="I36" s="14">
        <f t="shared" si="2"/>
        <v>0.73804912520509447</v>
      </c>
      <c r="J36" s="26"/>
      <c r="K36" s="33"/>
      <c r="L36" s="68"/>
      <c r="M36" s="26"/>
      <c r="N36" s="26"/>
      <c r="O36" s="27">
        <v>22</v>
      </c>
      <c r="P36" s="25" t="s">
        <v>206</v>
      </c>
      <c r="Q36" s="16">
        <v>26.6</v>
      </c>
      <c r="R36" s="28">
        <v>0</v>
      </c>
      <c r="S36" s="28">
        <v>1.7000000000000001E-2</v>
      </c>
      <c r="T36" s="28">
        <f t="shared" si="6"/>
        <v>1.7000000000000001E-2</v>
      </c>
      <c r="U36" s="65">
        <f t="shared" si="4"/>
        <v>1.46166E-2</v>
      </c>
      <c r="V36" s="12">
        <f>Q36/2152.5*V10</f>
        <v>0.13925089001626018</v>
      </c>
      <c r="W36" s="14">
        <f t="shared" si="5"/>
        <v>0.15386749001626018</v>
      </c>
      <c r="X36" s="33"/>
      <c r="Y36" s="33"/>
      <c r="Z36" s="69"/>
    </row>
    <row r="37" spans="1:26" x14ac:dyDescent="0.25">
      <c r="A37" s="15">
        <v>32</v>
      </c>
      <c r="B37" s="25" t="s">
        <v>41</v>
      </c>
      <c r="C37" s="16">
        <v>44.6</v>
      </c>
      <c r="D37" s="28">
        <v>0</v>
      </c>
      <c r="E37" s="28">
        <v>0.42799999999999999</v>
      </c>
      <c r="F37" s="28">
        <f t="shared" si="0"/>
        <v>0.42799999999999999</v>
      </c>
      <c r="G37" s="65">
        <f t="shared" si="1"/>
        <v>0.3679944</v>
      </c>
      <c r="H37" s="12">
        <f>C37/11031.5*H10</f>
        <v>0.17571033315142995</v>
      </c>
      <c r="I37" s="14">
        <f t="shared" si="2"/>
        <v>0.54370473315142998</v>
      </c>
      <c r="J37" s="26"/>
      <c r="K37" s="33"/>
      <c r="L37" s="68"/>
      <c r="M37" s="26"/>
      <c r="N37" s="26"/>
      <c r="O37" s="27">
        <v>23</v>
      </c>
      <c r="P37" s="25" t="s">
        <v>207</v>
      </c>
      <c r="Q37" s="16">
        <v>27.5</v>
      </c>
      <c r="R37" s="28">
        <v>0</v>
      </c>
      <c r="S37" s="28">
        <v>0</v>
      </c>
      <c r="T37" s="28">
        <f t="shared" si="6"/>
        <v>0</v>
      </c>
      <c r="U37" s="65">
        <f t="shared" si="4"/>
        <v>0</v>
      </c>
      <c r="V37" s="12">
        <f>Q37/2152.5*V10</f>
        <v>0.14396238629500582</v>
      </c>
      <c r="W37" s="14">
        <f t="shared" si="5"/>
        <v>0.14396238629500582</v>
      </c>
      <c r="X37" s="33"/>
      <c r="Y37" s="34"/>
      <c r="Z37" s="69"/>
    </row>
    <row r="38" spans="1:26" x14ac:dyDescent="0.25">
      <c r="A38" s="15">
        <v>33</v>
      </c>
      <c r="B38" s="25" t="s">
        <v>42</v>
      </c>
      <c r="C38" s="16">
        <v>75.7</v>
      </c>
      <c r="D38" s="28">
        <v>0</v>
      </c>
      <c r="E38" s="28">
        <v>0.74099999999999999</v>
      </c>
      <c r="F38" s="28">
        <f t="shared" si="0"/>
        <v>0.74099999999999999</v>
      </c>
      <c r="G38" s="65">
        <f t="shared" si="1"/>
        <v>0.63711180000000001</v>
      </c>
      <c r="H38" s="12">
        <f>C38/11031.5*H10</f>
        <v>0.29823480312922079</v>
      </c>
      <c r="I38" s="14">
        <f t="shared" si="2"/>
        <v>0.9353466031292208</v>
      </c>
      <c r="J38" s="26"/>
      <c r="K38" s="33"/>
      <c r="L38" s="68"/>
      <c r="M38" s="26"/>
      <c r="N38" s="26"/>
      <c r="O38" s="27">
        <v>24</v>
      </c>
      <c r="P38" s="25" t="s">
        <v>208</v>
      </c>
      <c r="Q38" s="16">
        <v>26.1</v>
      </c>
      <c r="R38" s="28">
        <v>0</v>
      </c>
      <c r="S38" s="28">
        <v>0.17899999999999999</v>
      </c>
      <c r="T38" s="28">
        <f t="shared" si="6"/>
        <v>0.17899999999999999</v>
      </c>
      <c r="U38" s="65">
        <f t="shared" si="4"/>
        <v>0.15390419999999999</v>
      </c>
      <c r="V38" s="12">
        <f>Q38/2152.5*V10</f>
        <v>0.13663339208362371</v>
      </c>
      <c r="W38" s="14">
        <f t="shared" si="5"/>
        <v>0.29053759208362373</v>
      </c>
      <c r="X38" s="33"/>
      <c r="Y38" s="34"/>
      <c r="Z38" s="69"/>
    </row>
    <row r="39" spans="1:26" x14ac:dyDescent="0.25">
      <c r="A39" s="15">
        <v>34</v>
      </c>
      <c r="B39" s="25" t="s">
        <v>43</v>
      </c>
      <c r="C39" s="16">
        <v>45.6</v>
      </c>
      <c r="D39" s="28">
        <v>0</v>
      </c>
      <c r="E39" s="28">
        <v>0.55500000000000005</v>
      </c>
      <c r="F39" s="28">
        <f t="shared" si="0"/>
        <v>0.55500000000000005</v>
      </c>
      <c r="G39" s="65">
        <f t="shared" si="1"/>
        <v>0.47718900000000003</v>
      </c>
      <c r="H39" s="12">
        <f>C39/11031.5*H10</f>
        <v>0.17965002671984767</v>
      </c>
      <c r="I39" s="14">
        <f t="shared" si="2"/>
        <v>0.65683902671984773</v>
      </c>
      <c r="J39" s="26"/>
      <c r="K39" s="33"/>
      <c r="L39" s="68"/>
      <c r="M39" s="26"/>
      <c r="N39" s="26"/>
      <c r="O39" s="27">
        <v>25</v>
      </c>
      <c r="P39" s="25" t="s">
        <v>209</v>
      </c>
      <c r="Q39" s="16">
        <v>26.1</v>
      </c>
      <c r="R39" s="28">
        <v>0</v>
      </c>
      <c r="S39" s="28">
        <v>0.221</v>
      </c>
      <c r="T39" s="28">
        <f t="shared" si="6"/>
        <v>0.221</v>
      </c>
      <c r="U39" s="65">
        <f t="shared" si="4"/>
        <v>0.19001580000000001</v>
      </c>
      <c r="V39" s="12">
        <f>Q39/2152.5*V10</f>
        <v>0.13663339208362371</v>
      </c>
      <c r="W39" s="14">
        <f t="shared" si="5"/>
        <v>0.32664919208362375</v>
      </c>
      <c r="X39" s="33"/>
      <c r="Y39" s="34"/>
      <c r="Z39" s="69"/>
    </row>
    <row r="40" spans="1:26" x14ac:dyDescent="0.25">
      <c r="A40" s="15">
        <v>35</v>
      </c>
      <c r="B40" s="25" t="s">
        <v>44</v>
      </c>
      <c r="C40" s="16">
        <v>47.2</v>
      </c>
      <c r="D40" s="28">
        <v>0</v>
      </c>
      <c r="E40" s="28">
        <v>0.55000000000000004</v>
      </c>
      <c r="F40" s="28">
        <f t="shared" si="0"/>
        <v>0.55000000000000004</v>
      </c>
      <c r="G40" s="65">
        <f t="shared" si="1"/>
        <v>0.47289000000000003</v>
      </c>
      <c r="H40" s="12">
        <f>C40/11031.5*H10</f>
        <v>0.185953536429316</v>
      </c>
      <c r="I40" s="14">
        <f t="shared" si="2"/>
        <v>0.65884353642931603</v>
      </c>
      <c r="J40" s="26"/>
      <c r="K40" s="33"/>
      <c r="L40" s="68"/>
      <c r="M40" s="26"/>
      <c r="N40" s="26"/>
      <c r="O40" s="27">
        <v>26</v>
      </c>
      <c r="P40" s="25" t="s">
        <v>210</v>
      </c>
      <c r="Q40" s="16">
        <v>34.200000000000003</v>
      </c>
      <c r="R40" s="28">
        <v>0</v>
      </c>
      <c r="S40" s="28">
        <v>0.21299999999999999</v>
      </c>
      <c r="T40" s="28">
        <f t="shared" si="6"/>
        <v>0.21299999999999999</v>
      </c>
      <c r="U40" s="65">
        <f t="shared" si="4"/>
        <v>0.18313740000000001</v>
      </c>
      <c r="V40" s="12">
        <f>Q40/2152.5*V10</f>
        <v>0.17903685859233451</v>
      </c>
      <c r="W40" s="14">
        <f t="shared" si="5"/>
        <v>0.36217425859233454</v>
      </c>
      <c r="X40" s="33"/>
      <c r="Y40" s="34"/>
      <c r="Z40" s="69"/>
    </row>
    <row r="41" spans="1:26" x14ac:dyDescent="0.25">
      <c r="A41" s="15">
        <v>36</v>
      </c>
      <c r="B41" s="25" t="s">
        <v>45</v>
      </c>
      <c r="C41" s="16">
        <v>48.4</v>
      </c>
      <c r="D41" s="28">
        <v>0</v>
      </c>
      <c r="E41" s="28">
        <v>0.46200000000000002</v>
      </c>
      <c r="F41" s="28">
        <f t="shared" si="0"/>
        <v>0.46200000000000002</v>
      </c>
      <c r="G41" s="65">
        <f t="shared" si="1"/>
        <v>0.39722760000000001</v>
      </c>
      <c r="H41" s="12">
        <f>C41/11031.5*H10</f>
        <v>0.19068116871141724</v>
      </c>
      <c r="I41" s="14">
        <f t="shared" si="2"/>
        <v>0.58790876871141728</v>
      </c>
      <c r="J41" s="26"/>
      <c r="K41" s="33"/>
      <c r="L41" s="68"/>
      <c r="M41" s="26"/>
      <c r="N41" s="26"/>
      <c r="O41" s="15">
        <v>27</v>
      </c>
      <c r="P41" s="25" t="s">
        <v>211</v>
      </c>
      <c r="Q41" s="16">
        <v>32.5</v>
      </c>
      <c r="R41" s="28">
        <v>0</v>
      </c>
      <c r="S41" s="28">
        <v>5.0000000000000001E-3</v>
      </c>
      <c r="T41" s="28">
        <f t="shared" si="6"/>
        <v>5.0000000000000001E-3</v>
      </c>
      <c r="U41" s="65">
        <f t="shared" si="4"/>
        <v>4.2989999999999999E-3</v>
      </c>
      <c r="V41" s="12">
        <f>Q41/2152.5*V10</f>
        <v>0.17013736562137052</v>
      </c>
      <c r="W41" s="14">
        <f t="shared" si="5"/>
        <v>0.17443636562137052</v>
      </c>
      <c r="X41" s="33"/>
      <c r="Y41" s="34"/>
      <c r="Z41" s="69"/>
    </row>
    <row r="42" spans="1:26" x14ac:dyDescent="0.25">
      <c r="A42" s="15">
        <v>37</v>
      </c>
      <c r="B42" s="25" t="s">
        <v>46</v>
      </c>
      <c r="C42" s="16">
        <v>98.5</v>
      </c>
      <c r="D42" s="28">
        <v>0</v>
      </c>
      <c r="E42" s="28">
        <v>1.024</v>
      </c>
      <c r="F42" s="28">
        <f t="shared" si="0"/>
        <v>1.024</v>
      </c>
      <c r="G42" s="65">
        <f t="shared" si="1"/>
        <v>0.88043519999999997</v>
      </c>
      <c r="H42" s="12">
        <f>C42/11031.5*H10</f>
        <v>0.38805981648914462</v>
      </c>
      <c r="I42" s="14">
        <f t="shared" si="2"/>
        <v>1.2684950164891446</v>
      </c>
      <c r="J42" s="26"/>
      <c r="K42" s="33"/>
      <c r="L42" s="68"/>
      <c r="M42" s="26"/>
      <c r="N42" s="26"/>
      <c r="O42" s="15">
        <v>28</v>
      </c>
      <c r="P42" s="25" t="s">
        <v>212</v>
      </c>
      <c r="Q42" s="16">
        <v>34.1</v>
      </c>
      <c r="R42" s="28">
        <v>0</v>
      </c>
      <c r="S42" s="28">
        <v>0.438</v>
      </c>
      <c r="T42" s="28">
        <f t="shared" si="6"/>
        <v>0.438</v>
      </c>
      <c r="U42" s="65">
        <f t="shared" si="4"/>
        <v>0.37659239999999999</v>
      </c>
      <c r="V42" s="12">
        <f>Q42/2152.5*V10</f>
        <v>0.17851335900580723</v>
      </c>
      <c r="W42" s="14">
        <f t="shared" si="5"/>
        <v>0.55510575900580728</v>
      </c>
      <c r="X42" s="33"/>
      <c r="Y42" s="34"/>
      <c r="Z42" s="69"/>
    </row>
    <row r="43" spans="1:26" x14ac:dyDescent="0.25">
      <c r="A43" s="15">
        <v>38</v>
      </c>
      <c r="B43" s="25" t="s">
        <v>47</v>
      </c>
      <c r="C43" s="16">
        <v>67.7</v>
      </c>
      <c r="D43" s="28">
        <v>0</v>
      </c>
      <c r="E43" s="28">
        <v>0.65400000000000003</v>
      </c>
      <c r="F43" s="28">
        <f t="shared" si="0"/>
        <v>0.65400000000000003</v>
      </c>
      <c r="G43" s="65">
        <f t="shared" si="1"/>
        <v>0.56230920000000006</v>
      </c>
      <c r="H43" s="12">
        <f>C43/11031.5*H10</f>
        <v>0.26671725458187912</v>
      </c>
      <c r="I43" s="14">
        <f t="shared" si="2"/>
        <v>0.82902645458187918</v>
      </c>
      <c r="J43" s="26"/>
      <c r="K43" s="33"/>
      <c r="L43" s="68"/>
      <c r="M43" s="26"/>
      <c r="N43" s="26"/>
      <c r="O43" s="15">
        <v>29</v>
      </c>
      <c r="P43" s="25" t="s">
        <v>213</v>
      </c>
      <c r="Q43" s="16">
        <v>37.5</v>
      </c>
      <c r="R43" s="28">
        <v>0</v>
      </c>
      <c r="S43" s="28">
        <v>0.35299999999999998</v>
      </c>
      <c r="T43" s="28">
        <f t="shared" si="6"/>
        <v>0.35299999999999998</v>
      </c>
      <c r="U43" s="65">
        <f t="shared" si="4"/>
        <v>0.30350939999999998</v>
      </c>
      <c r="V43" s="12">
        <f>Q43/2152.5*V10</f>
        <v>0.1963123449477352</v>
      </c>
      <c r="W43" s="14">
        <f t="shared" si="5"/>
        <v>0.49982174494773518</v>
      </c>
      <c r="X43" s="33"/>
      <c r="Y43" s="34"/>
      <c r="Z43" s="69"/>
    </row>
    <row r="44" spans="1:26" x14ac:dyDescent="0.25">
      <c r="A44" s="15">
        <v>39</v>
      </c>
      <c r="B44" s="25" t="s">
        <v>48</v>
      </c>
      <c r="C44" s="16">
        <v>50.6</v>
      </c>
      <c r="D44" s="28">
        <v>0</v>
      </c>
      <c r="E44" s="28">
        <v>0</v>
      </c>
      <c r="F44" s="28">
        <f t="shared" si="0"/>
        <v>0</v>
      </c>
      <c r="G44" s="65">
        <f t="shared" si="1"/>
        <v>0</v>
      </c>
      <c r="H44" s="12">
        <f>C44/11031.5*H10</f>
        <v>0.19934849456193621</v>
      </c>
      <c r="I44" s="14">
        <f t="shared" si="2"/>
        <v>0.19934849456193621</v>
      </c>
      <c r="J44" s="26"/>
      <c r="K44" s="33"/>
      <c r="L44" s="68"/>
      <c r="M44" s="26"/>
      <c r="N44" s="26"/>
      <c r="O44" s="27">
        <v>30</v>
      </c>
      <c r="P44" s="25" t="s">
        <v>214</v>
      </c>
      <c r="Q44" s="16">
        <v>34.9</v>
      </c>
      <c r="R44" s="28">
        <v>0</v>
      </c>
      <c r="S44" s="28">
        <v>0.21</v>
      </c>
      <c r="T44" s="28">
        <f t="shared" si="6"/>
        <v>0.21</v>
      </c>
      <c r="U44" s="65">
        <f t="shared" si="4"/>
        <v>0.180558</v>
      </c>
      <c r="V44" s="12">
        <f>Q44/2152.5*V10</f>
        <v>0.18270135569802556</v>
      </c>
      <c r="W44" s="14">
        <f t="shared" si="5"/>
        <v>0.36325935569802559</v>
      </c>
      <c r="X44" s="33"/>
      <c r="Y44" s="33"/>
      <c r="Z44" s="69"/>
    </row>
    <row r="45" spans="1:26" x14ac:dyDescent="0.25">
      <c r="A45" s="15">
        <v>40</v>
      </c>
      <c r="B45" s="25" t="s">
        <v>49</v>
      </c>
      <c r="C45" s="16">
        <v>50.3</v>
      </c>
      <c r="D45" s="28">
        <v>0</v>
      </c>
      <c r="E45" s="28">
        <v>0.33300000000000002</v>
      </c>
      <c r="F45" s="28">
        <f t="shared" si="0"/>
        <v>0.33300000000000002</v>
      </c>
      <c r="G45" s="65">
        <f t="shared" si="1"/>
        <v>0.2863134</v>
      </c>
      <c r="H45" s="12">
        <f>C45/11031.5*H10</f>
        <v>0.19816658649141089</v>
      </c>
      <c r="I45" s="14">
        <f t="shared" si="2"/>
        <v>0.48447998649141089</v>
      </c>
      <c r="J45" s="26"/>
      <c r="K45" s="33"/>
      <c r="L45" s="68"/>
      <c r="M45" s="26"/>
      <c r="N45" s="26"/>
      <c r="O45" s="27">
        <v>31</v>
      </c>
      <c r="P45" s="25" t="s">
        <v>215</v>
      </c>
      <c r="Q45" s="16">
        <v>38.9</v>
      </c>
      <c r="R45" s="28">
        <v>0</v>
      </c>
      <c r="S45" s="28">
        <v>0</v>
      </c>
      <c r="T45" s="28">
        <f>S45-R45</f>
        <v>0</v>
      </c>
      <c r="U45" s="65">
        <f t="shared" si="4"/>
        <v>0</v>
      </c>
      <c r="V45" s="12">
        <f>Q45/2152.5*V10</f>
        <v>0.20364133915911731</v>
      </c>
      <c r="W45" s="14">
        <f t="shared" si="5"/>
        <v>0.20364133915911731</v>
      </c>
      <c r="X45" s="33"/>
      <c r="Y45" s="29"/>
      <c r="Z45" s="69"/>
    </row>
    <row r="46" spans="1:26" x14ac:dyDescent="0.25">
      <c r="A46" s="15">
        <v>41</v>
      </c>
      <c r="B46" s="25" t="s">
        <v>50</v>
      </c>
      <c r="C46" s="16">
        <v>44.6</v>
      </c>
      <c r="D46" s="28">
        <v>0</v>
      </c>
      <c r="E46" s="28">
        <v>0</v>
      </c>
      <c r="F46" s="28">
        <f t="shared" si="0"/>
        <v>0</v>
      </c>
      <c r="G46" s="65">
        <f t="shared" si="1"/>
        <v>0</v>
      </c>
      <c r="H46" s="12">
        <f>C46/11031.5*H10</f>
        <v>0.17571033315142995</v>
      </c>
      <c r="I46" s="14">
        <f t="shared" si="2"/>
        <v>0.17571033315142995</v>
      </c>
      <c r="J46" s="26"/>
      <c r="K46" s="33"/>
      <c r="L46" s="68"/>
      <c r="M46" s="26"/>
      <c r="N46" s="26"/>
      <c r="O46" s="27">
        <v>32</v>
      </c>
      <c r="P46" s="25" t="s">
        <v>216</v>
      </c>
      <c r="Q46" s="16">
        <v>36.5</v>
      </c>
      <c r="R46" s="28">
        <v>0</v>
      </c>
      <c r="S46" s="28">
        <v>0.28299999999999997</v>
      </c>
      <c r="T46" s="28">
        <f t="shared" ref="T46:T56" si="7">S46-R46</f>
        <v>0.28299999999999997</v>
      </c>
      <c r="U46" s="65">
        <f t="shared" si="4"/>
        <v>0.24332339999999997</v>
      </c>
      <c r="V46" s="12">
        <f>Q46/2152.5*V10</f>
        <v>0.19107734908246227</v>
      </c>
      <c r="W46" s="14">
        <f t="shared" si="5"/>
        <v>0.43440074908246223</v>
      </c>
      <c r="X46" s="33"/>
      <c r="Y46" s="34"/>
      <c r="Z46" s="69"/>
    </row>
    <row r="47" spans="1:26" x14ac:dyDescent="0.25">
      <c r="A47" s="15">
        <v>42</v>
      </c>
      <c r="B47" s="25" t="s">
        <v>51</v>
      </c>
      <c r="C47" s="16">
        <v>76</v>
      </c>
      <c r="D47" s="28">
        <v>0</v>
      </c>
      <c r="E47" s="28">
        <v>1.216</v>
      </c>
      <c r="F47" s="28">
        <f t="shared" si="0"/>
        <v>1.216</v>
      </c>
      <c r="G47" s="65">
        <f t="shared" si="1"/>
        <v>1.0455167999999999</v>
      </c>
      <c r="H47" s="12">
        <f>C47/11031.5*H10</f>
        <v>0.29941671119974611</v>
      </c>
      <c r="I47" s="14">
        <f t="shared" si="2"/>
        <v>1.344933511199746</v>
      </c>
      <c r="J47" s="26"/>
      <c r="K47" s="33"/>
      <c r="L47" s="68"/>
      <c r="M47" s="26"/>
      <c r="N47" s="26"/>
      <c r="O47" s="27">
        <v>33</v>
      </c>
      <c r="P47" s="25" t="s">
        <v>258</v>
      </c>
      <c r="Q47" s="16">
        <v>34.4</v>
      </c>
      <c r="R47" s="28">
        <v>0</v>
      </c>
      <c r="S47" s="28">
        <v>0</v>
      </c>
      <c r="T47" s="28">
        <f t="shared" si="7"/>
        <v>0</v>
      </c>
      <c r="U47" s="65">
        <f t="shared" si="4"/>
        <v>0</v>
      </c>
      <c r="V47" s="12">
        <f>Q47/2152.5*V10</f>
        <v>0.1800838577653891</v>
      </c>
      <c r="W47" s="14">
        <f t="shared" si="5"/>
        <v>0.1800838577653891</v>
      </c>
      <c r="X47" s="33"/>
      <c r="Y47" s="34"/>
      <c r="Z47" s="69"/>
    </row>
    <row r="48" spans="1:26" x14ac:dyDescent="0.25">
      <c r="A48" s="15">
        <v>43</v>
      </c>
      <c r="B48" s="25" t="s">
        <v>52</v>
      </c>
      <c r="C48" s="16">
        <v>45.4</v>
      </c>
      <c r="D48" s="28">
        <v>0</v>
      </c>
      <c r="E48" s="28">
        <v>9.4E-2</v>
      </c>
      <c r="F48" s="28">
        <f>E48-D48</f>
        <v>9.4E-2</v>
      </c>
      <c r="G48" s="65">
        <f t="shared" si="1"/>
        <v>8.0821199999999996E-2</v>
      </c>
      <c r="H48" s="12">
        <f>C48/11031.5*H10</f>
        <v>0.17886208800616413</v>
      </c>
      <c r="I48" s="14">
        <f t="shared" si="2"/>
        <v>0.25968328800616414</v>
      </c>
      <c r="J48" s="26"/>
      <c r="K48" s="33"/>
      <c r="L48" s="68"/>
      <c r="M48" s="26"/>
      <c r="N48" s="26"/>
      <c r="O48" s="27">
        <v>34</v>
      </c>
      <c r="P48" s="25" t="s">
        <v>217</v>
      </c>
      <c r="Q48" s="16">
        <v>36.9</v>
      </c>
      <c r="R48" s="28">
        <v>0</v>
      </c>
      <c r="S48" s="28">
        <v>0.29499999999999998</v>
      </c>
      <c r="T48" s="28">
        <f t="shared" si="7"/>
        <v>0.29499999999999998</v>
      </c>
      <c r="U48" s="65">
        <f t="shared" si="4"/>
        <v>0.25364100000000001</v>
      </c>
      <c r="V48" s="12">
        <f>Q48/2152.5*V10</f>
        <v>0.19317134742857145</v>
      </c>
      <c r="W48" s="14">
        <f t="shared" si="5"/>
        <v>0.44681234742857145</v>
      </c>
      <c r="X48" s="33"/>
      <c r="Y48" s="34"/>
      <c r="Z48" s="69"/>
    </row>
    <row r="49" spans="1:26" x14ac:dyDescent="0.25">
      <c r="A49" s="15">
        <v>44</v>
      </c>
      <c r="B49" s="25" t="s">
        <v>53</v>
      </c>
      <c r="C49" s="16">
        <v>46.9</v>
      </c>
      <c r="D49" s="28">
        <v>0</v>
      </c>
      <c r="E49" s="28">
        <v>0</v>
      </c>
      <c r="F49" s="28">
        <f t="shared" si="0"/>
        <v>0</v>
      </c>
      <c r="G49" s="65">
        <f t="shared" si="1"/>
        <v>0</v>
      </c>
      <c r="H49" s="12">
        <f>C49/11031.5*H10</f>
        <v>0.18477162835879068</v>
      </c>
      <c r="I49" s="14">
        <f t="shared" si="2"/>
        <v>0.18477162835879068</v>
      </c>
      <c r="J49" s="26"/>
      <c r="K49" s="33"/>
      <c r="L49" s="68"/>
      <c r="M49" s="26"/>
      <c r="N49" s="26"/>
      <c r="O49" s="27">
        <v>35</v>
      </c>
      <c r="P49" s="25" t="s">
        <v>218</v>
      </c>
      <c r="Q49" s="16">
        <v>34</v>
      </c>
      <c r="R49" s="28">
        <v>0</v>
      </c>
      <c r="S49" s="28">
        <v>0.27500000000000002</v>
      </c>
      <c r="T49" s="28">
        <f t="shared" si="7"/>
        <v>0.27500000000000002</v>
      </c>
      <c r="U49" s="65">
        <f t="shared" si="4"/>
        <v>0.23644500000000002</v>
      </c>
      <c r="V49" s="12">
        <f>Q49/2152.5*V10</f>
        <v>0.17798985941927992</v>
      </c>
      <c r="W49" s="14">
        <f t="shared" si="5"/>
        <v>0.41443485941927993</v>
      </c>
      <c r="X49" s="33"/>
      <c r="Y49" s="34"/>
      <c r="Z49" s="69"/>
    </row>
    <row r="50" spans="1:26" x14ac:dyDescent="0.25">
      <c r="A50" s="15">
        <v>45</v>
      </c>
      <c r="B50" s="25" t="s">
        <v>54</v>
      </c>
      <c r="C50" s="16">
        <v>48.6</v>
      </c>
      <c r="D50" s="28">
        <v>0</v>
      </c>
      <c r="E50" s="28">
        <v>0.67100000000000004</v>
      </c>
      <c r="F50" s="28">
        <f t="shared" si="0"/>
        <v>0.67100000000000004</v>
      </c>
      <c r="G50" s="65">
        <f t="shared" si="1"/>
        <v>0.57692580000000004</v>
      </c>
      <c r="H50" s="12">
        <f>C50/11031.5*H10</f>
        <v>0.19146910742510082</v>
      </c>
      <c r="I50" s="14">
        <f t="shared" si="2"/>
        <v>0.76839490742510086</v>
      </c>
      <c r="J50" s="26"/>
      <c r="K50" s="33"/>
      <c r="L50" s="68"/>
      <c r="M50" s="26"/>
      <c r="N50" s="26"/>
      <c r="O50" s="27">
        <v>36</v>
      </c>
      <c r="P50" s="25" t="s">
        <v>219</v>
      </c>
      <c r="Q50" s="16">
        <v>28</v>
      </c>
      <c r="R50" s="28">
        <v>0</v>
      </c>
      <c r="S50" s="28">
        <v>0.41899999999999998</v>
      </c>
      <c r="T50" s="28">
        <f t="shared" si="7"/>
        <v>0.41899999999999998</v>
      </c>
      <c r="U50" s="65">
        <f t="shared" si="4"/>
        <v>0.36025619999999997</v>
      </c>
      <c r="V50" s="12">
        <f>Q50/2152.5*V10</f>
        <v>0.14657988422764229</v>
      </c>
      <c r="W50" s="14">
        <f>U50+V50</f>
        <v>0.50683608422764226</v>
      </c>
      <c r="X50" s="33"/>
      <c r="Y50" s="29"/>
      <c r="Z50" s="69"/>
    </row>
    <row r="51" spans="1:26" x14ac:dyDescent="0.25">
      <c r="A51" s="15">
        <v>46</v>
      </c>
      <c r="B51" s="25" t="s">
        <v>55</v>
      </c>
      <c r="C51" s="16">
        <v>97.9</v>
      </c>
      <c r="D51" s="28">
        <v>0</v>
      </c>
      <c r="E51" s="28">
        <v>0.49</v>
      </c>
      <c r="F51" s="28">
        <f t="shared" si="0"/>
        <v>0.49</v>
      </c>
      <c r="G51" s="65">
        <f t="shared" si="1"/>
        <v>0.42130200000000001</v>
      </c>
      <c r="H51" s="12">
        <f>C51/11031.5*H10</f>
        <v>0.38569600034809398</v>
      </c>
      <c r="I51" s="14">
        <f t="shared" si="2"/>
        <v>0.80699800034809399</v>
      </c>
      <c r="J51" s="26"/>
      <c r="K51" s="33"/>
      <c r="L51" s="68"/>
      <c r="M51" s="26"/>
      <c r="N51" s="26"/>
      <c r="O51" s="27">
        <v>37</v>
      </c>
      <c r="P51" s="25" t="s">
        <v>220</v>
      </c>
      <c r="Q51" s="70">
        <v>26.4</v>
      </c>
      <c r="R51" s="28">
        <v>0</v>
      </c>
      <c r="S51" s="28">
        <v>0.254</v>
      </c>
      <c r="T51" s="28">
        <f t="shared" si="7"/>
        <v>0.254</v>
      </c>
      <c r="U51" s="65">
        <f t="shared" si="4"/>
        <v>0.21838920000000001</v>
      </c>
      <c r="V51" s="12">
        <f>Q51/2152.5*V10</f>
        <v>0.13820389084320558</v>
      </c>
      <c r="W51" s="71">
        <f>U51+V51</f>
        <v>0.35659309084320556</v>
      </c>
      <c r="X51" s="33"/>
      <c r="Y51" s="29"/>
      <c r="Z51" s="69"/>
    </row>
    <row r="52" spans="1:26" x14ac:dyDescent="0.25">
      <c r="A52" s="15">
        <v>47</v>
      </c>
      <c r="B52" s="25" t="s">
        <v>56</v>
      </c>
      <c r="C52" s="16">
        <v>68.2</v>
      </c>
      <c r="D52" s="28">
        <v>0</v>
      </c>
      <c r="E52" s="28">
        <v>0.23499999999999999</v>
      </c>
      <c r="F52" s="28">
        <f t="shared" si="0"/>
        <v>0.23499999999999999</v>
      </c>
      <c r="G52" s="65">
        <f t="shared" si="1"/>
        <v>0.20205299999999998</v>
      </c>
      <c r="H52" s="12">
        <f>C52/11031.5*H10</f>
        <v>0.26868710136608792</v>
      </c>
      <c r="I52" s="14">
        <f t="shared" si="2"/>
        <v>0.4707401013660879</v>
      </c>
      <c r="J52" s="26"/>
      <c r="K52" s="33"/>
      <c r="L52" s="68"/>
      <c r="M52" s="26"/>
      <c r="N52" s="26"/>
      <c r="O52" s="27">
        <v>38</v>
      </c>
      <c r="P52" s="25" t="s">
        <v>221</v>
      </c>
      <c r="Q52" s="16">
        <v>27.3</v>
      </c>
      <c r="R52" s="28">
        <v>0</v>
      </c>
      <c r="S52" s="28">
        <v>0.127</v>
      </c>
      <c r="T52" s="28">
        <f t="shared" si="7"/>
        <v>0.127</v>
      </c>
      <c r="U52" s="65">
        <f t="shared" si="4"/>
        <v>0.1091946</v>
      </c>
      <c r="V52" s="12">
        <f>Q52/2152.5*V10</f>
        <v>0.14291538712195123</v>
      </c>
      <c r="W52" s="71">
        <f>U52+V52</f>
        <v>0.25210998712195121</v>
      </c>
      <c r="X52" s="33"/>
      <c r="Y52" s="34"/>
      <c r="Z52" s="69"/>
    </row>
    <row r="53" spans="1:26" x14ac:dyDescent="0.25">
      <c r="A53" s="15">
        <v>48</v>
      </c>
      <c r="B53" s="25" t="s">
        <v>57</v>
      </c>
      <c r="C53" s="16">
        <v>50.7</v>
      </c>
      <c r="D53" s="28">
        <v>0</v>
      </c>
      <c r="E53" s="28">
        <v>0.30399999999999999</v>
      </c>
      <c r="F53" s="28">
        <f t="shared" si="0"/>
        <v>0.30399999999999999</v>
      </c>
      <c r="G53" s="65">
        <f t="shared" si="1"/>
        <v>0.26137919999999998</v>
      </c>
      <c r="H53" s="12">
        <f>C53/11031.5*H10</f>
        <v>0.19974246391877798</v>
      </c>
      <c r="I53" s="14">
        <f t="shared" si="2"/>
        <v>0.46112166391877796</v>
      </c>
      <c r="J53" s="26"/>
      <c r="K53" s="33"/>
      <c r="L53" s="68"/>
      <c r="M53" s="26"/>
      <c r="N53" s="26"/>
      <c r="O53" s="27">
        <v>39</v>
      </c>
      <c r="P53" s="25" t="s">
        <v>222</v>
      </c>
      <c r="Q53" s="16">
        <v>26.1</v>
      </c>
      <c r="R53" s="28">
        <v>0</v>
      </c>
      <c r="S53" s="28">
        <v>0.152</v>
      </c>
      <c r="T53" s="28">
        <f t="shared" si="7"/>
        <v>0.152</v>
      </c>
      <c r="U53" s="65">
        <f t="shared" si="4"/>
        <v>0.13068959999999999</v>
      </c>
      <c r="V53" s="12">
        <f>Q53/2152.5*V10</f>
        <v>0.13663339208362371</v>
      </c>
      <c r="W53" s="14">
        <f t="shared" ref="W53:W70" si="8">U53+V53</f>
        <v>0.2673229920836237</v>
      </c>
      <c r="X53" s="33"/>
      <c r="Y53" s="34"/>
      <c r="Z53" s="69"/>
    </row>
    <row r="54" spans="1:26" x14ac:dyDescent="0.25">
      <c r="A54" s="15">
        <v>49</v>
      </c>
      <c r="B54" s="25" t="s">
        <v>58</v>
      </c>
      <c r="C54" s="16">
        <v>50.2</v>
      </c>
      <c r="D54" s="28">
        <v>0</v>
      </c>
      <c r="E54" s="28">
        <v>0.156</v>
      </c>
      <c r="F54" s="28">
        <f t="shared" si="0"/>
        <v>0.156</v>
      </c>
      <c r="G54" s="65">
        <f t="shared" si="1"/>
        <v>0.13412879999999999</v>
      </c>
      <c r="H54" s="12">
        <f>C54/11031.5*H10</f>
        <v>0.19777261713456915</v>
      </c>
      <c r="I54" s="14">
        <f>G54+H54</f>
        <v>0.33190141713456911</v>
      </c>
      <c r="J54" s="26"/>
      <c r="K54" s="33"/>
      <c r="L54" s="68"/>
      <c r="M54" s="26"/>
      <c r="N54" s="26"/>
      <c r="O54" s="27">
        <v>40</v>
      </c>
      <c r="P54" s="25" t="s">
        <v>223</v>
      </c>
      <c r="Q54" s="16">
        <v>25.8</v>
      </c>
      <c r="R54" s="28">
        <v>0</v>
      </c>
      <c r="S54" s="28">
        <v>0.186</v>
      </c>
      <c r="T54" s="28">
        <f t="shared" si="7"/>
        <v>0.186</v>
      </c>
      <c r="U54" s="65">
        <f t="shared" si="4"/>
        <v>0.1599228</v>
      </c>
      <c r="V54" s="12">
        <f>Q54/2152.5*V10</f>
        <v>0.13506289332404181</v>
      </c>
      <c r="W54" s="14">
        <f t="shared" si="8"/>
        <v>0.29498569332404179</v>
      </c>
      <c r="X54" s="33"/>
      <c r="Y54" s="34"/>
      <c r="Z54" s="69"/>
    </row>
    <row r="55" spans="1:26" x14ac:dyDescent="0.25">
      <c r="A55" s="72">
        <v>50</v>
      </c>
      <c r="B55" s="25" t="s">
        <v>59</v>
      </c>
      <c r="C55" s="70">
        <v>44.6</v>
      </c>
      <c r="D55" s="28">
        <v>0</v>
      </c>
      <c r="E55" s="28">
        <v>0.53200000000000003</v>
      </c>
      <c r="F55" s="28">
        <f t="shared" si="0"/>
        <v>0.53200000000000003</v>
      </c>
      <c r="G55" s="65">
        <f t="shared" si="1"/>
        <v>0.45741360000000003</v>
      </c>
      <c r="H55" s="12">
        <f>C55/11031.5*H10</f>
        <v>0.17571033315142995</v>
      </c>
      <c r="I55" s="71">
        <f>G55+H55</f>
        <v>0.63312393315143001</v>
      </c>
      <c r="J55" s="26"/>
      <c r="K55" s="33"/>
      <c r="L55" s="68"/>
      <c r="M55" s="26"/>
      <c r="N55" s="26"/>
      <c r="O55" s="27">
        <v>41</v>
      </c>
      <c r="P55" s="25" t="s">
        <v>224</v>
      </c>
      <c r="Q55" s="16">
        <v>34.5</v>
      </c>
      <c r="R55" s="28">
        <v>0</v>
      </c>
      <c r="S55" s="28">
        <v>0.33100000000000002</v>
      </c>
      <c r="T55" s="28">
        <f t="shared" si="7"/>
        <v>0.33100000000000002</v>
      </c>
      <c r="U55" s="65">
        <f t="shared" si="4"/>
        <v>0.28459380000000001</v>
      </c>
      <c r="V55" s="12">
        <f>Q55/2152.5*V10</f>
        <v>0.18060735735191638</v>
      </c>
      <c r="W55" s="14">
        <f t="shared" si="8"/>
        <v>0.46520115735191636</v>
      </c>
      <c r="X55" s="33"/>
      <c r="Y55" s="34"/>
      <c r="Z55" s="69"/>
    </row>
    <row r="56" spans="1:26" x14ac:dyDescent="0.25">
      <c r="A56" s="15">
        <v>51</v>
      </c>
      <c r="B56" s="25" t="s">
        <v>60</v>
      </c>
      <c r="C56" s="16">
        <v>75.5</v>
      </c>
      <c r="D56" s="28">
        <v>0</v>
      </c>
      <c r="E56" s="28">
        <v>0.77500000000000002</v>
      </c>
      <c r="F56" s="28">
        <f t="shared" si="0"/>
        <v>0.77500000000000002</v>
      </c>
      <c r="G56" s="65">
        <f t="shared" si="1"/>
        <v>0.66634500000000008</v>
      </c>
      <c r="H56" s="12">
        <f>C56/11031.5*H10</f>
        <v>0.29744686441553725</v>
      </c>
      <c r="I56" s="71">
        <f>G56+H56</f>
        <v>0.96379186441553732</v>
      </c>
      <c r="J56" s="26"/>
      <c r="K56" s="33"/>
      <c r="L56" s="68"/>
      <c r="M56" s="26"/>
      <c r="N56" s="26"/>
      <c r="O56" s="27">
        <v>42</v>
      </c>
      <c r="P56" s="25" t="s">
        <v>225</v>
      </c>
      <c r="Q56" s="16">
        <v>32.700000000000003</v>
      </c>
      <c r="R56" s="28">
        <v>0</v>
      </c>
      <c r="S56" s="28">
        <v>0</v>
      </c>
      <c r="T56" s="28">
        <f t="shared" si="7"/>
        <v>0</v>
      </c>
      <c r="U56" s="65">
        <f t="shared" si="4"/>
        <v>0</v>
      </c>
      <c r="V56" s="12">
        <f>Q56/2152.5*V10</f>
        <v>0.17118436479442509</v>
      </c>
      <c r="W56" s="14">
        <f t="shared" si="8"/>
        <v>0.17118436479442509</v>
      </c>
      <c r="X56" s="33"/>
      <c r="Y56" s="34"/>
      <c r="Z56" s="69"/>
    </row>
    <row r="57" spans="1:26" x14ac:dyDescent="0.25">
      <c r="A57" s="15">
        <v>52</v>
      </c>
      <c r="B57" s="25" t="s">
        <v>61</v>
      </c>
      <c r="C57" s="16">
        <v>45.8</v>
      </c>
      <c r="D57" s="28">
        <v>0</v>
      </c>
      <c r="E57" s="28">
        <v>0.65300000000000002</v>
      </c>
      <c r="F57" s="28">
        <f t="shared" si="0"/>
        <v>0.65300000000000002</v>
      </c>
      <c r="G57" s="65">
        <f t="shared" si="1"/>
        <v>0.56144939999999999</v>
      </c>
      <c r="H57" s="12">
        <f>C57/11031.5*H10</f>
        <v>0.18043796543353119</v>
      </c>
      <c r="I57" s="14">
        <f t="shared" si="2"/>
        <v>0.74188736543353118</v>
      </c>
      <c r="J57" s="26"/>
      <c r="K57" s="33"/>
      <c r="L57" s="68"/>
      <c r="M57" s="26"/>
      <c r="N57" s="26"/>
      <c r="O57" s="27">
        <v>43</v>
      </c>
      <c r="P57" s="25" t="s">
        <v>226</v>
      </c>
      <c r="Q57" s="16">
        <v>33.4</v>
      </c>
      <c r="R57" s="28">
        <v>0</v>
      </c>
      <c r="S57" s="28">
        <v>0.08</v>
      </c>
      <c r="T57" s="28">
        <f>S57-R57</f>
        <v>0.08</v>
      </c>
      <c r="U57" s="65">
        <f t="shared" si="4"/>
        <v>6.8783999999999998E-2</v>
      </c>
      <c r="V57" s="12">
        <f>Q57/2152.5*V10</f>
        <v>0.17484886190011614</v>
      </c>
      <c r="W57" s="14">
        <f t="shared" si="8"/>
        <v>0.24363286190011613</v>
      </c>
      <c r="X57" s="33"/>
      <c r="Y57" s="34"/>
      <c r="Z57" s="69"/>
    </row>
    <row r="58" spans="1:26" x14ac:dyDescent="0.25">
      <c r="A58" s="15">
        <v>53</v>
      </c>
      <c r="B58" s="25" t="s">
        <v>62</v>
      </c>
      <c r="C58" s="16">
        <v>47.3</v>
      </c>
      <c r="D58" s="28">
        <v>0</v>
      </c>
      <c r="E58" s="28">
        <v>0.54200000000000004</v>
      </c>
      <c r="F58" s="28">
        <f t="shared" si="0"/>
        <v>0.54200000000000004</v>
      </c>
      <c r="G58" s="65">
        <f t="shared" si="1"/>
        <v>0.46601160000000003</v>
      </c>
      <c r="H58" s="12">
        <f>C58/11031.5*H10</f>
        <v>0.18634750578615777</v>
      </c>
      <c r="I58" s="14">
        <f t="shared" si="2"/>
        <v>0.65235910578615774</v>
      </c>
      <c r="J58" s="26"/>
      <c r="K58" s="33"/>
      <c r="L58" s="68"/>
      <c r="M58" s="26"/>
      <c r="N58" s="26"/>
      <c r="O58" s="27">
        <v>44</v>
      </c>
      <c r="P58" s="25" t="s">
        <v>227</v>
      </c>
      <c r="Q58" s="16">
        <v>37.299999999999997</v>
      </c>
      <c r="R58" s="28">
        <v>0</v>
      </c>
      <c r="S58" s="28">
        <v>7.1999999999999995E-2</v>
      </c>
      <c r="T58" s="28">
        <f t="shared" ref="T58:T71" si="9">S58-R58</f>
        <v>7.1999999999999995E-2</v>
      </c>
      <c r="U58" s="65">
        <f t="shared" si="4"/>
        <v>6.1905599999999998E-2</v>
      </c>
      <c r="V58" s="12">
        <f>Q58/2152.5*V10</f>
        <v>0.19526534577468058</v>
      </c>
      <c r="W58" s="14">
        <f t="shared" si="8"/>
        <v>0.25717094577468058</v>
      </c>
      <c r="X58" s="33"/>
      <c r="Y58" s="34"/>
      <c r="Z58" s="69"/>
    </row>
    <row r="59" spans="1:26" x14ac:dyDescent="0.25">
      <c r="A59" s="15">
        <v>54</v>
      </c>
      <c r="B59" s="25" t="s">
        <v>63</v>
      </c>
      <c r="C59" s="16">
        <v>48.2</v>
      </c>
      <c r="D59" s="28">
        <v>0</v>
      </c>
      <c r="E59" s="28">
        <v>0.41899999999999998</v>
      </c>
      <c r="F59" s="28">
        <f t="shared" si="0"/>
        <v>0.41899999999999998</v>
      </c>
      <c r="G59" s="65">
        <f t="shared" si="1"/>
        <v>0.36025619999999997</v>
      </c>
      <c r="H59" s="12">
        <f>C59/11031.5*H10</f>
        <v>0.18989322999773373</v>
      </c>
      <c r="I59" s="14">
        <f t="shared" si="2"/>
        <v>0.55014942999773364</v>
      </c>
      <c r="J59" s="26"/>
      <c r="K59" s="33"/>
      <c r="L59" s="68"/>
      <c r="M59" s="26"/>
      <c r="N59" s="26"/>
      <c r="O59" s="27">
        <v>45</v>
      </c>
      <c r="P59" s="25" t="s">
        <v>228</v>
      </c>
      <c r="Q59" s="16">
        <v>38.700000000000003</v>
      </c>
      <c r="R59" s="28">
        <v>0</v>
      </c>
      <c r="S59" s="28">
        <v>0</v>
      </c>
      <c r="T59" s="28">
        <f t="shared" si="9"/>
        <v>0</v>
      </c>
      <c r="U59" s="65">
        <f t="shared" si="4"/>
        <v>0</v>
      </c>
      <c r="V59" s="12">
        <f>Q59/2152.5*V10</f>
        <v>0.20259433998606274</v>
      </c>
      <c r="W59" s="14">
        <f t="shared" si="8"/>
        <v>0.20259433998606274</v>
      </c>
      <c r="X59" s="33"/>
      <c r="Y59" s="34"/>
      <c r="Z59" s="69"/>
    </row>
    <row r="60" spans="1:26" x14ac:dyDescent="0.25">
      <c r="A60" s="15">
        <v>55</v>
      </c>
      <c r="B60" s="25" t="s">
        <v>64</v>
      </c>
      <c r="C60" s="16">
        <v>98.4</v>
      </c>
      <c r="D60" s="28">
        <v>0</v>
      </c>
      <c r="E60" s="28">
        <v>1.4390000000000001</v>
      </c>
      <c r="F60" s="28">
        <f t="shared" si="0"/>
        <v>1.4390000000000001</v>
      </c>
      <c r="G60" s="65">
        <f t="shared" si="1"/>
        <v>1.2372522000000001</v>
      </c>
      <c r="H60" s="12">
        <f>C60/11031.5*H10</f>
        <v>0.38766584713230284</v>
      </c>
      <c r="I60" s="14">
        <f t="shared" si="2"/>
        <v>1.624918047132303</v>
      </c>
      <c r="J60" s="26"/>
      <c r="K60" s="33"/>
      <c r="L60" s="68"/>
      <c r="M60" s="26"/>
      <c r="N60" s="26"/>
      <c r="O60" s="27">
        <v>46</v>
      </c>
      <c r="P60" s="25" t="s">
        <v>229</v>
      </c>
      <c r="Q60" s="16">
        <v>39</v>
      </c>
      <c r="R60" s="28">
        <v>0</v>
      </c>
      <c r="S60" s="28">
        <v>0.55000000000000004</v>
      </c>
      <c r="T60" s="28">
        <f t="shared" si="9"/>
        <v>0.55000000000000004</v>
      </c>
      <c r="U60" s="65">
        <f t="shared" si="4"/>
        <v>0.47289000000000003</v>
      </c>
      <c r="V60" s="12">
        <f>Q60/2152.5*V10</f>
        <v>0.20416483874564462</v>
      </c>
      <c r="W60" s="14">
        <f t="shared" si="8"/>
        <v>0.67705483874564465</v>
      </c>
      <c r="X60" s="33"/>
      <c r="Y60" s="34"/>
      <c r="Z60" s="69"/>
    </row>
    <row r="61" spans="1:26" x14ac:dyDescent="0.25">
      <c r="A61" s="15">
        <v>56</v>
      </c>
      <c r="B61" s="25" t="s">
        <v>65</v>
      </c>
      <c r="C61" s="16">
        <v>68</v>
      </c>
      <c r="D61" s="28">
        <v>0</v>
      </c>
      <c r="E61" s="28">
        <v>7.9000000000000001E-2</v>
      </c>
      <c r="F61" s="28">
        <f t="shared" si="0"/>
        <v>7.9000000000000001E-2</v>
      </c>
      <c r="G61" s="65">
        <f t="shared" si="1"/>
        <v>6.7924200000000004E-2</v>
      </c>
      <c r="H61" s="12">
        <f>C61/11031.5*H10</f>
        <v>0.26789916265240443</v>
      </c>
      <c r="I61" s="14">
        <f t="shared" si="2"/>
        <v>0.33582336265240442</v>
      </c>
      <c r="J61" s="26"/>
      <c r="K61" s="33"/>
      <c r="L61" s="68"/>
      <c r="M61" s="26"/>
      <c r="N61" s="26"/>
      <c r="O61" s="27">
        <v>47</v>
      </c>
      <c r="P61" s="25" t="s">
        <v>230</v>
      </c>
      <c r="Q61" s="16">
        <v>35.700000000000003</v>
      </c>
      <c r="R61" s="28">
        <v>0</v>
      </c>
      <c r="S61" s="28">
        <v>0.30599999999999999</v>
      </c>
      <c r="T61" s="28">
        <f t="shared" si="9"/>
        <v>0.30599999999999999</v>
      </c>
      <c r="U61" s="65">
        <f t="shared" si="4"/>
        <v>0.26309880000000002</v>
      </c>
      <c r="V61" s="12">
        <f>Q61/2152.5*V10</f>
        <v>0.18688935239024393</v>
      </c>
      <c r="W61" s="14">
        <f t="shared" si="8"/>
        <v>0.44998815239024392</v>
      </c>
      <c r="X61" s="33"/>
      <c r="Y61" s="34"/>
      <c r="Z61" s="69"/>
    </row>
    <row r="62" spans="1:26" x14ac:dyDescent="0.25">
      <c r="A62" s="15">
        <v>57</v>
      </c>
      <c r="B62" s="25" t="s">
        <v>66</v>
      </c>
      <c r="C62" s="16">
        <v>50.6</v>
      </c>
      <c r="D62" s="28">
        <v>0</v>
      </c>
      <c r="E62" s="28">
        <v>0.28499999999999998</v>
      </c>
      <c r="F62" s="28">
        <f>E62-D62</f>
        <v>0.28499999999999998</v>
      </c>
      <c r="G62" s="65">
        <f t="shared" si="1"/>
        <v>0.24504299999999998</v>
      </c>
      <c r="H62" s="12">
        <f>C62/11031.5*H10</f>
        <v>0.19934849456193621</v>
      </c>
      <c r="I62" s="14">
        <f t="shared" si="2"/>
        <v>0.44439149456193616</v>
      </c>
      <c r="J62" s="26"/>
      <c r="K62" s="33"/>
      <c r="L62" s="68"/>
      <c r="M62" s="31"/>
      <c r="N62" s="31"/>
      <c r="O62" s="27">
        <v>48</v>
      </c>
      <c r="P62" s="25" t="s">
        <v>231</v>
      </c>
      <c r="Q62" s="16">
        <v>34.299999999999997</v>
      </c>
      <c r="R62" s="28">
        <v>0</v>
      </c>
      <c r="S62" s="28">
        <v>0.32200000000000001</v>
      </c>
      <c r="T62" s="28">
        <f t="shared" si="9"/>
        <v>0.32200000000000001</v>
      </c>
      <c r="U62" s="65">
        <f t="shared" si="4"/>
        <v>0.27685560000000003</v>
      </c>
      <c r="V62" s="12">
        <f>Q62/2152.5*V10</f>
        <v>0.17956035817886179</v>
      </c>
      <c r="W62" s="14">
        <f t="shared" si="8"/>
        <v>0.45641595817886182</v>
      </c>
      <c r="X62" s="33"/>
      <c r="Y62" s="73"/>
      <c r="Z62" s="69"/>
    </row>
    <row r="63" spans="1:26" x14ac:dyDescent="0.25">
      <c r="A63" s="15">
        <v>58</v>
      </c>
      <c r="B63" s="25" t="s">
        <v>67</v>
      </c>
      <c r="C63" s="16">
        <v>50.1</v>
      </c>
      <c r="D63" s="28">
        <v>0</v>
      </c>
      <c r="E63" s="28">
        <v>0.56899999999999995</v>
      </c>
      <c r="F63" s="28">
        <f t="shared" si="0"/>
        <v>0.56899999999999995</v>
      </c>
      <c r="G63" s="65">
        <f t="shared" si="1"/>
        <v>0.48922619999999994</v>
      </c>
      <c r="H63" s="12">
        <f>C63/11031.5*H10</f>
        <v>0.19737864777772737</v>
      </c>
      <c r="I63" s="14">
        <f t="shared" si="2"/>
        <v>0.68660484777772735</v>
      </c>
      <c r="J63" s="26"/>
      <c r="K63" s="33"/>
      <c r="L63" s="68"/>
      <c r="M63" s="26"/>
      <c r="N63" s="26"/>
      <c r="O63" s="27">
        <v>49</v>
      </c>
      <c r="P63" s="25" t="s">
        <v>232</v>
      </c>
      <c r="Q63" s="16">
        <v>36.1</v>
      </c>
      <c r="R63" s="28">
        <v>0</v>
      </c>
      <c r="S63" s="28">
        <v>0.219</v>
      </c>
      <c r="T63" s="28">
        <f t="shared" si="9"/>
        <v>0.219</v>
      </c>
      <c r="U63" s="65">
        <f t="shared" si="4"/>
        <v>0.1882962</v>
      </c>
      <c r="V63" s="12">
        <f>Q63/2152.5*V10</f>
        <v>0.18898335073635308</v>
      </c>
      <c r="W63" s="14">
        <f t="shared" si="8"/>
        <v>0.37727955073635311</v>
      </c>
      <c r="X63" s="33"/>
      <c r="Y63" s="34"/>
      <c r="Z63" s="69"/>
    </row>
    <row r="64" spans="1:26" x14ac:dyDescent="0.25">
      <c r="A64" s="15">
        <v>59</v>
      </c>
      <c r="B64" s="25" t="s">
        <v>68</v>
      </c>
      <c r="C64" s="16">
        <v>44.7</v>
      </c>
      <c r="D64" s="28">
        <v>0</v>
      </c>
      <c r="E64" s="28">
        <v>0.44500000000000001</v>
      </c>
      <c r="F64" s="28">
        <f t="shared" si="0"/>
        <v>0.44500000000000001</v>
      </c>
      <c r="G64" s="65">
        <f t="shared" si="1"/>
        <v>0.38261100000000003</v>
      </c>
      <c r="H64" s="12">
        <f>C64/11031.5*H10</f>
        <v>0.17610430250827172</v>
      </c>
      <c r="I64" s="14">
        <f t="shared" si="2"/>
        <v>0.55871530250827173</v>
      </c>
      <c r="J64" s="26"/>
      <c r="K64" s="33"/>
      <c r="L64" s="68"/>
      <c r="M64" s="26"/>
      <c r="N64" s="26"/>
      <c r="O64" s="27">
        <v>50</v>
      </c>
      <c r="P64" s="25" t="s">
        <v>233</v>
      </c>
      <c r="Q64" s="16">
        <v>33.700000000000003</v>
      </c>
      <c r="R64" s="28">
        <v>0</v>
      </c>
      <c r="S64" s="28">
        <v>0.41899999999999998</v>
      </c>
      <c r="T64" s="28">
        <f t="shared" si="9"/>
        <v>0.41899999999999998</v>
      </c>
      <c r="U64" s="65">
        <f t="shared" si="4"/>
        <v>0.36025619999999997</v>
      </c>
      <c r="V64" s="12">
        <f>Q64/2152.5*V10</f>
        <v>0.17641936065969804</v>
      </c>
      <c r="W64" s="14">
        <f t="shared" si="8"/>
        <v>0.53667556065969801</v>
      </c>
      <c r="X64" s="33"/>
      <c r="Y64" s="34"/>
      <c r="Z64" s="69"/>
    </row>
    <row r="65" spans="1:26" x14ac:dyDescent="0.25">
      <c r="A65" s="15">
        <v>60</v>
      </c>
      <c r="B65" s="25" t="s">
        <v>69</v>
      </c>
      <c r="C65" s="16">
        <v>75.7</v>
      </c>
      <c r="D65" s="28">
        <v>0</v>
      </c>
      <c r="E65" s="28">
        <v>0</v>
      </c>
      <c r="F65" s="28">
        <f t="shared" si="0"/>
        <v>0</v>
      </c>
      <c r="G65" s="65">
        <f t="shared" si="1"/>
        <v>0</v>
      </c>
      <c r="H65" s="12">
        <f>C65/11031.5*H10</f>
        <v>0.29823480312922079</v>
      </c>
      <c r="I65" s="14">
        <f t="shared" si="2"/>
        <v>0.29823480312922079</v>
      </c>
      <c r="J65" s="26"/>
      <c r="K65" s="33"/>
      <c r="L65" s="68"/>
      <c r="M65" s="26"/>
      <c r="N65" s="26"/>
      <c r="O65" s="27">
        <v>51</v>
      </c>
      <c r="P65" s="25" t="s">
        <v>234</v>
      </c>
      <c r="Q65" s="16">
        <v>28.1</v>
      </c>
      <c r="R65" s="28">
        <v>0</v>
      </c>
      <c r="S65" s="28">
        <v>5.0000000000000001E-3</v>
      </c>
      <c r="T65" s="28">
        <f t="shared" si="9"/>
        <v>5.0000000000000001E-3</v>
      </c>
      <c r="U65" s="65">
        <f t="shared" si="4"/>
        <v>4.2989999999999999E-3</v>
      </c>
      <c r="V65" s="12">
        <f>Q65/2152.5*V10</f>
        <v>0.14710338381416957</v>
      </c>
      <c r="W65" s="14">
        <f t="shared" si="8"/>
        <v>0.15140238381416957</v>
      </c>
      <c r="X65" s="33"/>
      <c r="Y65" s="34"/>
      <c r="Z65" s="69"/>
    </row>
    <row r="66" spans="1:26" x14ac:dyDescent="0.25">
      <c r="A66" s="15">
        <v>61</v>
      </c>
      <c r="B66" s="25" t="s">
        <v>70</v>
      </c>
      <c r="C66" s="16">
        <v>45.8</v>
      </c>
      <c r="D66" s="28">
        <v>0</v>
      </c>
      <c r="E66" s="28">
        <v>0.51</v>
      </c>
      <c r="F66" s="28">
        <f t="shared" si="0"/>
        <v>0.51</v>
      </c>
      <c r="G66" s="65">
        <f t="shared" si="1"/>
        <v>0.438498</v>
      </c>
      <c r="H66" s="12">
        <f>C66/11031.5*H10</f>
        <v>0.18043796543353119</v>
      </c>
      <c r="I66" s="14">
        <f t="shared" si="2"/>
        <v>0.61893596543353113</v>
      </c>
      <c r="J66" s="26"/>
      <c r="K66" s="33"/>
      <c r="L66" s="68"/>
      <c r="M66" s="26"/>
      <c r="N66" s="26"/>
      <c r="O66" s="27">
        <v>52</v>
      </c>
      <c r="P66" s="25" t="s">
        <v>235</v>
      </c>
      <c r="Q66" s="16">
        <v>26.6</v>
      </c>
      <c r="R66" s="28">
        <v>0</v>
      </c>
      <c r="S66" s="28">
        <v>0.23300000000000001</v>
      </c>
      <c r="T66" s="28">
        <f t="shared" si="9"/>
        <v>0.23300000000000001</v>
      </c>
      <c r="U66" s="65">
        <f t="shared" si="4"/>
        <v>0.20033340000000002</v>
      </c>
      <c r="V66" s="12">
        <f>Q66/2152.5*V10</f>
        <v>0.13925089001626018</v>
      </c>
      <c r="W66" s="14">
        <f t="shared" si="8"/>
        <v>0.33958429001626023</v>
      </c>
      <c r="X66" s="33"/>
      <c r="Y66" s="33"/>
      <c r="Z66" s="69"/>
    </row>
    <row r="67" spans="1:26" x14ac:dyDescent="0.25">
      <c r="A67" s="15">
        <v>62</v>
      </c>
      <c r="B67" s="25" t="s">
        <v>71</v>
      </c>
      <c r="C67" s="16">
        <v>48.4</v>
      </c>
      <c r="D67" s="28">
        <v>0</v>
      </c>
      <c r="E67" s="28">
        <v>0.78700000000000003</v>
      </c>
      <c r="F67" s="28">
        <f t="shared" si="0"/>
        <v>0.78700000000000003</v>
      </c>
      <c r="G67" s="65">
        <f t="shared" si="1"/>
        <v>0.6766626</v>
      </c>
      <c r="H67" s="12">
        <f>C67/11031.5*H10</f>
        <v>0.19068116871141724</v>
      </c>
      <c r="I67" s="14">
        <f t="shared" si="2"/>
        <v>0.86734376871141727</v>
      </c>
      <c r="J67" s="26"/>
      <c r="K67" s="33"/>
      <c r="L67" s="68"/>
      <c r="M67" s="26"/>
      <c r="N67" s="26"/>
      <c r="O67" s="27">
        <v>53</v>
      </c>
      <c r="P67" s="25" t="s">
        <v>236</v>
      </c>
      <c r="Q67" s="16">
        <v>27.9</v>
      </c>
      <c r="R67" s="28">
        <v>0</v>
      </c>
      <c r="S67" s="28">
        <v>0.188</v>
      </c>
      <c r="T67" s="28">
        <f t="shared" si="9"/>
        <v>0.188</v>
      </c>
      <c r="U67" s="65">
        <f t="shared" si="4"/>
        <v>0.16164239999999999</v>
      </c>
      <c r="V67" s="12">
        <f>Q67/2152.5*V10</f>
        <v>0.14605638464111498</v>
      </c>
      <c r="W67" s="14">
        <f t="shared" si="8"/>
        <v>0.307698784641115</v>
      </c>
      <c r="X67" s="33"/>
      <c r="Y67" s="34"/>
      <c r="Z67" s="69"/>
    </row>
    <row r="68" spans="1:26" x14ac:dyDescent="0.25">
      <c r="A68" s="15">
        <v>63</v>
      </c>
      <c r="B68" s="25" t="s">
        <v>72</v>
      </c>
      <c r="C68" s="16">
        <v>48</v>
      </c>
      <c r="D68" s="28">
        <v>0</v>
      </c>
      <c r="E68" s="28">
        <v>0.158</v>
      </c>
      <c r="F68" s="28">
        <f t="shared" si="0"/>
        <v>0.158</v>
      </c>
      <c r="G68" s="65">
        <f t="shared" si="1"/>
        <v>0.13584840000000001</v>
      </c>
      <c r="H68" s="12">
        <f>C68/11031.5*H10</f>
        <v>0.18910529128405015</v>
      </c>
      <c r="I68" s="14">
        <f t="shared" si="2"/>
        <v>0.32495369128405016</v>
      </c>
      <c r="J68" s="26"/>
      <c r="K68" s="33"/>
      <c r="L68" s="68"/>
      <c r="M68" s="26"/>
      <c r="N68" s="26"/>
      <c r="O68" s="27">
        <v>54</v>
      </c>
      <c r="P68" s="25" t="s">
        <v>237</v>
      </c>
      <c r="Q68" s="16">
        <v>25.9</v>
      </c>
      <c r="R68" s="28">
        <v>0</v>
      </c>
      <c r="S68" s="28">
        <v>4.4999999999999998E-2</v>
      </c>
      <c r="T68" s="28">
        <f t="shared" si="9"/>
        <v>4.4999999999999998E-2</v>
      </c>
      <c r="U68" s="65">
        <f t="shared" si="4"/>
        <v>3.8690999999999996E-2</v>
      </c>
      <c r="V68" s="12">
        <f>Q68/2152.5*V10</f>
        <v>0.13558639291056909</v>
      </c>
      <c r="W68" s="14">
        <f t="shared" si="8"/>
        <v>0.1742773929105691</v>
      </c>
      <c r="X68" s="33"/>
      <c r="Y68" s="34"/>
      <c r="Z68" s="69"/>
    </row>
    <row r="69" spans="1:26" x14ac:dyDescent="0.25">
      <c r="A69" s="15">
        <v>64</v>
      </c>
      <c r="B69" s="25" t="s">
        <v>73</v>
      </c>
      <c r="C69" s="16">
        <v>98.7</v>
      </c>
      <c r="D69" s="28">
        <v>0</v>
      </c>
      <c r="E69" s="28">
        <v>0.56499999999999995</v>
      </c>
      <c r="F69" s="28">
        <f t="shared" si="0"/>
        <v>0.56499999999999995</v>
      </c>
      <c r="G69" s="65">
        <f t="shared" si="1"/>
        <v>0.48578699999999997</v>
      </c>
      <c r="H69" s="12">
        <f>C69/11031.5*H10</f>
        <v>0.38884775520282816</v>
      </c>
      <c r="I69" s="14">
        <f t="shared" si="2"/>
        <v>0.87463475520282818</v>
      </c>
      <c r="J69" s="26"/>
      <c r="K69" s="33"/>
      <c r="L69" s="68"/>
      <c r="M69" s="26"/>
      <c r="N69" s="26"/>
      <c r="O69" s="27">
        <v>55</v>
      </c>
      <c r="P69" s="25" t="s">
        <v>238</v>
      </c>
      <c r="Q69" s="16">
        <v>26.1</v>
      </c>
      <c r="R69" s="28">
        <v>0</v>
      </c>
      <c r="S69" s="28">
        <v>0</v>
      </c>
      <c r="T69" s="28">
        <f t="shared" si="9"/>
        <v>0</v>
      </c>
      <c r="U69" s="65">
        <f t="shared" si="4"/>
        <v>0</v>
      </c>
      <c r="V69" s="12">
        <f>Q69/2152.5*V10</f>
        <v>0.13663339208362371</v>
      </c>
      <c r="W69" s="14">
        <f t="shared" si="8"/>
        <v>0.13663339208362371</v>
      </c>
      <c r="X69" s="33"/>
      <c r="Y69" s="34"/>
      <c r="Z69" s="69"/>
    </row>
    <row r="70" spans="1:26" x14ac:dyDescent="0.25">
      <c r="A70" s="15">
        <v>65</v>
      </c>
      <c r="B70" s="25" t="s">
        <v>74</v>
      </c>
      <c r="C70" s="16">
        <v>67.7</v>
      </c>
      <c r="D70" s="28">
        <v>0</v>
      </c>
      <c r="E70" s="28">
        <v>0.5</v>
      </c>
      <c r="F70" s="28">
        <f t="shared" si="0"/>
        <v>0.5</v>
      </c>
      <c r="G70" s="65">
        <f t="shared" si="1"/>
        <v>0.4299</v>
      </c>
      <c r="H70" s="12">
        <f>C70/11031.5*H10</f>
        <v>0.26671725458187912</v>
      </c>
      <c r="I70" s="14">
        <f t="shared" si="2"/>
        <v>0.69661725458187918</v>
      </c>
      <c r="J70" s="26"/>
      <c r="K70" s="33"/>
      <c r="L70" s="68"/>
      <c r="M70" s="26"/>
      <c r="N70" s="26"/>
      <c r="O70" s="27">
        <v>56</v>
      </c>
      <c r="P70" s="25" t="s">
        <v>239</v>
      </c>
      <c r="Q70" s="16">
        <v>34.4</v>
      </c>
      <c r="R70" s="28">
        <v>0</v>
      </c>
      <c r="S70" s="28">
        <v>0.38</v>
      </c>
      <c r="T70" s="28">
        <f t="shared" si="9"/>
        <v>0.38</v>
      </c>
      <c r="U70" s="65">
        <f t="shared" si="4"/>
        <v>0.32672400000000001</v>
      </c>
      <c r="V70" s="12">
        <f>Q70/2152.5*V10</f>
        <v>0.1800838577653891</v>
      </c>
      <c r="W70" s="14">
        <f t="shared" si="8"/>
        <v>0.50680785776538917</v>
      </c>
      <c r="X70" s="33"/>
      <c r="Y70" s="34"/>
      <c r="Z70" s="69"/>
    </row>
    <row r="71" spans="1:26" x14ac:dyDescent="0.25">
      <c r="A71" s="15">
        <v>66</v>
      </c>
      <c r="B71" s="25" t="s">
        <v>75</v>
      </c>
      <c r="C71" s="16">
        <v>50.1</v>
      </c>
      <c r="D71" s="28">
        <v>0</v>
      </c>
      <c r="E71" s="28">
        <v>0.105</v>
      </c>
      <c r="F71" s="28">
        <f t="shared" si="0"/>
        <v>0.105</v>
      </c>
      <c r="G71" s="65">
        <f t="shared" si="1"/>
        <v>9.0278999999999998E-2</v>
      </c>
      <c r="H71" s="12">
        <f>C71/11031.5*H10</f>
        <v>0.19737864777772737</v>
      </c>
      <c r="I71" s="14">
        <f t="shared" si="2"/>
        <v>0.2876576477777274</v>
      </c>
      <c r="J71" s="26"/>
      <c r="K71" s="33"/>
      <c r="L71" s="68"/>
      <c r="M71" s="26"/>
      <c r="N71" s="26"/>
      <c r="O71" s="27">
        <v>57</v>
      </c>
      <c r="P71" s="25" t="s">
        <v>240</v>
      </c>
      <c r="Q71" s="16">
        <v>32.1</v>
      </c>
      <c r="R71" s="28">
        <v>0</v>
      </c>
      <c r="S71" s="28">
        <v>0.38900000000000001</v>
      </c>
      <c r="T71" s="28">
        <f t="shared" si="9"/>
        <v>0.38900000000000001</v>
      </c>
      <c r="U71" s="65">
        <f t="shared" si="4"/>
        <v>0.33446219999999999</v>
      </c>
      <c r="V71" s="12">
        <f>Q71/2152.5*V10</f>
        <v>0.16804336727526134</v>
      </c>
      <c r="W71" s="14">
        <f>U71+V71</f>
        <v>0.5025055672752613</v>
      </c>
      <c r="X71" s="33"/>
      <c r="Y71" s="34"/>
      <c r="Z71" s="69"/>
    </row>
    <row r="72" spans="1:26" x14ac:dyDescent="0.25">
      <c r="A72" s="15">
        <v>67</v>
      </c>
      <c r="B72" s="25" t="s">
        <v>76</v>
      </c>
      <c r="C72" s="16">
        <v>50.1</v>
      </c>
      <c r="D72" s="28">
        <v>0</v>
      </c>
      <c r="E72" s="28">
        <v>0.54900000000000004</v>
      </c>
      <c r="F72" s="28">
        <f t="shared" si="0"/>
        <v>0.54900000000000004</v>
      </c>
      <c r="G72" s="65">
        <f t="shared" si="1"/>
        <v>0.47203020000000007</v>
      </c>
      <c r="H72" s="12">
        <f>C72/11031.5*H10</f>
        <v>0.19737864777772737</v>
      </c>
      <c r="I72" s="14">
        <f t="shared" si="2"/>
        <v>0.66940884777772747</v>
      </c>
      <c r="J72" s="26"/>
      <c r="K72" s="33"/>
      <c r="L72" s="68"/>
      <c r="M72" s="26"/>
      <c r="N72" s="26"/>
      <c r="O72" s="15">
        <v>58</v>
      </c>
      <c r="P72" s="25" t="s">
        <v>241</v>
      </c>
      <c r="Q72" s="16">
        <v>33.9</v>
      </c>
      <c r="R72" s="28">
        <v>0</v>
      </c>
      <c r="S72" s="28">
        <v>0</v>
      </c>
      <c r="T72" s="28">
        <f>S72-R72</f>
        <v>0</v>
      </c>
      <c r="U72" s="65">
        <f t="shared" si="4"/>
        <v>0</v>
      </c>
      <c r="V72" s="12">
        <f>Q72/2152.5*V10</f>
        <v>0.17746635983275261</v>
      </c>
      <c r="W72" s="14">
        <f t="shared" ref="W72:W77" si="10">U72+V72</f>
        <v>0.17746635983275261</v>
      </c>
      <c r="X72" s="33"/>
      <c r="Y72" s="34"/>
      <c r="Z72" s="69"/>
    </row>
    <row r="73" spans="1:26" x14ac:dyDescent="0.25">
      <c r="A73" s="15">
        <v>68</v>
      </c>
      <c r="B73" s="25" t="s">
        <v>77</v>
      </c>
      <c r="C73" s="16">
        <v>45.2</v>
      </c>
      <c r="D73" s="28">
        <v>0</v>
      </c>
      <c r="E73" s="28">
        <v>0.224</v>
      </c>
      <c r="F73" s="28">
        <f t="shared" si="0"/>
        <v>0.224</v>
      </c>
      <c r="G73" s="65">
        <f t="shared" si="1"/>
        <v>0.19259519999999999</v>
      </c>
      <c r="H73" s="12">
        <f>C73/11031.5*H10</f>
        <v>0.17807414929248058</v>
      </c>
      <c r="I73" s="14">
        <f t="shared" si="2"/>
        <v>0.37066934929248058</v>
      </c>
      <c r="J73" s="26"/>
      <c r="K73" s="33"/>
      <c r="L73" s="68"/>
      <c r="M73" s="26"/>
      <c r="N73" s="26"/>
      <c r="O73" s="27">
        <v>59</v>
      </c>
      <c r="P73" s="25" t="s">
        <v>242</v>
      </c>
      <c r="Q73" s="16">
        <v>37.299999999999997</v>
      </c>
      <c r="R73" s="28">
        <v>0</v>
      </c>
      <c r="S73" s="28">
        <v>0.27300000000000002</v>
      </c>
      <c r="T73" s="28">
        <f t="shared" ref="T73:T77" si="11">S73-R73</f>
        <v>0.27300000000000002</v>
      </c>
      <c r="U73" s="65">
        <f t="shared" si="4"/>
        <v>0.23472540000000003</v>
      </c>
      <c r="V73" s="12">
        <f>Q73/2152.5*V10</f>
        <v>0.19526534577468058</v>
      </c>
      <c r="W73" s="14">
        <f t="shared" si="10"/>
        <v>0.4299907457746806</v>
      </c>
      <c r="X73" s="33"/>
      <c r="Y73" s="34"/>
      <c r="Z73" s="69"/>
    </row>
    <row r="74" spans="1:26" x14ac:dyDescent="0.25">
      <c r="A74" s="15">
        <v>69</v>
      </c>
      <c r="B74" s="25" t="s">
        <v>78</v>
      </c>
      <c r="C74" s="16">
        <v>75.8</v>
      </c>
      <c r="D74" s="28">
        <v>0</v>
      </c>
      <c r="E74" s="28">
        <v>0</v>
      </c>
      <c r="F74" s="28">
        <f t="shared" si="0"/>
        <v>0</v>
      </c>
      <c r="G74" s="65">
        <f t="shared" si="1"/>
        <v>0</v>
      </c>
      <c r="H74" s="12">
        <f>C74/11031.5*H10</f>
        <v>0.29862877248606251</v>
      </c>
      <c r="I74" s="14">
        <f t="shared" si="2"/>
        <v>0.29862877248606251</v>
      </c>
      <c r="J74" s="26"/>
      <c r="K74" s="33"/>
      <c r="L74" s="68"/>
      <c r="M74" s="26"/>
      <c r="N74" s="26"/>
      <c r="O74" s="27">
        <v>60</v>
      </c>
      <c r="P74" s="25" t="s">
        <v>243</v>
      </c>
      <c r="Q74" s="16">
        <v>38.4</v>
      </c>
      <c r="R74" s="28">
        <v>0</v>
      </c>
      <c r="S74" s="28">
        <v>0.34200000000000003</v>
      </c>
      <c r="T74" s="28">
        <f t="shared" si="11"/>
        <v>0.34200000000000003</v>
      </c>
      <c r="U74" s="65">
        <f t="shared" si="4"/>
        <v>0.29405160000000002</v>
      </c>
      <c r="V74" s="12">
        <f>Q74/2152.5*V10</f>
        <v>0.20102384122648084</v>
      </c>
      <c r="W74" s="14">
        <f t="shared" si="10"/>
        <v>0.49507544122648084</v>
      </c>
      <c r="X74" s="33"/>
      <c r="Y74" s="33"/>
      <c r="Z74" s="69"/>
    </row>
    <row r="75" spans="1:26" x14ac:dyDescent="0.25">
      <c r="A75" s="15">
        <v>70</v>
      </c>
      <c r="B75" s="25" t="s">
        <v>79</v>
      </c>
      <c r="C75" s="16">
        <v>45.6</v>
      </c>
      <c r="D75" s="28">
        <v>0</v>
      </c>
      <c r="E75" s="28">
        <v>0.58699999999999997</v>
      </c>
      <c r="F75" s="28">
        <f t="shared" si="0"/>
        <v>0.58699999999999997</v>
      </c>
      <c r="G75" s="65">
        <f t="shared" si="1"/>
        <v>0.5047026</v>
      </c>
      <c r="H75" s="12">
        <f>C75/11031.5*H10</f>
        <v>0.17965002671984767</v>
      </c>
      <c r="I75" s="14">
        <f t="shared" si="2"/>
        <v>0.68435262671984765</v>
      </c>
      <c r="J75" s="26"/>
      <c r="K75" s="33"/>
      <c r="L75" s="68"/>
      <c r="M75" s="26"/>
      <c r="N75" s="26"/>
      <c r="O75" s="27">
        <v>61</v>
      </c>
      <c r="P75" s="25" t="s">
        <v>244</v>
      </c>
      <c r="Q75" s="16">
        <v>67.3</v>
      </c>
      <c r="R75" s="28">
        <v>0</v>
      </c>
      <c r="S75" s="28">
        <v>0</v>
      </c>
      <c r="T75" s="28">
        <f t="shared" si="11"/>
        <v>0</v>
      </c>
      <c r="U75" s="65">
        <f t="shared" si="4"/>
        <v>0</v>
      </c>
      <c r="V75" s="12">
        <f>Q75/2152.5*V10</f>
        <v>0.35231522173286872</v>
      </c>
      <c r="W75" s="14">
        <f t="shared" si="10"/>
        <v>0.35231522173286872</v>
      </c>
      <c r="X75" s="33"/>
      <c r="Y75" s="34"/>
      <c r="Z75" s="69"/>
    </row>
    <row r="76" spans="1:26" x14ac:dyDescent="0.25">
      <c r="A76" s="15">
        <v>71</v>
      </c>
      <c r="B76" s="25" t="s">
        <v>80</v>
      </c>
      <c r="C76" s="16">
        <v>47.7</v>
      </c>
      <c r="D76" s="28">
        <v>0</v>
      </c>
      <c r="E76" s="28">
        <v>0</v>
      </c>
      <c r="F76" s="28">
        <f t="shared" si="0"/>
        <v>0</v>
      </c>
      <c r="G76" s="65">
        <f t="shared" si="1"/>
        <v>0</v>
      </c>
      <c r="H76" s="12">
        <f>C76/11031.5*H10</f>
        <v>0.18792338321352484</v>
      </c>
      <c r="I76" s="14">
        <f t="shared" si="2"/>
        <v>0.18792338321352484</v>
      </c>
      <c r="J76" s="26"/>
      <c r="K76" s="33"/>
      <c r="L76" s="68"/>
      <c r="M76" s="26"/>
      <c r="N76" s="26"/>
      <c r="O76" s="27">
        <v>62</v>
      </c>
      <c r="P76" s="25" t="s">
        <v>245</v>
      </c>
      <c r="Q76" s="16">
        <v>32</v>
      </c>
      <c r="R76" s="28">
        <v>0</v>
      </c>
      <c r="S76" s="28">
        <v>0</v>
      </c>
      <c r="T76" s="28">
        <f t="shared" si="11"/>
        <v>0</v>
      </c>
      <c r="U76" s="65">
        <f t="shared" si="4"/>
        <v>0</v>
      </c>
      <c r="V76" s="12">
        <f>Q76/2152.5*V10</f>
        <v>0.16751986768873403</v>
      </c>
      <c r="W76" s="14">
        <f t="shared" si="10"/>
        <v>0.16751986768873403</v>
      </c>
      <c r="X76" s="33"/>
      <c r="Y76" s="34"/>
      <c r="Z76" s="69"/>
    </row>
    <row r="77" spans="1:26" x14ac:dyDescent="0.25">
      <c r="A77" s="15">
        <v>72</v>
      </c>
      <c r="B77" s="25" t="s">
        <v>81</v>
      </c>
      <c r="C77" s="16">
        <v>48.3</v>
      </c>
      <c r="D77" s="28">
        <v>0</v>
      </c>
      <c r="E77" s="28">
        <v>0.32400000000000001</v>
      </c>
      <c r="F77" s="28">
        <f t="shared" si="0"/>
        <v>0.32400000000000001</v>
      </c>
      <c r="G77" s="65">
        <f t="shared" si="1"/>
        <v>0.27857520000000002</v>
      </c>
      <c r="H77" s="12">
        <f>C77/11031.5*H10</f>
        <v>0.19028719935457544</v>
      </c>
      <c r="I77" s="14">
        <f t="shared" si="2"/>
        <v>0.46886239935457547</v>
      </c>
      <c r="J77" s="26"/>
      <c r="K77" s="33"/>
      <c r="L77" s="68"/>
      <c r="M77" s="26"/>
      <c r="N77" s="26"/>
      <c r="O77" s="27">
        <v>63</v>
      </c>
      <c r="P77" s="25" t="s">
        <v>246</v>
      </c>
      <c r="Q77" s="16">
        <v>88.1</v>
      </c>
      <c r="R77" s="28">
        <v>0</v>
      </c>
      <c r="S77" s="28">
        <v>0.121</v>
      </c>
      <c r="T77" s="28">
        <f t="shared" si="11"/>
        <v>0.121</v>
      </c>
      <c r="U77" s="65">
        <f t="shared" si="4"/>
        <v>0.1040358</v>
      </c>
      <c r="V77" s="12">
        <f>Q77/2152.5*V10</f>
        <v>0.46120313573054583</v>
      </c>
      <c r="W77" s="14">
        <f t="shared" si="10"/>
        <v>0.56523893573054584</v>
      </c>
      <c r="X77" s="33"/>
      <c r="Y77" s="34"/>
      <c r="Z77" s="69"/>
    </row>
    <row r="78" spans="1:26" x14ac:dyDescent="0.25">
      <c r="A78" s="72">
        <v>73</v>
      </c>
      <c r="B78" s="25" t="s">
        <v>82</v>
      </c>
      <c r="C78" s="16">
        <v>98.7</v>
      </c>
      <c r="D78" s="28">
        <v>0</v>
      </c>
      <c r="E78" s="28">
        <v>1.1519999999999999</v>
      </c>
      <c r="F78" s="28">
        <f t="shared" si="0"/>
        <v>1.1519999999999999</v>
      </c>
      <c r="G78" s="65">
        <f t="shared" si="1"/>
        <v>0.99048959999999997</v>
      </c>
      <c r="H78" s="12">
        <f>C78/11031.5*H10</f>
        <v>0.38884775520282816</v>
      </c>
      <c r="I78" s="14">
        <f>G78+H78</f>
        <v>1.3793373552028281</v>
      </c>
      <c r="J78" s="26"/>
      <c r="K78" s="33"/>
      <c r="L78" s="68"/>
      <c r="M78" s="26"/>
      <c r="N78" s="26"/>
      <c r="O78" s="154" t="s">
        <v>3</v>
      </c>
      <c r="P78" s="155"/>
      <c r="Q78" s="21">
        <f>SUM(Q15:Q77)</f>
        <v>2152.5000000000005</v>
      </c>
      <c r="R78" s="21">
        <f t="shared" ref="R78:W78" si="12">SUM(R15:R77)</f>
        <v>0</v>
      </c>
      <c r="S78" s="21">
        <f t="shared" si="12"/>
        <v>11.543000000000003</v>
      </c>
      <c r="T78" s="21">
        <f t="shared" si="12"/>
        <v>11.543000000000003</v>
      </c>
      <c r="U78" s="21">
        <f t="shared" si="12"/>
        <v>9.9246714000000011</v>
      </c>
      <c r="V78" s="21">
        <f t="shared" si="12"/>
        <v>11.268328600000004</v>
      </c>
      <c r="W78" s="22">
        <f t="shared" si="12"/>
        <v>21.192999999999994</v>
      </c>
      <c r="X78" s="26"/>
      <c r="Y78" s="34"/>
      <c r="Z78" s="30"/>
    </row>
    <row r="79" spans="1:26" x14ac:dyDescent="0.25">
      <c r="A79" s="15">
        <v>74</v>
      </c>
      <c r="B79" s="25" t="s">
        <v>83</v>
      </c>
      <c r="C79" s="16">
        <v>67.5</v>
      </c>
      <c r="D79" s="28">
        <v>0</v>
      </c>
      <c r="E79" s="28">
        <v>0.48399999999999999</v>
      </c>
      <c r="F79" s="28">
        <f>E79-D79</f>
        <v>0.48399999999999999</v>
      </c>
      <c r="G79" s="65">
        <f t="shared" si="1"/>
        <v>0.41614319999999999</v>
      </c>
      <c r="H79" s="12">
        <f>C79/11031.5*H10</f>
        <v>0.26592931586819551</v>
      </c>
      <c r="I79" s="14">
        <f t="shared" si="2"/>
        <v>0.68207251586819551</v>
      </c>
      <c r="J79" s="26"/>
      <c r="K79" s="33"/>
      <c r="L79" s="68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34"/>
      <c r="Z79" s="30"/>
    </row>
    <row r="80" spans="1:26" x14ac:dyDescent="0.25">
      <c r="A80" s="15">
        <v>75</v>
      </c>
      <c r="B80" s="25" t="s">
        <v>84</v>
      </c>
      <c r="C80" s="16">
        <v>50.1</v>
      </c>
      <c r="D80" s="28">
        <v>0</v>
      </c>
      <c r="E80" s="28">
        <v>0</v>
      </c>
      <c r="F80" s="28">
        <f t="shared" si="0"/>
        <v>0</v>
      </c>
      <c r="G80" s="65">
        <f t="shared" ref="G80:G143" si="13">F80*0.8598</f>
        <v>0</v>
      </c>
      <c r="H80" s="12">
        <f>C80/11031.5*H10</f>
        <v>0.19737864777772737</v>
      </c>
      <c r="I80" s="14">
        <f t="shared" si="2"/>
        <v>0.19737864777772737</v>
      </c>
      <c r="J80" s="26"/>
      <c r="K80" s="33"/>
      <c r="L80" s="68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34"/>
      <c r="Z80" s="30"/>
    </row>
    <row r="81" spans="1:26" x14ac:dyDescent="0.25">
      <c r="A81" s="15">
        <v>76</v>
      </c>
      <c r="B81" s="25" t="s">
        <v>85</v>
      </c>
      <c r="C81" s="16">
        <v>50.3</v>
      </c>
      <c r="D81" s="28">
        <v>0</v>
      </c>
      <c r="E81" s="28">
        <v>0</v>
      </c>
      <c r="F81" s="28">
        <f t="shared" si="0"/>
        <v>0</v>
      </c>
      <c r="G81" s="65">
        <f t="shared" si="13"/>
        <v>0</v>
      </c>
      <c r="H81" s="12">
        <f>C81/11031.5*H10</f>
        <v>0.19816658649141089</v>
      </c>
      <c r="I81" s="14">
        <f t="shared" si="2"/>
        <v>0.19816658649141089</v>
      </c>
      <c r="J81" s="26"/>
      <c r="K81" s="33"/>
      <c r="L81" s="68"/>
      <c r="M81" s="26"/>
      <c r="N81" s="26"/>
      <c r="O81" s="26"/>
      <c r="P81" s="74"/>
      <c r="Q81" s="26"/>
      <c r="R81" s="26"/>
      <c r="S81" s="26"/>
      <c r="T81" s="26"/>
      <c r="U81" s="26"/>
      <c r="V81" s="26"/>
      <c r="W81" s="26"/>
      <c r="X81" s="26"/>
      <c r="Y81" s="34"/>
      <c r="Z81" s="30"/>
    </row>
    <row r="82" spans="1:26" x14ac:dyDescent="0.25">
      <c r="A82" s="15">
        <v>77</v>
      </c>
      <c r="B82" s="25" t="s">
        <v>86</v>
      </c>
      <c r="C82" s="16">
        <v>45.2</v>
      </c>
      <c r="D82" s="28">
        <v>0</v>
      </c>
      <c r="E82" s="28">
        <v>0.13200000000000001</v>
      </c>
      <c r="F82" s="28">
        <f t="shared" si="0"/>
        <v>0.13200000000000001</v>
      </c>
      <c r="G82" s="65">
        <f t="shared" si="13"/>
        <v>0.1134936</v>
      </c>
      <c r="H82" s="12">
        <f>C82/11031.5*H10</f>
        <v>0.17807414929248058</v>
      </c>
      <c r="I82" s="14">
        <f t="shared" si="2"/>
        <v>0.29156774929248058</v>
      </c>
      <c r="J82" s="26"/>
      <c r="K82" s="33"/>
      <c r="L82" s="68"/>
      <c r="M82" s="26"/>
      <c r="N82" s="26"/>
      <c r="O82" s="26"/>
      <c r="P82" s="75">
        <v>1</v>
      </c>
      <c r="Q82" s="26"/>
      <c r="R82" s="26"/>
      <c r="S82" s="26"/>
      <c r="T82" s="26"/>
      <c r="U82" s="26"/>
      <c r="V82" s="26"/>
      <c r="W82" s="26"/>
      <c r="X82" s="26"/>
      <c r="Y82" s="34"/>
      <c r="Z82" s="30"/>
    </row>
    <row r="83" spans="1:26" x14ac:dyDescent="0.25">
      <c r="A83" s="15">
        <v>78</v>
      </c>
      <c r="B83" s="25" t="s">
        <v>87</v>
      </c>
      <c r="C83" s="16">
        <v>75.5</v>
      </c>
      <c r="D83" s="28">
        <v>0</v>
      </c>
      <c r="E83" s="28">
        <v>0</v>
      </c>
      <c r="F83" s="28">
        <f t="shared" si="0"/>
        <v>0</v>
      </c>
      <c r="G83" s="65">
        <f t="shared" si="13"/>
        <v>0</v>
      </c>
      <c r="H83" s="12">
        <f>C83/11031.5*H10</f>
        <v>0.29744686441553725</v>
      </c>
      <c r="I83" s="14">
        <f t="shared" si="2"/>
        <v>0.29744686441553725</v>
      </c>
      <c r="J83" s="26"/>
      <c r="K83" s="33"/>
      <c r="L83" s="68"/>
      <c r="M83" s="26"/>
      <c r="N83" s="26"/>
      <c r="O83" s="26"/>
      <c r="P83" s="75">
        <v>2</v>
      </c>
      <c r="Q83" s="26"/>
      <c r="R83" s="26"/>
      <c r="S83" s="26"/>
      <c r="T83" s="26"/>
      <c r="U83" s="26"/>
      <c r="V83" s="26"/>
      <c r="W83" s="26"/>
      <c r="X83" s="26"/>
      <c r="Y83" s="34"/>
      <c r="Z83" s="30"/>
    </row>
    <row r="84" spans="1:26" x14ac:dyDescent="0.25">
      <c r="A84" s="15">
        <v>79</v>
      </c>
      <c r="B84" s="25" t="s">
        <v>88</v>
      </c>
      <c r="C84" s="16">
        <v>45.7</v>
      </c>
      <c r="D84" s="28">
        <v>0</v>
      </c>
      <c r="E84" s="28">
        <v>3.0000000000000001E-3</v>
      </c>
      <c r="F84" s="28">
        <f t="shared" si="0"/>
        <v>3.0000000000000001E-3</v>
      </c>
      <c r="G84" s="65">
        <f t="shared" si="13"/>
        <v>2.5793999999999999E-3</v>
      </c>
      <c r="H84" s="12">
        <f>C84/11031.5*H10</f>
        <v>0.18004399607668944</v>
      </c>
      <c r="I84" s="14">
        <f t="shared" si="2"/>
        <v>0.18262339607668945</v>
      </c>
      <c r="J84" s="26"/>
      <c r="K84" s="33"/>
      <c r="L84" s="68"/>
      <c r="M84" s="26"/>
      <c r="N84" s="26"/>
      <c r="O84" s="26"/>
      <c r="P84" s="75">
        <v>4</v>
      </c>
      <c r="Q84" s="26"/>
      <c r="R84" s="26"/>
      <c r="S84" s="26"/>
      <c r="T84" s="26"/>
      <c r="U84" s="26"/>
      <c r="V84" s="26"/>
      <c r="W84" s="26"/>
      <c r="X84" s="26"/>
      <c r="Y84" s="34"/>
      <c r="Z84" s="30"/>
    </row>
    <row r="85" spans="1:26" x14ac:dyDescent="0.25">
      <c r="A85" s="15">
        <v>80</v>
      </c>
      <c r="B85" s="25" t="s">
        <v>89</v>
      </c>
      <c r="C85" s="16">
        <v>48.1</v>
      </c>
      <c r="D85" s="28">
        <v>0</v>
      </c>
      <c r="E85" s="28">
        <v>0.01</v>
      </c>
      <c r="F85" s="28">
        <f t="shared" si="0"/>
        <v>0.01</v>
      </c>
      <c r="G85" s="65">
        <f t="shared" si="13"/>
        <v>8.5979999999999997E-3</v>
      </c>
      <c r="H85" s="12">
        <f>C85/11031.5*H10</f>
        <v>0.18949926064089193</v>
      </c>
      <c r="I85" s="14">
        <f t="shared" si="2"/>
        <v>0.19809726064089192</v>
      </c>
      <c r="J85" s="26"/>
      <c r="K85" s="33"/>
      <c r="L85" s="68"/>
      <c r="M85" s="26"/>
      <c r="N85" s="26"/>
      <c r="O85" s="26"/>
      <c r="P85" s="75">
        <v>7</v>
      </c>
      <c r="Q85" s="26"/>
      <c r="R85" s="26"/>
      <c r="S85" s="26"/>
      <c r="T85" s="26"/>
      <c r="U85" s="26"/>
      <c r="V85" s="26"/>
      <c r="W85" s="26"/>
      <c r="X85" s="26"/>
      <c r="Y85" s="33"/>
      <c r="Z85" s="30"/>
    </row>
    <row r="86" spans="1:26" x14ac:dyDescent="0.25">
      <c r="A86" s="15">
        <v>81</v>
      </c>
      <c r="B86" s="25" t="s">
        <v>90</v>
      </c>
      <c r="C86" s="16">
        <v>48.6</v>
      </c>
      <c r="D86" s="28">
        <v>0</v>
      </c>
      <c r="E86" s="28">
        <v>0.45700000000000002</v>
      </c>
      <c r="F86" s="28">
        <f t="shared" si="0"/>
        <v>0.45700000000000002</v>
      </c>
      <c r="G86" s="65">
        <f t="shared" si="13"/>
        <v>0.39292860000000002</v>
      </c>
      <c r="H86" s="12">
        <f>C86/11031.5*H10</f>
        <v>0.19146910742510082</v>
      </c>
      <c r="I86" s="14">
        <f t="shared" si="2"/>
        <v>0.58439770742510078</v>
      </c>
      <c r="J86" s="26"/>
      <c r="K86" s="33"/>
      <c r="L86" s="68"/>
      <c r="M86" s="26"/>
      <c r="N86" s="26"/>
      <c r="O86" s="26"/>
      <c r="P86" s="75">
        <v>8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5">
      <c r="A87" s="15">
        <v>82</v>
      </c>
      <c r="B87" s="25" t="s">
        <v>91</v>
      </c>
      <c r="C87" s="16">
        <v>100.9</v>
      </c>
      <c r="D87" s="28">
        <v>0</v>
      </c>
      <c r="E87" s="28">
        <v>1.3080000000000001</v>
      </c>
      <c r="F87" s="28">
        <f t="shared" ref="F87:F90" si="14">E87-D87</f>
        <v>1.3080000000000001</v>
      </c>
      <c r="G87" s="65">
        <f t="shared" si="13"/>
        <v>1.1246184000000001</v>
      </c>
      <c r="H87" s="12">
        <f>C87/11031.5*H10</f>
        <v>0.3975150810533471</v>
      </c>
      <c r="I87" s="14">
        <f t="shared" ref="I87:I153" si="15">G87+H87</f>
        <v>1.5221334810533471</v>
      </c>
      <c r="J87" s="26"/>
      <c r="K87" s="33"/>
      <c r="L87" s="68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5">
      <c r="A88" s="15">
        <v>83</v>
      </c>
      <c r="B88" s="25" t="s">
        <v>92</v>
      </c>
      <c r="C88" s="16">
        <v>67.8</v>
      </c>
      <c r="D88" s="28">
        <v>0</v>
      </c>
      <c r="E88" s="28">
        <v>0.36099999999999999</v>
      </c>
      <c r="F88" s="28">
        <f t="shared" si="14"/>
        <v>0.36099999999999999</v>
      </c>
      <c r="G88" s="65">
        <f t="shared" si="13"/>
        <v>0.31038779999999999</v>
      </c>
      <c r="H88" s="12">
        <f>C88/11031.5*H10</f>
        <v>0.26711122393872083</v>
      </c>
      <c r="I88" s="14">
        <f t="shared" si="15"/>
        <v>0.57749902393872077</v>
      </c>
      <c r="J88" s="26"/>
      <c r="K88" s="33"/>
      <c r="L88" s="68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5">
      <c r="A89" s="15">
        <v>84</v>
      </c>
      <c r="B89" s="25" t="s">
        <v>93</v>
      </c>
      <c r="C89" s="16">
        <v>49.9</v>
      </c>
      <c r="D89" s="28">
        <v>0</v>
      </c>
      <c r="E89" s="28">
        <v>0</v>
      </c>
      <c r="F89" s="28">
        <f t="shared" si="14"/>
        <v>0</v>
      </c>
      <c r="G89" s="65">
        <f t="shared" si="13"/>
        <v>0</v>
      </c>
      <c r="H89" s="12">
        <f>C89/11031.5*H10</f>
        <v>0.19659070906404383</v>
      </c>
      <c r="I89" s="14">
        <f t="shared" si="15"/>
        <v>0.19659070906404383</v>
      </c>
      <c r="J89" s="26"/>
      <c r="K89" s="33"/>
      <c r="L89" s="68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5">
      <c r="A90" s="15">
        <v>85</v>
      </c>
      <c r="B90" s="25" t="s">
        <v>94</v>
      </c>
      <c r="C90" s="16">
        <v>50.7</v>
      </c>
      <c r="D90" s="28">
        <v>0</v>
      </c>
      <c r="E90" s="28">
        <v>0.59</v>
      </c>
      <c r="F90" s="28">
        <f t="shared" si="14"/>
        <v>0.59</v>
      </c>
      <c r="G90" s="65">
        <f t="shared" si="13"/>
        <v>0.50728200000000001</v>
      </c>
      <c r="H90" s="12">
        <f>C90/11031.5*H10</f>
        <v>0.19974246391877798</v>
      </c>
      <c r="I90" s="14">
        <f t="shared" si="15"/>
        <v>0.70702446391877793</v>
      </c>
      <c r="J90" s="26"/>
      <c r="K90" s="33"/>
      <c r="L90" s="68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5">
      <c r="A91" s="15">
        <v>86</v>
      </c>
      <c r="B91" s="25" t="s">
        <v>95</v>
      </c>
      <c r="C91" s="16">
        <v>44.9</v>
      </c>
      <c r="D91" s="28">
        <v>0</v>
      </c>
      <c r="E91" s="28">
        <v>0.54200000000000004</v>
      </c>
      <c r="F91" s="28">
        <f>E91-D91</f>
        <v>0.54200000000000004</v>
      </c>
      <c r="G91" s="65">
        <f t="shared" si="13"/>
        <v>0.46601160000000003</v>
      </c>
      <c r="H91" s="12">
        <f>C91/11031.5*H10</f>
        <v>0.17689224122195524</v>
      </c>
      <c r="I91" s="14">
        <f t="shared" si="15"/>
        <v>0.64290384122195521</v>
      </c>
      <c r="J91" s="26"/>
      <c r="K91" s="33"/>
      <c r="L91" s="68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5">
      <c r="A92" s="15">
        <v>87</v>
      </c>
      <c r="B92" s="25" t="s">
        <v>96</v>
      </c>
      <c r="C92" s="16">
        <v>75.8</v>
      </c>
      <c r="D92" s="28">
        <v>0</v>
      </c>
      <c r="E92" s="28">
        <v>0</v>
      </c>
      <c r="F92" s="28">
        <f t="shared" ref="F92:F159" si="16">E92-D92</f>
        <v>0</v>
      </c>
      <c r="G92" s="65">
        <f t="shared" si="13"/>
        <v>0</v>
      </c>
      <c r="H92" s="12">
        <f>C92/11031.5*H10</f>
        <v>0.29862877248606251</v>
      </c>
      <c r="I92" s="14">
        <f t="shared" si="15"/>
        <v>0.29862877248606251</v>
      </c>
      <c r="J92" s="26">
        <f>I92*1765.73</f>
        <v>527.29778244181512</v>
      </c>
      <c r="K92" s="33"/>
      <c r="L92" s="68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5">
      <c r="A93" s="15">
        <v>88</v>
      </c>
      <c r="B93" s="25" t="s">
        <v>97</v>
      </c>
      <c r="C93" s="16">
        <v>56.8</v>
      </c>
      <c r="D93" s="28">
        <v>0</v>
      </c>
      <c r="E93" s="28">
        <v>0.95799999999999996</v>
      </c>
      <c r="F93" s="28">
        <f t="shared" si="16"/>
        <v>0.95799999999999996</v>
      </c>
      <c r="G93" s="65">
        <f t="shared" si="13"/>
        <v>0.82368839999999999</v>
      </c>
      <c r="H93" s="12">
        <f>C93/11031.5*H10</f>
        <v>0.22377459468612601</v>
      </c>
      <c r="I93" s="14">
        <f t="shared" si="15"/>
        <v>1.047462994686126</v>
      </c>
      <c r="J93" s="26"/>
      <c r="K93" s="33"/>
      <c r="L93" s="68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5">
      <c r="A94" s="15">
        <v>89</v>
      </c>
      <c r="B94" s="25" t="s">
        <v>98</v>
      </c>
      <c r="C94" s="16">
        <v>47.9</v>
      </c>
      <c r="D94" s="28">
        <v>0</v>
      </c>
      <c r="E94" s="28">
        <v>0.56200000000000006</v>
      </c>
      <c r="F94" s="28">
        <f t="shared" si="16"/>
        <v>0.56200000000000006</v>
      </c>
      <c r="G94" s="65">
        <f t="shared" si="13"/>
        <v>0.48320760000000007</v>
      </c>
      <c r="H94" s="12">
        <f>C94/11031.5*H10</f>
        <v>0.18871132192720838</v>
      </c>
      <c r="I94" s="14">
        <f t="shared" si="15"/>
        <v>0.67191892192720848</v>
      </c>
      <c r="J94" s="26"/>
      <c r="K94" s="33"/>
      <c r="L94" s="68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5">
      <c r="A95" s="15">
        <v>90</v>
      </c>
      <c r="B95" s="25" t="s">
        <v>99</v>
      </c>
      <c r="C95" s="16">
        <v>48.1</v>
      </c>
      <c r="D95" s="28">
        <v>0</v>
      </c>
      <c r="E95" s="28">
        <v>0.112</v>
      </c>
      <c r="F95" s="28">
        <f t="shared" si="16"/>
        <v>0.112</v>
      </c>
      <c r="G95" s="65">
        <f t="shared" si="13"/>
        <v>9.6297599999999997E-2</v>
      </c>
      <c r="H95" s="12">
        <f>C95/11031.5*H10</f>
        <v>0.18949926064089193</v>
      </c>
      <c r="I95" s="14">
        <f t="shared" si="15"/>
        <v>0.28579686064089194</v>
      </c>
      <c r="J95" s="26"/>
      <c r="K95" s="33"/>
      <c r="L95" s="68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5">
      <c r="A96" s="15">
        <v>91</v>
      </c>
      <c r="B96" s="25" t="s">
        <v>100</v>
      </c>
      <c r="C96" s="16">
        <v>100.9</v>
      </c>
      <c r="D96" s="28">
        <v>0</v>
      </c>
      <c r="E96" s="28">
        <v>0.14799999999999999</v>
      </c>
      <c r="F96" s="28">
        <f t="shared" si="16"/>
        <v>0.14799999999999999</v>
      </c>
      <c r="G96" s="65">
        <f t="shared" si="13"/>
        <v>0.12725039999999999</v>
      </c>
      <c r="H96" s="12">
        <f>C96/11031.5*H10</f>
        <v>0.3975150810533471</v>
      </c>
      <c r="I96" s="14">
        <f t="shared" si="15"/>
        <v>0.52476548105334708</v>
      </c>
      <c r="J96" s="26"/>
      <c r="K96" s="33"/>
      <c r="L96" s="68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5">
      <c r="A97" s="15">
        <v>92</v>
      </c>
      <c r="B97" s="25" t="s">
        <v>101</v>
      </c>
      <c r="C97" s="16">
        <v>67.5</v>
      </c>
      <c r="D97" s="28">
        <v>0</v>
      </c>
      <c r="E97" s="28">
        <v>0.68</v>
      </c>
      <c r="F97" s="28">
        <f t="shared" si="16"/>
        <v>0.68</v>
      </c>
      <c r="G97" s="65">
        <f t="shared" si="13"/>
        <v>0.58466400000000007</v>
      </c>
      <c r="H97" s="12">
        <f>C97/11031.5*H10</f>
        <v>0.26592931586819551</v>
      </c>
      <c r="I97" s="14">
        <f t="shared" si="15"/>
        <v>0.85059331586819553</v>
      </c>
      <c r="J97" s="26"/>
      <c r="K97" s="33"/>
      <c r="L97" s="6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5">
      <c r="A98" s="15">
        <v>93</v>
      </c>
      <c r="B98" s="25" t="s">
        <v>102</v>
      </c>
      <c r="C98" s="16">
        <v>50.4</v>
      </c>
      <c r="D98" s="28">
        <v>0</v>
      </c>
      <c r="E98" s="28">
        <v>6.4000000000000001E-2</v>
      </c>
      <c r="F98" s="28">
        <f t="shared" si="16"/>
        <v>6.4000000000000001E-2</v>
      </c>
      <c r="G98" s="65">
        <f t="shared" si="13"/>
        <v>5.5027199999999998E-2</v>
      </c>
      <c r="H98" s="12">
        <f>C98/11031.5*H10</f>
        <v>0.19856055584825266</v>
      </c>
      <c r="I98" s="14">
        <f t="shared" si="15"/>
        <v>0.25358775584825266</v>
      </c>
      <c r="J98" s="26"/>
      <c r="K98" s="33"/>
      <c r="L98" s="68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x14ac:dyDescent="0.25">
      <c r="A99" s="15">
        <v>94</v>
      </c>
      <c r="B99" s="25" t="s">
        <v>103</v>
      </c>
      <c r="C99" s="16">
        <v>50.1</v>
      </c>
      <c r="D99" s="28">
        <v>0</v>
      </c>
      <c r="E99" s="28">
        <v>0.44900000000000001</v>
      </c>
      <c r="F99" s="28">
        <f t="shared" si="16"/>
        <v>0.44900000000000001</v>
      </c>
      <c r="G99" s="65">
        <f t="shared" si="13"/>
        <v>0.38605020000000001</v>
      </c>
      <c r="H99" s="12">
        <f>C99/11031.5*H10</f>
        <v>0.19737864777772737</v>
      </c>
      <c r="I99" s="14">
        <f t="shared" si="15"/>
        <v>0.58342884777772741</v>
      </c>
      <c r="J99" s="26"/>
      <c r="K99" s="33"/>
      <c r="L99" s="68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5">
      <c r="A100" s="15">
        <v>95</v>
      </c>
      <c r="B100" s="25" t="s">
        <v>104</v>
      </c>
      <c r="C100" s="16">
        <v>45</v>
      </c>
      <c r="D100" s="28">
        <v>0</v>
      </c>
      <c r="E100" s="28">
        <v>0.54600000000000004</v>
      </c>
      <c r="F100" s="28">
        <f t="shared" si="16"/>
        <v>0.54600000000000004</v>
      </c>
      <c r="G100" s="65">
        <f t="shared" si="13"/>
        <v>0.46945080000000006</v>
      </c>
      <c r="H100" s="12">
        <f>C100/11031.5*H10</f>
        <v>0.17728621057879704</v>
      </c>
      <c r="I100" s="14">
        <f t="shared" si="15"/>
        <v>0.64673701057879707</v>
      </c>
      <c r="J100" s="26"/>
      <c r="K100" s="33"/>
      <c r="L100" s="68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5">
      <c r="A101" s="15">
        <v>96</v>
      </c>
      <c r="B101" s="25" t="s">
        <v>105</v>
      </c>
      <c r="C101" s="16">
        <v>77.2</v>
      </c>
      <c r="D101" s="28">
        <v>0</v>
      </c>
      <c r="E101" s="28">
        <v>0.44700000000000001</v>
      </c>
      <c r="F101" s="28">
        <f t="shared" si="16"/>
        <v>0.44700000000000001</v>
      </c>
      <c r="G101" s="65">
        <f t="shared" si="13"/>
        <v>0.38433060000000002</v>
      </c>
      <c r="H101" s="12">
        <f>C101/11031.5*H10</f>
        <v>0.30414434348184738</v>
      </c>
      <c r="I101" s="14">
        <f t="shared" si="15"/>
        <v>0.68847494348184735</v>
      </c>
      <c r="J101" s="26"/>
      <c r="K101" s="33"/>
      <c r="L101" s="68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5">
      <c r="A102" s="15">
        <v>97</v>
      </c>
      <c r="B102" s="25" t="s">
        <v>106</v>
      </c>
      <c r="C102" s="16">
        <v>56.7</v>
      </c>
      <c r="D102" s="28">
        <v>0</v>
      </c>
      <c r="E102" s="28">
        <v>0.105</v>
      </c>
      <c r="F102" s="28">
        <f t="shared" si="16"/>
        <v>0.105</v>
      </c>
      <c r="G102" s="65">
        <f t="shared" si="13"/>
        <v>9.0278999999999998E-2</v>
      </c>
      <c r="H102" s="12">
        <f>C102/11031.5*H10</f>
        <v>0.22338062532928424</v>
      </c>
      <c r="I102" s="14">
        <f t="shared" si="15"/>
        <v>0.31365962532928426</v>
      </c>
      <c r="J102" s="26"/>
      <c r="K102" s="33"/>
      <c r="L102" s="68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5">
      <c r="A103" s="15">
        <v>98</v>
      </c>
      <c r="B103" s="25" t="s">
        <v>107</v>
      </c>
      <c r="C103" s="16">
        <v>48.1</v>
      </c>
      <c r="D103" s="28">
        <v>0</v>
      </c>
      <c r="E103" s="28">
        <v>0.501</v>
      </c>
      <c r="F103" s="28">
        <f t="shared" si="16"/>
        <v>0.501</v>
      </c>
      <c r="G103" s="65">
        <f t="shared" si="13"/>
        <v>0.43075980000000003</v>
      </c>
      <c r="H103" s="12">
        <f>C103/11031.5*H10</f>
        <v>0.18949926064089193</v>
      </c>
      <c r="I103" s="14">
        <f t="shared" si="15"/>
        <v>0.62025906064089198</v>
      </c>
      <c r="J103" s="26"/>
      <c r="K103" s="33"/>
      <c r="L103" s="68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5">
      <c r="A104" s="15">
        <v>99</v>
      </c>
      <c r="B104" s="25" t="s">
        <v>108</v>
      </c>
      <c r="C104" s="16">
        <v>47.6</v>
      </c>
      <c r="D104" s="28">
        <v>0</v>
      </c>
      <c r="E104" s="28">
        <v>0.75800000000000001</v>
      </c>
      <c r="F104" s="28">
        <f t="shared" si="16"/>
        <v>0.75800000000000001</v>
      </c>
      <c r="G104" s="65">
        <f t="shared" si="13"/>
        <v>0.65172839999999999</v>
      </c>
      <c r="H104" s="12">
        <f>C104/11031.5*H10</f>
        <v>0.18752941385668309</v>
      </c>
      <c r="I104" s="14">
        <f t="shared" si="15"/>
        <v>0.83925781385668308</v>
      </c>
      <c r="J104" s="26"/>
      <c r="K104" s="33"/>
      <c r="L104" s="68"/>
      <c r="M104" s="58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5">
      <c r="A105" s="15">
        <v>100</v>
      </c>
      <c r="B105" s="25" t="s">
        <v>109</v>
      </c>
      <c r="C105" s="16">
        <v>100.9</v>
      </c>
      <c r="D105" s="28">
        <v>0</v>
      </c>
      <c r="E105" s="28">
        <v>1.3049999999999999</v>
      </c>
      <c r="F105" s="28">
        <f t="shared" si="16"/>
        <v>1.3049999999999999</v>
      </c>
      <c r="G105" s="65">
        <f t="shared" si="13"/>
        <v>1.122039</v>
      </c>
      <c r="H105" s="12">
        <f>C105/11031.5*H10</f>
        <v>0.3975150810533471</v>
      </c>
      <c r="I105" s="14">
        <f t="shared" si="15"/>
        <v>1.519554081053347</v>
      </c>
      <c r="J105" s="26"/>
      <c r="K105" s="33"/>
      <c r="L105" s="68"/>
      <c r="M105" s="58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5">
      <c r="A106" s="15">
        <v>101</v>
      </c>
      <c r="B106" s="25" t="s">
        <v>110</v>
      </c>
      <c r="C106" s="16">
        <v>67.3</v>
      </c>
      <c r="D106" s="28">
        <v>0</v>
      </c>
      <c r="E106" s="28">
        <v>0.69499999999999995</v>
      </c>
      <c r="F106" s="28">
        <f t="shared" si="16"/>
        <v>0.69499999999999995</v>
      </c>
      <c r="G106" s="65">
        <f t="shared" si="13"/>
        <v>0.59756100000000001</v>
      </c>
      <c r="H106" s="12">
        <f>C106/11031.5*H10</f>
        <v>0.26514137715451197</v>
      </c>
      <c r="I106" s="14">
        <f t="shared" si="15"/>
        <v>0.86270237715451192</v>
      </c>
      <c r="J106" s="26"/>
      <c r="K106" s="33"/>
      <c r="L106" s="68"/>
      <c r="M106" s="58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x14ac:dyDescent="0.25">
      <c r="A107" s="15">
        <v>102</v>
      </c>
      <c r="B107" s="25" t="s">
        <v>111</v>
      </c>
      <c r="C107" s="16">
        <v>50.5</v>
      </c>
      <c r="D107" s="28">
        <v>0</v>
      </c>
      <c r="E107" s="28">
        <v>0.129</v>
      </c>
      <c r="F107" s="28">
        <f t="shared" si="16"/>
        <v>0.129</v>
      </c>
      <c r="G107" s="65">
        <f t="shared" si="13"/>
        <v>0.1109142</v>
      </c>
      <c r="H107" s="12">
        <f>C107/11031.5*H10</f>
        <v>0.19895452520509446</v>
      </c>
      <c r="I107" s="14">
        <f t="shared" si="15"/>
        <v>0.30986872520509445</v>
      </c>
      <c r="J107" s="26"/>
      <c r="K107" s="33"/>
      <c r="L107" s="68"/>
      <c r="M107" s="58"/>
      <c r="N107" s="33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5">
      <c r="A108" s="15">
        <v>103</v>
      </c>
      <c r="B108" s="25" t="s">
        <v>112</v>
      </c>
      <c r="C108" s="16">
        <v>50.3</v>
      </c>
      <c r="D108" s="28">
        <v>0</v>
      </c>
      <c r="E108" s="28">
        <v>8.3000000000000004E-2</v>
      </c>
      <c r="F108" s="28">
        <f t="shared" si="16"/>
        <v>8.3000000000000004E-2</v>
      </c>
      <c r="G108" s="65">
        <f t="shared" si="13"/>
        <v>7.1363400000000007E-2</v>
      </c>
      <c r="H108" s="12">
        <f>C108/11031.5*H10</f>
        <v>0.19816658649141089</v>
      </c>
      <c r="I108" s="14">
        <f t="shared" si="15"/>
        <v>0.26952998649141091</v>
      </c>
      <c r="J108" s="26"/>
      <c r="K108" s="33"/>
      <c r="L108" s="68"/>
      <c r="M108" s="58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5">
      <c r="A109" s="15">
        <v>104</v>
      </c>
      <c r="B109" s="25" t="s">
        <v>113</v>
      </c>
      <c r="C109" s="16">
        <v>45</v>
      </c>
      <c r="D109" s="28">
        <v>0</v>
      </c>
      <c r="E109" s="28">
        <v>0.03</v>
      </c>
      <c r="F109" s="28">
        <f t="shared" si="16"/>
        <v>0.03</v>
      </c>
      <c r="G109" s="65">
        <f t="shared" si="13"/>
        <v>2.5794000000000001E-2</v>
      </c>
      <c r="H109" s="12">
        <f>C109/11031.5*H10</f>
        <v>0.17728621057879704</v>
      </c>
      <c r="I109" s="14">
        <f t="shared" si="15"/>
        <v>0.20308021057879705</v>
      </c>
      <c r="J109" s="26"/>
      <c r="K109" s="33"/>
      <c r="L109" s="68"/>
      <c r="M109" s="58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5">
      <c r="A110" s="15">
        <v>105</v>
      </c>
      <c r="B110" s="25" t="s">
        <v>114</v>
      </c>
      <c r="C110" s="16">
        <v>74.7</v>
      </c>
      <c r="D110" s="28">
        <v>0</v>
      </c>
      <c r="E110" s="28">
        <v>0.875</v>
      </c>
      <c r="F110" s="28">
        <f t="shared" si="16"/>
        <v>0.875</v>
      </c>
      <c r="G110" s="65">
        <f t="shared" si="13"/>
        <v>0.75232500000000002</v>
      </c>
      <c r="H110" s="12">
        <f>C110/11031.5*H10</f>
        <v>0.29429510956080307</v>
      </c>
      <c r="I110" s="14">
        <f t="shared" si="15"/>
        <v>1.046620109560803</v>
      </c>
      <c r="J110" s="26"/>
      <c r="K110" s="33"/>
      <c r="L110" s="68"/>
      <c r="M110" s="58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5">
      <c r="A111" s="15">
        <v>106</v>
      </c>
      <c r="B111" s="25" t="s">
        <v>115</v>
      </c>
      <c r="C111" s="16">
        <v>56.3</v>
      </c>
      <c r="D111" s="28">
        <v>0</v>
      </c>
      <c r="E111" s="28">
        <v>0.93</v>
      </c>
      <c r="F111" s="28">
        <f t="shared" si="16"/>
        <v>0.93</v>
      </c>
      <c r="G111" s="65">
        <f t="shared" si="13"/>
        <v>0.79961400000000005</v>
      </c>
      <c r="H111" s="12">
        <f>C111/11031.5*H10</f>
        <v>0.22180474790191718</v>
      </c>
      <c r="I111" s="14">
        <f t="shared" si="15"/>
        <v>1.0214187479019172</v>
      </c>
      <c r="J111" s="26"/>
      <c r="K111" s="33"/>
      <c r="L111" s="68"/>
      <c r="M111" s="58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5">
      <c r="A112" s="15">
        <v>107</v>
      </c>
      <c r="B112" s="25" t="s">
        <v>116</v>
      </c>
      <c r="C112" s="16">
        <v>47.9</v>
      </c>
      <c r="D112" s="28">
        <v>0</v>
      </c>
      <c r="E112" s="28">
        <v>5.0000000000000001E-3</v>
      </c>
      <c r="F112" s="28">
        <f t="shared" si="16"/>
        <v>5.0000000000000001E-3</v>
      </c>
      <c r="G112" s="65">
        <f t="shared" si="13"/>
        <v>4.2989999999999999E-3</v>
      </c>
      <c r="H112" s="12">
        <f>C112/11031.5*H10</f>
        <v>0.18871132192720838</v>
      </c>
      <c r="I112" s="14">
        <f t="shared" si="15"/>
        <v>0.19301032192720838</v>
      </c>
      <c r="J112" s="26"/>
      <c r="K112" s="33"/>
      <c r="L112" s="68"/>
      <c r="M112" s="58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5">
      <c r="A113" s="15">
        <v>108</v>
      </c>
      <c r="B113" s="25" t="s">
        <v>117</v>
      </c>
      <c r="C113" s="16">
        <v>47.7</v>
      </c>
      <c r="D113" s="28">
        <v>0</v>
      </c>
      <c r="E113" s="28">
        <v>8.1000000000000003E-2</v>
      </c>
      <c r="F113" s="28">
        <f t="shared" si="16"/>
        <v>8.1000000000000003E-2</v>
      </c>
      <c r="G113" s="65">
        <f t="shared" si="13"/>
        <v>6.9643800000000006E-2</v>
      </c>
      <c r="H113" s="12">
        <f>C113/11031.5*H10</f>
        <v>0.18792338321352484</v>
      </c>
      <c r="I113" s="14">
        <f t="shared" si="15"/>
        <v>0.25756718321352484</v>
      </c>
      <c r="J113" s="26"/>
      <c r="K113" s="33"/>
      <c r="L113" s="68"/>
      <c r="M113" s="58"/>
      <c r="N113" s="33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5">
      <c r="A114" s="15">
        <v>109</v>
      </c>
      <c r="B114" s="25" t="s">
        <v>118</v>
      </c>
      <c r="C114" s="16">
        <v>101.1</v>
      </c>
      <c r="D114" s="28">
        <v>0</v>
      </c>
      <c r="E114" s="28">
        <v>0</v>
      </c>
      <c r="F114" s="28">
        <f t="shared" si="16"/>
        <v>0</v>
      </c>
      <c r="G114" s="65">
        <f t="shared" si="13"/>
        <v>0</v>
      </c>
      <c r="H114" s="12">
        <f>C114/11031.5*H10</f>
        <v>0.39830301976703064</v>
      </c>
      <c r="I114" s="14">
        <f t="shared" si="15"/>
        <v>0.39830301976703064</v>
      </c>
      <c r="J114" s="26"/>
      <c r="K114" s="33"/>
      <c r="L114" s="68"/>
      <c r="M114" s="58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x14ac:dyDescent="0.25">
      <c r="A115" s="15">
        <v>110</v>
      </c>
      <c r="B115" s="25" t="s">
        <v>119</v>
      </c>
      <c r="C115" s="16">
        <v>67.400000000000006</v>
      </c>
      <c r="D115" s="28">
        <v>0</v>
      </c>
      <c r="E115" s="28">
        <v>4.4999999999999998E-2</v>
      </c>
      <c r="F115" s="28">
        <f t="shared" si="16"/>
        <v>4.4999999999999998E-2</v>
      </c>
      <c r="G115" s="65">
        <f t="shared" si="13"/>
        <v>3.8690999999999996E-2</v>
      </c>
      <c r="H115" s="12">
        <f>C115/11031.5*H10</f>
        <v>0.2655353465113538</v>
      </c>
      <c r="I115" s="14">
        <f t="shared" si="15"/>
        <v>0.30422634651135377</v>
      </c>
      <c r="J115" s="26"/>
      <c r="K115" s="33"/>
      <c r="L115" s="68"/>
      <c r="M115" s="58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x14ac:dyDescent="0.25">
      <c r="A116" s="15">
        <v>111</v>
      </c>
      <c r="B116" s="25" t="s">
        <v>120</v>
      </c>
      <c r="C116" s="16">
        <v>50.8</v>
      </c>
      <c r="D116" s="28">
        <v>0</v>
      </c>
      <c r="E116" s="28">
        <v>9.1999999999999998E-2</v>
      </c>
      <c r="F116" s="28">
        <f t="shared" si="16"/>
        <v>9.1999999999999998E-2</v>
      </c>
      <c r="G116" s="65">
        <f t="shared" si="13"/>
        <v>7.9101599999999994E-2</v>
      </c>
      <c r="H116" s="12">
        <f>C116/11031.5*H10</f>
        <v>0.20013643327561975</v>
      </c>
      <c r="I116" s="14">
        <f t="shared" si="15"/>
        <v>0.27923803327561975</v>
      </c>
      <c r="J116" s="26"/>
      <c r="K116" s="33"/>
      <c r="L116" s="68"/>
      <c r="M116" s="58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x14ac:dyDescent="0.25">
      <c r="A117" s="15">
        <v>112</v>
      </c>
      <c r="B117" s="25" t="s">
        <v>121</v>
      </c>
      <c r="C117" s="16">
        <v>51.2</v>
      </c>
      <c r="D117" s="28">
        <v>0</v>
      </c>
      <c r="E117" s="28">
        <v>0</v>
      </c>
      <c r="F117" s="28">
        <f t="shared" si="16"/>
        <v>0</v>
      </c>
      <c r="G117" s="65">
        <f t="shared" si="13"/>
        <v>0</v>
      </c>
      <c r="H117" s="12">
        <f>C117/11031.5*H10</f>
        <v>0.20171231070298687</v>
      </c>
      <c r="I117" s="14">
        <f t="shared" si="15"/>
        <v>0.20171231070298687</v>
      </c>
      <c r="J117" s="26"/>
      <c r="K117" s="33"/>
      <c r="L117" s="68"/>
      <c r="M117" s="58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5">
      <c r="A118" s="15">
        <v>113</v>
      </c>
      <c r="B118" s="25" t="s">
        <v>122</v>
      </c>
      <c r="C118" s="16">
        <v>45.3</v>
      </c>
      <c r="D118" s="28">
        <v>0</v>
      </c>
      <c r="E118" s="28">
        <v>0.17</v>
      </c>
      <c r="F118" s="28">
        <f t="shared" si="16"/>
        <v>0.17</v>
      </c>
      <c r="G118" s="65">
        <f t="shared" si="13"/>
        <v>0.14616600000000002</v>
      </c>
      <c r="H118" s="12">
        <f>C118/11031.5*H10</f>
        <v>0.17846811864932233</v>
      </c>
      <c r="I118" s="14">
        <f t="shared" si="15"/>
        <v>0.32463411864932235</v>
      </c>
      <c r="J118" s="26"/>
      <c r="K118" s="33"/>
      <c r="L118" s="68"/>
      <c r="M118" s="58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5">
      <c r="A119" s="15">
        <v>114</v>
      </c>
      <c r="B119" s="25" t="s">
        <v>123</v>
      </c>
      <c r="C119" s="16">
        <v>74.7</v>
      </c>
      <c r="D119" s="28">
        <v>0</v>
      </c>
      <c r="E119" s="28">
        <v>0</v>
      </c>
      <c r="F119" s="28">
        <f t="shared" si="16"/>
        <v>0</v>
      </c>
      <c r="G119" s="65">
        <f t="shared" si="13"/>
        <v>0</v>
      </c>
      <c r="H119" s="12">
        <f>C119/11031.5*H10</f>
        <v>0.29429510956080307</v>
      </c>
      <c r="I119" s="14">
        <f t="shared" si="15"/>
        <v>0.29429510956080307</v>
      </c>
      <c r="J119" s="26"/>
      <c r="K119" s="33"/>
      <c r="L119" s="68"/>
      <c r="M119" s="58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5">
      <c r="A120" s="15">
        <v>115</v>
      </c>
      <c r="B120" s="25" t="s">
        <v>124</v>
      </c>
      <c r="C120" s="16">
        <v>56.5</v>
      </c>
      <c r="D120" s="28">
        <v>0</v>
      </c>
      <c r="E120" s="28">
        <v>0.65300000000000002</v>
      </c>
      <c r="F120" s="28">
        <f t="shared" si="16"/>
        <v>0.65300000000000002</v>
      </c>
      <c r="G120" s="65">
        <f t="shared" si="13"/>
        <v>0.56144939999999999</v>
      </c>
      <c r="H120" s="12">
        <f>C120/11031.5*H10</f>
        <v>0.22259268661560072</v>
      </c>
      <c r="I120" s="14">
        <f t="shared" si="15"/>
        <v>0.78404208661560071</v>
      </c>
      <c r="J120" s="26"/>
      <c r="K120" s="33"/>
      <c r="L120" s="68"/>
      <c r="M120" s="58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5">
      <c r="A121" s="15">
        <v>116</v>
      </c>
      <c r="B121" s="25" t="s">
        <v>125</v>
      </c>
      <c r="C121" s="16">
        <v>48.2</v>
      </c>
      <c r="D121" s="28">
        <v>0</v>
      </c>
      <c r="E121" s="28">
        <v>0</v>
      </c>
      <c r="F121" s="28">
        <f t="shared" si="16"/>
        <v>0</v>
      </c>
      <c r="G121" s="65">
        <f t="shared" si="13"/>
        <v>0</v>
      </c>
      <c r="H121" s="12">
        <f>C121/11031.5*H10</f>
        <v>0.18989322999773373</v>
      </c>
      <c r="I121" s="14">
        <f t="shared" si="15"/>
        <v>0.18989322999773373</v>
      </c>
      <c r="J121" s="26"/>
      <c r="K121" s="33"/>
      <c r="L121" s="68"/>
      <c r="M121" s="58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5">
      <c r="A122" s="15">
        <v>117</v>
      </c>
      <c r="B122" s="25" t="s">
        <v>126</v>
      </c>
      <c r="C122" s="16">
        <v>47.7</v>
      </c>
      <c r="D122" s="28">
        <v>0</v>
      </c>
      <c r="E122" s="28">
        <v>0.20699999999999999</v>
      </c>
      <c r="F122" s="28">
        <f t="shared" si="16"/>
        <v>0.20699999999999999</v>
      </c>
      <c r="G122" s="65">
        <f t="shared" si="13"/>
        <v>0.17797859999999999</v>
      </c>
      <c r="H122" s="12">
        <f>C122/11031.5*H10</f>
        <v>0.18792338321352484</v>
      </c>
      <c r="I122" s="14">
        <f t="shared" si="15"/>
        <v>0.36590198321352485</v>
      </c>
      <c r="J122" s="26"/>
      <c r="K122" s="33"/>
      <c r="L122" s="68"/>
      <c r="M122" s="58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x14ac:dyDescent="0.25">
      <c r="A123" s="15">
        <v>118</v>
      </c>
      <c r="B123" s="25" t="s">
        <v>127</v>
      </c>
      <c r="C123" s="16">
        <v>100.8</v>
      </c>
      <c r="D123" s="28">
        <v>0</v>
      </c>
      <c r="E123" s="28">
        <v>0.89</v>
      </c>
      <c r="F123" s="28">
        <f t="shared" si="16"/>
        <v>0.89</v>
      </c>
      <c r="G123" s="65">
        <f t="shared" si="13"/>
        <v>0.76522200000000007</v>
      </c>
      <c r="H123" s="12">
        <f>C123/11031.5*H10</f>
        <v>0.39712111169650532</v>
      </c>
      <c r="I123" s="14">
        <f t="shared" si="15"/>
        <v>1.1623431116965053</v>
      </c>
      <c r="J123" s="26"/>
      <c r="K123" s="33"/>
      <c r="L123" s="68"/>
      <c r="M123" s="58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5">
      <c r="A124" s="15">
        <v>119</v>
      </c>
      <c r="B124" s="25" t="s">
        <v>128</v>
      </c>
      <c r="C124" s="16">
        <v>67.5</v>
      </c>
      <c r="D124" s="28">
        <v>0</v>
      </c>
      <c r="E124" s="28">
        <v>0.191</v>
      </c>
      <c r="F124" s="28">
        <f t="shared" si="16"/>
        <v>0.191</v>
      </c>
      <c r="G124" s="65">
        <f t="shared" si="13"/>
        <v>0.1642218</v>
      </c>
      <c r="H124" s="12">
        <f>C124/11031.5*H10</f>
        <v>0.26592931586819551</v>
      </c>
      <c r="I124" s="14">
        <f t="shared" si="15"/>
        <v>0.43015111586819554</v>
      </c>
      <c r="J124" s="26"/>
      <c r="K124" s="33"/>
      <c r="L124" s="68"/>
      <c r="M124" s="58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5">
      <c r="A125" s="15">
        <v>120</v>
      </c>
      <c r="B125" s="25" t="s">
        <v>129</v>
      </c>
      <c r="C125" s="16">
        <v>50.8</v>
      </c>
      <c r="D125" s="28">
        <v>0</v>
      </c>
      <c r="E125" s="28">
        <v>0.54300000000000004</v>
      </c>
      <c r="F125" s="28">
        <f t="shared" si="16"/>
        <v>0.54300000000000004</v>
      </c>
      <c r="G125" s="65">
        <f t="shared" si="13"/>
        <v>0.46687140000000005</v>
      </c>
      <c r="H125" s="12">
        <f>C125/11031.5*H10</f>
        <v>0.20013643327561975</v>
      </c>
      <c r="I125" s="14">
        <f t="shared" si="15"/>
        <v>0.66700783327561974</v>
      </c>
      <c r="J125" s="26"/>
      <c r="K125" s="33"/>
      <c r="L125" s="68"/>
      <c r="M125" s="58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5">
      <c r="A126" s="15">
        <v>121</v>
      </c>
      <c r="B126" s="25" t="s">
        <v>130</v>
      </c>
      <c r="C126" s="16">
        <v>50.3</v>
      </c>
      <c r="D126" s="28">
        <v>0</v>
      </c>
      <c r="E126" s="28">
        <v>0</v>
      </c>
      <c r="F126" s="28">
        <f t="shared" si="16"/>
        <v>0</v>
      </c>
      <c r="G126" s="65">
        <f t="shared" si="13"/>
        <v>0</v>
      </c>
      <c r="H126" s="12">
        <f>C126/11031.5*H10</f>
        <v>0.19816658649141089</v>
      </c>
      <c r="I126" s="14">
        <f t="shared" si="15"/>
        <v>0.19816658649141089</v>
      </c>
      <c r="J126" s="26"/>
      <c r="K126" s="33"/>
      <c r="L126" s="68"/>
      <c r="M126" s="58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5">
      <c r="A127" s="15">
        <v>122</v>
      </c>
      <c r="B127" s="25" t="s">
        <v>131</v>
      </c>
      <c r="C127" s="16">
        <v>44.9</v>
      </c>
      <c r="D127" s="28">
        <v>0</v>
      </c>
      <c r="E127" s="28">
        <v>1E-3</v>
      </c>
      <c r="F127" s="28">
        <f t="shared" si="16"/>
        <v>1E-3</v>
      </c>
      <c r="G127" s="65">
        <f t="shared" si="13"/>
        <v>8.5979999999999997E-4</v>
      </c>
      <c r="H127" s="12">
        <f>C127/11031.5*H10</f>
        <v>0.17689224122195524</v>
      </c>
      <c r="I127" s="14">
        <f t="shared" si="15"/>
        <v>0.17775204122195523</v>
      </c>
      <c r="J127" s="26"/>
      <c r="K127" s="33"/>
      <c r="L127" s="68"/>
      <c r="M127" s="58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5">
      <c r="A128" s="15">
        <v>123</v>
      </c>
      <c r="B128" s="25" t="s">
        <v>132</v>
      </c>
      <c r="C128" s="16">
        <v>74.5</v>
      </c>
      <c r="D128" s="28">
        <v>0</v>
      </c>
      <c r="E128" s="28">
        <v>2E-3</v>
      </c>
      <c r="F128" s="28">
        <f t="shared" si="16"/>
        <v>2E-3</v>
      </c>
      <c r="G128" s="65">
        <f t="shared" si="13"/>
        <v>1.7195999999999999E-3</v>
      </c>
      <c r="H128" s="12">
        <f>C128/11031.5*H10</f>
        <v>0.29350717084711953</v>
      </c>
      <c r="I128" s="14">
        <f t="shared" si="15"/>
        <v>0.29522677084711951</v>
      </c>
      <c r="J128" s="26"/>
      <c r="K128" s="33"/>
      <c r="L128" s="68"/>
      <c r="M128" s="58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5">
      <c r="A129" s="15">
        <v>124</v>
      </c>
      <c r="B129" s="25" t="s">
        <v>133</v>
      </c>
      <c r="C129" s="16">
        <v>56.4</v>
      </c>
      <c r="D129" s="28">
        <v>0</v>
      </c>
      <c r="E129" s="28">
        <v>0.38900000000000001</v>
      </c>
      <c r="F129" s="28">
        <f t="shared" si="16"/>
        <v>0.38900000000000001</v>
      </c>
      <c r="G129" s="65">
        <f t="shared" si="13"/>
        <v>0.33446219999999999</v>
      </c>
      <c r="H129" s="12">
        <f>C129/11031.5*H10</f>
        <v>0.22219871725875892</v>
      </c>
      <c r="I129" s="14">
        <f t="shared" si="15"/>
        <v>0.55666091725875888</v>
      </c>
      <c r="J129" s="26"/>
      <c r="K129" s="33"/>
      <c r="L129" s="68"/>
      <c r="M129" s="58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5">
      <c r="A130" s="15">
        <v>125</v>
      </c>
      <c r="B130" s="25" t="s">
        <v>134</v>
      </c>
      <c r="C130" s="16">
        <v>47.7</v>
      </c>
      <c r="D130" s="28">
        <v>0</v>
      </c>
      <c r="E130" s="28">
        <v>0.52700000000000002</v>
      </c>
      <c r="F130" s="28">
        <f t="shared" si="16"/>
        <v>0.52700000000000002</v>
      </c>
      <c r="G130" s="65">
        <f t="shared" si="13"/>
        <v>0.45311460000000003</v>
      </c>
      <c r="H130" s="12">
        <f>C130/11031.5*H10</f>
        <v>0.18792338321352484</v>
      </c>
      <c r="I130" s="14">
        <f t="shared" si="15"/>
        <v>0.6410379832135249</v>
      </c>
      <c r="J130" s="26"/>
      <c r="K130" s="33"/>
      <c r="L130" s="68"/>
      <c r="M130" s="58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5">
      <c r="A131" s="15">
        <v>126</v>
      </c>
      <c r="B131" s="25" t="s">
        <v>135</v>
      </c>
      <c r="C131" s="16">
        <v>48.2</v>
      </c>
      <c r="D131" s="28">
        <v>0</v>
      </c>
      <c r="E131" s="28">
        <v>0.16800000000000001</v>
      </c>
      <c r="F131" s="28">
        <f t="shared" si="16"/>
        <v>0.16800000000000001</v>
      </c>
      <c r="G131" s="65">
        <f t="shared" si="13"/>
        <v>0.1444464</v>
      </c>
      <c r="H131" s="12">
        <f>C131/11031.5*H10</f>
        <v>0.18989322999773373</v>
      </c>
      <c r="I131" s="14">
        <f t="shared" si="15"/>
        <v>0.3343396299977337</v>
      </c>
      <c r="J131" s="26"/>
      <c r="K131" s="33"/>
      <c r="L131" s="68"/>
      <c r="M131" s="58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x14ac:dyDescent="0.25">
      <c r="A132" s="15">
        <v>127</v>
      </c>
      <c r="B132" s="25" t="s">
        <v>136</v>
      </c>
      <c r="C132" s="16">
        <v>100.8</v>
      </c>
      <c r="D132" s="28">
        <v>0</v>
      </c>
      <c r="E132" s="28">
        <v>1.0289999999999999</v>
      </c>
      <c r="F132" s="28">
        <f t="shared" si="16"/>
        <v>1.0289999999999999</v>
      </c>
      <c r="G132" s="65">
        <f t="shared" si="13"/>
        <v>0.88473419999999992</v>
      </c>
      <c r="H132" s="12">
        <f>C132/11031.5*H10</f>
        <v>0.39712111169650532</v>
      </c>
      <c r="I132" s="14">
        <f t="shared" si="15"/>
        <v>1.2818553116965052</v>
      </c>
      <c r="J132" s="26"/>
      <c r="K132" s="33"/>
      <c r="L132" s="68"/>
      <c r="M132" s="58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5">
      <c r="A133" s="15">
        <v>128</v>
      </c>
      <c r="B133" s="25" t="s">
        <v>137</v>
      </c>
      <c r="C133" s="16">
        <v>67.099999999999994</v>
      </c>
      <c r="D133" s="28">
        <v>0</v>
      </c>
      <c r="E133" s="28">
        <v>0.40300000000000002</v>
      </c>
      <c r="F133" s="28">
        <f t="shared" si="16"/>
        <v>0.40300000000000002</v>
      </c>
      <c r="G133" s="65">
        <f t="shared" si="13"/>
        <v>0.34649940000000001</v>
      </c>
      <c r="H133" s="12">
        <f>C133/11031.5*H10</f>
        <v>0.26435343844082843</v>
      </c>
      <c r="I133" s="14">
        <f t="shared" si="15"/>
        <v>0.61085283844082849</v>
      </c>
      <c r="J133" s="26"/>
      <c r="K133" s="33"/>
      <c r="L133" s="68"/>
      <c r="M133" s="58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5">
      <c r="A134" s="15">
        <v>129</v>
      </c>
      <c r="B134" s="25" t="s">
        <v>138</v>
      </c>
      <c r="C134" s="16">
        <v>50.6</v>
      </c>
      <c r="D134" s="28">
        <v>0</v>
      </c>
      <c r="E134" s="28">
        <v>0</v>
      </c>
      <c r="F134" s="28">
        <f t="shared" si="16"/>
        <v>0</v>
      </c>
      <c r="G134" s="65">
        <f t="shared" si="13"/>
        <v>0</v>
      </c>
      <c r="H134" s="12">
        <f>C134/11031.5*H10</f>
        <v>0.19934849456193621</v>
      </c>
      <c r="I134" s="14">
        <f t="shared" si="15"/>
        <v>0.19934849456193621</v>
      </c>
      <c r="J134" s="26"/>
      <c r="K134" s="33"/>
      <c r="L134" s="68"/>
      <c r="M134" s="58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5">
      <c r="A135" s="15">
        <v>130</v>
      </c>
      <c r="B135" s="25" t="s">
        <v>139</v>
      </c>
      <c r="C135" s="16">
        <v>50.1</v>
      </c>
      <c r="D135" s="28">
        <v>0</v>
      </c>
      <c r="E135" s="28">
        <v>0</v>
      </c>
      <c r="F135" s="28">
        <f t="shared" si="16"/>
        <v>0</v>
      </c>
      <c r="G135" s="65">
        <f t="shared" si="13"/>
        <v>0</v>
      </c>
      <c r="H135" s="12">
        <f>C135/11031.5*H10</f>
        <v>0.19737864777772737</v>
      </c>
      <c r="I135" s="14">
        <f t="shared" si="15"/>
        <v>0.19737864777772737</v>
      </c>
      <c r="J135" s="26"/>
      <c r="K135" s="33"/>
      <c r="L135" s="68"/>
      <c r="M135" s="58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5">
      <c r="A136" s="15">
        <v>131</v>
      </c>
      <c r="B136" s="25" t="s">
        <v>140</v>
      </c>
      <c r="C136" s="16">
        <v>44.9</v>
      </c>
      <c r="D136" s="28">
        <v>0</v>
      </c>
      <c r="E136" s="28">
        <v>0</v>
      </c>
      <c r="F136" s="28">
        <f t="shared" si="16"/>
        <v>0</v>
      </c>
      <c r="G136" s="65">
        <f t="shared" si="13"/>
        <v>0</v>
      </c>
      <c r="H136" s="12">
        <f>C136/11031.5*H10</f>
        <v>0.17689224122195524</v>
      </c>
      <c r="I136" s="14">
        <f t="shared" si="15"/>
        <v>0.17689224122195524</v>
      </c>
      <c r="J136" s="26"/>
      <c r="K136" s="33"/>
      <c r="L136" s="68"/>
      <c r="M136" s="58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5">
      <c r="A137" s="15">
        <v>132</v>
      </c>
      <c r="B137" s="25" t="s">
        <v>141</v>
      </c>
      <c r="C137" s="16">
        <v>74.8</v>
      </c>
      <c r="D137" s="28">
        <v>0</v>
      </c>
      <c r="E137" s="28">
        <v>0.71699999999999997</v>
      </c>
      <c r="F137" s="28">
        <f t="shared" si="16"/>
        <v>0.71699999999999997</v>
      </c>
      <c r="G137" s="65">
        <f t="shared" si="13"/>
        <v>0.61647659999999993</v>
      </c>
      <c r="H137" s="12">
        <f>C137/11031.5*H10</f>
        <v>0.29468907891764479</v>
      </c>
      <c r="I137" s="14">
        <f t="shared" si="15"/>
        <v>0.91116567891764477</v>
      </c>
      <c r="J137" s="26"/>
      <c r="K137" s="33"/>
      <c r="L137" s="68"/>
      <c r="M137" s="58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5">
      <c r="A138" s="15">
        <v>133</v>
      </c>
      <c r="B138" s="25" t="s">
        <v>142</v>
      </c>
      <c r="C138" s="16">
        <v>56.2</v>
      </c>
      <c r="D138" s="28">
        <v>0</v>
      </c>
      <c r="E138" s="28">
        <v>0.51700000000000002</v>
      </c>
      <c r="F138" s="28">
        <f t="shared" si="16"/>
        <v>0.51700000000000002</v>
      </c>
      <c r="G138" s="65">
        <f t="shared" si="13"/>
        <v>0.44451660000000004</v>
      </c>
      <c r="H138" s="12">
        <f>C138/11031.5*H10</f>
        <v>0.2214107785450754</v>
      </c>
      <c r="I138" s="14">
        <f t="shared" si="15"/>
        <v>0.66592737854507544</v>
      </c>
      <c r="J138" s="26"/>
      <c r="K138" s="33"/>
      <c r="L138" s="68"/>
      <c r="M138" s="5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5">
      <c r="A139" s="15">
        <v>134</v>
      </c>
      <c r="B139" s="25" t="s">
        <v>259</v>
      </c>
      <c r="C139" s="16">
        <v>47.9</v>
      </c>
      <c r="D139" s="28">
        <v>0</v>
      </c>
      <c r="E139" s="28">
        <v>0.23300000000000001</v>
      </c>
      <c r="F139" s="28">
        <f t="shared" si="16"/>
        <v>0.23300000000000001</v>
      </c>
      <c r="G139" s="65">
        <f t="shared" si="13"/>
        <v>0.20033340000000002</v>
      </c>
      <c r="H139" s="12">
        <f>C139/11031.5*H10</f>
        <v>0.18871132192720838</v>
      </c>
      <c r="I139" s="14">
        <f t="shared" si="15"/>
        <v>0.3890447219272084</v>
      </c>
      <c r="J139" s="26"/>
      <c r="K139" s="33"/>
      <c r="L139" s="68"/>
      <c r="M139" s="58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5">
      <c r="A140" s="15">
        <v>135</v>
      </c>
      <c r="B140" s="25" t="s">
        <v>260</v>
      </c>
      <c r="C140" s="16">
        <v>47.7</v>
      </c>
      <c r="D140" s="28">
        <v>0</v>
      </c>
      <c r="E140" s="28">
        <v>0.45</v>
      </c>
      <c r="F140" s="28">
        <f t="shared" si="16"/>
        <v>0.45</v>
      </c>
      <c r="G140" s="65">
        <f t="shared" si="13"/>
        <v>0.38691000000000003</v>
      </c>
      <c r="H140" s="12">
        <f>C140/11031.5*H10</f>
        <v>0.18792338321352484</v>
      </c>
      <c r="I140" s="14">
        <f t="shared" si="15"/>
        <v>0.57483338321352484</v>
      </c>
      <c r="J140" s="26"/>
      <c r="K140" s="33"/>
      <c r="L140" s="68"/>
      <c r="M140" s="58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5">
      <c r="A141" s="15">
        <v>136</v>
      </c>
      <c r="B141" s="25" t="s">
        <v>261</v>
      </c>
      <c r="C141" s="16">
        <v>101.8</v>
      </c>
      <c r="D141" s="28">
        <v>0</v>
      </c>
      <c r="E141" s="28">
        <v>0.64</v>
      </c>
      <c r="F141" s="28">
        <f t="shared" si="16"/>
        <v>0.64</v>
      </c>
      <c r="G141" s="65">
        <f t="shared" si="13"/>
        <v>0.55027199999999998</v>
      </c>
      <c r="H141" s="12">
        <f>C141/11031.5*H10</f>
        <v>0.40106080526492299</v>
      </c>
      <c r="I141" s="14">
        <f t="shared" si="15"/>
        <v>0.95133280526492303</v>
      </c>
      <c r="J141" s="26"/>
      <c r="K141" s="33"/>
      <c r="L141" s="68"/>
      <c r="M141" s="58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5">
      <c r="A142" s="15">
        <v>137</v>
      </c>
      <c r="B142" s="25" t="s">
        <v>262</v>
      </c>
      <c r="C142" s="16">
        <v>67.3</v>
      </c>
      <c r="D142" s="28">
        <v>0</v>
      </c>
      <c r="E142" s="28">
        <v>0.32400000000000001</v>
      </c>
      <c r="F142" s="28">
        <f t="shared" si="16"/>
        <v>0.32400000000000001</v>
      </c>
      <c r="G142" s="65">
        <f t="shared" si="13"/>
        <v>0.27857520000000002</v>
      </c>
      <c r="H142" s="12">
        <f>C142/11031.5*H10</f>
        <v>0.26514137715451197</v>
      </c>
      <c r="I142" s="14">
        <f t="shared" si="15"/>
        <v>0.54371657715451205</v>
      </c>
      <c r="J142" s="26"/>
      <c r="K142" s="33"/>
      <c r="L142" s="68"/>
      <c r="M142" s="58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5">
      <c r="A143" s="15">
        <v>138</v>
      </c>
      <c r="B143" s="25" t="s">
        <v>263</v>
      </c>
      <c r="C143" s="16">
        <v>51</v>
      </c>
      <c r="D143" s="28">
        <v>0</v>
      </c>
      <c r="E143" s="28">
        <v>0.25800000000000001</v>
      </c>
      <c r="F143" s="28">
        <f t="shared" si="16"/>
        <v>0.25800000000000001</v>
      </c>
      <c r="G143" s="65">
        <f t="shared" si="13"/>
        <v>0.22182840000000001</v>
      </c>
      <c r="H143" s="12">
        <f>C143/11031.5*H10</f>
        <v>0.2009243719893033</v>
      </c>
      <c r="I143" s="14">
        <f t="shared" si="15"/>
        <v>0.42275277198930328</v>
      </c>
      <c r="J143" s="26"/>
      <c r="K143" s="33"/>
      <c r="L143" s="68"/>
      <c r="M143" s="58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5">
      <c r="A144" s="15">
        <v>139</v>
      </c>
      <c r="B144" s="25" t="s">
        <v>264</v>
      </c>
      <c r="C144" s="16">
        <v>50.6</v>
      </c>
      <c r="D144" s="28">
        <v>0</v>
      </c>
      <c r="E144" s="28">
        <v>0</v>
      </c>
      <c r="F144" s="28">
        <f t="shared" si="16"/>
        <v>0</v>
      </c>
      <c r="G144" s="65">
        <f t="shared" ref="G144:G188" si="17">F144*0.8598</f>
        <v>0</v>
      </c>
      <c r="H144" s="12">
        <f>C144/11031.5*H10</f>
        <v>0.19934849456193621</v>
      </c>
      <c r="I144" s="14">
        <f t="shared" si="15"/>
        <v>0.19934849456193621</v>
      </c>
      <c r="J144" s="26"/>
      <c r="K144" s="33"/>
      <c r="L144" s="68"/>
      <c r="M144" s="58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5">
      <c r="A145" s="15">
        <v>140</v>
      </c>
      <c r="B145" s="25" t="s">
        <v>144</v>
      </c>
      <c r="C145" s="16">
        <v>44.8</v>
      </c>
      <c r="D145" s="28">
        <v>0</v>
      </c>
      <c r="E145" s="28">
        <v>0.29899999999999999</v>
      </c>
      <c r="F145" s="28">
        <f t="shared" si="16"/>
        <v>0.29899999999999999</v>
      </c>
      <c r="G145" s="65">
        <f t="shared" si="17"/>
        <v>0.25708019999999998</v>
      </c>
      <c r="H145" s="12">
        <f>C145/11031.5*H10</f>
        <v>0.17649827186511347</v>
      </c>
      <c r="I145" s="14">
        <f t="shared" si="15"/>
        <v>0.43357847186511345</v>
      </c>
      <c r="J145" s="26"/>
      <c r="K145" s="33"/>
      <c r="L145" s="68"/>
      <c r="M145" s="58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5">
      <c r="A146" s="15">
        <v>141</v>
      </c>
      <c r="B146" s="25" t="s">
        <v>265</v>
      </c>
      <c r="C146" s="16">
        <v>75.7</v>
      </c>
      <c r="D146" s="28">
        <v>0</v>
      </c>
      <c r="E146" s="28">
        <v>0.54</v>
      </c>
      <c r="F146" s="28">
        <f t="shared" si="16"/>
        <v>0.54</v>
      </c>
      <c r="G146" s="65">
        <f t="shared" si="17"/>
        <v>0.46429200000000004</v>
      </c>
      <c r="H146" s="12">
        <f>C146/11031.5*H10</f>
        <v>0.29823480312922079</v>
      </c>
      <c r="I146" s="14">
        <f t="shared" si="15"/>
        <v>0.76252680312922083</v>
      </c>
      <c r="J146" s="26"/>
      <c r="K146" s="33"/>
      <c r="L146" s="68"/>
      <c r="M146" s="58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5">
      <c r="A147" s="15">
        <v>142</v>
      </c>
      <c r="B147" s="25" t="s">
        <v>266</v>
      </c>
      <c r="C147" s="16">
        <v>56.7</v>
      </c>
      <c r="D147" s="28">
        <v>0</v>
      </c>
      <c r="E147" s="28">
        <v>0.44500000000000001</v>
      </c>
      <c r="F147" s="28">
        <f t="shared" si="16"/>
        <v>0.44500000000000001</v>
      </c>
      <c r="G147" s="65">
        <f t="shared" si="17"/>
        <v>0.38261100000000003</v>
      </c>
      <c r="H147" s="12">
        <f>C147/11031.5*H10</f>
        <v>0.22338062532928424</v>
      </c>
      <c r="I147" s="14">
        <f t="shared" si="15"/>
        <v>0.6059916253292843</v>
      </c>
      <c r="J147" s="26"/>
      <c r="K147" s="33"/>
      <c r="L147" s="68"/>
      <c r="M147" s="58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x14ac:dyDescent="0.25">
      <c r="A148" s="15">
        <v>143</v>
      </c>
      <c r="B148" s="25" t="s">
        <v>249</v>
      </c>
      <c r="C148" s="16">
        <v>47.7</v>
      </c>
      <c r="D148" s="28">
        <v>0</v>
      </c>
      <c r="E148" s="28">
        <v>0.23899999999999999</v>
      </c>
      <c r="F148" s="28">
        <f t="shared" si="16"/>
        <v>0.23899999999999999</v>
      </c>
      <c r="G148" s="65">
        <f t="shared" si="17"/>
        <v>0.20549219999999999</v>
      </c>
      <c r="H148" s="12">
        <f>C148/11031.5*H10</f>
        <v>0.18792338321352484</v>
      </c>
      <c r="I148" s="14">
        <f t="shared" si="15"/>
        <v>0.39341558321352482</v>
      </c>
      <c r="J148" s="26"/>
      <c r="K148" s="33"/>
      <c r="L148" s="68"/>
      <c r="M148" s="58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x14ac:dyDescent="0.25">
      <c r="A149" s="15">
        <v>144</v>
      </c>
      <c r="B149" s="25" t="s">
        <v>267</v>
      </c>
      <c r="C149" s="16">
        <v>48.1</v>
      </c>
      <c r="D149" s="28">
        <v>0</v>
      </c>
      <c r="E149" s="28">
        <v>0.35499999999999998</v>
      </c>
      <c r="F149" s="28">
        <f t="shared" si="16"/>
        <v>0.35499999999999998</v>
      </c>
      <c r="G149" s="65">
        <f t="shared" si="17"/>
        <v>0.30522899999999997</v>
      </c>
      <c r="H149" s="12">
        <f>C149/11031.5*H10</f>
        <v>0.18949926064089193</v>
      </c>
      <c r="I149" s="14">
        <f t="shared" si="15"/>
        <v>0.49472826064089193</v>
      </c>
      <c r="J149" s="26"/>
      <c r="K149" s="33"/>
      <c r="L149" s="68"/>
      <c r="M149" s="58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x14ac:dyDescent="0.25">
      <c r="A150" s="15">
        <v>148</v>
      </c>
      <c r="B150" s="25" t="s">
        <v>145</v>
      </c>
      <c r="C150" s="16">
        <v>94.2</v>
      </c>
      <c r="D150" s="28">
        <v>0</v>
      </c>
      <c r="E150" s="28">
        <v>1.46</v>
      </c>
      <c r="F150" s="28">
        <f t="shared" si="16"/>
        <v>1.46</v>
      </c>
      <c r="G150" s="65">
        <f t="shared" si="17"/>
        <v>1.2553080000000001</v>
      </c>
      <c r="H150" s="12">
        <f>C150/11031.5*H10</f>
        <v>0.37111913414494846</v>
      </c>
      <c r="I150" s="14">
        <f t="shared" si="15"/>
        <v>1.6264271341449485</v>
      </c>
      <c r="J150" s="26"/>
      <c r="K150" s="33"/>
      <c r="L150" s="68"/>
      <c r="M150" s="58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x14ac:dyDescent="0.25">
      <c r="A151" s="15">
        <v>149</v>
      </c>
      <c r="B151" s="25" t="s">
        <v>146</v>
      </c>
      <c r="C151" s="24">
        <v>68.099999999999994</v>
      </c>
      <c r="D151" s="28">
        <v>0</v>
      </c>
      <c r="E151" s="28">
        <v>0</v>
      </c>
      <c r="F151" s="28">
        <f t="shared" si="16"/>
        <v>0</v>
      </c>
      <c r="G151" s="65">
        <f t="shared" si="17"/>
        <v>0</v>
      </c>
      <c r="H151" s="12">
        <f>C151/11031.5*H10</f>
        <v>0.26829313200924615</v>
      </c>
      <c r="I151" s="14">
        <f t="shared" si="15"/>
        <v>0.26829313200924615</v>
      </c>
      <c r="J151" s="26"/>
      <c r="K151" s="33"/>
      <c r="L151" s="68"/>
      <c r="M151" s="58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x14ac:dyDescent="0.25">
      <c r="A152" s="15">
        <v>150</v>
      </c>
      <c r="B152" s="25" t="s">
        <v>147</v>
      </c>
      <c r="C152" s="24">
        <v>68.400000000000006</v>
      </c>
      <c r="D152" s="28">
        <v>0</v>
      </c>
      <c r="E152" s="28">
        <v>0</v>
      </c>
      <c r="F152" s="28">
        <f t="shared" si="16"/>
        <v>0</v>
      </c>
      <c r="G152" s="65">
        <f t="shared" si="17"/>
        <v>0</v>
      </c>
      <c r="H152" s="12">
        <f>C152/11031.5*H10</f>
        <v>0.26947504007977147</v>
      </c>
      <c r="I152" s="14">
        <f t="shared" si="15"/>
        <v>0.26947504007977147</v>
      </c>
      <c r="J152" s="26"/>
      <c r="K152" s="33"/>
      <c r="L152" s="68"/>
      <c r="M152" s="58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x14ac:dyDescent="0.25">
      <c r="A153" s="15">
        <v>151</v>
      </c>
      <c r="B153" s="25" t="s">
        <v>148</v>
      </c>
      <c r="C153" s="24">
        <v>93.8</v>
      </c>
      <c r="D153" s="28">
        <v>0</v>
      </c>
      <c r="E153" s="28">
        <v>0.66</v>
      </c>
      <c r="F153" s="28">
        <f t="shared" si="16"/>
        <v>0.66</v>
      </c>
      <c r="G153" s="65">
        <f t="shared" si="17"/>
        <v>0.56746800000000008</v>
      </c>
      <c r="H153" s="12">
        <f>C153/11031.5*H10</f>
        <v>0.36954325671758137</v>
      </c>
      <c r="I153" s="14">
        <f t="shared" si="15"/>
        <v>0.93701125671758145</v>
      </c>
      <c r="J153" s="26"/>
      <c r="K153" s="33"/>
      <c r="L153" s="68"/>
      <c r="M153" s="58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x14ac:dyDescent="0.25">
      <c r="A154" s="76">
        <v>152</v>
      </c>
      <c r="B154" s="25" t="s">
        <v>149</v>
      </c>
      <c r="C154" s="24">
        <v>68.400000000000006</v>
      </c>
      <c r="D154" s="28">
        <v>0</v>
      </c>
      <c r="E154" s="28">
        <v>0.42099999999999999</v>
      </c>
      <c r="F154" s="28">
        <f t="shared" si="16"/>
        <v>0.42099999999999999</v>
      </c>
      <c r="G154" s="65">
        <f t="shared" si="17"/>
        <v>0.36197580000000001</v>
      </c>
      <c r="H154" s="12">
        <f>C154/11031.5*H10</f>
        <v>0.26947504007977147</v>
      </c>
      <c r="I154" s="14">
        <f t="shared" ref="I154:I188" si="18">G154+H154</f>
        <v>0.63145084007977148</v>
      </c>
      <c r="J154" s="26"/>
      <c r="K154" s="33"/>
      <c r="L154" s="68"/>
      <c r="M154" s="58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x14ac:dyDescent="0.25">
      <c r="A155" s="15">
        <v>153</v>
      </c>
      <c r="B155" s="25" t="s">
        <v>150</v>
      </c>
      <c r="C155" s="24">
        <v>68.7</v>
      </c>
      <c r="D155" s="28">
        <v>0</v>
      </c>
      <c r="E155" s="28">
        <v>1E-3</v>
      </c>
      <c r="F155" s="28">
        <f t="shared" si="16"/>
        <v>1E-3</v>
      </c>
      <c r="G155" s="65">
        <f t="shared" si="17"/>
        <v>8.5979999999999997E-4</v>
      </c>
      <c r="H155" s="12">
        <f>C155/11031.5*H10</f>
        <v>0.27065694815029684</v>
      </c>
      <c r="I155" s="14">
        <f t="shared" si="18"/>
        <v>0.27151674815029686</v>
      </c>
      <c r="J155" s="26"/>
      <c r="K155" s="33"/>
      <c r="L155" s="68"/>
      <c r="M155" s="58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x14ac:dyDescent="0.25">
      <c r="A156" s="15">
        <v>154</v>
      </c>
      <c r="B156" s="25" t="s">
        <v>151</v>
      </c>
      <c r="C156" s="24">
        <v>94.1</v>
      </c>
      <c r="D156" s="28">
        <v>0</v>
      </c>
      <c r="E156" s="28">
        <v>0.78600000000000003</v>
      </c>
      <c r="F156" s="28">
        <f t="shared" si="16"/>
        <v>0.78600000000000003</v>
      </c>
      <c r="G156" s="65">
        <f t="shared" si="17"/>
        <v>0.67580280000000004</v>
      </c>
      <c r="H156" s="12">
        <f>C156/11031.5*H10</f>
        <v>0.37072516478810663</v>
      </c>
      <c r="I156" s="14">
        <f t="shared" si="18"/>
        <v>1.0465279647881067</v>
      </c>
      <c r="J156" s="26"/>
      <c r="K156" s="33"/>
      <c r="L156" s="68"/>
      <c r="M156" s="58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x14ac:dyDescent="0.25">
      <c r="A157" s="72">
        <v>155</v>
      </c>
      <c r="B157" s="25" t="s">
        <v>152</v>
      </c>
      <c r="C157" s="24">
        <v>68.3</v>
      </c>
      <c r="D157" s="28">
        <v>0</v>
      </c>
      <c r="E157" s="28">
        <v>0.23400000000000001</v>
      </c>
      <c r="F157" s="28">
        <f t="shared" si="16"/>
        <v>0.23400000000000001</v>
      </c>
      <c r="G157" s="65">
        <f t="shared" si="17"/>
        <v>0.20119320000000002</v>
      </c>
      <c r="H157" s="12">
        <f>C157/11031.5*H10</f>
        <v>0.26908107072292969</v>
      </c>
      <c r="I157" s="14">
        <f t="shared" si="18"/>
        <v>0.47027427072292971</v>
      </c>
      <c r="J157" s="26"/>
      <c r="K157" s="33"/>
      <c r="L157" s="68"/>
      <c r="M157" s="58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x14ac:dyDescent="0.25">
      <c r="A158" s="15">
        <v>156</v>
      </c>
      <c r="B158" s="25" t="s">
        <v>153</v>
      </c>
      <c r="C158" s="24">
        <v>68.7</v>
      </c>
      <c r="D158" s="28">
        <v>0</v>
      </c>
      <c r="E158" s="28">
        <v>0.74299999999999999</v>
      </c>
      <c r="F158" s="28">
        <f t="shared" si="16"/>
        <v>0.74299999999999999</v>
      </c>
      <c r="G158" s="65">
        <f t="shared" si="17"/>
        <v>0.63883140000000005</v>
      </c>
      <c r="H158" s="12">
        <f>C158/11031.5*H10</f>
        <v>0.27065694815029684</v>
      </c>
      <c r="I158" s="14">
        <f t="shared" si="18"/>
        <v>0.90948834815029689</v>
      </c>
      <c r="J158" s="26"/>
      <c r="K158" s="33"/>
      <c r="L158" s="68"/>
      <c r="M158" s="58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x14ac:dyDescent="0.25">
      <c r="A159" s="15">
        <v>157</v>
      </c>
      <c r="B159" s="25" t="s">
        <v>154</v>
      </c>
      <c r="C159" s="24">
        <v>94.2</v>
      </c>
      <c r="D159" s="28">
        <v>0</v>
      </c>
      <c r="E159" s="28">
        <v>1.0189999999999999</v>
      </c>
      <c r="F159" s="28">
        <f t="shared" si="16"/>
        <v>1.0189999999999999</v>
      </c>
      <c r="G159" s="65">
        <f t="shared" si="17"/>
        <v>0.87613619999999992</v>
      </c>
      <c r="H159" s="12">
        <f>C159/11031.5*H10</f>
        <v>0.37111913414494846</v>
      </c>
      <c r="I159" s="14">
        <f t="shared" si="18"/>
        <v>1.2472553341449484</v>
      </c>
      <c r="J159" s="26"/>
      <c r="K159" s="33"/>
      <c r="L159" s="68"/>
      <c r="M159" s="58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x14ac:dyDescent="0.25">
      <c r="A160" s="15">
        <v>158</v>
      </c>
      <c r="B160" s="25" t="s">
        <v>155</v>
      </c>
      <c r="C160" s="24">
        <v>68.2</v>
      </c>
      <c r="D160" s="28">
        <v>0</v>
      </c>
      <c r="E160" s="28">
        <v>0.129</v>
      </c>
      <c r="F160" s="28">
        <f t="shared" ref="F160:F188" si="19">E160-D160</f>
        <v>0.129</v>
      </c>
      <c r="G160" s="65">
        <f t="shared" si="17"/>
        <v>0.1109142</v>
      </c>
      <c r="H160" s="12">
        <f>C160/11031.5*H10</f>
        <v>0.26868710136608792</v>
      </c>
      <c r="I160" s="14">
        <f t="shared" si="18"/>
        <v>0.37960130136608794</v>
      </c>
      <c r="J160" s="26"/>
      <c r="K160" s="33"/>
      <c r="L160" s="68"/>
      <c r="M160" s="58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x14ac:dyDescent="0.25">
      <c r="A161" s="15">
        <v>159</v>
      </c>
      <c r="B161" s="25" t="s">
        <v>156</v>
      </c>
      <c r="C161" s="24">
        <v>68.7</v>
      </c>
      <c r="D161" s="28">
        <v>0</v>
      </c>
      <c r="E161" s="28">
        <v>0.18099999999999999</v>
      </c>
      <c r="F161" s="28">
        <f t="shared" si="19"/>
        <v>0.18099999999999999</v>
      </c>
      <c r="G161" s="65">
        <f t="shared" si="17"/>
        <v>0.15562380000000001</v>
      </c>
      <c r="H161" s="12">
        <f>C161/11031.5*H10</f>
        <v>0.27065694815029684</v>
      </c>
      <c r="I161" s="14">
        <f t="shared" si="18"/>
        <v>0.42628074815029682</v>
      </c>
      <c r="J161" s="26"/>
      <c r="K161" s="33"/>
      <c r="L161" s="68"/>
      <c r="M161" s="58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x14ac:dyDescent="0.25">
      <c r="A162" s="15">
        <v>160</v>
      </c>
      <c r="B162" s="25" t="s">
        <v>157</v>
      </c>
      <c r="C162" s="24">
        <v>93.6</v>
      </c>
      <c r="D162" s="28">
        <v>0</v>
      </c>
      <c r="E162" s="28">
        <v>0.92700000000000005</v>
      </c>
      <c r="F162" s="28">
        <f t="shared" si="19"/>
        <v>0.92700000000000005</v>
      </c>
      <c r="G162" s="65">
        <f t="shared" si="17"/>
        <v>0.79703460000000004</v>
      </c>
      <c r="H162" s="12">
        <f>C162/11031.5*H10</f>
        <v>0.36875531800389777</v>
      </c>
      <c r="I162" s="14">
        <f>G162+H162</f>
        <v>1.1657899180038978</v>
      </c>
      <c r="J162" s="26"/>
      <c r="K162" s="33"/>
      <c r="L162" s="68"/>
      <c r="M162" s="58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x14ac:dyDescent="0.25">
      <c r="A163" s="15">
        <v>161</v>
      </c>
      <c r="B163" s="25" t="s">
        <v>158</v>
      </c>
      <c r="C163" s="24">
        <v>68.3</v>
      </c>
      <c r="D163" s="28">
        <v>0</v>
      </c>
      <c r="E163" s="28">
        <v>0</v>
      </c>
      <c r="F163" s="28">
        <f t="shared" si="19"/>
        <v>0</v>
      </c>
      <c r="G163" s="65">
        <f t="shared" si="17"/>
        <v>0</v>
      </c>
      <c r="H163" s="12">
        <f>C163/11031.5*H10</f>
        <v>0.26908107072292969</v>
      </c>
      <c r="I163" s="14">
        <f t="shared" si="18"/>
        <v>0.26908107072292969</v>
      </c>
      <c r="J163" s="26"/>
      <c r="K163" s="33"/>
      <c r="L163" s="68"/>
      <c r="M163" s="58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x14ac:dyDescent="0.25">
      <c r="A164" s="15">
        <v>162</v>
      </c>
      <c r="B164" s="25" t="s">
        <v>159</v>
      </c>
      <c r="C164" s="24">
        <v>68.7</v>
      </c>
      <c r="D164" s="28">
        <v>0</v>
      </c>
      <c r="E164" s="28">
        <v>1E-3</v>
      </c>
      <c r="F164" s="28">
        <f t="shared" si="19"/>
        <v>1E-3</v>
      </c>
      <c r="G164" s="65">
        <f t="shared" si="17"/>
        <v>8.5979999999999997E-4</v>
      </c>
      <c r="H164" s="12">
        <f>C164/11031.5*H10</f>
        <v>0.27065694815029684</v>
      </c>
      <c r="I164" s="14">
        <f t="shared" si="18"/>
        <v>0.27151674815029686</v>
      </c>
      <c r="J164" s="26"/>
      <c r="K164" s="33"/>
      <c r="L164" s="68"/>
      <c r="M164" s="58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x14ac:dyDescent="0.25">
      <c r="A165" s="15">
        <v>163</v>
      </c>
      <c r="B165" s="25" t="s">
        <v>160</v>
      </c>
      <c r="C165" s="24">
        <v>94.2</v>
      </c>
      <c r="D165" s="28">
        <v>0</v>
      </c>
      <c r="E165" s="28">
        <v>0.95599999999999996</v>
      </c>
      <c r="F165" s="28">
        <f t="shared" si="19"/>
        <v>0.95599999999999996</v>
      </c>
      <c r="G165" s="65">
        <f t="shared" si="17"/>
        <v>0.82196879999999994</v>
      </c>
      <c r="H165" s="12">
        <f>C165/11031.5*H10</f>
        <v>0.37111913414494846</v>
      </c>
      <c r="I165" s="14">
        <f t="shared" si="18"/>
        <v>1.1930879341449483</v>
      </c>
      <c r="J165" s="26"/>
      <c r="K165" s="33"/>
      <c r="L165" s="68"/>
      <c r="M165" s="58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x14ac:dyDescent="0.25">
      <c r="A166" s="15">
        <v>164</v>
      </c>
      <c r="B166" s="25" t="s">
        <v>161</v>
      </c>
      <c r="C166" s="24">
        <v>68.3</v>
      </c>
      <c r="D166" s="28">
        <v>0</v>
      </c>
      <c r="E166" s="28">
        <v>1.4999999999999999E-2</v>
      </c>
      <c r="F166" s="28">
        <f t="shared" si="19"/>
        <v>1.4999999999999999E-2</v>
      </c>
      <c r="G166" s="65">
        <f t="shared" si="17"/>
        <v>1.2897E-2</v>
      </c>
      <c r="H166" s="12">
        <f>C166/11031.5*H10</f>
        <v>0.26908107072292969</v>
      </c>
      <c r="I166" s="14">
        <f t="shared" si="18"/>
        <v>0.28197807072292969</v>
      </c>
      <c r="J166" s="26"/>
      <c r="K166" s="33"/>
      <c r="L166" s="68"/>
      <c r="M166" s="58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x14ac:dyDescent="0.25">
      <c r="A167" s="15">
        <v>165</v>
      </c>
      <c r="B167" s="25" t="s">
        <v>162</v>
      </c>
      <c r="C167" s="16">
        <v>68.900000000000006</v>
      </c>
      <c r="D167" s="28">
        <v>0</v>
      </c>
      <c r="E167" s="28">
        <v>0.64200000000000002</v>
      </c>
      <c r="F167" s="28">
        <f t="shared" si="19"/>
        <v>0.64200000000000002</v>
      </c>
      <c r="G167" s="65">
        <f t="shared" si="17"/>
        <v>0.55199160000000003</v>
      </c>
      <c r="H167" s="12">
        <f>C167/11031.5*H10</f>
        <v>0.27144488686398038</v>
      </c>
      <c r="I167" s="14">
        <f t="shared" si="18"/>
        <v>0.82343648686398041</v>
      </c>
      <c r="J167" s="26"/>
      <c r="K167" s="33"/>
      <c r="L167" s="68"/>
      <c r="M167" s="58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x14ac:dyDescent="0.25">
      <c r="A168" s="15">
        <v>166</v>
      </c>
      <c r="B168" s="25" t="s">
        <v>163</v>
      </c>
      <c r="C168" s="24">
        <v>93.9</v>
      </c>
      <c r="D168" s="28">
        <v>0</v>
      </c>
      <c r="E168" s="28">
        <v>0.28699999999999998</v>
      </c>
      <c r="F168" s="28">
        <f t="shared" si="19"/>
        <v>0.28699999999999998</v>
      </c>
      <c r="G168" s="65">
        <f t="shared" si="17"/>
        <v>0.24676259999999997</v>
      </c>
      <c r="H168" s="12">
        <f>C168/11031.5*H10</f>
        <v>0.36993722607442314</v>
      </c>
      <c r="I168" s="14">
        <f t="shared" si="18"/>
        <v>0.61669982607442309</v>
      </c>
      <c r="J168" s="26"/>
      <c r="K168" s="33"/>
      <c r="L168" s="68"/>
      <c r="M168" s="58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x14ac:dyDescent="0.25">
      <c r="A169" s="15">
        <v>167</v>
      </c>
      <c r="B169" s="25" t="s">
        <v>164</v>
      </c>
      <c r="C169" s="24">
        <v>68.599999999999994</v>
      </c>
      <c r="D169" s="28">
        <v>0</v>
      </c>
      <c r="E169" s="28">
        <v>0.40699999999999997</v>
      </c>
      <c r="F169" s="28">
        <f t="shared" si="19"/>
        <v>0.40699999999999997</v>
      </c>
      <c r="G169" s="65">
        <f t="shared" si="17"/>
        <v>0.34993859999999999</v>
      </c>
      <c r="H169" s="12">
        <f>C169/11031.5*H10</f>
        <v>0.27026297879345501</v>
      </c>
      <c r="I169" s="14">
        <f t="shared" si="18"/>
        <v>0.62020157879345494</v>
      </c>
      <c r="J169" s="26"/>
      <c r="K169" s="33"/>
      <c r="L169" s="68"/>
      <c r="M169" s="58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x14ac:dyDescent="0.25">
      <c r="A170" s="15">
        <v>168</v>
      </c>
      <c r="B170" s="25" t="s">
        <v>165</v>
      </c>
      <c r="C170" s="24">
        <v>68.7</v>
      </c>
      <c r="D170" s="28">
        <v>0</v>
      </c>
      <c r="E170" s="28">
        <v>0.50600000000000001</v>
      </c>
      <c r="F170" s="28">
        <f t="shared" si="19"/>
        <v>0.50600000000000001</v>
      </c>
      <c r="G170" s="65">
        <f t="shared" si="17"/>
        <v>0.43505880000000002</v>
      </c>
      <c r="H170" s="12">
        <f>C170/11031.5*H10</f>
        <v>0.27065694815029684</v>
      </c>
      <c r="I170" s="14">
        <f t="shared" si="18"/>
        <v>0.70571574815029692</v>
      </c>
      <c r="J170" s="26"/>
      <c r="K170" s="33"/>
      <c r="L170" s="68"/>
      <c r="M170" s="58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x14ac:dyDescent="0.25">
      <c r="A171" s="15">
        <v>169</v>
      </c>
      <c r="B171" s="25" t="s">
        <v>166</v>
      </c>
      <c r="C171" s="24">
        <v>93.9</v>
      </c>
      <c r="D171" s="28">
        <v>0</v>
      </c>
      <c r="E171" s="28">
        <v>0.93500000000000005</v>
      </c>
      <c r="F171" s="28">
        <f t="shared" si="19"/>
        <v>0.93500000000000005</v>
      </c>
      <c r="G171" s="65">
        <f t="shared" si="17"/>
        <v>0.8039130000000001</v>
      </c>
      <c r="H171" s="12">
        <f>C171/11031.5*H10</f>
        <v>0.36993722607442314</v>
      </c>
      <c r="I171" s="14">
        <f t="shared" si="18"/>
        <v>1.1738502260744232</v>
      </c>
      <c r="J171" s="26"/>
      <c r="K171" s="33"/>
      <c r="L171" s="68"/>
      <c r="M171" s="58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x14ac:dyDescent="0.25">
      <c r="A172" s="15">
        <v>170</v>
      </c>
      <c r="B172" s="25" t="s">
        <v>167</v>
      </c>
      <c r="C172" s="24">
        <v>69.099999999999994</v>
      </c>
      <c r="D172" s="28">
        <v>0</v>
      </c>
      <c r="E172" s="28">
        <v>0.20399999999999999</v>
      </c>
      <c r="F172" s="28">
        <f t="shared" si="19"/>
        <v>0.20399999999999999</v>
      </c>
      <c r="G172" s="65">
        <f t="shared" si="17"/>
        <v>0.17539919999999998</v>
      </c>
      <c r="H172" s="12">
        <f>C172/11031.5*H10</f>
        <v>0.27223282557766387</v>
      </c>
      <c r="I172" s="14">
        <f t="shared" si="18"/>
        <v>0.44763202557766385</v>
      </c>
      <c r="J172" s="26"/>
      <c r="K172" s="33"/>
      <c r="L172" s="68"/>
      <c r="M172" s="58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x14ac:dyDescent="0.25">
      <c r="A173" s="15">
        <v>171</v>
      </c>
      <c r="B173" s="25" t="s">
        <v>168</v>
      </c>
      <c r="C173" s="24">
        <v>68.400000000000006</v>
      </c>
      <c r="D173" s="28">
        <v>0</v>
      </c>
      <c r="E173" s="28">
        <v>0.42599999999999999</v>
      </c>
      <c r="F173" s="28">
        <f t="shared" si="19"/>
        <v>0.42599999999999999</v>
      </c>
      <c r="G173" s="65">
        <f t="shared" si="17"/>
        <v>0.36627480000000001</v>
      </c>
      <c r="H173" s="12">
        <f>C173/11031.5*H10</f>
        <v>0.26947504007977147</v>
      </c>
      <c r="I173" s="14">
        <f t="shared" si="18"/>
        <v>0.63574984007977142</v>
      </c>
      <c r="J173" s="26"/>
      <c r="K173" s="33"/>
      <c r="L173" s="68"/>
      <c r="M173" s="58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x14ac:dyDescent="0.25">
      <c r="A174" s="15">
        <v>172</v>
      </c>
      <c r="B174" s="25" t="s">
        <v>169</v>
      </c>
      <c r="C174" s="24">
        <v>94</v>
      </c>
      <c r="D174" s="28">
        <v>0</v>
      </c>
      <c r="E174" s="28">
        <v>1.04</v>
      </c>
      <c r="F174" s="28">
        <f t="shared" si="19"/>
        <v>1.04</v>
      </c>
      <c r="G174" s="65">
        <f t="shared" si="17"/>
        <v>0.89419199999999999</v>
      </c>
      <c r="H174" s="12">
        <f>C174/11031.5*H10</f>
        <v>0.37033119543126486</v>
      </c>
      <c r="I174" s="14">
        <f t="shared" si="18"/>
        <v>1.2645231954312648</v>
      </c>
      <c r="J174" s="26"/>
      <c r="K174" s="33"/>
      <c r="L174" s="68"/>
      <c r="M174" s="58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x14ac:dyDescent="0.25">
      <c r="A175" s="15">
        <v>173</v>
      </c>
      <c r="B175" s="25" t="s">
        <v>170</v>
      </c>
      <c r="C175" s="24">
        <v>68.400000000000006</v>
      </c>
      <c r="D175" s="28">
        <v>0</v>
      </c>
      <c r="E175" s="28">
        <v>0</v>
      </c>
      <c r="F175" s="28">
        <f t="shared" si="19"/>
        <v>0</v>
      </c>
      <c r="G175" s="65">
        <f t="shared" si="17"/>
        <v>0</v>
      </c>
      <c r="H175" s="12">
        <f>C175/11031.5*H10</f>
        <v>0.26947504007977147</v>
      </c>
      <c r="I175" s="14">
        <f t="shared" si="18"/>
        <v>0.26947504007977147</v>
      </c>
      <c r="J175" s="26"/>
      <c r="K175" s="33"/>
      <c r="L175" s="68"/>
      <c r="M175" s="58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x14ac:dyDescent="0.25">
      <c r="A176" s="15">
        <v>174</v>
      </c>
      <c r="B176" s="25" t="s">
        <v>171</v>
      </c>
      <c r="C176" s="24">
        <v>68.400000000000006</v>
      </c>
      <c r="D176" s="28">
        <v>0</v>
      </c>
      <c r="E176" s="28">
        <v>0.113</v>
      </c>
      <c r="F176" s="28">
        <f t="shared" si="19"/>
        <v>0.113</v>
      </c>
      <c r="G176" s="65">
        <f t="shared" si="17"/>
        <v>9.7157400000000005E-2</v>
      </c>
      <c r="H176" s="12">
        <f>C176/11031.5*H10</f>
        <v>0.26947504007977147</v>
      </c>
      <c r="I176" s="14">
        <f t="shared" si="18"/>
        <v>0.36663244007977147</v>
      </c>
      <c r="J176" s="26"/>
      <c r="K176" s="33"/>
      <c r="L176" s="68"/>
      <c r="M176" s="58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x14ac:dyDescent="0.25">
      <c r="A177" s="15">
        <v>175</v>
      </c>
      <c r="B177" s="25" t="s">
        <v>172</v>
      </c>
      <c r="C177" s="24">
        <v>94.1</v>
      </c>
      <c r="D177" s="28">
        <v>0</v>
      </c>
      <c r="E177" s="28">
        <v>1.2E-2</v>
      </c>
      <c r="F177" s="28">
        <f t="shared" si="19"/>
        <v>1.2E-2</v>
      </c>
      <c r="G177" s="65">
        <f t="shared" si="17"/>
        <v>1.03176E-2</v>
      </c>
      <c r="H177" s="12">
        <f>C177/11031.5*H10</f>
        <v>0.37072516478810663</v>
      </c>
      <c r="I177" s="14">
        <f t="shared" si="18"/>
        <v>0.38104276478810661</v>
      </c>
      <c r="J177" s="26"/>
      <c r="K177" s="33"/>
      <c r="L177" s="68"/>
      <c r="M177" s="58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x14ac:dyDescent="0.25">
      <c r="A178" s="15">
        <v>176</v>
      </c>
      <c r="B178" s="25" t="s">
        <v>173</v>
      </c>
      <c r="C178" s="24">
        <v>68.8</v>
      </c>
      <c r="D178" s="28">
        <v>0</v>
      </c>
      <c r="E178" s="28">
        <v>0.11700000000000001</v>
      </c>
      <c r="F178" s="28">
        <f t="shared" si="19"/>
        <v>0.11700000000000001</v>
      </c>
      <c r="G178" s="65">
        <f t="shared" si="17"/>
        <v>0.10059660000000001</v>
      </c>
      <c r="H178" s="12">
        <f>C178/11031.5*H10</f>
        <v>0.27105091750713856</v>
      </c>
      <c r="I178" s="14">
        <f t="shared" si="18"/>
        <v>0.37164751750713854</v>
      </c>
      <c r="J178" s="26"/>
      <c r="K178" s="33"/>
      <c r="L178" s="68"/>
      <c r="M178" s="58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x14ac:dyDescent="0.25">
      <c r="A179" s="15">
        <v>177</v>
      </c>
      <c r="B179" s="25" t="s">
        <v>174</v>
      </c>
      <c r="C179" s="24">
        <v>68.5</v>
      </c>
      <c r="D179" s="28">
        <v>0</v>
      </c>
      <c r="E179" s="28">
        <v>0</v>
      </c>
      <c r="F179" s="28">
        <f t="shared" si="19"/>
        <v>0</v>
      </c>
      <c r="G179" s="65">
        <f t="shared" si="17"/>
        <v>0</v>
      </c>
      <c r="H179" s="12">
        <f>C179/11031.5*H10</f>
        <v>0.26986900943661324</v>
      </c>
      <c r="I179" s="14">
        <f t="shared" si="18"/>
        <v>0.26986900943661324</v>
      </c>
      <c r="J179" s="26"/>
      <c r="K179" s="33"/>
      <c r="L179" s="68"/>
      <c r="M179" s="58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x14ac:dyDescent="0.25">
      <c r="A180" s="15">
        <v>178</v>
      </c>
      <c r="B180" s="25" t="s">
        <v>175</v>
      </c>
      <c r="C180" s="24">
        <v>94.3</v>
      </c>
      <c r="D180" s="28">
        <v>0</v>
      </c>
      <c r="E180" s="28">
        <v>0</v>
      </c>
      <c r="F180" s="28">
        <f t="shared" si="19"/>
        <v>0</v>
      </c>
      <c r="G180" s="65">
        <f t="shared" si="17"/>
        <v>0</v>
      </c>
      <c r="H180" s="12">
        <f>C180/11031.5*H10</f>
        <v>0.37151310350179023</v>
      </c>
      <c r="I180" s="14">
        <f t="shared" si="18"/>
        <v>0.37151310350179023</v>
      </c>
      <c r="J180" s="26"/>
      <c r="K180" s="33"/>
      <c r="L180" s="68"/>
      <c r="M180" s="58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x14ac:dyDescent="0.25">
      <c r="A181" s="15">
        <v>179</v>
      </c>
      <c r="B181" s="25" t="s">
        <v>176</v>
      </c>
      <c r="C181" s="24">
        <v>68.8</v>
      </c>
      <c r="D181" s="28">
        <v>0</v>
      </c>
      <c r="E181" s="28">
        <v>0.90400000000000003</v>
      </c>
      <c r="F181" s="28">
        <f t="shared" si="19"/>
        <v>0.90400000000000003</v>
      </c>
      <c r="G181" s="65">
        <f t="shared" si="17"/>
        <v>0.77725920000000004</v>
      </c>
      <c r="H181" s="12">
        <f>C181/11031.5*H10</f>
        <v>0.27105091750713856</v>
      </c>
      <c r="I181" s="14">
        <f t="shared" si="18"/>
        <v>1.0483101175071385</v>
      </c>
      <c r="J181" s="26"/>
      <c r="K181" s="33"/>
      <c r="L181" s="68"/>
      <c r="M181" s="58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x14ac:dyDescent="0.25">
      <c r="A182" s="15">
        <v>180</v>
      </c>
      <c r="B182" s="25" t="s">
        <v>177</v>
      </c>
      <c r="C182" s="24">
        <v>68.7</v>
      </c>
      <c r="D182" s="28">
        <v>0</v>
      </c>
      <c r="E182" s="28">
        <v>0.80100000000000005</v>
      </c>
      <c r="F182" s="28">
        <f t="shared" si="19"/>
        <v>0.80100000000000005</v>
      </c>
      <c r="G182" s="65">
        <f t="shared" si="17"/>
        <v>0.68869980000000008</v>
      </c>
      <c r="H182" s="12">
        <f>C182/11031.5*H10</f>
        <v>0.27065694815029684</v>
      </c>
      <c r="I182" s="14">
        <f t="shared" si="18"/>
        <v>0.95935674815029692</v>
      </c>
      <c r="J182" s="26"/>
      <c r="K182" s="33"/>
      <c r="L182" s="68"/>
      <c r="M182" s="58"/>
      <c r="N182" s="26"/>
      <c r="O182" s="77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x14ac:dyDescent="0.25">
      <c r="A183" s="15">
        <v>181</v>
      </c>
      <c r="B183" s="25" t="s">
        <v>178</v>
      </c>
      <c r="C183" s="24">
        <v>94.1</v>
      </c>
      <c r="D183" s="28">
        <v>0</v>
      </c>
      <c r="E183" s="28">
        <v>0.96299999999999997</v>
      </c>
      <c r="F183" s="28">
        <f t="shared" si="19"/>
        <v>0.96299999999999997</v>
      </c>
      <c r="G183" s="65">
        <f t="shared" si="17"/>
        <v>0.82798739999999993</v>
      </c>
      <c r="H183" s="12">
        <f>C183/11031.5*H10</f>
        <v>0.37072516478810663</v>
      </c>
      <c r="I183" s="14">
        <f t="shared" si="18"/>
        <v>1.1987125647881065</v>
      </c>
      <c r="J183" s="26"/>
      <c r="K183" s="33"/>
      <c r="L183" s="68"/>
      <c r="M183" s="58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x14ac:dyDescent="0.25">
      <c r="A184" s="15">
        <v>182</v>
      </c>
      <c r="B184" s="25" t="s">
        <v>179</v>
      </c>
      <c r="C184" s="24">
        <v>69.099999999999994</v>
      </c>
      <c r="D184" s="28">
        <v>0</v>
      </c>
      <c r="E184" s="28">
        <v>0.29699999999999999</v>
      </c>
      <c r="F184" s="28">
        <f t="shared" si="19"/>
        <v>0.29699999999999999</v>
      </c>
      <c r="G184" s="65">
        <f t="shared" si="17"/>
        <v>0.25536059999999999</v>
      </c>
      <c r="H184" s="12">
        <f>C184/11031.5*H10</f>
        <v>0.27223282557766387</v>
      </c>
      <c r="I184" s="14">
        <f t="shared" si="18"/>
        <v>0.52759342557766387</v>
      </c>
      <c r="J184" s="26"/>
      <c r="K184" s="33"/>
      <c r="L184" s="68"/>
      <c r="M184" s="58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x14ac:dyDescent="0.25">
      <c r="A185" s="15">
        <v>183</v>
      </c>
      <c r="B185" s="25" t="s">
        <v>180</v>
      </c>
      <c r="C185" s="24">
        <v>68.599999999999994</v>
      </c>
      <c r="D185" s="28">
        <v>0</v>
      </c>
      <c r="E185" s="28">
        <v>0.28499999999999998</v>
      </c>
      <c r="F185" s="28">
        <f t="shared" si="19"/>
        <v>0.28499999999999998</v>
      </c>
      <c r="G185" s="65">
        <f t="shared" si="17"/>
        <v>0.24504299999999998</v>
      </c>
      <c r="H185" s="12">
        <f>C185/11031.5*H10</f>
        <v>0.27026297879345501</v>
      </c>
      <c r="I185" s="14">
        <f t="shared" si="18"/>
        <v>0.51530597879345497</v>
      </c>
      <c r="J185" s="26"/>
      <c r="K185" s="33"/>
      <c r="L185" s="68"/>
      <c r="M185" s="58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x14ac:dyDescent="0.25">
      <c r="A186" s="15">
        <v>184</v>
      </c>
      <c r="B186" s="25" t="s">
        <v>181</v>
      </c>
      <c r="C186" s="24">
        <v>94.1</v>
      </c>
      <c r="D186" s="28">
        <v>0</v>
      </c>
      <c r="E186" s="28">
        <v>0.79700000000000004</v>
      </c>
      <c r="F186" s="28">
        <f t="shared" si="19"/>
        <v>0.79700000000000004</v>
      </c>
      <c r="G186" s="65">
        <f t="shared" si="17"/>
        <v>0.6852606</v>
      </c>
      <c r="H186" s="12">
        <f>C186/11031.5*H10</f>
        <v>0.37072516478810663</v>
      </c>
      <c r="I186" s="14">
        <f t="shared" si="18"/>
        <v>1.0559857647881066</v>
      </c>
      <c r="J186" s="26"/>
      <c r="K186" s="33"/>
      <c r="L186" s="68"/>
      <c r="M186" s="58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x14ac:dyDescent="0.25">
      <c r="A187" s="15">
        <v>185</v>
      </c>
      <c r="B187" s="25" t="s">
        <v>182</v>
      </c>
      <c r="C187" s="24">
        <v>69.099999999999994</v>
      </c>
      <c r="D187" s="28">
        <v>0</v>
      </c>
      <c r="E187" s="28">
        <v>0.47499999999999998</v>
      </c>
      <c r="F187" s="28">
        <f t="shared" si="19"/>
        <v>0.47499999999999998</v>
      </c>
      <c r="G187" s="65">
        <f t="shared" si="17"/>
        <v>0.40840499999999996</v>
      </c>
      <c r="H187" s="12">
        <f>C187/11031.5*H10</f>
        <v>0.27223282557766387</v>
      </c>
      <c r="I187" s="14">
        <f t="shared" si="18"/>
        <v>0.68063782557766384</v>
      </c>
      <c r="J187" s="26"/>
      <c r="K187" s="33"/>
      <c r="L187" s="68"/>
      <c r="M187" s="58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x14ac:dyDescent="0.25">
      <c r="A188" s="15">
        <v>186</v>
      </c>
      <c r="B188" s="25" t="s">
        <v>183</v>
      </c>
      <c r="C188" s="24">
        <v>69</v>
      </c>
      <c r="D188" s="28">
        <v>0</v>
      </c>
      <c r="E188" s="28">
        <v>0.51500000000000001</v>
      </c>
      <c r="F188" s="28">
        <f t="shared" si="19"/>
        <v>0.51500000000000001</v>
      </c>
      <c r="G188" s="65">
        <f t="shared" si="17"/>
        <v>0.442797</v>
      </c>
      <c r="H188" s="12">
        <f>C188/11031.5*H10</f>
        <v>0.2718388562208221</v>
      </c>
      <c r="I188" s="14">
        <f t="shared" si="18"/>
        <v>0.71463585622082215</v>
      </c>
      <c r="J188" s="26"/>
      <c r="K188" s="33"/>
      <c r="L188" s="68"/>
      <c r="M188" s="58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x14ac:dyDescent="0.25">
      <c r="A189" s="154" t="s">
        <v>3</v>
      </c>
      <c r="B189" s="155"/>
      <c r="C189" s="21">
        <f>SUM(C15:C188)</f>
        <v>11031.500000000002</v>
      </c>
      <c r="D189" s="21">
        <f t="shared" ref="D189:I189" si="20">SUM(D15:D188)</f>
        <v>0</v>
      </c>
      <c r="E189" s="143">
        <f t="shared" si="20"/>
        <v>70.047999999999988</v>
      </c>
      <c r="F189" s="143">
        <f t="shared" si="20"/>
        <v>70.047999999999988</v>
      </c>
      <c r="G189" s="143">
        <f t="shared" si="20"/>
        <v>60.227270400000016</v>
      </c>
      <c r="H189" s="143">
        <f t="shared" si="20"/>
        <v>43.460729600000001</v>
      </c>
      <c r="I189" s="143">
        <f t="shared" si="20"/>
        <v>103.68799999999995</v>
      </c>
      <c r="J189" s="77"/>
      <c r="K189" s="77"/>
      <c r="L189" s="78"/>
      <c r="M189" s="79"/>
      <c r="N189" s="77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x14ac:dyDescent="0.25">
      <c r="A190" s="80"/>
      <c r="B190" s="32"/>
      <c r="C190" s="80"/>
      <c r="D190" s="32"/>
      <c r="E190" s="32"/>
      <c r="F190" s="32"/>
      <c r="G190" s="81"/>
      <c r="H190" s="82"/>
      <c r="I190" s="83"/>
      <c r="J190" s="84"/>
      <c r="K190" s="84"/>
      <c r="L190" s="26"/>
      <c r="M190" s="58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x14ac:dyDescent="0.25">
      <c r="A191" s="85"/>
      <c r="B191" s="85"/>
      <c r="C191" s="85"/>
      <c r="D191" s="86"/>
      <c r="E191" s="87"/>
      <c r="F191" s="87"/>
      <c r="G191" s="86"/>
      <c r="H191" s="88"/>
      <c r="I191" s="88"/>
      <c r="J191" s="26"/>
      <c r="K191" s="26"/>
      <c r="L191" s="26"/>
      <c r="M191" s="58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x14ac:dyDescent="0.25">
      <c r="A192" s="80"/>
      <c r="B192" s="80"/>
      <c r="C192" s="148"/>
      <c r="D192" s="149"/>
      <c r="E192" s="89"/>
      <c r="F192" s="89"/>
      <c r="G192" s="90"/>
      <c r="H192" s="82"/>
      <c r="I192" s="83"/>
      <c r="J192" s="26"/>
      <c r="K192" s="26"/>
      <c r="L192" s="26"/>
      <c r="M192" s="58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x14ac:dyDescent="0.25">
      <c r="A193" s="80"/>
      <c r="B193" s="32"/>
      <c r="C193" s="80"/>
      <c r="D193" s="32"/>
      <c r="E193" s="32"/>
      <c r="F193" s="32"/>
      <c r="G193" s="91"/>
      <c r="H193" s="82"/>
      <c r="I193" s="83"/>
      <c r="J193" s="26"/>
      <c r="K193" s="26"/>
      <c r="L193" s="26"/>
      <c r="M193" s="58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x14ac:dyDescent="0.25">
      <c r="A194" s="80"/>
      <c r="B194" s="32"/>
      <c r="C194" s="80"/>
      <c r="D194" s="32"/>
      <c r="E194" s="32"/>
      <c r="F194" s="32"/>
      <c r="G194" s="91"/>
      <c r="H194" s="82"/>
      <c r="I194" s="83"/>
      <c r="J194" s="26"/>
      <c r="K194" s="26"/>
      <c r="L194" s="26"/>
      <c r="M194" s="58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</sheetData>
  <mergeCells count="31">
    <mergeCell ref="A1:L1"/>
    <mergeCell ref="O1:Z1"/>
    <mergeCell ref="A3:L3"/>
    <mergeCell ref="O3:Z3"/>
    <mergeCell ref="A4:L4"/>
    <mergeCell ref="O4:Z4"/>
    <mergeCell ref="A6:H6"/>
    <mergeCell ref="K6:L10"/>
    <mergeCell ref="O6:V6"/>
    <mergeCell ref="Y6:Z10"/>
    <mergeCell ref="A7:D7"/>
    <mergeCell ref="E7:G7"/>
    <mergeCell ref="O7:R7"/>
    <mergeCell ref="S7:U7"/>
    <mergeCell ref="A8:D8"/>
    <mergeCell ref="E8:G8"/>
    <mergeCell ref="O8:R8"/>
    <mergeCell ref="S8:U8"/>
    <mergeCell ref="A9:D10"/>
    <mergeCell ref="E9:G9"/>
    <mergeCell ref="O9:R10"/>
    <mergeCell ref="S9:U9"/>
    <mergeCell ref="E10:G10"/>
    <mergeCell ref="S10:U10"/>
    <mergeCell ref="C192:D192"/>
    <mergeCell ref="K12:L12"/>
    <mergeCell ref="Y12:Z12"/>
    <mergeCell ref="A14:I14"/>
    <mergeCell ref="O14:W14"/>
    <mergeCell ref="O78:P78"/>
    <mergeCell ref="A189:B189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Декабрь 2017</vt:lpstr>
      <vt:lpstr>НОЯБРЬ 2017</vt:lpstr>
      <vt:lpstr>оКТЯБРЬ 2017непр</vt:lpstr>
      <vt:lpstr>Перерасчет!!!!!!!!</vt:lpstr>
      <vt:lpstr>'оКТЯБРЬ 2017непр'!Заголовки_для_печати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2017-12-29T07:59:33Z</dcterms:modified>
</cp:coreProperties>
</file>