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855" tabRatio="599" activeTab="6"/>
  </bookViews>
  <sheets>
    <sheet name="Янв" sheetId="19" r:id="rId1"/>
    <sheet name="Фев" sheetId="20" r:id="rId2"/>
    <sheet name="Март" sheetId="21" r:id="rId3"/>
    <sheet name="Апр" sheetId="22" r:id="rId4"/>
    <sheet name="Окт" sheetId="23" r:id="rId5"/>
    <sheet name="Нояб" sheetId="25" r:id="rId6"/>
    <sheet name="Дек" sheetId="26" r:id="rId7"/>
  </sheets>
  <calcPr calcId="145621"/>
</workbook>
</file>

<file path=xl/calcChain.xml><?xml version="1.0" encoding="utf-8"?>
<calcChain xmlns="http://schemas.openxmlformats.org/spreadsheetml/2006/main">
  <c r="F145" i="26" l="1"/>
  <c r="H137" i="26"/>
  <c r="G137" i="26"/>
  <c r="F137" i="26"/>
  <c r="G11" i="26" s="1"/>
  <c r="G12" i="26" s="1"/>
  <c r="C137" i="26"/>
  <c r="G15" i="26"/>
  <c r="C145" i="26" l="1"/>
  <c r="F143" i="25" l="1"/>
  <c r="E145" i="25"/>
  <c r="D145" i="25"/>
  <c r="E139" i="25"/>
  <c r="D139" i="25"/>
  <c r="G11" i="25"/>
  <c r="G12" i="25" s="1"/>
  <c r="C145" i="25" l="1"/>
  <c r="F144" i="25"/>
  <c r="F142" i="25"/>
  <c r="F141" i="25"/>
  <c r="F140" i="25"/>
  <c r="F145" i="25" s="1"/>
  <c r="E144" i="23" l="1"/>
  <c r="D144" i="23"/>
  <c r="F143" i="23"/>
  <c r="F142" i="23"/>
  <c r="F141" i="23"/>
  <c r="F140" i="23"/>
  <c r="F139" i="23"/>
  <c r="F144" i="23" s="1"/>
  <c r="E138" i="23"/>
  <c r="D138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G14" i="23"/>
  <c r="F136" i="23" l="1"/>
  <c r="G10" i="23" s="1"/>
  <c r="G11" i="23" s="1"/>
  <c r="G135" i="23" l="1"/>
  <c r="H135" i="23" s="1"/>
  <c r="G133" i="23"/>
  <c r="H133" i="23" s="1"/>
  <c r="G131" i="23"/>
  <c r="H131" i="23" s="1"/>
  <c r="G129" i="23"/>
  <c r="H129" i="23" s="1"/>
  <c r="G127" i="23"/>
  <c r="H127" i="23" s="1"/>
  <c r="G125" i="23"/>
  <c r="H125" i="23" s="1"/>
  <c r="G123" i="23"/>
  <c r="H123" i="23" s="1"/>
  <c r="G121" i="23"/>
  <c r="H121" i="23" s="1"/>
  <c r="G119" i="23"/>
  <c r="H119" i="23" s="1"/>
  <c r="G117" i="23"/>
  <c r="H117" i="23" s="1"/>
  <c r="G115" i="23"/>
  <c r="H115" i="23" s="1"/>
  <c r="G113" i="23"/>
  <c r="H113" i="23" s="1"/>
  <c r="G111" i="23"/>
  <c r="H111" i="23" s="1"/>
  <c r="G109" i="23"/>
  <c r="H109" i="23" s="1"/>
  <c r="G107" i="23"/>
  <c r="H107" i="23" s="1"/>
  <c r="G105" i="23"/>
  <c r="H105" i="23" s="1"/>
  <c r="G103" i="23"/>
  <c r="H103" i="23" s="1"/>
  <c r="G101" i="23"/>
  <c r="H101" i="23" s="1"/>
  <c r="G99" i="23"/>
  <c r="H99" i="23" s="1"/>
  <c r="G97" i="23"/>
  <c r="H97" i="23" s="1"/>
  <c r="G95" i="23"/>
  <c r="H95" i="23" s="1"/>
  <c r="G93" i="23"/>
  <c r="H93" i="23" s="1"/>
  <c r="G91" i="23"/>
  <c r="H91" i="23" s="1"/>
  <c r="G89" i="23"/>
  <c r="H89" i="23" s="1"/>
  <c r="G87" i="23"/>
  <c r="H87" i="23" s="1"/>
  <c r="G85" i="23"/>
  <c r="H85" i="23" s="1"/>
  <c r="G83" i="23"/>
  <c r="H83" i="23" s="1"/>
  <c r="G81" i="23"/>
  <c r="H81" i="23" s="1"/>
  <c r="G79" i="23"/>
  <c r="H79" i="23" s="1"/>
  <c r="G77" i="23"/>
  <c r="H77" i="23" s="1"/>
  <c r="G75" i="23"/>
  <c r="H75" i="23" s="1"/>
  <c r="G73" i="23"/>
  <c r="H73" i="23" s="1"/>
  <c r="G71" i="23"/>
  <c r="H71" i="23" s="1"/>
  <c r="G69" i="23"/>
  <c r="H69" i="23" s="1"/>
  <c r="G67" i="23"/>
  <c r="H67" i="23" s="1"/>
  <c r="G65" i="23"/>
  <c r="H65" i="23" s="1"/>
  <c r="G63" i="23"/>
  <c r="H63" i="23" s="1"/>
  <c r="G61" i="23"/>
  <c r="H61" i="23" s="1"/>
  <c r="G59" i="23"/>
  <c r="H59" i="23" s="1"/>
  <c r="G57" i="23"/>
  <c r="H57" i="23" s="1"/>
  <c r="G55" i="23"/>
  <c r="H55" i="23" s="1"/>
  <c r="G53" i="23"/>
  <c r="H53" i="23" s="1"/>
  <c r="G134" i="23"/>
  <c r="H134" i="23" s="1"/>
  <c r="G132" i="23"/>
  <c r="H132" i="23" s="1"/>
  <c r="G130" i="23"/>
  <c r="H130" i="23" s="1"/>
  <c r="G128" i="23"/>
  <c r="H128" i="23" s="1"/>
  <c r="G126" i="23"/>
  <c r="H126" i="23" s="1"/>
  <c r="G124" i="23"/>
  <c r="H124" i="23" s="1"/>
  <c r="G122" i="23"/>
  <c r="H122" i="23" s="1"/>
  <c r="G120" i="23"/>
  <c r="H120" i="23" s="1"/>
  <c r="G118" i="23"/>
  <c r="H118" i="23" s="1"/>
  <c r="G116" i="23"/>
  <c r="H116" i="23" s="1"/>
  <c r="G114" i="23"/>
  <c r="H114" i="23" s="1"/>
  <c r="G112" i="23"/>
  <c r="H112" i="23" s="1"/>
  <c r="G110" i="23"/>
  <c r="H110" i="23" s="1"/>
  <c r="G108" i="23"/>
  <c r="H108" i="23" s="1"/>
  <c r="G106" i="23"/>
  <c r="H106" i="23" s="1"/>
  <c r="G104" i="23"/>
  <c r="H104" i="23" s="1"/>
  <c r="G102" i="23"/>
  <c r="H102" i="23" s="1"/>
  <c r="G100" i="23"/>
  <c r="H100" i="23" s="1"/>
  <c r="G98" i="23"/>
  <c r="H98" i="23" s="1"/>
  <c r="G96" i="23"/>
  <c r="H96" i="23" s="1"/>
  <c r="G94" i="23"/>
  <c r="H94" i="23" s="1"/>
  <c r="G92" i="23"/>
  <c r="H92" i="23" s="1"/>
  <c r="G90" i="23"/>
  <c r="H90" i="23" s="1"/>
  <c r="G88" i="23"/>
  <c r="H88" i="23" s="1"/>
  <c r="G86" i="23"/>
  <c r="H86" i="23" s="1"/>
  <c r="G84" i="23"/>
  <c r="H84" i="23" s="1"/>
  <c r="G82" i="23"/>
  <c r="H82" i="23" s="1"/>
  <c r="G80" i="23"/>
  <c r="H80" i="23" s="1"/>
  <c r="G78" i="23"/>
  <c r="H78" i="23" s="1"/>
  <c r="G76" i="23"/>
  <c r="H76" i="23" s="1"/>
  <c r="G74" i="23"/>
  <c r="H74" i="23" s="1"/>
  <c r="G72" i="23"/>
  <c r="H72" i="23" s="1"/>
  <c r="G70" i="23"/>
  <c r="H70" i="23" s="1"/>
  <c r="G68" i="23"/>
  <c r="H68" i="23" s="1"/>
  <c r="G66" i="23"/>
  <c r="H66" i="23" s="1"/>
  <c r="G64" i="23"/>
  <c r="H64" i="23" s="1"/>
  <c r="G62" i="23"/>
  <c r="H62" i="23" s="1"/>
  <c r="G60" i="23"/>
  <c r="H60" i="23" s="1"/>
  <c r="G58" i="23"/>
  <c r="H58" i="23" s="1"/>
  <c r="G56" i="23"/>
  <c r="H56" i="23" s="1"/>
  <c r="G54" i="23"/>
  <c r="H54" i="23" s="1"/>
  <c r="G52" i="23"/>
  <c r="H52" i="23" s="1"/>
  <c r="G51" i="23"/>
  <c r="H51" i="23" s="1"/>
  <c r="G49" i="23"/>
  <c r="H49" i="23" s="1"/>
  <c r="G47" i="23"/>
  <c r="H47" i="23" s="1"/>
  <c r="G45" i="23"/>
  <c r="H45" i="23" s="1"/>
  <c r="G43" i="23"/>
  <c r="H43" i="23" s="1"/>
  <c r="G41" i="23"/>
  <c r="H41" i="23" s="1"/>
  <c r="G39" i="23"/>
  <c r="H39" i="23" s="1"/>
  <c r="G37" i="23"/>
  <c r="H37" i="23" s="1"/>
  <c r="G35" i="23"/>
  <c r="H35" i="23" s="1"/>
  <c r="G33" i="23"/>
  <c r="H33" i="23" s="1"/>
  <c r="G31" i="23"/>
  <c r="H31" i="23" s="1"/>
  <c r="G29" i="23"/>
  <c r="H29" i="23" s="1"/>
  <c r="G27" i="23"/>
  <c r="H27" i="23" s="1"/>
  <c r="G25" i="23"/>
  <c r="H25" i="23" s="1"/>
  <c r="G23" i="23"/>
  <c r="H23" i="23" s="1"/>
  <c r="G21" i="23"/>
  <c r="H21" i="23" s="1"/>
  <c r="G19" i="23"/>
  <c r="H19" i="23" s="1"/>
  <c r="G20" i="23"/>
  <c r="H20" i="23" s="1"/>
  <c r="G18" i="23"/>
  <c r="G50" i="23"/>
  <c r="H50" i="23" s="1"/>
  <c r="G48" i="23"/>
  <c r="H48" i="23" s="1"/>
  <c r="G46" i="23"/>
  <c r="H46" i="23" s="1"/>
  <c r="G44" i="23"/>
  <c r="H44" i="23" s="1"/>
  <c r="G42" i="23"/>
  <c r="H42" i="23" s="1"/>
  <c r="G40" i="23"/>
  <c r="H40" i="23" s="1"/>
  <c r="G38" i="23"/>
  <c r="H38" i="23" s="1"/>
  <c r="G36" i="23"/>
  <c r="H36" i="23" s="1"/>
  <c r="G34" i="23"/>
  <c r="H34" i="23" s="1"/>
  <c r="G32" i="23"/>
  <c r="H32" i="23" s="1"/>
  <c r="G30" i="23"/>
  <c r="H30" i="23" s="1"/>
  <c r="G28" i="23"/>
  <c r="H28" i="23" s="1"/>
  <c r="G26" i="23"/>
  <c r="H26" i="23" s="1"/>
  <c r="G24" i="23"/>
  <c r="H24" i="23" s="1"/>
  <c r="G22" i="23"/>
  <c r="H22" i="23" s="1"/>
  <c r="G136" i="23" l="1"/>
  <c r="H18" i="23"/>
  <c r="H136" i="23" s="1"/>
  <c r="C144" i="23" l="1"/>
  <c r="C136" i="23"/>
  <c r="F136" i="22" l="1"/>
  <c r="H136" i="22"/>
  <c r="G136" i="22"/>
  <c r="G14" i="22"/>
  <c r="E144" i="22" l="1"/>
  <c r="D144" i="22"/>
  <c r="C144" i="22"/>
  <c r="F144" i="22"/>
  <c r="C136" i="22"/>
  <c r="G10" i="22"/>
  <c r="G11" i="22" s="1"/>
  <c r="E144" i="21" l="1"/>
  <c r="D144" i="21"/>
  <c r="C144" i="21"/>
  <c r="F143" i="21"/>
  <c r="F142" i="21"/>
  <c r="F141" i="21"/>
  <c r="G140" i="21"/>
  <c r="G144" i="21" s="1"/>
  <c r="F140" i="21"/>
  <c r="F139" i="21"/>
  <c r="F144" i="21" s="1"/>
  <c r="E138" i="21"/>
  <c r="D138" i="21"/>
  <c r="C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E81" i="21"/>
  <c r="F81" i="21" s="1"/>
  <c r="D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G14" i="21"/>
  <c r="F136" i="21" l="1"/>
  <c r="G10" i="21" s="1"/>
  <c r="G11" i="21" s="1"/>
  <c r="G135" i="21" l="1"/>
  <c r="H135" i="21" s="1"/>
  <c r="G133" i="21"/>
  <c r="H133" i="21" s="1"/>
  <c r="G131" i="21"/>
  <c r="H131" i="21" s="1"/>
  <c r="G129" i="21"/>
  <c r="H129" i="21" s="1"/>
  <c r="G127" i="21"/>
  <c r="H127" i="21" s="1"/>
  <c r="G125" i="21"/>
  <c r="H125" i="21" s="1"/>
  <c r="G123" i="21"/>
  <c r="H123" i="21" s="1"/>
  <c r="G121" i="21"/>
  <c r="H121" i="21" s="1"/>
  <c r="G119" i="21"/>
  <c r="H119" i="21" s="1"/>
  <c r="G117" i="21"/>
  <c r="H117" i="21" s="1"/>
  <c r="G115" i="21"/>
  <c r="H115" i="21" s="1"/>
  <c r="G113" i="21"/>
  <c r="H113" i="21" s="1"/>
  <c r="G111" i="21"/>
  <c r="H111" i="21" s="1"/>
  <c r="G109" i="21"/>
  <c r="H109" i="21" s="1"/>
  <c r="G107" i="21"/>
  <c r="H107" i="21" s="1"/>
  <c r="G105" i="21"/>
  <c r="H105" i="21" s="1"/>
  <c r="G103" i="21"/>
  <c r="H103" i="21" s="1"/>
  <c r="G101" i="21"/>
  <c r="H101" i="21" s="1"/>
  <c r="G99" i="21"/>
  <c r="H99" i="21" s="1"/>
  <c r="G97" i="21"/>
  <c r="H97" i="21" s="1"/>
  <c r="G95" i="21"/>
  <c r="H95" i="21" s="1"/>
  <c r="G93" i="21"/>
  <c r="H93" i="21" s="1"/>
  <c r="G91" i="21"/>
  <c r="H91" i="21" s="1"/>
  <c r="G89" i="21"/>
  <c r="H89" i="21" s="1"/>
  <c r="G87" i="21"/>
  <c r="H87" i="21" s="1"/>
  <c r="G85" i="21"/>
  <c r="H85" i="21" s="1"/>
  <c r="G83" i="21"/>
  <c r="H83" i="21" s="1"/>
  <c r="G81" i="21"/>
  <c r="H81" i="21" s="1"/>
  <c r="G79" i="21"/>
  <c r="H79" i="21" s="1"/>
  <c r="G77" i="21"/>
  <c r="H77" i="21" s="1"/>
  <c r="G75" i="21"/>
  <c r="H75" i="21" s="1"/>
  <c r="G73" i="21"/>
  <c r="H73" i="21" s="1"/>
  <c r="G71" i="21"/>
  <c r="H71" i="21" s="1"/>
  <c r="G69" i="21"/>
  <c r="H69" i="21" s="1"/>
  <c r="G67" i="21"/>
  <c r="H67" i="21" s="1"/>
  <c r="G65" i="21"/>
  <c r="H65" i="21" s="1"/>
  <c r="G63" i="21"/>
  <c r="H63" i="21" s="1"/>
  <c r="G61" i="21"/>
  <c r="H61" i="21" s="1"/>
  <c r="G59" i="21"/>
  <c r="H59" i="21" s="1"/>
  <c r="G134" i="21"/>
  <c r="H134" i="21" s="1"/>
  <c r="G132" i="21"/>
  <c r="H132" i="21" s="1"/>
  <c r="G130" i="21"/>
  <c r="H130" i="21" s="1"/>
  <c r="G128" i="21"/>
  <c r="H128" i="21" s="1"/>
  <c r="G126" i="21"/>
  <c r="H126" i="21" s="1"/>
  <c r="G124" i="21"/>
  <c r="H124" i="21" s="1"/>
  <c r="G122" i="21"/>
  <c r="H122" i="21" s="1"/>
  <c r="G120" i="21"/>
  <c r="H120" i="21" s="1"/>
  <c r="G118" i="21"/>
  <c r="H118" i="21" s="1"/>
  <c r="G116" i="21"/>
  <c r="H116" i="21" s="1"/>
  <c r="G114" i="21"/>
  <c r="H114" i="21" s="1"/>
  <c r="G112" i="21"/>
  <c r="H112" i="21" s="1"/>
  <c r="G110" i="21"/>
  <c r="H110" i="21" s="1"/>
  <c r="G108" i="21"/>
  <c r="H108" i="21" s="1"/>
  <c r="G106" i="21"/>
  <c r="H106" i="21" s="1"/>
  <c r="G104" i="21"/>
  <c r="H104" i="21" s="1"/>
  <c r="G102" i="21"/>
  <c r="H102" i="21" s="1"/>
  <c r="G100" i="21"/>
  <c r="H100" i="21" s="1"/>
  <c r="G98" i="21"/>
  <c r="H98" i="21" s="1"/>
  <c r="G96" i="21"/>
  <c r="H96" i="21" s="1"/>
  <c r="G94" i="21"/>
  <c r="H94" i="21" s="1"/>
  <c r="G92" i="21"/>
  <c r="H92" i="21" s="1"/>
  <c r="G90" i="21"/>
  <c r="H90" i="21" s="1"/>
  <c r="G88" i="21"/>
  <c r="H88" i="21" s="1"/>
  <c r="G86" i="21"/>
  <c r="H86" i="21" s="1"/>
  <c r="G84" i="21"/>
  <c r="H84" i="21" s="1"/>
  <c r="G82" i="21"/>
  <c r="H82" i="21" s="1"/>
  <c r="G80" i="21"/>
  <c r="H80" i="21" s="1"/>
  <c r="G78" i="21"/>
  <c r="H78" i="21" s="1"/>
  <c r="G76" i="21"/>
  <c r="H76" i="21" s="1"/>
  <c r="G74" i="21"/>
  <c r="H74" i="21" s="1"/>
  <c r="G72" i="21"/>
  <c r="H72" i="21" s="1"/>
  <c r="G70" i="21"/>
  <c r="H70" i="21" s="1"/>
  <c r="G68" i="21"/>
  <c r="H68" i="21" s="1"/>
  <c r="G66" i="21"/>
  <c r="H66" i="21" s="1"/>
  <c r="G64" i="21"/>
  <c r="H64" i="21" s="1"/>
  <c r="G62" i="21"/>
  <c r="H62" i="21" s="1"/>
  <c r="G60" i="21"/>
  <c r="H60" i="21" s="1"/>
  <c r="G58" i="21"/>
  <c r="H58" i="21" s="1"/>
  <c r="G56" i="21"/>
  <c r="H56" i="21" s="1"/>
  <c r="G57" i="21"/>
  <c r="H57" i="21" s="1"/>
  <c r="G55" i="21"/>
  <c r="H55" i="21" s="1"/>
  <c r="G53" i="21"/>
  <c r="H53" i="21" s="1"/>
  <c r="G51" i="21"/>
  <c r="H51" i="21" s="1"/>
  <c r="G49" i="21"/>
  <c r="H49" i="21" s="1"/>
  <c r="G47" i="21"/>
  <c r="H47" i="21" s="1"/>
  <c r="G45" i="21"/>
  <c r="H45" i="21" s="1"/>
  <c r="G43" i="21"/>
  <c r="H43" i="21" s="1"/>
  <c r="G41" i="21"/>
  <c r="H41" i="21" s="1"/>
  <c r="G39" i="21"/>
  <c r="H39" i="21" s="1"/>
  <c r="G37" i="21"/>
  <c r="H37" i="21" s="1"/>
  <c r="G35" i="21"/>
  <c r="H35" i="21" s="1"/>
  <c r="G33" i="21"/>
  <c r="H33" i="21" s="1"/>
  <c r="G31" i="21"/>
  <c r="H31" i="21" s="1"/>
  <c r="G29" i="21"/>
  <c r="H29" i="21" s="1"/>
  <c r="G27" i="21"/>
  <c r="H27" i="21" s="1"/>
  <c r="G25" i="21"/>
  <c r="H25" i="21" s="1"/>
  <c r="G23" i="21"/>
  <c r="H23" i="21" s="1"/>
  <c r="G21" i="21"/>
  <c r="H21" i="21" s="1"/>
  <c r="G19" i="21"/>
  <c r="H19" i="21" s="1"/>
  <c r="G18" i="21"/>
  <c r="G54" i="21"/>
  <c r="H54" i="21" s="1"/>
  <c r="G52" i="21"/>
  <c r="H52" i="21" s="1"/>
  <c r="G50" i="21"/>
  <c r="H50" i="21" s="1"/>
  <c r="G48" i="21"/>
  <c r="H48" i="21" s="1"/>
  <c r="G46" i="21"/>
  <c r="H46" i="21" s="1"/>
  <c r="G44" i="21"/>
  <c r="H44" i="21" s="1"/>
  <c r="G42" i="21"/>
  <c r="H42" i="21" s="1"/>
  <c r="G40" i="21"/>
  <c r="H40" i="21" s="1"/>
  <c r="G38" i="21"/>
  <c r="H38" i="21" s="1"/>
  <c r="G36" i="21"/>
  <c r="H36" i="21" s="1"/>
  <c r="G34" i="21"/>
  <c r="H34" i="21" s="1"/>
  <c r="G32" i="21"/>
  <c r="H32" i="21" s="1"/>
  <c r="G30" i="21"/>
  <c r="H30" i="21" s="1"/>
  <c r="G28" i="21"/>
  <c r="H28" i="21" s="1"/>
  <c r="G26" i="21"/>
  <c r="H26" i="21" s="1"/>
  <c r="G24" i="21"/>
  <c r="H24" i="21" s="1"/>
  <c r="G22" i="21"/>
  <c r="H22" i="21" s="1"/>
  <c r="G20" i="21"/>
  <c r="H20" i="21" s="1"/>
  <c r="G136" i="21" l="1"/>
  <c r="H18" i="21"/>
  <c r="H136" i="21" s="1"/>
  <c r="E144" i="20" l="1"/>
  <c r="D144" i="20"/>
  <c r="C144" i="20"/>
  <c r="F143" i="20"/>
  <c r="F142" i="20"/>
  <c r="F141" i="20"/>
  <c r="G140" i="20"/>
  <c r="G144" i="20" s="1"/>
  <c r="F140" i="20"/>
  <c r="F139" i="20"/>
  <c r="F144" i="20" s="1"/>
  <c r="E138" i="20"/>
  <c r="D138" i="20"/>
  <c r="C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E81" i="20"/>
  <c r="F81" i="20" s="1"/>
  <c r="D81" i="20"/>
  <c r="D136" i="20" s="1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G14" i="20"/>
  <c r="F136" i="20" l="1"/>
  <c r="G10" i="20" s="1"/>
  <c r="G11" i="20" s="1"/>
  <c r="E136" i="20"/>
  <c r="G134" i="20" l="1"/>
  <c r="H134" i="20" s="1"/>
  <c r="G132" i="20"/>
  <c r="H132" i="20" s="1"/>
  <c r="G130" i="20"/>
  <c r="H130" i="20" s="1"/>
  <c r="G128" i="20"/>
  <c r="H128" i="20" s="1"/>
  <c r="G126" i="20"/>
  <c r="H126" i="20" s="1"/>
  <c r="G124" i="20"/>
  <c r="H124" i="20" s="1"/>
  <c r="G122" i="20"/>
  <c r="H122" i="20" s="1"/>
  <c r="G120" i="20"/>
  <c r="H120" i="20" s="1"/>
  <c r="G118" i="20"/>
  <c r="H118" i="20" s="1"/>
  <c r="G116" i="20"/>
  <c r="H116" i="20" s="1"/>
  <c r="G114" i="20"/>
  <c r="H114" i="20" s="1"/>
  <c r="G112" i="20"/>
  <c r="H112" i="20" s="1"/>
  <c r="G110" i="20"/>
  <c r="H110" i="20" s="1"/>
  <c r="G108" i="20"/>
  <c r="H108" i="20" s="1"/>
  <c r="G106" i="20"/>
  <c r="H106" i="20" s="1"/>
  <c r="G104" i="20"/>
  <c r="H104" i="20" s="1"/>
  <c r="G102" i="20"/>
  <c r="H102" i="20" s="1"/>
  <c r="G100" i="20"/>
  <c r="H100" i="20" s="1"/>
  <c r="G98" i="20"/>
  <c r="H98" i="20" s="1"/>
  <c r="G96" i="20"/>
  <c r="H96" i="20" s="1"/>
  <c r="G94" i="20"/>
  <c r="H94" i="20" s="1"/>
  <c r="G92" i="20"/>
  <c r="H92" i="20" s="1"/>
  <c r="G90" i="20"/>
  <c r="H90" i="20" s="1"/>
  <c r="G88" i="20"/>
  <c r="H88" i="20" s="1"/>
  <c r="G86" i="20"/>
  <c r="H86" i="20" s="1"/>
  <c r="G84" i="20"/>
  <c r="H84" i="20" s="1"/>
  <c r="G82" i="20"/>
  <c r="H82" i="20" s="1"/>
  <c r="G80" i="20"/>
  <c r="H80" i="20" s="1"/>
  <c r="G78" i="20"/>
  <c r="H78" i="20" s="1"/>
  <c r="G76" i="20"/>
  <c r="H76" i="20" s="1"/>
  <c r="G74" i="20"/>
  <c r="H74" i="20" s="1"/>
  <c r="G72" i="20"/>
  <c r="H72" i="20" s="1"/>
  <c r="G70" i="20"/>
  <c r="H70" i="20" s="1"/>
  <c r="G68" i="20"/>
  <c r="H68" i="20" s="1"/>
  <c r="G66" i="20"/>
  <c r="H66" i="20" s="1"/>
  <c r="G64" i="20"/>
  <c r="H64" i="20" s="1"/>
  <c r="G62" i="20"/>
  <c r="H62" i="20" s="1"/>
  <c r="G60" i="20"/>
  <c r="H60" i="20" s="1"/>
  <c r="G58" i="20"/>
  <c r="H58" i="20" s="1"/>
  <c r="G56" i="20"/>
  <c r="H56" i="20" s="1"/>
  <c r="G135" i="20"/>
  <c r="H135" i="20" s="1"/>
  <c r="G133" i="20"/>
  <c r="H133" i="20" s="1"/>
  <c r="G131" i="20"/>
  <c r="H131" i="20" s="1"/>
  <c r="G129" i="20"/>
  <c r="H129" i="20" s="1"/>
  <c r="G127" i="20"/>
  <c r="H127" i="20" s="1"/>
  <c r="G125" i="20"/>
  <c r="H125" i="20" s="1"/>
  <c r="G123" i="20"/>
  <c r="H123" i="20" s="1"/>
  <c r="G121" i="20"/>
  <c r="H121" i="20" s="1"/>
  <c r="G119" i="20"/>
  <c r="H119" i="20" s="1"/>
  <c r="G117" i="20"/>
  <c r="H117" i="20" s="1"/>
  <c r="G115" i="20"/>
  <c r="H115" i="20" s="1"/>
  <c r="G113" i="20"/>
  <c r="H113" i="20" s="1"/>
  <c r="G111" i="20"/>
  <c r="H111" i="20" s="1"/>
  <c r="G109" i="20"/>
  <c r="H109" i="20" s="1"/>
  <c r="G107" i="20"/>
  <c r="H107" i="20" s="1"/>
  <c r="G105" i="20"/>
  <c r="H105" i="20" s="1"/>
  <c r="G103" i="20"/>
  <c r="H103" i="20" s="1"/>
  <c r="G101" i="20"/>
  <c r="H101" i="20" s="1"/>
  <c r="G99" i="20"/>
  <c r="H99" i="20" s="1"/>
  <c r="G97" i="20"/>
  <c r="H97" i="20" s="1"/>
  <c r="G95" i="20"/>
  <c r="H95" i="20" s="1"/>
  <c r="G93" i="20"/>
  <c r="H93" i="20" s="1"/>
  <c r="G91" i="20"/>
  <c r="H91" i="20" s="1"/>
  <c r="G89" i="20"/>
  <c r="H89" i="20" s="1"/>
  <c r="G87" i="20"/>
  <c r="H87" i="20" s="1"/>
  <c r="G85" i="20"/>
  <c r="H85" i="20" s="1"/>
  <c r="G83" i="20"/>
  <c r="H83" i="20" s="1"/>
  <c r="G81" i="20"/>
  <c r="H81" i="20" s="1"/>
  <c r="G79" i="20"/>
  <c r="H79" i="20" s="1"/>
  <c r="G77" i="20"/>
  <c r="H77" i="20" s="1"/>
  <c r="G75" i="20"/>
  <c r="H75" i="20" s="1"/>
  <c r="G73" i="20"/>
  <c r="H73" i="20" s="1"/>
  <c r="G71" i="20"/>
  <c r="H71" i="20" s="1"/>
  <c r="G69" i="20"/>
  <c r="H69" i="20" s="1"/>
  <c r="G67" i="20"/>
  <c r="H67" i="20" s="1"/>
  <c r="G65" i="20"/>
  <c r="H65" i="20" s="1"/>
  <c r="G63" i="20"/>
  <c r="H63" i="20" s="1"/>
  <c r="G61" i="20"/>
  <c r="H61" i="20" s="1"/>
  <c r="G59" i="20"/>
  <c r="H59" i="20" s="1"/>
  <c r="G57" i="20"/>
  <c r="H57" i="20" s="1"/>
  <c r="G55" i="20"/>
  <c r="H55" i="20" s="1"/>
  <c r="G53" i="20"/>
  <c r="H53" i="20" s="1"/>
  <c r="G51" i="20"/>
  <c r="H51" i="20" s="1"/>
  <c r="G49" i="20"/>
  <c r="H49" i="20" s="1"/>
  <c r="G47" i="20"/>
  <c r="H47" i="20" s="1"/>
  <c r="G45" i="20"/>
  <c r="H45" i="20" s="1"/>
  <c r="G43" i="20"/>
  <c r="H43" i="20" s="1"/>
  <c r="G41" i="20"/>
  <c r="H41" i="20" s="1"/>
  <c r="G39" i="20"/>
  <c r="H39" i="20" s="1"/>
  <c r="G37" i="20"/>
  <c r="H37" i="20" s="1"/>
  <c r="G35" i="20"/>
  <c r="H35" i="20" s="1"/>
  <c r="G33" i="20"/>
  <c r="H33" i="20" s="1"/>
  <c r="G31" i="20"/>
  <c r="H31" i="20" s="1"/>
  <c r="G29" i="20"/>
  <c r="H29" i="20" s="1"/>
  <c r="G27" i="20"/>
  <c r="H27" i="20" s="1"/>
  <c r="G25" i="20"/>
  <c r="H25" i="20" s="1"/>
  <c r="G23" i="20"/>
  <c r="H23" i="20" s="1"/>
  <c r="G21" i="20"/>
  <c r="H21" i="20" s="1"/>
  <c r="G19" i="20"/>
  <c r="H19" i="20" s="1"/>
  <c r="G54" i="20"/>
  <c r="H54" i="20" s="1"/>
  <c r="G52" i="20"/>
  <c r="H52" i="20" s="1"/>
  <c r="G50" i="20"/>
  <c r="H50" i="20" s="1"/>
  <c r="G48" i="20"/>
  <c r="H48" i="20" s="1"/>
  <c r="G46" i="20"/>
  <c r="H46" i="20" s="1"/>
  <c r="G44" i="20"/>
  <c r="H44" i="20" s="1"/>
  <c r="G42" i="20"/>
  <c r="H42" i="20" s="1"/>
  <c r="G40" i="20"/>
  <c r="H40" i="20" s="1"/>
  <c r="G38" i="20"/>
  <c r="H38" i="20" s="1"/>
  <c r="G36" i="20"/>
  <c r="H36" i="20" s="1"/>
  <c r="G34" i="20"/>
  <c r="H34" i="20" s="1"/>
  <c r="G32" i="20"/>
  <c r="H32" i="20" s="1"/>
  <c r="G30" i="20"/>
  <c r="H30" i="20" s="1"/>
  <c r="G28" i="20"/>
  <c r="H28" i="20" s="1"/>
  <c r="G26" i="20"/>
  <c r="H26" i="20" s="1"/>
  <c r="G24" i="20"/>
  <c r="H24" i="20" s="1"/>
  <c r="G22" i="20"/>
  <c r="H22" i="20" s="1"/>
  <c r="G20" i="20"/>
  <c r="H20" i="20" s="1"/>
  <c r="G18" i="20"/>
  <c r="G136" i="20" l="1"/>
  <c r="H18" i="20"/>
  <c r="H136" i="20" s="1"/>
  <c r="G142" i="19" l="1"/>
  <c r="G140" i="19"/>
  <c r="F144" i="19" l="1"/>
  <c r="G13" i="19" s="1"/>
  <c r="G11" i="19"/>
  <c r="G10" i="19"/>
  <c r="F139" i="19" l="1"/>
  <c r="E81" i="19"/>
  <c r="D144" i="19" l="1"/>
  <c r="D138" i="19"/>
  <c r="D81" i="19"/>
  <c r="D136" i="19" s="1"/>
  <c r="G144" i="19" l="1"/>
  <c r="E138" i="19" l="1"/>
  <c r="E144" i="19"/>
  <c r="C144" i="19"/>
  <c r="F143" i="19"/>
  <c r="F142" i="19"/>
  <c r="F141" i="19"/>
  <c r="F140" i="19"/>
  <c r="C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E136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G14" i="19"/>
  <c r="F81" i="19" l="1"/>
  <c r="F136" i="19" l="1"/>
  <c r="G135" i="19" l="1"/>
  <c r="H135" i="19" s="1"/>
  <c r="G133" i="19"/>
  <c r="H133" i="19" s="1"/>
  <c r="G131" i="19"/>
  <c r="H131" i="19" s="1"/>
  <c r="G129" i="19"/>
  <c r="H129" i="19" s="1"/>
  <c r="G127" i="19"/>
  <c r="H127" i="19" s="1"/>
  <c r="G125" i="19"/>
  <c r="H125" i="19" s="1"/>
  <c r="G123" i="19"/>
  <c r="H123" i="19" s="1"/>
  <c r="G121" i="19"/>
  <c r="H121" i="19" s="1"/>
  <c r="G119" i="19"/>
  <c r="H119" i="19" s="1"/>
  <c r="G117" i="19"/>
  <c r="H117" i="19" s="1"/>
  <c r="G115" i="19"/>
  <c r="H115" i="19" s="1"/>
  <c r="G113" i="19"/>
  <c r="H113" i="19" s="1"/>
  <c r="G111" i="19"/>
  <c r="H111" i="19" s="1"/>
  <c r="G109" i="19"/>
  <c r="H109" i="19" s="1"/>
  <c r="G107" i="19"/>
  <c r="H107" i="19" s="1"/>
  <c r="G105" i="19"/>
  <c r="H105" i="19" s="1"/>
  <c r="G103" i="19"/>
  <c r="H103" i="19" s="1"/>
  <c r="G101" i="19"/>
  <c r="H101" i="19" s="1"/>
  <c r="G99" i="19"/>
  <c r="H99" i="19" s="1"/>
  <c r="G97" i="19"/>
  <c r="H97" i="19" s="1"/>
  <c r="G95" i="19"/>
  <c r="H95" i="19" s="1"/>
  <c r="G93" i="19"/>
  <c r="H93" i="19" s="1"/>
  <c r="G91" i="19"/>
  <c r="H91" i="19" s="1"/>
  <c r="G89" i="19"/>
  <c r="H89" i="19" s="1"/>
  <c r="G87" i="19"/>
  <c r="H87" i="19" s="1"/>
  <c r="G85" i="19"/>
  <c r="H85" i="19" s="1"/>
  <c r="G83" i="19"/>
  <c r="H83" i="19" s="1"/>
  <c r="G81" i="19"/>
  <c r="H81" i="19" s="1"/>
  <c r="G79" i="19"/>
  <c r="H79" i="19" s="1"/>
  <c r="G77" i="19"/>
  <c r="H77" i="19" s="1"/>
  <c r="G75" i="19"/>
  <c r="H75" i="19" s="1"/>
  <c r="G73" i="19"/>
  <c r="H73" i="19" s="1"/>
  <c r="G71" i="19"/>
  <c r="H71" i="19" s="1"/>
  <c r="G69" i="19"/>
  <c r="H69" i="19" s="1"/>
  <c r="G67" i="19"/>
  <c r="H67" i="19" s="1"/>
  <c r="G65" i="19"/>
  <c r="H65" i="19" s="1"/>
  <c r="G63" i="19"/>
  <c r="H63" i="19" s="1"/>
  <c r="G61" i="19"/>
  <c r="H61" i="19" s="1"/>
  <c r="G134" i="19"/>
  <c r="H134" i="19" s="1"/>
  <c r="G132" i="19"/>
  <c r="H132" i="19" s="1"/>
  <c r="G130" i="19"/>
  <c r="H130" i="19" s="1"/>
  <c r="G128" i="19"/>
  <c r="H128" i="19" s="1"/>
  <c r="G126" i="19"/>
  <c r="H126" i="19" s="1"/>
  <c r="G124" i="19"/>
  <c r="H124" i="19" s="1"/>
  <c r="G122" i="19"/>
  <c r="H122" i="19" s="1"/>
  <c r="G120" i="19"/>
  <c r="H120" i="19" s="1"/>
  <c r="G118" i="19"/>
  <c r="H118" i="19" s="1"/>
  <c r="G116" i="19"/>
  <c r="H116" i="19" s="1"/>
  <c r="G114" i="19"/>
  <c r="H114" i="19" s="1"/>
  <c r="G112" i="19"/>
  <c r="H112" i="19" s="1"/>
  <c r="G110" i="19"/>
  <c r="H110" i="19" s="1"/>
  <c r="G108" i="19"/>
  <c r="H108" i="19" s="1"/>
  <c r="G106" i="19"/>
  <c r="H106" i="19" s="1"/>
  <c r="G104" i="19"/>
  <c r="H104" i="19" s="1"/>
  <c r="G102" i="19"/>
  <c r="H102" i="19" s="1"/>
  <c r="G100" i="19"/>
  <c r="H100" i="19" s="1"/>
  <c r="G98" i="19"/>
  <c r="H98" i="19" s="1"/>
  <c r="G96" i="19"/>
  <c r="H96" i="19" s="1"/>
  <c r="G94" i="19"/>
  <c r="H94" i="19" s="1"/>
  <c r="G92" i="19"/>
  <c r="H92" i="19" s="1"/>
  <c r="G90" i="19"/>
  <c r="H90" i="19" s="1"/>
  <c r="G88" i="19"/>
  <c r="H88" i="19" s="1"/>
  <c r="G86" i="19"/>
  <c r="H86" i="19" s="1"/>
  <c r="G84" i="19"/>
  <c r="H84" i="19" s="1"/>
  <c r="G82" i="19"/>
  <c r="H82" i="19" s="1"/>
  <c r="G80" i="19"/>
  <c r="H80" i="19" s="1"/>
  <c r="G78" i="19"/>
  <c r="H78" i="19" s="1"/>
  <c r="G76" i="19"/>
  <c r="H76" i="19" s="1"/>
  <c r="G74" i="19"/>
  <c r="H74" i="19" s="1"/>
  <c r="G72" i="19"/>
  <c r="H72" i="19" s="1"/>
  <c r="G70" i="19"/>
  <c r="H70" i="19" s="1"/>
  <c r="G68" i="19"/>
  <c r="H68" i="19" s="1"/>
  <c r="G66" i="19"/>
  <c r="H66" i="19" s="1"/>
  <c r="G64" i="19"/>
  <c r="H64" i="19" s="1"/>
  <c r="G62" i="19"/>
  <c r="H62" i="19" s="1"/>
  <c r="G60" i="19"/>
  <c r="H60" i="19" s="1"/>
  <c r="G58" i="19"/>
  <c r="H58" i="19" s="1"/>
  <c r="G56" i="19"/>
  <c r="H56" i="19" s="1"/>
  <c r="G54" i="19"/>
  <c r="H54" i="19" s="1"/>
  <c r="G52" i="19"/>
  <c r="H52" i="19" s="1"/>
  <c r="G50" i="19"/>
  <c r="H50" i="19" s="1"/>
  <c r="G48" i="19"/>
  <c r="H48" i="19" s="1"/>
  <c r="G46" i="19"/>
  <c r="H46" i="19" s="1"/>
  <c r="G44" i="19"/>
  <c r="H44" i="19" s="1"/>
  <c r="G42" i="19"/>
  <c r="H42" i="19" s="1"/>
  <c r="G40" i="19"/>
  <c r="H40" i="19" s="1"/>
  <c r="G38" i="19"/>
  <c r="H38" i="19" s="1"/>
  <c r="G36" i="19"/>
  <c r="H36" i="19" s="1"/>
  <c r="G34" i="19"/>
  <c r="H34" i="19" s="1"/>
  <c r="G32" i="19"/>
  <c r="H32" i="19" s="1"/>
  <c r="G30" i="19"/>
  <c r="H30" i="19" s="1"/>
  <c r="G28" i="19"/>
  <c r="H28" i="19" s="1"/>
  <c r="G26" i="19"/>
  <c r="H26" i="19" s="1"/>
  <c r="G24" i="19"/>
  <c r="H24" i="19" s="1"/>
  <c r="G22" i="19"/>
  <c r="H22" i="19" s="1"/>
  <c r="G20" i="19"/>
  <c r="H20" i="19" s="1"/>
  <c r="G18" i="19"/>
  <c r="G31" i="19"/>
  <c r="H31" i="19" s="1"/>
  <c r="G29" i="19"/>
  <c r="H29" i="19" s="1"/>
  <c r="G59" i="19"/>
  <c r="H59" i="19" s="1"/>
  <c r="G57" i="19"/>
  <c r="H57" i="19" s="1"/>
  <c r="G55" i="19"/>
  <c r="H55" i="19" s="1"/>
  <c r="G53" i="19"/>
  <c r="H53" i="19" s="1"/>
  <c r="G51" i="19"/>
  <c r="H51" i="19" s="1"/>
  <c r="G49" i="19"/>
  <c r="H49" i="19" s="1"/>
  <c r="G47" i="19"/>
  <c r="H47" i="19" s="1"/>
  <c r="G45" i="19"/>
  <c r="H45" i="19" s="1"/>
  <c r="G43" i="19"/>
  <c r="H43" i="19" s="1"/>
  <c r="G41" i="19"/>
  <c r="H41" i="19" s="1"/>
  <c r="G39" i="19"/>
  <c r="H39" i="19" s="1"/>
  <c r="G37" i="19"/>
  <c r="H37" i="19" s="1"/>
  <c r="G35" i="19"/>
  <c r="H35" i="19" s="1"/>
  <c r="G33" i="19"/>
  <c r="H33" i="19" s="1"/>
  <c r="G27" i="19"/>
  <c r="H27" i="19" s="1"/>
  <c r="G25" i="19"/>
  <c r="H25" i="19" s="1"/>
  <c r="G23" i="19"/>
  <c r="H23" i="19" s="1"/>
  <c r="G21" i="19"/>
  <c r="H21" i="19" s="1"/>
  <c r="G19" i="19"/>
  <c r="H19" i="19" s="1"/>
  <c r="G136" i="19" l="1"/>
  <c r="H18" i="19"/>
  <c r="H136" i="19" s="1"/>
</calcChain>
</file>

<file path=xl/comments1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</commentList>
</comments>
</file>

<file path=xl/sharedStrings.xml><?xml version="1.0" encoding="utf-8"?>
<sst xmlns="http://schemas.openxmlformats.org/spreadsheetml/2006/main" count="322" uniqueCount="64">
  <si>
    <t>№ кв</t>
  </si>
  <si>
    <t>Номер теплосчетчика                      (М-Сal MC)</t>
  </si>
  <si>
    <t>Общая площадь, м2</t>
  </si>
  <si>
    <t>93а</t>
  </si>
  <si>
    <t>Итого по квартирам:</t>
  </si>
  <si>
    <t>Номер теплосчетчика</t>
  </si>
  <si>
    <t>Примечание</t>
  </si>
  <si>
    <t>ВКТ-7 сет.№ 093. Зав.№00242093</t>
  </si>
  <si>
    <t>общий</t>
  </si>
  <si>
    <t>в том числе:</t>
  </si>
  <si>
    <t>ВКТ-7 сет.№ 055. Зав.№00234655</t>
  </si>
  <si>
    <t>кв+МОП</t>
  </si>
  <si>
    <t>ВКТ-7 сет.№ 023. Зав.№00231523</t>
  </si>
  <si>
    <t>вентиляция</t>
  </si>
  <si>
    <t>ВКТ-7 сет.№ 042. Зав.№00231542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</si>
  <si>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</si>
  <si>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</si>
  <si>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</si>
  <si>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</si>
  <si>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</si>
  <si>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ГВС</t>
  </si>
  <si>
    <t xml:space="preserve">нежилые 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</si>
  <si>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</si>
  <si>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</si>
  <si>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</si>
  <si>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</si>
  <si>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нп 3</t>
  </si>
  <si>
    <t>нп 4</t>
  </si>
  <si>
    <t>нп 5</t>
  </si>
  <si>
    <t>№        неж. пом</t>
  </si>
  <si>
    <t>Итого по неж.пом.</t>
  </si>
  <si>
    <t>Справочно: 1 кВт = 0,00086Гкал</t>
  </si>
  <si>
    <t>S/N41582240</t>
  </si>
  <si>
    <t>Разница, Гкал</t>
  </si>
  <si>
    <t>Исп.  Коптелова Л.С.</t>
  </si>
  <si>
    <t>Разн, Гкал</t>
  </si>
  <si>
    <t>Всего, Гкал</t>
  </si>
  <si>
    <t>Тариф на тепло 1697,82 руб./Гкал (население / прочие)</t>
  </si>
  <si>
    <t>Показания кВт на 24.12.16</t>
  </si>
  <si>
    <r>
      <t>Отопление</t>
    </r>
    <r>
      <rPr>
        <sz val="9"/>
        <rFont val="Times New Roman"/>
        <family val="1"/>
        <charset val="204"/>
      </rPr>
      <t xml:space="preserve"> по </t>
    </r>
    <r>
      <rPr>
        <sz val="8"/>
        <rFont val="Times New Roman"/>
        <family val="1"/>
        <charset val="204"/>
      </rPr>
      <t xml:space="preserve">ВКТ-7 сет.№ 023. Зав.№00231523, </t>
    </r>
    <r>
      <rPr>
        <b/>
        <sz val="8"/>
        <rFont val="Times New Roman"/>
        <family val="1"/>
        <charset val="204"/>
      </rPr>
      <t>Гкал</t>
    </r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</si>
  <si>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за период с  26.12.16 по 25.01.17 гг.</t>
  </si>
  <si>
    <t>Разница, Гкал                   с 26.12.16 по 25.01.17 гг.</t>
  </si>
  <si>
    <t>Показания кВт на 25.01.17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</si>
  <si>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за период с  26.01.17 по 25.02.17 гг.</t>
  </si>
  <si>
    <t>Разница, Гкал                   с 26.01.17 по 25.02.17 гг.</t>
  </si>
  <si>
    <t>Показания кВт на 26.02.17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</si>
  <si>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за период с  26.02.17 по 27.03.17 гг.</t>
  </si>
  <si>
    <t>Разница, Гкал                   с 26.02.17 по 27.03.17 гг.</t>
  </si>
  <si>
    <t>Показания кВт на 26.03.17</t>
  </si>
  <si>
    <t>S/N41582240 (Гкал)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</si>
  <si>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за период с  28.03.17 по 25.04.17 гг.</t>
  </si>
  <si>
    <t>Разница, Гкал                   с 28.03.17 по 25.04.17 гг.</t>
  </si>
  <si>
    <t>Показания кВт на 25.04.17</t>
  </si>
  <si>
    <t>Показания кВт на 25.10.17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</si>
  <si>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за период с  26.04.17 по 25.10.17 гг.</t>
  </si>
  <si>
    <t>Разница, Гкал                   с 26.04.17 по -25.10.17 гг.</t>
  </si>
  <si>
    <t>Тариф на тепло 1765,73 руб./Гкал (население / прочие)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</si>
  <si>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</t>
  </si>
  <si>
    <t xml:space="preserve">  за период с  26.11.17 по 27.11.17 гг.</t>
  </si>
  <si>
    <t>Разница, Гкал                   с 26.10.17 по -25.11.17 гг.</t>
  </si>
  <si>
    <t>Показания кВт на 27.11.17</t>
  </si>
  <si>
    <t xml:space="preserve">  за период с  28.11.17 по 23.12.17 гг.</t>
  </si>
  <si>
    <t>Разница, Гкал                   с 26.11.17 по -25.12.17 гг.</t>
  </si>
  <si>
    <t>Показания кВт на 23.12.17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</si>
</sst>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00"/>
  </numFmts>
  <fonts count="2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/>
    <xf numFmtId="0" fontId="8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1" fontId="7" fillId="0" borderId="1" xfId="0" applyNumberFormat="1" applyFont="1" applyFill="1" applyBorder="1"/>
    <xf numFmtId="166" fontId="7" fillId="0" borderId="1" xfId="0" applyNumberFormat="1" applyFont="1" applyFill="1" applyBorder="1"/>
    <xf numFmtId="0" fontId="7" fillId="0" borderId="1" xfId="0" applyFont="1" applyFill="1" applyBorder="1"/>
    <xf numFmtId="0" fontId="7" fillId="0" borderId="3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10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7" fillId="2" borderId="1" xfId="0" applyNumberFormat="1" applyFont="1" applyFill="1" applyBorder="1"/>
    <xf numFmtId="1" fontId="7" fillId="2" borderId="1" xfId="0" applyNumberFormat="1" applyFont="1" applyFill="1" applyBorder="1"/>
    <xf numFmtId="1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10" fillId="0" borderId="0" xfId="0" applyNumberFormat="1" applyFont="1" applyFill="1" applyBorder="1"/>
    <xf numFmtId="0" fontId="7" fillId="0" borderId="0" xfId="0" applyFont="1" applyAlignment="1"/>
    <xf numFmtId="0" fontId="7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7" fillId="0" borderId="0" xfId="0" applyFont="1"/>
    <xf numFmtId="0" fontId="12" fillId="0" borderId="0" xfId="0" applyFont="1"/>
    <xf numFmtId="1" fontId="18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7" fillId="0" borderId="1" xfId="0" applyNumberFormat="1" applyFont="1" applyFill="1" applyBorder="1"/>
    <xf numFmtId="167" fontId="17" fillId="0" borderId="3" xfId="0" applyNumberFormat="1" applyFont="1" applyBorder="1"/>
    <xf numFmtId="167" fontId="17" fillId="0" borderId="1" xfId="0" applyNumberFormat="1" applyFont="1" applyBorder="1"/>
    <xf numFmtId="167" fontId="17" fillId="0" borderId="3" xfId="0" applyNumberFormat="1" applyFont="1" applyFill="1" applyBorder="1"/>
    <xf numFmtId="167" fontId="17" fillId="0" borderId="1" xfId="0" applyNumberFormat="1" applyFont="1" applyFill="1" applyBorder="1"/>
    <xf numFmtId="0" fontId="17" fillId="0" borderId="0" xfId="0" applyFont="1" applyFill="1"/>
    <xf numFmtId="164" fontId="17" fillId="2" borderId="1" xfId="0" applyNumberFormat="1" applyFont="1" applyFill="1" applyBorder="1"/>
    <xf numFmtId="164" fontId="17" fillId="0" borderId="1" xfId="0" applyNumberFormat="1" applyFont="1" applyFill="1" applyBorder="1"/>
    <xf numFmtId="166" fontId="17" fillId="0" borderId="0" xfId="0" applyNumberFormat="1" applyFont="1"/>
    <xf numFmtId="0" fontId="12" fillId="0" borderId="0" xfId="0" applyFont="1" applyFill="1"/>
    <xf numFmtId="166" fontId="18" fillId="0" borderId="1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/>
    <xf numFmtId="164" fontId="12" fillId="0" borderId="0" xfId="0" applyNumberFormat="1" applyFont="1" applyFill="1" applyBorder="1"/>
    <xf numFmtId="1" fontId="12" fillId="0" borderId="0" xfId="0" applyNumberFormat="1" applyFont="1" applyFill="1" applyBorder="1"/>
    <xf numFmtId="0" fontId="17" fillId="0" borderId="0" xfId="0" applyFont="1" applyAlignment="1"/>
    <xf numFmtId="164" fontId="12" fillId="0" borderId="0" xfId="0" applyNumberFormat="1" applyFont="1" applyFill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vertical="top" wrapText="1"/>
    </xf>
    <xf numFmtId="1" fontId="7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Fill="1" applyBorder="1"/>
    <xf numFmtId="1" fontId="17" fillId="0" borderId="1" xfId="0" applyNumberFormat="1" applyFont="1" applyFill="1" applyBorder="1"/>
    <xf numFmtId="1" fontId="17" fillId="3" borderId="1" xfId="0" applyNumberFormat="1" applyFont="1" applyFill="1" applyBorder="1"/>
    <xf numFmtId="1" fontId="17" fillId="2" borderId="1" xfId="0" applyNumberFormat="1" applyFont="1" applyFill="1" applyBorder="1"/>
    <xf numFmtId="1" fontId="17" fillId="0" borderId="1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2" fontId="17" fillId="0" borderId="1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0" borderId="0" xfId="0" applyFont="1" applyFill="1"/>
    <xf numFmtId="166" fontId="17" fillId="0" borderId="0" xfId="0" applyNumberFormat="1" applyFont="1" applyFill="1"/>
    <xf numFmtId="0" fontId="7" fillId="0" borderId="0" xfId="0" applyFont="1" applyFill="1" applyAlignment="1"/>
    <xf numFmtId="0" fontId="17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pane ySplit="15" topLeftCell="A16" activePane="bottomLeft" state="frozen"/>
      <selection pane="bottomLeft" activeCell="J140" sqref="J140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37" customWidth="1"/>
    <col min="7" max="7" width="12.5703125" style="38" customWidth="1"/>
    <col min="8" max="8" width="10.7109375" style="38" customWidth="1"/>
    <col min="9" max="9" width="2.140625" style="37" customWidth="1"/>
    <col min="10" max="10" width="25.28515625" style="62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42" t="s">
        <v>16</v>
      </c>
      <c r="B1" s="142"/>
      <c r="C1" s="142"/>
      <c r="D1" s="142"/>
      <c r="E1" s="142"/>
      <c r="F1" s="142"/>
      <c r="G1" s="142"/>
      <c r="H1" s="142"/>
      <c r="I1" s="8"/>
      <c r="J1" s="8"/>
      <c r="K1" s="8"/>
      <c r="L1" s="8"/>
    </row>
    <row r="2" spans="1:12" ht="14.45" customHeight="1" x14ac:dyDescent="0.3">
      <c r="A2" s="65"/>
      <c r="B2" s="65"/>
      <c r="C2" s="65"/>
      <c r="D2" s="65"/>
      <c r="E2" s="65"/>
      <c r="F2" s="31"/>
      <c r="G2" s="32"/>
      <c r="H2" s="32"/>
      <c r="I2" s="31"/>
      <c r="J2" s="59"/>
      <c r="K2" s="65"/>
      <c r="L2" s="65"/>
    </row>
    <row r="3" spans="1:12" ht="55.5" customHeight="1" x14ac:dyDescent="0.25">
      <c r="A3" s="141" t="s">
        <v>40</v>
      </c>
      <c r="B3" s="141"/>
      <c r="C3" s="141"/>
      <c r="D3" s="141"/>
      <c r="E3" s="141"/>
      <c r="F3" s="141"/>
      <c r="G3" s="141"/>
      <c r="H3" s="141"/>
      <c r="I3" s="69"/>
      <c r="J3" s="69"/>
      <c r="K3" s="69"/>
      <c r="L3" s="7"/>
    </row>
    <row r="4" spans="1:12" ht="17.45" customHeight="1" x14ac:dyDescent="0.25">
      <c r="A4" s="66"/>
      <c r="B4" s="66"/>
      <c r="C4" s="66"/>
      <c r="D4" s="66"/>
      <c r="E4" s="66"/>
      <c r="F4" s="68"/>
      <c r="G4" s="68"/>
      <c r="H4" s="68"/>
      <c r="I4" s="68"/>
      <c r="J4" s="60"/>
      <c r="K4" s="66"/>
      <c r="L4" s="66"/>
    </row>
    <row r="5" spans="1:12" ht="16.149999999999999" customHeight="1" x14ac:dyDescent="0.25">
      <c r="A5" s="144" t="s">
        <v>17</v>
      </c>
      <c r="B5" s="145"/>
      <c r="C5" s="145"/>
      <c r="D5" s="145"/>
      <c r="E5" s="145"/>
      <c r="F5" s="145"/>
      <c r="G5" s="146"/>
      <c r="H5" s="33"/>
      <c r="I5" s="34" t="s">
        <v>22</v>
      </c>
      <c r="J5" s="127" t="s">
        <v>23</v>
      </c>
      <c r="K5" s="128"/>
      <c r="L5" s="66"/>
    </row>
    <row r="6" spans="1:12" ht="37.9" customHeight="1" x14ac:dyDescent="0.25">
      <c r="A6" s="133" t="s">
        <v>5</v>
      </c>
      <c r="B6" s="133"/>
      <c r="C6" s="133"/>
      <c r="D6" s="133"/>
      <c r="E6" s="133" t="s">
        <v>6</v>
      </c>
      <c r="F6" s="133"/>
      <c r="G6" s="30" t="s">
        <v>41</v>
      </c>
      <c r="H6" s="35"/>
      <c r="I6" s="34"/>
      <c r="J6" s="129"/>
      <c r="K6" s="130"/>
      <c r="L6" s="66"/>
    </row>
    <row r="7" spans="1:12" ht="13.9" customHeight="1" x14ac:dyDescent="0.25">
      <c r="A7" s="134" t="s">
        <v>7</v>
      </c>
      <c r="B7" s="134"/>
      <c r="C7" s="134"/>
      <c r="D7" s="134"/>
      <c r="E7" s="133" t="s">
        <v>8</v>
      </c>
      <c r="F7" s="133"/>
      <c r="G7" s="71">
        <v>188.25299999999999</v>
      </c>
      <c r="H7" s="36"/>
      <c r="I7" s="34"/>
      <c r="J7" s="129"/>
      <c r="K7" s="130"/>
      <c r="L7" s="66"/>
    </row>
    <row r="8" spans="1:12" ht="13.9" customHeight="1" x14ac:dyDescent="0.25">
      <c r="A8" s="135" t="s">
        <v>9</v>
      </c>
      <c r="B8" s="136"/>
      <c r="C8" s="136"/>
      <c r="D8" s="137"/>
      <c r="E8" s="133"/>
      <c r="F8" s="133"/>
      <c r="G8" s="29"/>
      <c r="H8" s="36"/>
      <c r="I8" s="34"/>
      <c r="J8" s="129"/>
      <c r="K8" s="130"/>
      <c r="L8" s="66"/>
    </row>
    <row r="9" spans="1:12" ht="13.9" customHeight="1" x14ac:dyDescent="0.25">
      <c r="A9" s="134" t="s">
        <v>10</v>
      </c>
      <c r="B9" s="134"/>
      <c r="C9" s="134"/>
      <c r="D9" s="134"/>
      <c r="E9" s="133" t="s">
        <v>11</v>
      </c>
      <c r="F9" s="133"/>
      <c r="G9" s="71">
        <v>126.67100000000001</v>
      </c>
      <c r="H9" s="36"/>
      <c r="I9" s="34"/>
      <c r="J9" s="131"/>
      <c r="K9" s="132"/>
      <c r="L9" s="66"/>
    </row>
    <row r="10" spans="1:12" ht="13.9" customHeight="1" x14ac:dyDescent="0.25">
      <c r="A10" s="147" t="s">
        <v>9</v>
      </c>
      <c r="B10" s="148"/>
      <c r="C10" s="148"/>
      <c r="D10" s="149"/>
      <c r="E10" s="133" t="s">
        <v>18</v>
      </c>
      <c r="F10" s="133"/>
      <c r="G10" s="70">
        <f>F136</f>
        <v>116.50389999999997</v>
      </c>
      <c r="H10" s="36"/>
      <c r="I10" s="34"/>
      <c r="J10" s="61"/>
      <c r="K10" s="9"/>
      <c r="L10" s="66"/>
    </row>
    <row r="11" spans="1:12" ht="13.9" customHeight="1" x14ac:dyDescent="0.25">
      <c r="A11" s="150"/>
      <c r="B11" s="151"/>
      <c r="C11" s="151"/>
      <c r="D11" s="152"/>
      <c r="E11" s="133" t="s">
        <v>19</v>
      </c>
      <c r="F11" s="133"/>
      <c r="G11" s="70">
        <f>G9-G10</f>
        <v>10.167100000000033</v>
      </c>
      <c r="H11" s="36"/>
      <c r="I11" s="34"/>
      <c r="J11" s="61" t="s">
        <v>31</v>
      </c>
      <c r="K11" s="9"/>
      <c r="L11" s="66"/>
    </row>
    <row r="12" spans="1:12" ht="13.9" customHeight="1" x14ac:dyDescent="0.25">
      <c r="A12" s="134" t="s">
        <v>12</v>
      </c>
      <c r="B12" s="134"/>
      <c r="C12" s="134"/>
      <c r="D12" s="134"/>
      <c r="E12" s="133" t="s">
        <v>13</v>
      </c>
      <c r="F12" s="133"/>
      <c r="G12" s="71">
        <v>6.3390000000000004</v>
      </c>
      <c r="H12" s="36"/>
      <c r="I12" s="34"/>
      <c r="J12" s="61"/>
      <c r="K12" s="9"/>
      <c r="L12" s="66"/>
    </row>
    <row r="13" spans="1:12" ht="13.9" customHeight="1" x14ac:dyDescent="0.25">
      <c r="A13" s="134" t="s">
        <v>14</v>
      </c>
      <c r="B13" s="134"/>
      <c r="C13" s="134"/>
      <c r="D13" s="134"/>
      <c r="E13" s="133" t="s">
        <v>21</v>
      </c>
      <c r="F13" s="133"/>
      <c r="G13" s="70">
        <f>F144</f>
        <v>15.573740000000001</v>
      </c>
      <c r="H13" s="36"/>
      <c r="I13" s="34"/>
      <c r="J13" s="138" t="s">
        <v>37</v>
      </c>
      <c r="K13" s="138"/>
      <c r="L13" s="61"/>
    </row>
    <row r="14" spans="1:12" ht="13.9" customHeight="1" x14ac:dyDescent="0.25">
      <c r="A14" s="134"/>
      <c r="B14" s="134"/>
      <c r="C14" s="134"/>
      <c r="D14" s="134"/>
      <c r="E14" s="133" t="s">
        <v>20</v>
      </c>
      <c r="F14" s="133"/>
      <c r="G14" s="70">
        <f>G7-G9-G12-G13</f>
        <v>39.66925999999998</v>
      </c>
      <c r="H14" s="36"/>
      <c r="I14" s="34"/>
      <c r="J14" s="138"/>
      <c r="K14" s="138"/>
      <c r="L14" s="61"/>
    </row>
    <row r="15" spans="1:12" ht="16.149999999999999" customHeight="1" x14ac:dyDescent="0.25">
      <c r="G15" s="37"/>
      <c r="H15" s="37"/>
    </row>
    <row r="16" spans="1:12" ht="14.45" customHeight="1" x14ac:dyDescent="0.25"/>
    <row r="17" spans="1:10" s="3" customFormat="1" ht="42" customHeight="1" x14ac:dyDescent="0.25">
      <c r="A17" s="2" t="s">
        <v>0</v>
      </c>
      <c r="B17" s="6" t="s">
        <v>1</v>
      </c>
      <c r="C17" s="2" t="s">
        <v>2</v>
      </c>
      <c r="D17" s="1" t="s">
        <v>38</v>
      </c>
      <c r="E17" s="1" t="s">
        <v>42</v>
      </c>
      <c r="F17" s="39" t="s">
        <v>33</v>
      </c>
      <c r="G17" s="40" t="s">
        <v>15</v>
      </c>
      <c r="H17" s="41" t="s">
        <v>36</v>
      </c>
      <c r="I17" s="42"/>
      <c r="J17" s="63"/>
    </row>
    <row r="18" spans="1:10" x14ac:dyDescent="0.25">
      <c r="A18" s="11">
        <v>1</v>
      </c>
      <c r="B18" s="11">
        <v>49694375</v>
      </c>
      <c r="C18" s="11">
        <v>51.7</v>
      </c>
      <c r="D18" s="11">
        <v>22301</v>
      </c>
      <c r="E18" s="11">
        <v>24267</v>
      </c>
      <c r="F18" s="13">
        <f>(E18-D18)*0.00086</f>
        <v>1.69076</v>
      </c>
      <c r="G18" s="44">
        <f>C18/6908.6*$G$11</f>
        <v>7.6084745100310006E-2</v>
      </c>
      <c r="H18" s="45">
        <f>F18+G18</f>
        <v>1.76684474510031</v>
      </c>
    </row>
    <row r="19" spans="1:10" x14ac:dyDescent="0.25">
      <c r="A19" s="11">
        <v>2</v>
      </c>
      <c r="B19" s="11">
        <v>49694370</v>
      </c>
      <c r="C19" s="11">
        <v>48.8</v>
      </c>
      <c r="D19" s="11">
        <v>16701</v>
      </c>
      <c r="E19" s="11">
        <v>18198</v>
      </c>
      <c r="F19" s="13">
        <f t="shared" ref="F19:F82" si="0">(E19-D19)*0.00086</f>
        <v>1.28742</v>
      </c>
      <c r="G19" s="44">
        <f t="shared" ref="G19:G21" si="1">C19/6908.6*$G$11</f>
        <v>7.1816935413832259E-2</v>
      </c>
      <c r="H19" s="45">
        <f t="shared" ref="H19:H82" si="2">F19+G19</f>
        <v>1.3592369354138323</v>
      </c>
    </row>
    <row r="20" spans="1:10" x14ac:dyDescent="0.25">
      <c r="A20" s="11">
        <v>3</v>
      </c>
      <c r="B20" s="11">
        <v>49694359</v>
      </c>
      <c r="C20" s="11">
        <v>79.8</v>
      </c>
      <c r="D20" s="11">
        <v>19732</v>
      </c>
      <c r="E20" s="11">
        <v>21322</v>
      </c>
      <c r="F20" s="13">
        <f t="shared" si="0"/>
        <v>1.3673999999999999</v>
      </c>
      <c r="G20" s="44">
        <f t="shared" si="1"/>
        <v>0.1174383493037667</v>
      </c>
      <c r="H20" s="45">
        <f t="shared" si="2"/>
        <v>1.4848383493037667</v>
      </c>
    </row>
    <row r="21" spans="1:10" x14ac:dyDescent="0.25">
      <c r="A21" s="11">
        <v>4</v>
      </c>
      <c r="B21" s="11">
        <v>49694358</v>
      </c>
      <c r="C21" s="11">
        <v>84.3</v>
      </c>
      <c r="D21" s="11">
        <v>37189</v>
      </c>
      <c r="E21" s="11">
        <v>40360</v>
      </c>
      <c r="F21" s="13">
        <f t="shared" si="0"/>
        <v>2.7270599999999998</v>
      </c>
      <c r="G21" s="44">
        <f t="shared" si="1"/>
        <v>0.12406081261037008</v>
      </c>
      <c r="H21" s="45">
        <f t="shared" si="2"/>
        <v>2.85112081261037</v>
      </c>
    </row>
    <row r="22" spans="1:10" x14ac:dyDescent="0.25">
      <c r="A22" s="11">
        <v>5</v>
      </c>
      <c r="B22" s="11">
        <v>49694360</v>
      </c>
      <c r="C22" s="11">
        <v>84.4</v>
      </c>
      <c r="D22" s="11">
        <v>27301</v>
      </c>
      <c r="E22" s="11">
        <v>29798</v>
      </c>
      <c r="F22" s="13">
        <f t="shared" si="0"/>
        <v>2.1474199999999999</v>
      </c>
      <c r="G22" s="44">
        <f t="shared" ref="G22:G85" si="3">C22*$G$11/6908.6</f>
        <v>0.12420797846162794</v>
      </c>
      <c r="H22" s="45">
        <f t="shared" si="2"/>
        <v>2.2716279784616278</v>
      </c>
    </row>
    <row r="23" spans="1:10" x14ac:dyDescent="0.25">
      <c r="A23" s="14">
        <v>6</v>
      </c>
      <c r="B23" s="14">
        <v>49694353</v>
      </c>
      <c r="C23" s="14">
        <v>57.9</v>
      </c>
      <c r="D23" s="11">
        <v>12842</v>
      </c>
      <c r="E23" s="11">
        <v>13721</v>
      </c>
      <c r="F23" s="13">
        <f t="shared" si="0"/>
        <v>0.75593999999999995</v>
      </c>
      <c r="G23" s="46">
        <f>C23*$G$11/6908.6</f>
        <v>8.5209027878296886E-2</v>
      </c>
      <c r="H23" s="47">
        <f t="shared" si="2"/>
        <v>0.84114902787829682</v>
      </c>
    </row>
    <row r="24" spans="1:10" x14ac:dyDescent="0.25">
      <c r="A24" s="14">
        <v>7</v>
      </c>
      <c r="B24" s="14">
        <v>49694367</v>
      </c>
      <c r="C24" s="14">
        <v>43.1</v>
      </c>
      <c r="D24" s="11">
        <v>13985</v>
      </c>
      <c r="E24" s="11">
        <v>15125</v>
      </c>
      <c r="F24" s="13">
        <f t="shared" si="0"/>
        <v>0.98039999999999994</v>
      </c>
      <c r="G24" s="46">
        <f t="shared" si="3"/>
        <v>6.3428481892134653E-2</v>
      </c>
      <c r="H24" s="47">
        <f t="shared" si="2"/>
        <v>1.0438284818921346</v>
      </c>
    </row>
    <row r="25" spans="1:10" x14ac:dyDescent="0.25">
      <c r="A25" s="14">
        <v>8</v>
      </c>
      <c r="B25" s="15">
        <v>49694352</v>
      </c>
      <c r="C25" s="14">
        <v>45.5</v>
      </c>
      <c r="D25" s="11">
        <v>12674</v>
      </c>
      <c r="E25" s="11">
        <v>13737</v>
      </c>
      <c r="F25" s="13">
        <f t="shared" si="0"/>
        <v>0.91417999999999999</v>
      </c>
      <c r="G25" s="46">
        <f t="shared" si="3"/>
        <v>6.6960462322323125E-2</v>
      </c>
      <c r="H25" s="47">
        <f t="shared" si="2"/>
        <v>0.9811404623223231</v>
      </c>
    </row>
    <row r="26" spans="1:10" x14ac:dyDescent="0.25">
      <c r="A26" s="14">
        <v>9</v>
      </c>
      <c r="B26" s="15">
        <v>49694372</v>
      </c>
      <c r="C26" s="14">
        <v>52</v>
      </c>
      <c r="D26" s="14">
        <v>14963</v>
      </c>
      <c r="E26" s="14">
        <v>16461</v>
      </c>
      <c r="F26" s="13">
        <f t="shared" si="0"/>
        <v>1.2882799999999999</v>
      </c>
      <c r="G26" s="46">
        <f t="shared" si="3"/>
        <v>7.6526242654083559E-2</v>
      </c>
      <c r="H26" s="47">
        <f t="shared" si="2"/>
        <v>1.3648062426540835</v>
      </c>
    </row>
    <row r="27" spans="1:10" x14ac:dyDescent="0.25">
      <c r="A27" s="14">
        <v>10</v>
      </c>
      <c r="B27" s="15">
        <v>49694378</v>
      </c>
      <c r="C27" s="14">
        <v>52.6</v>
      </c>
      <c r="D27" s="11">
        <v>20347</v>
      </c>
      <c r="E27" s="11">
        <v>22292</v>
      </c>
      <c r="F27" s="13">
        <f t="shared" si="0"/>
        <v>1.6726999999999999</v>
      </c>
      <c r="G27" s="46">
        <f t="shared" si="3"/>
        <v>7.7409237761630681E-2</v>
      </c>
      <c r="H27" s="47">
        <f t="shared" si="2"/>
        <v>1.7501092377616305</v>
      </c>
    </row>
    <row r="28" spans="1:10" x14ac:dyDescent="0.25">
      <c r="A28" s="14">
        <v>11</v>
      </c>
      <c r="B28" s="15">
        <v>49694373</v>
      </c>
      <c r="C28" s="14">
        <v>50.5</v>
      </c>
      <c r="D28" s="11">
        <v>11882</v>
      </c>
      <c r="E28" s="11">
        <v>11882</v>
      </c>
      <c r="F28" s="13">
        <f t="shared" si="0"/>
        <v>0</v>
      </c>
      <c r="G28" s="46">
        <f t="shared" si="3"/>
        <v>7.4318754885215763E-2</v>
      </c>
      <c r="H28" s="47">
        <f t="shared" si="2"/>
        <v>7.4318754885215763E-2</v>
      </c>
    </row>
    <row r="29" spans="1:10" x14ac:dyDescent="0.25">
      <c r="A29" s="14">
        <v>12</v>
      </c>
      <c r="B29" s="15">
        <v>49694377</v>
      </c>
      <c r="C29" s="14">
        <v>80.900000000000006</v>
      </c>
      <c r="D29" s="11">
        <v>18166</v>
      </c>
      <c r="E29" s="11">
        <v>19739</v>
      </c>
      <c r="F29" s="13">
        <f t="shared" si="0"/>
        <v>1.3527799999999999</v>
      </c>
      <c r="G29" s="46">
        <f t="shared" si="3"/>
        <v>0.1190571736676031</v>
      </c>
      <c r="H29" s="47">
        <f t="shared" si="2"/>
        <v>1.471837173667603</v>
      </c>
    </row>
    <row r="30" spans="1:10" x14ac:dyDescent="0.25">
      <c r="A30" s="14">
        <v>13</v>
      </c>
      <c r="B30" s="15">
        <v>49694366</v>
      </c>
      <c r="C30" s="14">
        <v>83.6</v>
      </c>
      <c r="D30" s="11">
        <v>23249</v>
      </c>
      <c r="E30" s="11">
        <v>24561</v>
      </c>
      <c r="F30" s="13">
        <f t="shared" si="0"/>
        <v>1.12832</v>
      </c>
      <c r="G30" s="46">
        <f t="shared" si="3"/>
        <v>0.1230306516515651</v>
      </c>
      <c r="H30" s="47">
        <f t="shared" si="2"/>
        <v>1.2513506516515651</v>
      </c>
    </row>
    <row r="31" spans="1:10" x14ac:dyDescent="0.25">
      <c r="A31" s="16">
        <v>14</v>
      </c>
      <c r="B31" s="17">
        <v>48446947</v>
      </c>
      <c r="C31" s="16">
        <v>85</v>
      </c>
      <c r="D31" s="11">
        <v>21813</v>
      </c>
      <c r="E31" s="11">
        <v>23064</v>
      </c>
      <c r="F31" s="13">
        <f t="shared" si="0"/>
        <v>1.07586</v>
      </c>
      <c r="G31" s="44">
        <f t="shared" si="3"/>
        <v>0.12509097356917506</v>
      </c>
      <c r="H31" s="45">
        <f t="shared" si="2"/>
        <v>1.200950973569175</v>
      </c>
    </row>
    <row r="32" spans="1:10" x14ac:dyDescent="0.25">
      <c r="A32" s="16">
        <v>15</v>
      </c>
      <c r="B32" s="16">
        <v>49694351</v>
      </c>
      <c r="C32" s="16">
        <v>57.9</v>
      </c>
      <c r="D32" s="11">
        <v>14838</v>
      </c>
      <c r="E32" s="11">
        <v>16178</v>
      </c>
      <c r="F32" s="13">
        <f t="shared" si="0"/>
        <v>1.1523999999999999</v>
      </c>
      <c r="G32" s="44">
        <f t="shared" si="3"/>
        <v>8.5209027878296886E-2</v>
      </c>
      <c r="H32" s="45">
        <f t="shared" si="2"/>
        <v>1.2376090278782967</v>
      </c>
    </row>
    <row r="33" spans="1:8" x14ac:dyDescent="0.25">
      <c r="A33" s="16">
        <v>16</v>
      </c>
      <c r="B33" s="16">
        <v>49694368</v>
      </c>
      <c r="C33" s="11">
        <v>42.3</v>
      </c>
      <c r="D33" s="11">
        <v>14088</v>
      </c>
      <c r="E33" s="11">
        <v>14996</v>
      </c>
      <c r="F33" s="13">
        <f t="shared" si="0"/>
        <v>0.78088000000000002</v>
      </c>
      <c r="G33" s="44">
        <f t="shared" si="3"/>
        <v>6.2251155082071817E-2</v>
      </c>
      <c r="H33" s="45">
        <f t="shared" si="2"/>
        <v>0.84313115508207181</v>
      </c>
    </row>
    <row r="34" spans="1:8" x14ac:dyDescent="0.25">
      <c r="A34" s="16">
        <v>17</v>
      </c>
      <c r="B34" s="16">
        <v>49694356</v>
      </c>
      <c r="C34" s="11">
        <v>45.8</v>
      </c>
      <c r="D34" s="11">
        <v>15527</v>
      </c>
      <c r="E34" s="11">
        <v>16809</v>
      </c>
      <c r="F34" s="13">
        <f t="shared" si="0"/>
        <v>1.1025199999999999</v>
      </c>
      <c r="G34" s="44">
        <f t="shared" si="3"/>
        <v>6.7401959876096679E-2</v>
      </c>
      <c r="H34" s="45">
        <f t="shared" si="2"/>
        <v>1.1699219598760966</v>
      </c>
    </row>
    <row r="35" spans="1:8" x14ac:dyDescent="0.25">
      <c r="A35" s="11">
        <v>18</v>
      </c>
      <c r="B35" s="11">
        <v>49694371</v>
      </c>
      <c r="C35" s="11">
        <v>51.9</v>
      </c>
      <c r="D35" s="11">
        <v>13234</v>
      </c>
      <c r="E35" s="11">
        <v>14545</v>
      </c>
      <c r="F35" s="13">
        <f t="shared" si="0"/>
        <v>1.1274599999999999</v>
      </c>
      <c r="G35" s="44">
        <f t="shared" si="3"/>
        <v>7.6379076802825713E-2</v>
      </c>
      <c r="H35" s="45">
        <f t="shared" si="2"/>
        <v>1.2038390768028255</v>
      </c>
    </row>
    <row r="36" spans="1:8" x14ac:dyDescent="0.25">
      <c r="A36" s="11">
        <v>19</v>
      </c>
      <c r="B36" s="11">
        <v>49694357</v>
      </c>
      <c r="C36" s="11">
        <v>52.8</v>
      </c>
      <c r="D36" s="11">
        <v>2057</v>
      </c>
      <c r="E36" s="11">
        <v>2057</v>
      </c>
      <c r="F36" s="13">
        <f t="shared" si="0"/>
        <v>0</v>
      </c>
      <c r="G36" s="44">
        <f t="shared" si="3"/>
        <v>7.7703569464146388E-2</v>
      </c>
      <c r="H36" s="45">
        <f t="shared" si="2"/>
        <v>7.7703569464146388E-2</v>
      </c>
    </row>
    <row r="37" spans="1:8" x14ac:dyDescent="0.25">
      <c r="A37" s="11">
        <v>20</v>
      </c>
      <c r="B37" s="11">
        <v>49690023</v>
      </c>
      <c r="C37" s="11">
        <v>50.8</v>
      </c>
      <c r="D37" s="11">
        <v>3364</v>
      </c>
      <c r="E37" s="11">
        <v>3364</v>
      </c>
      <c r="F37" s="13">
        <f t="shared" si="0"/>
        <v>0</v>
      </c>
      <c r="G37" s="44">
        <f t="shared" si="3"/>
        <v>7.4760252438989316E-2</v>
      </c>
      <c r="H37" s="45">
        <f t="shared" si="2"/>
        <v>7.4760252438989316E-2</v>
      </c>
    </row>
    <row r="38" spans="1:8" x14ac:dyDescent="0.25">
      <c r="A38" s="11">
        <v>21</v>
      </c>
      <c r="B38" s="11">
        <v>49690017</v>
      </c>
      <c r="C38" s="11">
        <v>80.7</v>
      </c>
      <c r="D38" s="12">
        <v>14851</v>
      </c>
      <c r="E38" s="12">
        <v>15577</v>
      </c>
      <c r="F38" s="13">
        <f t="shared" si="0"/>
        <v>0.62436000000000003</v>
      </c>
      <c r="G38" s="44">
        <f t="shared" si="3"/>
        <v>0.11876284196508738</v>
      </c>
      <c r="H38" s="45">
        <f t="shared" si="2"/>
        <v>0.74312284196508738</v>
      </c>
    </row>
    <row r="39" spans="1:8" x14ac:dyDescent="0.25">
      <c r="A39" s="11">
        <v>22</v>
      </c>
      <c r="B39" s="11">
        <v>49690009</v>
      </c>
      <c r="C39" s="11">
        <v>86.3</v>
      </c>
      <c r="D39" s="12">
        <v>20820</v>
      </c>
      <c r="E39" s="12">
        <v>25112</v>
      </c>
      <c r="F39" s="13">
        <f t="shared" si="0"/>
        <v>3.6911199999999997</v>
      </c>
      <c r="G39" s="44">
        <f t="shared" si="3"/>
        <v>0.12700412963552715</v>
      </c>
      <c r="H39" s="45">
        <f t="shared" si="2"/>
        <v>3.8181241296355268</v>
      </c>
    </row>
    <row r="40" spans="1:8" x14ac:dyDescent="0.25">
      <c r="A40" s="11">
        <v>23</v>
      </c>
      <c r="B40" s="11">
        <v>49690012</v>
      </c>
      <c r="C40" s="11">
        <v>87.1</v>
      </c>
      <c r="D40" s="12">
        <v>27231</v>
      </c>
      <c r="E40" s="12">
        <v>29268</v>
      </c>
      <c r="F40" s="13">
        <f t="shared" si="0"/>
        <v>1.7518199999999999</v>
      </c>
      <c r="G40" s="44">
        <f t="shared" si="3"/>
        <v>0.12818145644558995</v>
      </c>
      <c r="H40" s="45">
        <f t="shared" si="2"/>
        <v>1.8800014564455898</v>
      </c>
    </row>
    <row r="41" spans="1:8" x14ac:dyDescent="0.25">
      <c r="A41" s="11">
        <v>24</v>
      </c>
      <c r="B41" s="11">
        <v>49694361</v>
      </c>
      <c r="C41" s="11">
        <v>57.4</v>
      </c>
      <c r="D41" s="12">
        <v>14917</v>
      </c>
      <c r="E41" s="12">
        <v>16031</v>
      </c>
      <c r="F41" s="13">
        <f t="shared" si="0"/>
        <v>0.95804</v>
      </c>
      <c r="G41" s="44">
        <f t="shared" si="3"/>
        <v>8.4473198622007625E-2</v>
      </c>
      <c r="H41" s="45">
        <f t="shared" si="2"/>
        <v>1.0425131986220075</v>
      </c>
    </row>
    <row r="42" spans="1:8" x14ac:dyDescent="0.25">
      <c r="A42" s="11">
        <v>25</v>
      </c>
      <c r="B42" s="11">
        <v>49694376</v>
      </c>
      <c r="C42" s="11">
        <v>42.6</v>
      </c>
      <c r="D42" s="12">
        <v>6808</v>
      </c>
      <c r="E42" s="12">
        <v>7139</v>
      </c>
      <c r="F42" s="13">
        <f t="shared" si="0"/>
        <v>0.28465999999999997</v>
      </c>
      <c r="G42" s="44">
        <f t="shared" si="3"/>
        <v>6.2692652635845392E-2</v>
      </c>
      <c r="H42" s="45">
        <f t="shared" si="2"/>
        <v>0.34735265263584536</v>
      </c>
    </row>
    <row r="43" spans="1:8" x14ac:dyDescent="0.25">
      <c r="A43" s="11">
        <v>26</v>
      </c>
      <c r="B43" s="11">
        <v>49690027</v>
      </c>
      <c r="C43" s="11">
        <v>45.7</v>
      </c>
      <c r="D43" s="12">
        <v>9826</v>
      </c>
      <c r="E43" s="12">
        <v>10477</v>
      </c>
      <c r="F43" s="13">
        <f t="shared" si="0"/>
        <v>0.55986000000000002</v>
      </c>
      <c r="G43" s="44">
        <f t="shared" si="3"/>
        <v>6.7254794024838832E-2</v>
      </c>
      <c r="H43" s="45">
        <f t="shared" si="2"/>
        <v>0.62711479402483883</v>
      </c>
    </row>
    <row r="44" spans="1:8" x14ac:dyDescent="0.25">
      <c r="A44" s="11">
        <v>27</v>
      </c>
      <c r="B44" s="11">
        <v>49694363</v>
      </c>
      <c r="C44" s="11">
        <v>52.1</v>
      </c>
      <c r="D44" s="12">
        <v>20718</v>
      </c>
      <c r="E44" s="12">
        <v>22454</v>
      </c>
      <c r="F44" s="13">
        <f t="shared" si="0"/>
        <v>1.4929600000000001</v>
      </c>
      <c r="G44" s="44">
        <f t="shared" si="3"/>
        <v>7.667340850534142E-2</v>
      </c>
      <c r="H44" s="45">
        <f t="shared" si="2"/>
        <v>1.5696334085053414</v>
      </c>
    </row>
    <row r="45" spans="1:8" x14ac:dyDescent="0.25">
      <c r="A45" s="11">
        <v>28</v>
      </c>
      <c r="B45" s="11">
        <v>49690013</v>
      </c>
      <c r="C45" s="11">
        <v>52.6</v>
      </c>
      <c r="D45" s="12">
        <v>18518</v>
      </c>
      <c r="E45" s="12">
        <v>20505</v>
      </c>
      <c r="F45" s="13">
        <f t="shared" si="0"/>
        <v>1.70882</v>
      </c>
      <c r="G45" s="44">
        <f t="shared" si="3"/>
        <v>7.7409237761630681E-2</v>
      </c>
      <c r="H45" s="45">
        <f t="shared" si="2"/>
        <v>1.7862292377616307</v>
      </c>
    </row>
    <row r="46" spans="1:8" x14ac:dyDescent="0.25">
      <c r="A46" s="11">
        <v>29</v>
      </c>
      <c r="B46" s="11">
        <v>49694355</v>
      </c>
      <c r="C46" s="11">
        <v>50.3</v>
      </c>
      <c r="D46" s="12">
        <v>16411</v>
      </c>
      <c r="E46" s="12">
        <v>17896</v>
      </c>
      <c r="F46" s="13">
        <f t="shared" si="0"/>
        <v>1.2770999999999999</v>
      </c>
      <c r="G46" s="44">
        <f t="shared" si="3"/>
        <v>7.4024423182700055E-2</v>
      </c>
      <c r="H46" s="45">
        <f t="shared" si="2"/>
        <v>1.3511244231827</v>
      </c>
    </row>
    <row r="47" spans="1:8" x14ac:dyDescent="0.25">
      <c r="A47" s="11">
        <v>30</v>
      </c>
      <c r="B47" s="11">
        <v>48446938</v>
      </c>
      <c r="C47" s="11">
        <v>79</v>
      </c>
      <c r="D47" s="12">
        <v>17482</v>
      </c>
      <c r="E47" s="12">
        <v>18959</v>
      </c>
      <c r="F47" s="13">
        <f t="shared" si="0"/>
        <v>1.2702199999999999</v>
      </c>
      <c r="G47" s="44">
        <f t="shared" si="3"/>
        <v>0.11626102249370387</v>
      </c>
      <c r="H47" s="45">
        <f t="shared" si="2"/>
        <v>1.3864810224937039</v>
      </c>
    </row>
    <row r="48" spans="1:8" x14ac:dyDescent="0.25">
      <c r="A48" s="11">
        <v>31</v>
      </c>
      <c r="B48" s="11">
        <v>49690019</v>
      </c>
      <c r="C48" s="11">
        <v>86</v>
      </c>
      <c r="D48" s="12">
        <v>30153</v>
      </c>
      <c r="E48" s="12">
        <v>32200</v>
      </c>
      <c r="F48" s="13">
        <f t="shared" si="0"/>
        <v>1.7604199999999999</v>
      </c>
      <c r="G48" s="44">
        <f t="shared" si="3"/>
        <v>0.12656263208175358</v>
      </c>
      <c r="H48" s="45">
        <f t="shared" si="2"/>
        <v>1.8869826320817535</v>
      </c>
    </row>
    <row r="49" spans="1:8" x14ac:dyDescent="0.25">
      <c r="A49" s="11">
        <v>32</v>
      </c>
      <c r="B49" s="11">
        <v>49690026</v>
      </c>
      <c r="C49" s="11">
        <v>87.4</v>
      </c>
      <c r="D49" s="12">
        <v>25555</v>
      </c>
      <c r="E49" s="12">
        <v>27978</v>
      </c>
      <c r="F49" s="13">
        <f t="shared" si="0"/>
        <v>2.08378</v>
      </c>
      <c r="G49" s="44">
        <f t="shared" si="3"/>
        <v>0.12862295399936355</v>
      </c>
      <c r="H49" s="45">
        <f t="shared" si="2"/>
        <v>2.2124029539993635</v>
      </c>
    </row>
    <row r="50" spans="1:8" x14ac:dyDescent="0.25">
      <c r="A50" s="11">
        <v>33</v>
      </c>
      <c r="B50" s="11">
        <v>49694364</v>
      </c>
      <c r="C50" s="11">
        <v>57.1</v>
      </c>
      <c r="D50" s="12">
        <v>16896</v>
      </c>
      <c r="E50" s="12">
        <v>18327</v>
      </c>
      <c r="F50" s="13">
        <f t="shared" si="0"/>
        <v>1.2306599999999999</v>
      </c>
      <c r="G50" s="44">
        <f t="shared" si="3"/>
        <v>8.4031701068234071E-2</v>
      </c>
      <c r="H50" s="45">
        <f t="shared" si="2"/>
        <v>1.314691701068234</v>
      </c>
    </row>
    <row r="51" spans="1:8" x14ac:dyDescent="0.25">
      <c r="A51" s="11">
        <v>34</v>
      </c>
      <c r="B51" s="11">
        <v>49690020</v>
      </c>
      <c r="C51" s="11">
        <v>42.9</v>
      </c>
      <c r="D51" s="12">
        <v>6880</v>
      </c>
      <c r="E51" s="12">
        <v>7863</v>
      </c>
      <c r="F51" s="13">
        <f t="shared" si="0"/>
        <v>0.84538000000000002</v>
      </c>
      <c r="G51" s="44">
        <f t="shared" si="3"/>
        <v>6.3134150189618932E-2</v>
      </c>
      <c r="H51" s="45">
        <f t="shared" si="2"/>
        <v>0.90851415018961901</v>
      </c>
    </row>
    <row r="52" spans="1:8" x14ac:dyDescent="0.25">
      <c r="A52" s="11">
        <v>35</v>
      </c>
      <c r="B52" s="11">
        <v>49690028</v>
      </c>
      <c r="C52" s="11">
        <v>44.3</v>
      </c>
      <c r="D52" s="12">
        <v>13290</v>
      </c>
      <c r="E52" s="12">
        <v>13998</v>
      </c>
      <c r="F52" s="13">
        <f t="shared" si="0"/>
        <v>0.60887999999999998</v>
      </c>
      <c r="G52" s="44">
        <f t="shared" si="3"/>
        <v>6.5194472107228882E-2</v>
      </c>
      <c r="H52" s="45">
        <f t="shared" si="2"/>
        <v>0.67407447210722882</v>
      </c>
    </row>
    <row r="53" spans="1:8" x14ac:dyDescent="0.25">
      <c r="A53" s="11">
        <v>36</v>
      </c>
      <c r="B53" s="11">
        <v>49690015</v>
      </c>
      <c r="C53" s="11">
        <v>51.7</v>
      </c>
      <c r="D53" s="12">
        <v>15441</v>
      </c>
      <c r="E53" s="12">
        <v>17150</v>
      </c>
      <c r="F53" s="13">
        <f t="shared" si="0"/>
        <v>1.46974</v>
      </c>
      <c r="G53" s="44">
        <f t="shared" si="3"/>
        <v>7.6084745100310006E-2</v>
      </c>
      <c r="H53" s="45">
        <f t="shared" si="2"/>
        <v>1.54582474510031</v>
      </c>
    </row>
    <row r="54" spans="1:8" x14ac:dyDescent="0.25">
      <c r="A54" s="11">
        <v>37</v>
      </c>
      <c r="B54" s="11">
        <v>49690008</v>
      </c>
      <c r="C54" s="11">
        <v>52.3</v>
      </c>
      <c r="D54" s="12">
        <v>17871</v>
      </c>
      <c r="E54" s="12">
        <v>19488</v>
      </c>
      <c r="F54" s="13">
        <f t="shared" si="0"/>
        <v>1.39062</v>
      </c>
      <c r="G54" s="44">
        <f t="shared" si="3"/>
        <v>7.6967740207857113E-2</v>
      </c>
      <c r="H54" s="45">
        <f t="shared" si="2"/>
        <v>1.467587740207857</v>
      </c>
    </row>
    <row r="55" spans="1:8" x14ac:dyDescent="0.25">
      <c r="A55" s="11">
        <v>38</v>
      </c>
      <c r="B55" s="11">
        <v>49690029</v>
      </c>
      <c r="C55" s="11">
        <v>50.2</v>
      </c>
      <c r="D55" s="12">
        <v>14694</v>
      </c>
      <c r="E55" s="12">
        <v>16065</v>
      </c>
      <c r="F55" s="13">
        <f t="shared" si="0"/>
        <v>1.17906</v>
      </c>
      <c r="G55" s="44">
        <f t="shared" si="3"/>
        <v>7.3877257331442209E-2</v>
      </c>
      <c r="H55" s="45">
        <f t="shared" si="2"/>
        <v>1.2529372573314421</v>
      </c>
    </row>
    <row r="56" spans="1:8" x14ac:dyDescent="0.25">
      <c r="A56" s="11">
        <v>39</v>
      </c>
      <c r="B56" s="11">
        <v>49690016</v>
      </c>
      <c r="C56" s="11">
        <v>79.7</v>
      </c>
      <c r="D56" s="12">
        <v>10505</v>
      </c>
      <c r="E56" s="12">
        <v>11966</v>
      </c>
      <c r="F56" s="13">
        <f t="shared" si="0"/>
        <v>1.2564599999999999</v>
      </c>
      <c r="G56" s="44">
        <f t="shared" si="3"/>
        <v>0.11729118345250886</v>
      </c>
      <c r="H56" s="45">
        <f t="shared" si="2"/>
        <v>1.3737511834525087</v>
      </c>
    </row>
    <row r="57" spans="1:8" x14ac:dyDescent="0.25">
      <c r="A57" s="11">
        <v>40</v>
      </c>
      <c r="B57" s="11">
        <v>49690024</v>
      </c>
      <c r="C57" s="11">
        <v>86.4</v>
      </c>
      <c r="D57" s="12">
        <v>16767</v>
      </c>
      <c r="E57" s="12">
        <v>17977</v>
      </c>
      <c r="F57" s="13">
        <f t="shared" si="0"/>
        <v>1.0406</v>
      </c>
      <c r="G57" s="44">
        <f t="shared" si="3"/>
        <v>0.12715129548678503</v>
      </c>
      <c r="H57" s="45">
        <f t="shared" si="2"/>
        <v>1.167751295486785</v>
      </c>
    </row>
    <row r="58" spans="1:8" x14ac:dyDescent="0.25">
      <c r="A58" s="11">
        <v>41</v>
      </c>
      <c r="B58" s="11">
        <v>49690035</v>
      </c>
      <c r="C58" s="11">
        <v>87.4</v>
      </c>
      <c r="D58" s="12">
        <v>20789</v>
      </c>
      <c r="E58" s="12">
        <v>22657</v>
      </c>
      <c r="F58" s="13">
        <f t="shared" si="0"/>
        <v>1.6064799999999999</v>
      </c>
      <c r="G58" s="44">
        <f t="shared" si="3"/>
        <v>0.12862295399936355</v>
      </c>
      <c r="H58" s="45">
        <f t="shared" si="2"/>
        <v>1.7351029539993634</v>
      </c>
    </row>
    <row r="59" spans="1:8" x14ac:dyDescent="0.25">
      <c r="A59" s="11">
        <v>42</v>
      </c>
      <c r="B59" s="11">
        <v>49690040</v>
      </c>
      <c r="C59" s="11">
        <v>57.4</v>
      </c>
      <c r="D59" s="12">
        <v>13351</v>
      </c>
      <c r="E59" s="12">
        <v>15660</v>
      </c>
      <c r="F59" s="13">
        <f t="shared" si="0"/>
        <v>1.9857400000000001</v>
      </c>
      <c r="G59" s="44">
        <f t="shared" si="3"/>
        <v>8.4473198622007625E-2</v>
      </c>
      <c r="H59" s="45">
        <f t="shared" si="2"/>
        <v>2.0702131986220076</v>
      </c>
    </row>
    <row r="60" spans="1:8" x14ac:dyDescent="0.25">
      <c r="A60" s="11">
        <v>43</v>
      </c>
      <c r="B60" s="11">
        <v>49690038</v>
      </c>
      <c r="C60" s="11">
        <v>42.4</v>
      </c>
      <c r="D60" s="12">
        <v>14208</v>
      </c>
      <c r="E60" s="12">
        <v>14406</v>
      </c>
      <c r="F60" s="13">
        <f t="shared" si="0"/>
        <v>0.17027999999999999</v>
      </c>
      <c r="G60" s="44">
        <f t="shared" si="3"/>
        <v>6.2398320933329678E-2</v>
      </c>
      <c r="H60" s="45">
        <f t="shared" si="2"/>
        <v>0.23267832093332966</v>
      </c>
    </row>
    <row r="61" spans="1:8" x14ac:dyDescent="0.25">
      <c r="A61" s="11">
        <v>44</v>
      </c>
      <c r="B61" s="11">
        <v>49690010</v>
      </c>
      <c r="C61" s="11">
        <v>45.4</v>
      </c>
      <c r="D61" s="12">
        <v>11651</v>
      </c>
      <c r="E61" s="12">
        <v>12717</v>
      </c>
      <c r="F61" s="13">
        <f t="shared" si="0"/>
        <v>0.91676000000000002</v>
      </c>
      <c r="G61" s="44">
        <f t="shared" si="3"/>
        <v>6.6813296471065264E-2</v>
      </c>
      <c r="H61" s="45">
        <f t="shared" si="2"/>
        <v>0.98357329647106528</v>
      </c>
    </row>
    <row r="62" spans="1:8" x14ac:dyDescent="0.25">
      <c r="A62" s="11">
        <v>45</v>
      </c>
      <c r="B62" s="11">
        <v>49690033</v>
      </c>
      <c r="C62" s="11">
        <v>51.4</v>
      </c>
      <c r="D62" s="12">
        <v>12110</v>
      </c>
      <c r="E62" s="12">
        <v>13270</v>
      </c>
      <c r="F62" s="13">
        <f t="shared" si="0"/>
        <v>0.99759999999999993</v>
      </c>
      <c r="G62" s="44">
        <f t="shared" si="3"/>
        <v>7.5643247546536438E-2</v>
      </c>
      <c r="H62" s="45">
        <f t="shared" si="2"/>
        <v>1.0732432475465363</v>
      </c>
    </row>
    <row r="63" spans="1:8" x14ac:dyDescent="0.25">
      <c r="A63" s="11">
        <v>46</v>
      </c>
      <c r="B63" s="11">
        <v>49690054</v>
      </c>
      <c r="C63" s="11">
        <v>53.1</v>
      </c>
      <c r="D63" s="12">
        <v>16647</v>
      </c>
      <c r="E63" s="12">
        <v>17581</v>
      </c>
      <c r="F63" s="13">
        <f t="shared" si="0"/>
        <v>0.80323999999999995</v>
      </c>
      <c r="G63" s="44">
        <f t="shared" si="3"/>
        <v>7.8145067017919956E-2</v>
      </c>
      <c r="H63" s="45">
        <f t="shared" si="2"/>
        <v>0.88138506701791997</v>
      </c>
    </row>
    <row r="64" spans="1:8" x14ac:dyDescent="0.25">
      <c r="A64" s="11">
        <v>47</v>
      </c>
      <c r="B64" s="11">
        <v>49690036</v>
      </c>
      <c r="C64" s="11">
        <v>49.9</v>
      </c>
      <c r="D64" s="12">
        <v>6115</v>
      </c>
      <c r="E64" s="12">
        <v>6312</v>
      </c>
      <c r="F64" s="13">
        <f t="shared" si="0"/>
        <v>0.16941999999999999</v>
      </c>
      <c r="G64" s="44">
        <f t="shared" si="3"/>
        <v>7.3435759777668641E-2</v>
      </c>
      <c r="H64" s="45">
        <f t="shared" si="2"/>
        <v>0.24285575977766863</v>
      </c>
    </row>
    <row r="65" spans="1:8" x14ac:dyDescent="0.25">
      <c r="A65" s="11">
        <v>48</v>
      </c>
      <c r="B65" s="11">
        <v>49690043</v>
      </c>
      <c r="C65" s="11">
        <v>79.900000000000006</v>
      </c>
      <c r="D65" s="12">
        <v>7248</v>
      </c>
      <c r="E65" s="12">
        <v>7557</v>
      </c>
      <c r="F65" s="13">
        <f t="shared" si="0"/>
        <v>0.26573999999999998</v>
      </c>
      <c r="G65" s="44">
        <f t="shared" si="3"/>
        <v>0.11758551515502455</v>
      </c>
      <c r="H65" s="45">
        <f t="shared" si="2"/>
        <v>0.38332551515502455</v>
      </c>
    </row>
    <row r="66" spans="1:8" x14ac:dyDescent="0.25">
      <c r="A66" s="11">
        <v>49</v>
      </c>
      <c r="B66" s="11">
        <v>49690052</v>
      </c>
      <c r="C66" s="11">
        <v>78</v>
      </c>
      <c r="D66" s="12">
        <v>26823</v>
      </c>
      <c r="E66" s="12">
        <v>29238</v>
      </c>
      <c r="F66" s="13">
        <f t="shared" si="0"/>
        <v>2.0768999999999997</v>
      </c>
      <c r="G66" s="44">
        <f t="shared" si="3"/>
        <v>0.11478936398112535</v>
      </c>
      <c r="H66" s="47">
        <f t="shared" si="2"/>
        <v>2.191689363981125</v>
      </c>
    </row>
    <row r="67" spans="1:8" x14ac:dyDescent="0.25">
      <c r="A67" s="11">
        <v>50</v>
      </c>
      <c r="B67" s="11">
        <v>49690050</v>
      </c>
      <c r="C67" s="11">
        <v>87</v>
      </c>
      <c r="D67" s="12">
        <v>12780</v>
      </c>
      <c r="E67" s="12">
        <v>13550</v>
      </c>
      <c r="F67" s="13">
        <f t="shared" si="0"/>
        <v>0.66220000000000001</v>
      </c>
      <c r="G67" s="44">
        <f t="shared" si="3"/>
        <v>0.12803429059433211</v>
      </c>
      <c r="H67" s="47">
        <f t="shared" si="2"/>
        <v>0.79023429059433214</v>
      </c>
    </row>
    <row r="68" spans="1:8" x14ac:dyDescent="0.25">
      <c r="A68" s="11">
        <v>51</v>
      </c>
      <c r="B68" s="11">
        <v>49690014</v>
      </c>
      <c r="C68" s="11">
        <v>57</v>
      </c>
      <c r="D68" s="12">
        <v>6820</v>
      </c>
      <c r="E68" s="12">
        <v>6820</v>
      </c>
      <c r="F68" s="13">
        <f t="shared" si="0"/>
        <v>0</v>
      </c>
      <c r="G68" s="44">
        <f t="shared" si="3"/>
        <v>8.3884535216976211E-2</v>
      </c>
      <c r="H68" s="47">
        <f t="shared" si="2"/>
        <v>8.3884535216976211E-2</v>
      </c>
    </row>
    <row r="69" spans="1:8" x14ac:dyDescent="0.25">
      <c r="A69" s="11">
        <v>52</v>
      </c>
      <c r="B69" s="11">
        <v>49690037</v>
      </c>
      <c r="C69" s="11">
        <v>42.2</v>
      </c>
      <c r="D69" s="12">
        <v>12143</v>
      </c>
      <c r="E69" s="12">
        <v>12898</v>
      </c>
      <c r="F69" s="13">
        <f t="shared" si="0"/>
        <v>0.64929999999999999</v>
      </c>
      <c r="G69" s="44">
        <f t="shared" si="3"/>
        <v>6.210398923081397E-2</v>
      </c>
      <c r="H69" s="47">
        <f t="shared" si="2"/>
        <v>0.71140398923081394</v>
      </c>
    </row>
    <row r="70" spans="1:8" x14ac:dyDescent="0.25">
      <c r="A70" s="11">
        <v>53</v>
      </c>
      <c r="B70" s="11">
        <v>49690056</v>
      </c>
      <c r="C70" s="11">
        <v>45.5</v>
      </c>
      <c r="D70" s="12">
        <v>9165</v>
      </c>
      <c r="E70" s="12">
        <v>9864</v>
      </c>
      <c r="F70" s="13">
        <f t="shared" si="0"/>
        <v>0.60114000000000001</v>
      </c>
      <c r="G70" s="44">
        <f t="shared" si="3"/>
        <v>6.6960462322323125E-2</v>
      </c>
      <c r="H70" s="47">
        <f t="shared" si="2"/>
        <v>0.66810046232232312</v>
      </c>
    </row>
    <row r="71" spans="1:8" x14ac:dyDescent="0.25">
      <c r="A71" s="11">
        <v>54</v>
      </c>
      <c r="B71" s="11">
        <v>49690032</v>
      </c>
      <c r="C71" s="11">
        <v>51.6</v>
      </c>
      <c r="D71" s="12">
        <v>9300</v>
      </c>
      <c r="E71" s="12">
        <v>9300</v>
      </c>
      <c r="F71" s="13">
        <f t="shared" si="0"/>
        <v>0</v>
      </c>
      <c r="G71" s="44">
        <f t="shared" si="3"/>
        <v>7.5937579249052159E-2</v>
      </c>
      <c r="H71" s="47">
        <f t="shared" si="2"/>
        <v>7.5937579249052159E-2</v>
      </c>
    </row>
    <row r="72" spans="1:8" x14ac:dyDescent="0.25">
      <c r="A72" s="11">
        <v>55</v>
      </c>
      <c r="B72" s="11">
        <v>49690055</v>
      </c>
      <c r="C72" s="11">
        <v>52.7</v>
      </c>
      <c r="D72" s="12">
        <v>19524</v>
      </c>
      <c r="E72" s="12">
        <v>21275</v>
      </c>
      <c r="F72" s="13">
        <f t="shared" si="0"/>
        <v>1.50586</v>
      </c>
      <c r="G72" s="44">
        <f t="shared" si="3"/>
        <v>7.7556403612888541E-2</v>
      </c>
      <c r="H72" s="47">
        <f t="shared" si="2"/>
        <v>1.5834164036128886</v>
      </c>
    </row>
    <row r="73" spans="1:8" x14ac:dyDescent="0.25">
      <c r="A73" s="11">
        <v>56</v>
      </c>
      <c r="B73" s="11">
        <v>49690058</v>
      </c>
      <c r="C73" s="11">
        <v>49.9</v>
      </c>
      <c r="D73" s="12">
        <v>12012</v>
      </c>
      <c r="E73" s="12">
        <v>13362</v>
      </c>
      <c r="F73" s="13">
        <f t="shared" si="0"/>
        <v>1.161</v>
      </c>
      <c r="G73" s="44">
        <f t="shared" si="3"/>
        <v>7.3435759777668641E-2</v>
      </c>
      <c r="H73" s="47">
        <f t="shared" si="2"/>
        <v>1.2344357597776687</v>
      </c>
    </row>
    <row r="74" spans="1:8" x14ac:dyDescent="0.25">
      <c r="A74" s="11">
        <v>57</v>
      </c>
      <c r="B74" s="11">
        <v>49690011</v>
      </c>
      <c r="C74" s="11">
        <v>79.5</v>
      </c>
      <c r="D74" s="12">
        <v>14579</v>
      </c>
      <c r="E74" s="12">
        <v>16224</v>
      </c>
      <c r="F74" s="13">
        <f t="shared" si="0"/>
        <v>1.4147000000000001</v>
      </c>
      <c r="G74" s="44">
        <f t="shared" si="3"/>
        <v>0.11699685174999314</v>
      </c>
      <c r="H74" s="47">
        <f t="shared" si="2"/>
        <v>1.5316968517499931</v>
      </c>
    </row>
    <row r="75" spans="1:8" x14ac:dyDescent="0.25">
      <c r="A75" s="11">
        <v>58</v>
      </c>
      <c r="B75" s="11">
        <v>49690061</v>
      </c>
      <c r="C75" s="11">
        <v>78.099999999999994</v>
      </c>
      <c r="D75" s="12">
        <v>23400</v>
      </c>
      <c r="E75" s="12">
        <v>25341</v>
      </c>
      <c r="F75" s="13">
        <f t="shared" si="0"/>
        <v>1.66926</v>
      </c>
      <c r="G75" s="44">
        <f t="shared" si="3"/>
        <v>0.11493652983238319</v>
      </c>
      <c r="H75" s="47">
        <f t="shared" si="2"/>
        <v>1.7841965298323832</v>
      </c>
    </row>
    <row r="76" spans="1:8" x14ac:dyDescent="0.25">
      <c r="A76" s="11">
        <v>59</v>
      </c>
      <c r="B76" s="11">
        <v>49690059</v>
      </c>
      <c r="C76" s="11">
        <v>87</v>
      </c>
      <c r="D76" s="12">
        <v>22507</v>
      </c>
      <c r="E76" s="12">
        <v>24548</v>
      </c>
      <c r="F76" s="13">
        <f t="shared" si="0"/>
        <v>1.75526</v>
      </c>
      <c r="G76" s="44">
        <f t="shared" si="3"/>
        <v>0.12803429059433211</v>
      </c>
      <c r="H76" s="47">
        <f t="shared" si="2"/>
        <v>1.8832942905943322</v>
      </c>
    </row>
    <row r="77" spans="1:8" x14ac:dyDescent="0.25">
      <c r="A77" s="11">
        <v>60</v>
      </c>
      <c r="B77" s="11">
        <v>49690049</v>
      </c>
      <c r="C77" s="11">
        <v>56.7</v>
      </c>
      <c r="D77" s="12">
        <v>14695</v>
      </c>
      <c r="E77" s="12">
        <v>15980</v>
      </c>
      <c r="F77" s="13">
        <f t="shared" si="0"/>
        <v>1.1051</v>
      </c>
      <c r="G77" s="44">
        <f t="shared" si="3"/>
        <v>8.3443037663202657E-2</v>
      </c>
      <c r="H77" s="47">
        <f t="shared" si="2"/>
        <v>1.1885430376632027</v>
      </c>
    </row>
    <row r="78" spans="1:8" x14ac:dyDescent="0.25">
      <c r="A78" s="11">
        <v>61</v>
      </c>
      <c r="B78" s="11">
        <v>49690044</v>
      </c>
      <c r="C78" s="11">
        <v>42.5</v>
      </c>
      <c r="D78" s="12">
        <v>7855</v>
      </c>
      <c r="E78" s="12">
        <v>8237</v>
      </c>
      <c r="F78" s="13">
        <f t="shared" si="0"/>
        <v>0.32851999999999998</v>
      </c>
      <c r="G78" s="44">
        <f t="shared" si="3"/>
        <v>6.2545486784587531E-2</v>
      </c>
      <c r="H78" s="47">
        <f t="shared" si="2"/>
        <v>0.39106548678458752</v>
      </c>
    </row>
    <row r="79" spans="1:8" x14ac:dyDescent="0.25">
      <c r="A79" s="11">
        <v>62</v>
      </c>
      <c r="B79" s="11">
        <v>49690047</v>
      </c>
      <c r="C79" s="11">
        <v>45.1</v>
      </c>
      <c r="D79" s="12">
        <v>5162</v>
      </c>
      <c r="E79" s="12">
        <v>5195</v>
      </c>
      <c r="F79" s="13">
        <f t="shared" si="0"/>
        <v>2.8379999999999999E-2</v>
      </c>
      <c r="G79" s="46">
        <f t="shared" si="3"/>
        <v>6.6371798917291711E-2</v>
      </c>
      <c r="H79" s="47">
        <f t="shared" si="2"/>
        <v>9.4751798917291713E-2</v>
      </c>
    </row>
    <row r="80" spans="1:8" x14ac:dyDescent="0.25">
      <c r="A80" s="11">
        <v>63</v>
      </c>
      <c r="B80" s="11">
        <v>49690046</v>
      </c>
      <c r="C80" s="11">
        <v>51.3</v>
      </c>
      <c r="D80" s="12">
        <v>8511</v>
      </c>
      <c r="E80" s="12">
        <v>8511</v>
      </c>
      <c r="F80" s="13">
        <f t="shared" si="0"/>
        <v>0</v>
      </c>
      <c r="G80" s="46">
        <f t="shared" si="3"/>
        <v>7.5496081695278591E-2</v>
      </c>
      <c r="H80" s="47">
        <f t="shared" si="2"/>
        <v>7.5496081695278591E-2</v>
      </c>
    </row>
    <row r="81" spans="1:8" x14ac:dyDescent="0.25">
      <c r="A81" s="11">
        <v>64</v>
      </c>
      <c r="B81" s="18" t="s">
        <v>32</v>
      </c>
      <c r="C81" s="11">
        <v>52.3</v>
      </c>
      <c r="D81" s="12">
        <f>3.8/0.00086</f>
        <v>4418.604651162791</v>
      </c>
      <c r="E81" s="12">
        <f>4.32/0.00086</f>
        <v>5023.2558139534885</v>
      </c>
      <c r="F81" s="13">
        <f t="shared" si="0"/>
        <v>0.51999999999999991</v>
      </c>
      <c r="G81" s="46">
        <f t="shared" si="3"/>
        <v>7.6967740207857113E-2</v>
      </c>
      <c r="H81" s="47">
        <f t="shared" si="2"/>
        <v>0.59696774020785703</v>
      </c>
    </row>
    <row r="82" spans="1:8" x14ac:dyDescent="0.25">
      <c r="A82" s="11">
        <v>65</v>
      </c>
      <c r="B82" s="11">
        <v>49690060</v>
      </c>
      <c r="C82" s="11">
        <v>49.5</v>
      </c>
      <c r="D82" s="12">
        <v>15737</v>
      </c>
      <c r="E82" s="12">
        <v>17068</v>
      </c>
      <c r="F82" s="13">
        <f t="shared" si="0"/>
        <v>1.14466</v>
      </c>
      <c r="G82" s="46">
        <f t="shared" si="3"/>
        <v>7.2847096372637241E-2</v>
      </c>
      <c r="H82" s="47">
        <f t="shared" si="2"/>
        <v>1.2175070963726373</v>
      </c>
    </row>
    <row r="83" spans="1:8" x14ac:dyDescent="0.25">
      <c r="A83" s="11">
        <v>66</v>
      </c>
      <c r="B83" s="11">
        <v>49690051</v>
      </c>
      <c r="C83" s="11">
        <v>78.900000000000006</v>
      </c>
      <c r="D83" s="12">
        <v>14824</v>
      </c>
      <c r="E83" s="12">
        <v>15957</v>
      </c>
      <c r="F83" s="13">
        <f t="shared" ref="F83:F135" si="4">(E83-D83)*0.00086</f>
        <v>0.97438000000000002</v>
      </c>
      <c r="G83" s="46">
        <f t="shared" si="3"/>
        <v>0.11611385664244603</v>
      </c>
      <c r="H83" s="47">
        <f t="shared" ref="H83:H135" si="5">F83+G83</f>
        <v>1.090493856642446</v>
      </c>
    </row>
    <row r="84" spans="1:8" x14ac:dyDescent="0.25">
      <c r="A84" s="11">
        <v>67</v>
      </c>
      <c r="B84" s="11">
        <v>49694374</v>
      </c>
      <c r="C84" s="11">
        <v>78.099999999999994</v>
      </c>
      <c r="D84" s="12">
        <v>7676</v>
      </c>
      <c r="E84" s="12">
        <v>7676</v>
      </c>
      <c r="F84" s="13">
        <f t="shared" si="4"/>
        <v>0</v>
      </c>
      <c r="G84" s="44">
        <f t="shared" si="3"/>
        <v>0.11493652983238319</v>
      </c>
      <c r="H84" s="47">
        <f t="shared" si="5"/>
        <v>0.11493652983238319</v>
      </c>
    </row>
    <row r="85" spans="1:8" x14ac:dyDescent="0.25">
      <c r="A85" s="11">
        <v>68</v>
      </c>
      <c r="B85" s="11">
        <v>49690030</v>
      </c>
      <c r="C85" s="11">
        <v>78.099999999999994</v>
      </c>
      <c r="D85" s="12">
        <v>22727</v>
      </c>
      <c r="E85" s="12">
        <v>24649</v>
      </c>
      <c r="F85" s="13">
        <f t="shared" si="4"/>
        <v>1.6529199999999999</v>
      </c>
      <c r="G85" s="44">
        <f t="shared" si="3"/>
        <v>0.11493652983238319</v>
      </c>
      <c r="H85" s="47">
        <f t="shared" si="5"/>
        <v>1.7678565298323832</v>
      </c>
    </row>
    <row r="86" spans="1:8" x14ac:dyDescent="0.25">
      <c r="A86" s="11">
        <v>69</v>
      </c>
      <c r="B86" s="11">
        <v>49690022</v>
      </c>
      <c r="C86" s="11">
        <v>56.8</v>
      </c>
      <c r="D86" s="12">
        <v>6667</v>
      </c>
      <c r="E86" s="12">
        <v>7157</v>
      </c>
      <c r="F86" s="13">
        <f t="shared" si="4"/>
        <v>0.4214</v>
      </c>
      <c r="G86" s="44">
        <f t="shared" ref="G86:G135" si="6">C86*$G$11/6908.6</f>
        <v>8.3590203514460504E-2</v>
      </c>
      <c r="H86" s="47">
        <f t="shared" si="5"/>
        <v>0.50499020351446045</v>
      </c>
    </row>
    <row r="87" spans="1:8" x14ac:dyDescent="0.25">
      <c r="A87" s="11">
        <v>70</v>
      </c>
      <c r="B87" s="11">
        <v>49690018</v>
      </c>
      <c r="C87" s="11">
        <v>42</v>
      </c>
      <c r="D87" s="12">
        <v>9125</v>
      </c>
      <c r="E87" s="12">
        <v>10014</v>
      </c>
      <c r="F87" s="13">
        <f t="shared" si="4"/>
        <v>0.76454</v>
      </c>
      <c r="G87" s="44">
        <f t="shared" si="6"/>
        <v>6.1809657528298263E-2</v>
      </c>
      <c r="H87" s="47">
        <f t="shared" si="5"/>
        <v>0.82634965752829825</v>
      </c>
    </row>
    <row r="88" spans="1:8" x14ac:dyDescent="0.25">
      <c r="A88" s="11">
        <v>71</v>
      </c>
      <c r="B88" s="11">
        <v>49690021</v>
      </c>
      <c r="C88" s="11">
        <v>45.2</v>
      </c>
      <c r="D88" s="12">
        <v>11632</v>
      </c>
      <c r="E88" s="12">
        <v>12420</v>
      </c>
      <c r="F88" s="13">
        <f t="shared" si="4"/>
        <v>0.67767999999999995</v>
      </c>
      <c r="G88" s="44">
        <f t="shared" si="6"/>
        <v>6.6518964768549571E-2</v>
      </c>
      <c r="H88" s="47">
        <f t="shared" si="5"/>
        <v>0.74419896476854952</v>
      </c>
    </row>
    <row r="89" spans="1:8" x14ac:dyDescent="0.25">
      <c r="A89" s="11">
        <v>72</v>
      </c>
      <c r="B89" s="11">
        <v>49690037</v>
      </c>
      <c r="C89" s="11">
        <v>51.4</v>
      </c>
      <c r="D89" s="12">
        <v>4978</v>
      </c>
      <c r="E89" s="12">
        <v>4978</v>
      </c>
      <c r="F89" s="13">
        <f t="shared" si="4"/>
        <v>0</v>
      </c>
      <c r="G89" s="44">
        <f t="shared" si="6"/>
        <v>7.5643247546536438E-2</v>
      </c>
      <c r="H89" s="47">
        <f t="shared" si="5"/>
        <v>7.5643247546536438E-2</v>
      </c>
    </row>
    <row r="90" spans="1:8" x14ac:dyDescent="0.25">
      <c r="A90" s="11">
        <v>73</v>
      </c>
      <c r="B90" s="11">
        <v>49690034</v>
      </c>
      <c r="C90" s="11">
        <v>52.1</v>
      </c>
      <c r="D90" s="12">
        <v>9899</v>
      </c>
      <c r="E90" s="12">
        <v>11681</v>
      </c>
      <c r="F90" s="13">
        <f t="shared" si="4"/>
        <v>1.5325199999999999</v>
      </c>
      <c r="G90" s="44">
        <f t="shared" si="6"/>
        <v>7.667340850534142E-2</v>
      </c>
      <c r="H90" s="47">
        <f t="shared" si="5"/>
        <v>1.6091934085053412</v>
      </c>
    </row>
    <row r="91" spans="1:8" x14ac:dyDescent="0.25">
      <c r="A91" s="11">
        <v>74</v>
      </c>
      <c r="B91" s="11">
        <v>49777205</v>
      </c>
      <c r="C91" s="11">
        <v>49.7</v>
      </c>
      <c r="D91" s="12">
        <v>8477</v>
      </c>
      <c r="E91" s="12">
        <v>9393</v>
      </c>
      <c r="F91" s="13">
        <f t="shared" si="4"/>
        <v>0.78776000000000002</v>
      </c>
      <c r="G91" s="44">
        <f t="shared" si="6"/>
        <v>7.3141428075152948E-2</v>
      </c>
      <c r="H91" s="47">
        <f t="shared" si="5"/>
        <v>0.86090142807515302</v>
      </c>
    </row>
    <row r="92" spans="1:8" x14ac:dyDescent="0.25">
      <c r="A92" s="11">
        <v>75</v>
      </c>
      <c r="B92" s="11">
        <v>49730686</v>
      </c>
      <c r="C92" s="11">
        <v>79</v>
      </c>
      <c r="D92" s="12">
        <v>13960</v>
      </c>
      <c r="E92" s="12">
        <v>15699</v>
      </c>
      <c r="F92" s="13">
        <f t="shared" si="4"/>
        <v>1.4955399999999999</v>
      </c>
      <c r="G92" s="44">
        <f t="shared" si="6"/>
        <v>0.11626102249370387</v>
      </c>
      <c r="H92" s="47">
        <f t="shared" si="5"/>
        <v>1.6118010224937038</v>
      </c>
    </row>
    <row r="93" spans="1:8" x14ac:dyDescent="0.25">
      <c r="A93" s="11">
        <v>76</v>
      </c>
      <c r="B93" s="11">
        <v>49690025</v>
      </c>
      <c r="C93" s="11">
        <v>78.3</v>
      </c>
      <c r="D93" s="12">
        <v>24059</v>
      </c>
      <c r="E93" s="12">
        <v>27985</v>
      </c>
      <c r="F93" s="13">
        <f t="shared" si="4"/>
        <v>3.37636</v>
      </c>
      <c r="G93" s="44">
        <f t="shared" si="6"/>
        <v>0.11523086153489891</v>
      </c>
      <c r="H93" s="47">
        <f t="shared" si="5"/>
        <v>3.4915908615348989</v>
      </c>
    </row>
    <row r="94" spans="1:8" x14ac:dyDescent="0.25">
      <c r="A94" s="11">
        <v>77</v>
      </c>
      <c r="B94" s="11">
        <v>49690042</v>
      </c>
      <c r="C94" s="11">
        <v>78.2</v>
      </c>
      <c r="D94" s="12">
        <v>9989</v>
      </c>
      <c r="E94" s="12">
        <v>9998</v>
      </c>
      <c r="F94" s="13">
        <f t="shared" si="4"/>
        <v>7.7399999999999995E-3</v>
      </c>
      <c r="G94" s="44">
        <f t="shared" si="6"/>
        <v>0.11508369568364106</v>
      </c>
      <c r="H94" s="47">
        <f t="shared" si="5"/>
        <v>0.12282369568364106</v>
      </c>
    </row>
    <row r="95" spans="1:8" x14ac:dyDescent="0.25">
      <c r="A95" s="11">
        <v>78</v>
      </c>
      <c r="B95" s="11">
        <v>49730694</v>
      </c>
      <c r="C95" s="11">
        <v>56.7</v>
      </c>
      <c r="D95" s="12">
        <v>6664</v>
      </c>
      <c r="E95" s="12">
        <v>6664</v>
      </c>
      <c r="F95" s="13">
        <f t="shared" si="4"/>
        <v>0</v>
      </c>
      <c r="G95" s="44">
        <f t="shared" si="6"/>
        <v>8.3443037663202657E-2</v>
      </c>
      <c r="H95" s="47">
        <f t="shared" si="5"/>
        <v>8.3443037663202657E-2</v>
      </c>
    </row>
    <row r="96" spans="1:8" x14ac:dyDescent="0.25">
      <c r="A96" s="11">
        <v>79</v>
      </c>
      <c r="B96" s="11">
        <v>49690039</v>
      </c>
      <c r="C96" s="11">
        <v>42</v>
      </c>
      <c r="D96" s="12">
        <v>2984</v>
      </c>
      <c r="E96" s="12">
        <v>3042</v>
      </c>
      <c r="F96" s="13">
        <f t="shared" si="4"/>
        <v>4.9880000000000001E-2</v>
      </c>
      <c r="G96" s="44">
        <f t="shared" si="6"/>
        <v>6.1809657528298263E-2</v>
      </c>
      <c r="H96" s="47">
        <f t="shared" si="5"/>
        <v>0.11168965752829826</v>
      </c>
    </row>
    <row r="97" spans="1:8" x14ac:dyDescent="0.25">
      <c r="A97" s="11">
        <v>80</v>
      </c>
      <c r="B97" s="11">
        <v>49730693</v>
      </c>
      <c r="C97" s="11">
        <v>44.9</v>
      </c>
      <c r="D97" s="12">
        <v>13250</v>
      </c>
      <c r="E97" s="12">
        <v>14178</v>
      </c>
      <c r="F97" s="13">
        <f t="shared" si="4"/>
        <v>0.79808000000000001</v>
      </c>
      <c r="G97" s="44">
        <f t="shared" si="6"/>
        <v>6.6077467214776003E-2</v>
      </c>
      <c r="H97" s="47">
        <f t="shared" si="5"/>
        <v>0.86415746721477604</v>
      </c>
    </row>
    <row r="98" spans="1:8" x14ac:dyDescent="0.25">
      <c r="A98" s="11">
        <v>81</v>
      </c>
      <c r="B98" s="11">
        <v>49730689</v>
      </c>
      <c r="C98" s="11">
        <v>51.3</v>
      </c>
      <c r="D98" s="12">
        <v>12819</v>
      </c>
      <c r="E98" s="12">
        <v>14814</v>
      </c>
      <c r="F98" s="13">
        <f t="shared" si="4"/>
        <v>1.7157</v>
      </c>
      <c r="G98" s="44">
        <f t="shared" si="6"/>
        <v>7.5496081695278591E-2</v>
      </c>
      <c r="H98" s="47">
        <f t="shared" si="5"/>
        <v>1.7911960816952786</v>
      </c>
    </row>
    <row r="99" spans="1:8" x14ac:dyDescent="0.25">
      <c r="A99" s="11">
        <v>82</v>
      </c>
      <c r="B99" s="11">
        <v>49777206</v>
      </c>
      <c r="C99" s="11">
        <v>51.6</v>
      </c>
      <c r="D99" s="12">
        <v>18945</v>
      </c>
      <c r="E99" s="12">
        <v>20705</v>
      </c>
      <c r="F99" s="13">
        <f t="shared" si="4"/>
        <v>1.5136000000000001</v>
      </c>
      <c r="G99" s="44">
        <f t="shared" si="6"/>
        <v>7.5937579249052159E-2</v>
      </c>
      <c r="H99" s="47">
        <f t="shared" si="5"/>
        <v>1.5895375792490523</v>
      </c>
    </row>
    <row r="100" spans="1:8" x14ac:dyDescent="0.25">
      <c r="A100" s="11">
        <v>83</v>
      </c>
      <c r="B100" s="11">
        <v>49777193</v>
      </c>
      <c r="C100" s="11">
        <v>49.7</v>
      </c>
      <c r="D100" s="12">
        <v>4437</v>
      </c>
      <c r="E100" s="12">
        <v>4437</v>
      </c>
      <c r="F100" s="13">
        <f t="shared" si="4"/>
        <v>0</v>
      </c>
      <c r="G100" s="44">
        <f t="shared" si="6"/>
        <v>7.3141428075152948E-2</v>
      </c>
      <c r="H100" s="47">
        <f t="shared" si="5"/>
        <v>7.3141428075152948E-2</v>
      </c>
    </row>
    <row r="101" spans="1:8" x14ac:dyDescent="0.25">
      <c r="A101" s="11">
        <v>84</v>
      </c>
      <c r="B101" s="11">
        <v>49777196</v>
      </c>
      <c r="C101" s="11">
        <v>75.7</v>
      </c>
      <c r="D101" s="12">
        <v>6644</v>
      </c>
      <c r="E101" s="12">
        <v>6644</v>
      </c>
      <c r="F101" s="13">
        <f t="shared" si="4"/>
        <v>0</v>
      </c>
      <c r="G101" s="44">
        <f t="shared" si="6"/>
        <v>0.11140454940219473</v>
      </c>
      <c r="H101" s="47">
        <f t="shared" si="5"/>
        <v>0.11140454940219473</v>
      </c>
    </row>
    <row r="102" spans="1:8" x14ac:dyDescent="0.25">
      <c r="A102" s="11">
        <v>85</v>
      </c>
      <c r="B102" s="11">
        <v>49777188</v>
      </c>
      <c r="C102" s="11">
        <v>88.1</v>
      </c>
      <c r="D102" s="12">
        <v>22184</v>
      </c>
      <c r="E102" s="12">
        <v>24377</v>
      </c>
      <c r="F102" s="13">
        <f t="shared" si="4"/>
        <v>1.88598</v>
      </c>
      <c r="G102" s="44">
        <f t="shared" si="6"/>
        <v>0.1296531149581685</v>
      </c>
      <c r="H102" s="47">
        <f t="shared" si="5"/>
        <v>2.0156331149581685</v>
      </c>
    </row>
    <row r="103" spans="1:8" x14ac:dyDescent="0.25">
      <c r="A103" s="11">
        <v>86</v>
      </c>
      <c r="B103" s="11">
        <v>49690031</v>
      </c>
      <c r="C103" s="11">
        <v>49</v>
      </c>
      <c r="D103" s="12">
        <v>12212</v>
      </c>
      <c r="E103" s="12">
        <v>13402</v>
      </c>
      <c r="F103" s="13">
        <f t="shared" si="4"/>
        <v>1.0233999999999999</v>
      </c>
      <c r="G103" s="44">
        <f t="shared" si="6"/>
        <v>7.2111267116347966E-2</v>
      </c>
      <c r="H103" s="47">
        <f t="shared" si="5"/>
        <v>1.0955112671163478</v>
      </c>
    </row>
    <row r="104" spans="1:8" x14ac:dyDescent="0.25">
      <c r="A104" s="11">
        <v>87</v>
      </c>
      <c r="B104" s="11">
        <v>49730696</v>
      </c>
      <c r="C104" s="11">
        <v>42.6</v>
      </c>
      <c r="D104" s="12">
        <v>7304</v>
      </c>
      <c r="E104" s="12">
        <v>8307</v>
      </c>
      <c r="F104" s="13">
        <f t="shared" si="4"/>
        <v>0.86258000000000001</v>
      </c>
      <c r="G104" s="44">
        <f t="shared" si="6"/>
        <v>6.2692652635845392E-2</v>
      </c>
      <c r="H104" s="47">
        <f t="shared" si="5"/>
        <v>0.92527265263584546</v>
      </c>
    </row>
    <row r="105" spans="1:8" x14ac:dyDescent="0.25">
      <c r="A105" s="11">
        <v>88</v>
      </c>
      <c r="B105" s="11">
        <v>49777183</v>
      </c>
      <c r="C105" s="11">
        <v>45</v>
      </c>
      <c r="D105" s="12">
        <v>10414</v>
      </c>
      <c r="E105" s="12">
        <v>10414</v>
      </c>
      <c r="F105" s="13">
        <f t="shared" si="4"/>
        <v>0</v>
      </c>
      <c r="G105" s="44">
        <f t="shared" si="6"/>
        <v>6.622463306603385E-2</v>
      </c>
      <c r="H105" s="47">
        <f t="shared" si="5"/>
        <v>6.622463306603385E-2</v>
      </c>
    </row>
    <row r="106" spans="1:8" x14ac:dyDescent="0.25">
      <c r="A106" s="11">
        <v>89</v>
      </c>
      <c r="B106" s="11">
        <v>49690045</v>
      </c>
      <c r="C106" s="11">
        <v>51.2</v>
      </c>
      <c r="D106" s="12">
        <v>16407</v>
      </c>
      <c r="E106" s="12">
        <v>17923</v>
      </c>
      <c r="F106" s="13">
        <f t="shared" si="4"/>
        <v>1.30376</v>
      </c>
      <c r="G106" s="44">
        <f t="shared" si="6"/>
        <v>7.5348915844020745E-2</v>
      </c>
      <c r="H106" s="47">
        <f t="shared" si="5"/>
        <v>1.3791089158440208</v>
      </c>
    </row>
    <row r="107" spans="1:8" x14ac:dyDescent="0.25">
      <c r="A107" s="11">
        <v>90</v>
      </c>
      <c r="B107" s="11">
        <v>49777189</v>
      </c>
      <c r="C107" s="11">
        <v>52.1</v>
      </c>
      <c r="D107" s="12">
        <v>10538</v>
      </c>
      <c r="E107" s="12">
        <v>11878</v>
      </c>
      <c r="F107" s="13">
        <f t="shared" si="4"/>
        <v>1.1523999999999999</v>
      </c>
      <c r="G107" s="44">
        <f t="shared" si="6"/>
        <v>7.667340850534142E-2</v>
      </c>
      <c r="H107" s="47">
        <f t="shared" si="5"/>
        <v>1.2290734085053412</v>
      </c>
    </row>
    <row r="108" spans="1:8" x14ac:dyDescent="0.25">
      <c r="A108" s="11">
        <v>91</v>
      </c>
      <c r="B108" s="11">
        <v>49777185</v>
      </c>
      <c r="C108" s="11">
        <v>49.8</v>
      </c>
      <c r="D108" s="12">
        <v>17141</v>
      </c>
      <c r="E108" s="12">
        <v>18880</v>
      </c>
      <c r="F108" s="13">
        <f t="shared" si="4"/>
        <v>1.4955399999999999</v>
      </c>
      <c r="G108" s="44">
        <f t="shared" si="6"/>
        <v>7.3288593926410794E-2</v>
      </c>
      <c r="H108" s="47">
        <f t="shared" si="5"/>
        <v>1.5688285939264106</v>
      </c>
    </row>
    <row r="109" spans="1:8" x14ac:dyDescent="0.25">
      <c r="A109" s="11">
        <v>92</v>
      </c>
      <c r="B109" s="11">
        <v>49777190</v>
      </c>
      <c r="C109" s="11">
        <v>75.5</v>
      </c>
      <c r="D109" s="12">
        <v>19452</v>
      </c>
      <c r="E109" s="12">
        <v>21142</v>
      </c>
      <c r="F109" s="13">
        <f t="shared" si="4"/>
        <v>1.4534</v>
      </c>
      <c r="G109" s="44">
        <f t="shared" si="6"/>
        <v>0.11111021769967902</v>
      </c>
      <c r="H109" s="47">
        <f t="shared" si="5"/>
        <v>1.564510217699679</v>
      </c>
    </row>
    <row r="110" spans="1:8" x14ac:dyDescent="0.25">
      <c r="A110" s="11">
        <v>93</v>
      </c>
      <c r="B110" s="11">
        <v>49730704</v>
      </c>
      <c r="C110" s="11">
        <v>34</v>
      </c>
      <c r="D110" s="12">
        <v>8239</v>
      </c>
      <c r="E110" s="12">
        <v>8239</v>
      </c>
      <c r="F110" s="13">
        <f t="shared" si="4"/>
        <v>0</v>
      </c>
      <c r="G110" s="44">
        <f t="shared" si="6"/>
        <v>5.0036389427670025E-2</v>
      </c>
      <c r="H110" s="47">
        <f t="shared" si="5"/>
        <v>5.0036389427670025E-2</v>
      </c>
    </row>
    <row r="111" spans="1:8" x14ac:dyDescent="0.25">
      <c r="A111" s="19" t="s">
        <v>3</v>
      </c>
      <c r="B111" s="11">
        <v>49777192</v>
      </c>
      <c r="C111" s="11">
        <v>49.1</v>
      </c>
      <c r="D111" s="12">
        <v>6982</v>
      </c>
      <c r="E111" s="12">
        <v>6982</v>
      </c>
      <c r="F111" s="13">
        <f t="shared" si="4"/>
        <v>0</v>
      </c>
      <c r="G111" s="44">
        <f t="shared" si="6"/>
        <v>7.2258432967605826E-2</v>
      </c>
      <c r="H111" s="47">
        <f t="shared" si="5"/>
        <v>7.2258432967605826E-2</v>
      </c>
    </row>
    <row r="112" spans="1:8" x14ac:dyDescent="0.25">
      <c r="A112" s="11">
        <v>94</v>
      </c>
      <c r="B112" s="11">
        <v>49777209</v>
      </c>
      <c r="C112" s="11">
        <v>48.5</v>
      </c>
      <c r="D112" s="12">
        <v>4603</v>
      </c>
      <c r="E112" s="12">
        <v>4603</v>
      </c>
      <c r="F112" s="13">
        <f t="shared" si="4"/>
        <v>0</v>
      </c>
      <c r="G112" s="44">
        <f t="shared" si="6"/>
        <v>7.1375437860058705E-2</v>
      </c>
      <c r="H112" s="47">
        <f t="shared" si="5"/>
        <v>7.1375437860058705E-2</v>
      </c>
    </row>
    <row r="113" spans="1:8" x14ac:dyDescent="0.25">
      <c r="A113" s="11">
        <v>95</v>
      </c>
      <c r="B113" s="11">
        <v>49777195</v>
      </c>
      <c r="C113" s="11">
        <v>42.4</v>
      </c>
      <c r="D113" s="12">
        <v>10909</v>
      </c>
      <c r="E113" s="12">
        <v>11027</v>
      </c>
      <c r="F113" s="13">
        <f t="shared" si="4"/>
        <v>0.10148</v>
      </c>
      <c r="G113" s="44">
        <f t="shared" si="6"/>
        <v>6.2398320933329678E-2</v>
      </c>
      <c r="H113" s="47">
        <f t="shared" si="5"/>
        <v>0.16387832093332969</v>
      </c>
    </row>
    <row r="114" spans="1:8" x14ac:dyDescent="0.25">
      <c r="A114" s="11">
        <v>96</v>
      </c>
      <c r="B114" s="11">
        <v>49777187</v>
      </c>
      <c r="C114" s="11">
        <v>46</v>
      </c>
      <c r="D114" s="12">
        <v>14764</v>
      </c>
      <c r="E114" s="12">
        <v>15972</v>
      </c>
      <c r="F114" s="13">
        <f t="shared" si="4"/>
        <v>1.03888</v>
      </c>
      <c r="G114" s="44">
        <f t="shared" si="6"/>
        <v>6.7696291578612386E-2</v>
      </c>
      <c r="H114" s="47">
        <f t="shared" si="5"/>
        <v>1.1065762915786124</v>
      </c>
    </row>
    <row r="115" spans="1:8" x14ac:dyDescent="0.25">
      <c r="A115" s="11">
        <v>97</v>
      </c>
      <c r="B115" s="11">
        <v>49730692</v>
      </c>
      <c r="C115" s="11">
        <v>52.4</v>
      </c>
      <c r="D115" s="12">
        <v>8629</v>
      </c>
      <c r="E115" s="12">
        <v>10067</v>
      </c>
      <c r="F115" s="13">
        <f t="shared" si="4"/>
        <v>1.23668</v>
      </c>
      <c r="G115" s="44">
        <f t="shared" si="6"/>
        <v>7.7114906059114974E-2</v>
      </c>
      <c r="H115" s="47">
        <f t="shared" si="5"/>
        <v>1.313794906059115</v>
      </c>
    </row>
    <row r="116" spans="1:8" x14ac:dyDescent="0.25">
      <c r="A116" s="11">
        <v>98</v>
      </c>
      <c r="B116" s="11">
        <v>49730699</v>
      </c>
      <c r="C116" s="11">
        <v>51.7</v>
      </c>
      <c r="D116" s="12">
        <v>18584</v>
      </c>
      <c r="E116" s="12">
        <v>20211</v>
      </c>
      <c r="F116" s="13">
        <f t="shared" si="4"/>
        <v>1.3992199999999999</v>
      </c>
      <c r="G116" s="44">
        <f t="shared" si="6"/>
        <v>7.6084745100310006E-2</v>
      </c>
      <c r="H116" s="47">
        <f t="shared" si="5"/>
        <v>1.4753047451003098</v>
      </c>
    </row>
    <row r="117" spans="1:8" x14ac:dyDescent="0.25">
      <c r="A117" s="11">
        <v>99</v>
      </c>
      <c r="B117" s="11">
        <v>49730683</v>
      </c>
      <c r="C117" s="11">
        <v>50.1</v>
      </c>
      <c r="D117" s="12">
        <v>15662</v>
      </c>
      <c r="E117" s="12">
        <v>16847</v>
      </c>
      <c r="F117" s="13">
        <f t="shared" si="4"/>
        <v>1.0190999999999999</v>
      </c>
      <c r="G117" s="44">
        <f t="shared" si="6"/>
        <v>7.3730091480184362E-2</v>
      </c>
      <c r="H117" s="47">
        <f t="shared" si="5"/>
        <v>1.0928300914801843</v>
      </c>
    </row>
    <row r="118" spans="1:8" x14ac:dyDescent="0.25">
      <c r="A118" s="11">
        <v>100</v>
      </c>
      <c r="B118" s="11">
        <v>49730685</v>
      </c>
      <c r="C118" s="11">
        <v>76.599999999999994</v>
      </c>
      <c r="D118" s="12">
        <v>6323</v>
      </c>
      <c r="E118" s="12">
        <v>6323</v>
      </c>
      <c r="F118" s="13">
        <f t="shared" si="4"/>
        <v>0</v>
      </c>
      <c r="G118" s="44">
        <f t="shared" si="6"/>
        <v>0.11272904206351539</v>
      </c>
      <c r="H118" s="47">
        <f t="shared" si="5"/>
        <v>0.11272904206351539</v>
      </c>
    </row>
    <row r="119" spans="1:8" x14ac:dyDescent="0.25">
      <c r="A119" s="11">
        <v>101</v>
      </c>
      <c r="B119" s="11">
        <v>49730406</v>
      </c>
      <c r="C119" s="11">
        <v>92.9</v>
      </c>
      <c r="D119" s="12">
        <v>28012</v>
      </c>
      <c r="E119" s="12">
        <v>30869</v>
      </c>
      <c r="F119" s="13">
        <f t="shared" si="4"/>
        <v>2.45702</v>
      </c>
      <c r="G119" s="44">
        <f t="shared" si="6"/>
        <v>0.13671707581854545</v>
      </c>
      <c r="H119" s="47">
        <f t="shared" si="5"/>
        <v>2.5937370758185456</v>
      </c>
    </row>
    <row r="120" spans="1:8" x14ac:dyDescent="0.25">
      <c r="A120" s="11">
        <v>102</v>
      </c>
      <c r="B120" s="11">
        <v>49730702</v>
      </c>
      <c r="C120" s="11">
        <v>48</v>
      </c>
      <c r="D120" s="12">
        <v>15462</v>
      </c>
      <c r="E120" s="12">
        <v>16734</v>
      </c>
      <c r="F120" s="13">
        <f t="shared" si="4"/>
        <v>1.09392</v>
      </c>
      <c r="G120" s="44">
        <f t="shared" si="6"/>
        <v>7.0639608603769444E-2</v>
      </c>
      <c r="H120" s="47">
        <f t="shared" si="5"/>
        <v>1.1645596086037695</v>
      </c>
    </row>
    <row r="121" spans="1:8" x14ac:dyDescent="0.25">
      <c r="A121" s="11">
        <v>103</v>
      </c>
      <c r="B121" s="11">
        <v>49730700</v>
      </c>
      <c r="C121" s="11">
        <v>42.5</v>
      </c>
      <c r="D121" s="12">
        <v>13076</v>
      </c>
      <c r="E121" s="12">
        <v>14016</v>
      </c>
      <c r="F121" s="13">
        <f t="shared" si="4"/>
        <v>0.80840000000000001</v>
      </c>
      <c r="G121" s="44">
        <f t="shared" si="6"/>
        <v>6.2545486784587531E-2</v>
      </c>
      <c r="H121" s="47">
        <f t="shared" si="5"/>
        <v>0.8709454867845875</v>
      </c>
    </row>
    <row r="122" spans="1:8" x14ac:dyDescent="0.25">
      <c r="A122" s="11">
        <v>104</v>
      </c>
      <c r="B122" s="11">
        <v>49730705</v>
      </c>
      <c r="C122" s="11">
        <v>45.4</v>
      </c>
      <c r="D122" s="12">
        <v>5581</v>
      </c>
      <c r="E122" s="12">
        <v>5694</v>
      </c>
      <c r="F122" s="13">
        <f t="shared" si="4"/>
        <v>9.7180000000000002E-2</v>
      </c>
      <c r="G122" s="44">
        <f t="shared" si="6"/>
        <v>6.6813296471065264E-2</v>
      </c>
      <c r="H122" s="47">
        <f t="shared" si="5"/>
        <v>0.16399329647106525</v>
      </c>
    </row>
    <row r="123" spans="1:8" x14ac:dyDescent="0.25">
      <c r="A123" s="11">
        <v>105</v>
      </c>
      <c r="B123" s="11">
        <v>49730684</v>
      </c>
      <c r="C123" s="11">
        <v>51.7</v>
      </c>
      <c r="D123" s="12">
        <v>11055</v>
      </c>
      <c r="E123" s="12">
        <v>12372</v>
      </c>
      <c r="F123" s="13">
        <f t="shared" si="4"/>
        <v>1.13262</v>
      </c>
      <c r="G123" s="44">
        <f t="shared" si="6"/>
        <v>7.6084745100310006E-2</v>
      </c>
      <c r="H123" s="47">
        <f t="shared" si="5"/>
        <v>1.2087047451003099</v>
      </c>
    </row>
    <row r="124" spans="1:8" x14ac:dyDescent="0.25">
      <c r="A124" s="11">
        <v>106</v>
      </c>
      <c r="B124" s="11">
        <v>49730698</v>
      </c>
      <c r="C124" s="11">
        <v>51.8</v>
      </c>
      <c r="D124" s="12">
        <v>18784</v>
      </c>
      <c r="E124" s="12">
        <v>20310</v>
      </c>
      <c r="F124" s="13">
        <f t="shared" si="4"/>
        <v>1.31236</v>
      </c>
      <c r="G124" s="44">
        <f t="shared" si="6"/>
        <v>7.6231910951567838E-2</v>
      </c>
      <c r="H124" s="47">
        <f t="shared" si="5"/>
        <v>1.3885919109515679</v>
      </c>
    </row>
    <row r="125" spans="1:8" x14ac:dyDescent="0.25">
      <c r="A125" s="11">
        <v>107</v>
      </c>
      <c r="B125" s="11">
        <v>49730701</v>
      </c>
      <c r="C125" s="11">
        <v>49.9</v>
      </c>
      <c r="D125" s="12">
        <v>2008</v>
      </c>
      <c r="E125" s="12">
        <v>2008</v>
      </c>
      <c r="F125" s="13">
        <f t="shared" si="4"/>
        <v>0</v>
      </c>
      <c r="G125" s="46">
        <f t="shared" si="6"/>
        <v>7.3435759777668641E-2</v>
      </c>
      <c r="H125" s="47">
        <f t="shared" si="5"/>
        <v>7.3435759777668641E-2</v>
      </c>
    </row>
    <row r="126" spans="1:8" x14ac:dyDescent="0.25">
      <c r="A126" s="11">
        <v>108</v>
      </c>
      <c r="B126" s="11">
        <v>49730688</v>
      </c>
      <c r="C126" s="11">
        <v>55.3</v>
      </c>
      <c r="D126" s="12">
        <v>2967</v>
      </c>
      <c r="E126" s="12">
        <v>2967</v>
      </c>
      <c r="F126" s="13">
        <f t="shared" si="4"/>
        <v>0</v>
      </c>
      <c r="G126" s="46">
        <f t="shared" si="6"/>
        <v>8.1382715745592707E-2</v>
      </c>
      <c r="H126" s="47">
        <f t="shared" si="5"/>
        <v>8.1382715745592707E-2</v>
      </c>
    </row>
    <row r="127" spans="1:8" x14ac:dyDescent="0.25">
      <c r="A127" s="11">
        <v>109</v>
      </c>
      <c r="B127" s="11">
        <v>49730703</v>
      </c>
      <c r="C127" s="11">
        <v>61.8</v>
      </c>
      <c r="D127" s="12">
        <v>10810</v>
      </c>
      <c r="E127" s="12">
        <v>11176</v>
      </c>
      <c r="F127" s="13">
        <f t="shared" si="4"/>
        <v>0.31475999999999998</v>
      </c>
      <c r="G127" s="46">
        <f t="shared" si="6"/>
        <v>9.0948496077353155E-2</v>
      </c>
      <c r="H127" s="47">
        <f t="shared" si="5"/>
        <v>0.40570849607735315</v>
      </c>
    </row>
    <row r="128" spans="1:8" x14ac:dyDescent="0.25">
      <c r="A128" s="11">
        <v>110</v>
      </c>
      <c r="B128" s="11">
        <v>49730697</v>
      </c>
      <c r="C128" s="11">
        <v>47.7</v>
      </c>
      <c r="D128" s="12">
        <v>14301</v>
      </c>
      <c r="E128" s="12">
        <v>15543</v>
      </c>
      <c r="F128" s="13">
        <f t="shared" si="4"/>
        <v>1.06812</v>
      </c>
      <c r="G128" s="46">
        <f t="shared" si="6"/>
        <v>7.019811104999589E-2</v>
      </c>
      <c r="H128" s="47">
        <f t="shared" si="5"/>
        <v>1.1383181110499958</v>
      </c>
    </row>
    <row r="129" spans="1:12" x14ac:dyDescent="0.25">
      <c r="A129" s="11">
        <v>111</v>
      </c>
      <c r="B129" s="11">
        <v>49690048</v>
      </c>
      <c r="C129" s="11">
        <v>51.2</v>
      </c>
      <c r="D129" s="12">
        <v>14522</v>
      </c>
      <c r="E129" s="12">
        <v>15669</v>
      </c>
      <c r="F129" s="13">
        <f t="shared" si="4"/>
        <v>0.98641999999999996</v>
      </c>
      <c r="G129" s="46">
        <f t="shared" si="6"/>
        <v>7.5348915844020745E-2</v>
      </c>
      <c r="H129" s="47">
        <f t="shared" si="5"/>
        <v>1.0617689158440207</v>
      </c>
      <c r="I129" s="48"/>
    </row>
    <row r="130" spans="1:12" x14ac:dyDescent="0.25">
      <c r="A130" s="11">
        <v>112</v>
      </c>
      <c r="B130" s="11">
        <v>49777198</v>
      </c>
      <c r="C130" s="11">
        <v>51.9</v>
      </c>
      <c r="D130" s="12">
        <v>15970</v>
      </c>
      <c r="E130" s="12">
        <v>17254</v>
      </c>
      <c r="F130" s="13">
        <f t="shared" si="4"/>
        <v>1.1042399999999999</v>
      </c>
      <c r="G130" s="46">
        <f t="shared" si="6"/>
        <v>7.6379076802825713E-2</v>
      </c>
      <c r="H130" s="47">
        <f t="shared" si="5"/>
        <v>1.1806190768028255</v>
      </c>
      <c r="I130" s="48"/>
    </row>
    <row r="131" spans="1:12" x14ac:dyDescent="0.25">
      <c r="A131" s="11">
        <v>113</v>
      </c>
      <c r="B131" s="11">
        <v>49690041</v>
      </c>
      <c r="C131" s="11">
        <v>50.1</v>
      </c>
      <c r="D131" s="12">
        <v>8920</v>
      </c>
      <c r="E131" s="12">
        <v>9681</v>
      </c>
      <c r="F131" s="13">
        <f t="shared" si="4"/>
        <v>0.65445999999999993</v>
      </c>
      <c r="G131" s="46">
        <f t="shared" si="6"/>
        <v>7.3730091480184362E-2</v>
      </c>
      <c r="H131" s="47">
        <f>F131+G131</f>
        <v>0.72819009148018432</v>
      </c>
      <c r="I131" s="48"/>
    </row>
    <row r="132" spans="1:12" x14ac:dyDescent="0.25">
      <c r="A132" s="11">
        <v>114</v>
      </c>
      <c r="B132" s="11">
        <v>49777212</v>
      </c>
      <c r="C132" s="11">
        <v>61.1</v>
      </c>
      <c r="D132" s="12">
        <v>7849</v>
      </c>
      <c r="E132" s="12">
        <v>9881</v>
      </c>
      <c r="F132" s="13">
        <f t="shared" si="4"/>
        <v>1.74752</v>
      </c>
      <c r="G132" s="46">
        <f t="shared" si="6"/>
        <v>8.9918335118548201E-2</v>
      </c>
      <c r="H132" s="47">
        <f t="shared" si="5"/>
        <v>1.8374383351185481</v>
      </c>
      <c r="I132" s="48"/>
    </row>
    <row r="133" spans="1:12" x14ac:dyDescent="0.25">
      <c r="A133" s="11">
        <v>115</v>
      </c>
      <c r="B133" s="11">
        <v>49730687</v>
      </c>
      <c r="C133" s="11">
        <v>59.9</v>
      </c>
      <c r="D133" s="12">
        <v>18895</v>
      </c>
      <c r="E133" s="12">
        <v>20308</v>
      </c>
      <c r="F133" s="13">
        <f t="shared" si="4"/>
        <v>1.2151799999999999</v>
      </c>
      <c r="G133" s="46">
        <f t="shared" si="6"/>
        <v>8.8152344903453958E-2</v>
      </c>
      <c r="H133" s="47">
        <f t="shared" si="5"/>
        <v>1.303332344903454</v>
      </c>
      <c r="I133" s="48"/>
    </row>
    <row r="134" spans="1:12" x14ac:dyDescent="0.25">
      <c r="A134" s="11">
        <v>116</v>
      </c>
      <c r="B134" s="11">
        <v>49730690</v>
      </c>
      <c r="C134" s="11">
        <v>45.8</v>
      </c>
      <c r="D134" s="12">
        <v>5751</v>
      </c>
      <c r="E134" s="12">
        <v>5751</v>
      </c>
      <c r="F134" s="13">
        <f t="shared" si="4"/>
        <v>0</v>
      </c>
      <c r="G134" s="46">
        <f t="shared" si="6"/>
        <v>6.7401959876096679E-2</v>
      </c>
      <c r="H134" s="47">
        <f t="shared" si="5"/>
        <v>6.7401959876096679E-2</v>
      </c>
      <c r="I134" s="48"/>
    </row>
    <row r="135" spans="1:12" x14ac:dyDescent="0.25">
      <c r="A135" s="11">
        <v>117</v>
      </c>
      <c r="B135" s="11">
        <v>49730691</v>
      </c>
      <c r="C135" s="11">
        <v>51.6</v>
      </c>
      <c r="D135" s="12">
        <v>18159</v>
      </c>
      <c r="E135" s="12">
        <v>20714</v>
      </c>
      <c r="F135" s="13">
        <f t="shared" si="4"/>
        <v>2.1972999999999998</v>
      </c>
      <c r="G135" s="46">
        <f t="shared" si="6"/>
        <v>7.5937579249052159E-2</v>
      </c>
      <c r="H135" s="47">
        <f t="shared" si="5"/>
        <v>2.2732375792490518</v>
      </c>
      <c r="I135" s="48"/>
    </row>
    <row r="136" spans="1:12" s="4" customFormat="1" ht="16.5" customHeight="1" x14ac:dyDescent="0.25">
      <c r="A136" s="139" t="s">
        <v>4</v>
      </c>
      <c r="B136" s="140"/>
      <c r="C136" s="20">
        <f t="shared" ref="C136:E136" si="7">SUM(C18:C135)</f>
        <v>6908.6</v>
      </c>
      <c r="D136" s="21">
        <f t="shared" ref="D136" si="8">SUM(D18:D135)</f>
        <v>1631662.6046511629</v>
      </c>
      <c r="E136" s="21">
        <f t="shared" si="7"/>
        <v>1767132.2558139535</v>
      </c>
      <c r="F136" s="49">
        <f>SUM(F18:F135)</f>
        <v>116.50389999999997</v>
      </c>
      <c r="G136" s="50">
        <f>SUM(G18:G135)</f>
        <v>10.167100000000033</v>
      </c>
      <c r="H136" s="50">
        <f>SUM(H18:H135)</f>
        <v>126.67100000000003</v>
      </c>
      <c r="I136" s="48"/>
      <c r="J136" s="62"/>
      <c r="K136" s="5"/>
      <c r="L136" s="5"/>
    </row>
    <row r="137" spans="1:12" x14ac:dyDescent="0.25">
      <c r="F137" s="51"/>
      <c r="G137" s="52"/>
      <c r="H137" s="52"/>
      <c r="I137" s="52"/>
    </row>
    <row r="138" spans="1:12" ht="61.5" customHeight="1" x14ac:dyDescent="0.25">
      <c r="A138" s="10" t="s">
        <v>29</v>
      </c>
      <c r="B138" s="10" t="s">
        <v>1</v>
      </c>
      <c r="C138" s="10" t="s">
        <v>2</v>
      </c>
      <c r="D138" s="1" t="str">
        <f>D17</f>
        <v>Показания кВт на 24.12.16</v>
      </c>
      <c r="E138" s="1" t="str">
        <f>E17</f>
        <v>Показания кВт на 25.01.17</v>
      </c>
      <c r="F138" s="53" t="s">
        <v>35</v>
      </c>
      <c r="G138" s="53" t="s">
        <v>39</v>
      </c>
      <c r="H138" s="62"/>
      <c r="I138" s="62"/>
    </row>
    <row r="139" spans="1:12" x14ac:dyDescent="0.25">
      <c r="A139" s="67" t="s">
        <v>24</v>
      </c>
      <c r="B139" s="14">
        <v>49730695</v>
      </c>
      <c r="C139" s="11">
        <v>88.2</v>
      </c>
      <c r="D139" s="22">
        <v>46857</v>
      </c>
      <c r="E139" s="22">
        <v>51056</v>
      </c>
      <c r="F139" s="43">
        <f>(E139-D139)*0.00086</f>
        <v>3.6111399999999998</v>
      </c>
      <c r="G139" s="43"/>
      <c r="H139" s="62"/>
      <c r="I139" s="62"/>
    </row>
    <row r="140" spans="1:12" x14ac:dyDescent="0.25">
      <c r="A140" s="67" t="s">
        <v>25</v>
      </c>
      <c r="B140" s="14">
        <v>49777184</v>
      </c>
      <c r="C140" s="11">
        <v>95.2</v>
      </c>
      <c r="D140" s="22">
        <v>43855</v>
      </c>
      <c r="E140" s="22">
        <v>47948</v>
      </c>
      <c r="F140" s="43">
        <f t="shared" ref="F140:F143" si="9">(E140-D140)*0.00086</f>
        <v>3.5199799999999999</v>
      </c>
      <c r="G140" s="43">
        <f>G12/161.2*C140</f>
        <v>3.7436277915632759</v>
      </c>
      <c r="H140" s="62"/>
      <c r="I140" s="62"/>
    </row>
    <row r="141" spans="1:12" x14ac:dyDescent="0.25">
      <c r="A141" s="67" t="s">
        <v>26</v>
      </c>
      <c r="B141" s="14">
        <v>49777197</v>
      </c>
      <c r="C141" s="11">
        <v>94.5</v>
      </c>
      <c r="D141" s="22">
        <v>38688</v>
      </c>
      <c r="E141" s="22">
        <v>41246</v>
      </c>
      <c r="F141" s="43">
        <f>(E141-D141)*0.00086</f>
        <v>2.1998799999999998</v>
      </c>
      <c r="G141" s="43"/>
      <c r="H141" s="62"/>
      <c r="I141" s="62"/>
    </row>
    <row r="142" spans="1:12" x14ac:dyDescent="0.25">
      <c r="A142" s="67" t="s">
        <v>27</v>
      </c>
      <c r="B142" s="14">
        <v>49777207</v>
      </c>
      <c r="C142" s="11">
        <v>66</v>
      </c>
      <c r="D142" s="22">
        <v>33481</v>
      </c>
      <c r="E142" s="22">
        <v>36982</v>
      </c>
      <c r="F142" s="43">
        <f t="shared" si="9"/>
        <v>3.0108600000000001</v>
      </c>
      <c r="G142" s="43">
        <f>G12/161.2*C142</f>
        <v>2.5953722084367246</v>
      </c>
      <c r="H142" s="62"/>
      <c r="I142" s="62"/>
    </row>
    <row r="143" spans="1:12" x14ac:dyDescent="0.25">
      <c r="A143" s="67" t="s">
        <v>28</v>
      </c>
      <c r="B143" s="14">
        <v>49777210</v>
      </c>
      <c r="C143" s="11">
        <v>64.2</v>
      </c>
      <c r="D143" s="22">
        <v>31110</v>
      </c>
      <c r="E143" s="22">
        <v>34868</v>
      </c>
      <c r="F143" s="43">
        <f t="shared" si="9"/>
        <v>3.2318799999999999</v>
      </c>
      <c r="G143" s="43"/>
      <c r="H143" s="62"/>
      <c r="I143" s="62"/>
    </row>
    <row r="144" spans="1:12" x14ac:dyDescent="0.25">
      <c r="A144" s="143" t="s">
        <v>30</v>
      </c>
      <c r="B144" s="143"/>
      <c r="C144" s="28">
        <f t="shared" ref="C144" si="10">SUM(C139:C143)</f>
        <v>408.09999999999997</v>
      </c>
      <c r="D144" s="23">
        <f>SUM(D139:D143)</f>
        <v>193991</v>
      </c>
      <c r="E144" s="23">
        <f>SUM(E139:E143)</f>
        <v>212100</v>
      </c>
      <c r="F144" s="50">
        <f>SUM(F139:F143)</f>
        <v>15.573740000000001</v>
      </c>
      <c r="G144" s="50">
        <f>SUM(G139:G143)</f>
        <v>6.3390000000000004</v>
      </c>
      <c r="H144" s="62"/>
      <c r="I144" s="62"/>
    </row>
    <row r="145" spans="1:10" x14ac:dyDescent="0.25">
      <c r="A145" s="24"/>
      <c r="B145" s="24"/>
      <c r="C145" s="25"/>
      <c r="D145" s="26"/>
      <c r="E145" s="25"/>
      <c r="F145" s="54"/>
      <c r="G145" s="55"/>
      <c r="H145" s="55"/>
      <c r="I145" s="48"/>
      <c r="J145" s="64"/>
    </row>
    <row r="146" spans="1:10" x14ac:dyDescent="0.25">
      <c r="A146" s="24"/>
      <c r="B146" s="24"/>
      <c r="C146" s="25"/>
      <c r="D146" s="26"/>
      <c r="E146" s="25"/>
      <c r="F146" s="56"/>
      <c r="G146" s="55"/>
      <c r="H146" s="55"/>
      <c r="I146" s="48"/>
      <c r="J146" s="64"/>
    </row>
    <row r="147" spans="1:10" x14ac:dyDescent="0.25">
      <c r="A147" s="27" t="s">
        <v>34</v>
      </c>
      <c r="B147" s="27"/>
      <c r="C147" s="27"/>
      <c r="D147" s="27"/>
      <c r="E147" s="27"/>
      <c r="F147" s="57"/>
      <c r="G147" s="58"/>
      <c r="H147" s="52"/>
      <c r="I147" s="48"/>
      <c r="J147" s="64"/>
    </row>
    <row r="148" spans="1:10" x14ac:dyDescent="0.25">
      <c r="G148" s="52"/>
      <c r="H148" s="52"/>
      <c r="I148" s="48"/>
      <c r="J148" s="64"/>
    </row>
  </sheetData>
  <mergeCells count="24">
    <mergeCell ref="A3:H3"/>
    <mergeCell ref="A1:H1"/>
    <mergeCell ref="E11:F11"/>
    <mergeCell ref="A144:B144"/>
    <mergeCell ref="A13:D13"/>
    <mergeCell ref="E13:F13"/>
    <mergeCell ref="A5:G5"/>
    <mergeCell ref="A10:D11"/>
    <mergeCell ref="E10:F10"/>
    <mergeCell ref="J13:K14"/>
    <mergeCell ref="A14:D14"/>
    <mergeCell ref="E14:F14"/>
    <mergeCell ref="A136:B136"/>
    <mergeCell ref="A12:D12"/>
    <mergeCell ref="E12:F12"/>
    <mergeCell ref="J5:K9"/>
    <mergeCell ref="A6:D6"/>
    <mergeCell ref="E6:F6"/>
    <mergeCell ref="A7:D7"/>
    <mergeCell ref="E7:F7"/>
    <mergeCell ref="A8:D8"/>
    <mergeCell ref="E8:F8"/>
    <mergeCell ref="A9:D9"/>
    <mergeCell ref="E9:F9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K12" sqref="K12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37" customWidth="1"/>
    <col min="7" max="7" width="12.5703125" style="38" customWidth="1"/>
    <col min="8" max="8" width="10.7109375" style="38" customWidth="1"/>
    <col min="9" max="9" width="2.140625" style="37" customWidth="1"/>
    <col min="10" max="10" width="25.28515625" style="62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42" t="s">
        <v>16</v>
      </c>
      <c r="B1" s="142"/>
      <c r="C1" s="142"/>
      <c r="D1" s="142"/>
      <c r="E1" s="142"/>
      <c r="F1" s="142"/>
      <c r="G1" s="142"/>
      <c r="H1" s="142"/>
      <c r="I1" s="8"/>
      <c r="J1" s="8"/>
      <c r="K1" s="8"/>
      <c r="L1" s="8"/>
    </row>
    <row r="2" spans="1:12" ht="14.45" customHeight="1" x14ac:dyDescent="0.3">
      <c r="A2" s="73"/>
      <c r="B2" s="73"/>
      <c r="C2" s="73"/>
      <c r="D2" s="73"/>
      <c r="E2" s="73"/>
      <c r="F2" s="31"/>
      <c r="G2" s="32"/>
      <c r="H2" s="32"/>
      <c r="I2" s="31"/>
      <c r="J2" s="59"/>
      <c r="K2" s="73"/>
      <c r="L2" s="73"/>
    </row>
    <row r="3" spans="1:12" ht="55.5" customHeight="1" x14ac:dyDescent="0.25">
      <c r="A3" s="141" t="s">
        <v>43</v>
      </c>
      <c r="B3" s="141"/>
      <c r="C3" s="141"/>
      <c r="D3" s="141"/>
      <c r="E3" s="141"/>
      <c r="F3" s="141"/>
      <c r="G3" s="141"/>
      <c r="H3" s="141"/>
      <c r="I3" s="69"/>
      <c r="J3" s="69"/>
      <c r="K3" s="69"/>
      <c r="L3" s="7"/>
    </row>
    <row r="4" spans="1:12" ht="17.45" customHeight="1" x14ac:dyDescent="0.25">
      <c r="A4" s="66"/>
      <c r="B4" s="66"/>
      <c r="C4" s="66"/>
      <c r="D4" s="66"/>
      <c r="E4" s="66"/>
      <c r="F4" s="72"/>
      <c r="G4" s="72"/>
      <c r="H4" s="72"/>
      <c r="I4" s="72"/>
      <c r="J4" s="60"/>
      <c r="K4" s="66"/>
      <c r="L4" s="66"/>
    </row>
    <row r="5" spans="1:12" ht="16.149999999999999" customHeight="1" x14ac:dyDescent="0.25">
      <c r="A5" s="144" t="s">
        <v>17</v>
      </c>
      <c r="B5" s="145"/>
      <c r="C5" s="145"/>
      <c r="D5" s="145"/>
      <c r="E5" s="145"/>
      <c r="F5" s="145"/>
      <c r="G5" s="146"/>
      <c r="H5" s="33"/>
      <c r="I5" s="34" t="s">
        <v>22</v>
      </c>
      <c r="J5" s="127" t="s">
        <v>23</v>
      </c>
      <c r="K5" s="128"/>
      <c r="L5" s="66"/>
    </row>
    <row r="6" spans="1:12" ht="37.9" customHeight="1" x14ac:dyDescent="0.25">
      <c r="A6" s="133" t="s">
        <v>5</v>
      </c>
      <c r="B6" s="133"/>
      <c r="C6" s="133"/>
      <c r="D6" s="133"/>
      <c r="E6" s="133" t="s">
        <v>6</v>
      </c>
      <c r="F6" s="133"/>
      <c r="G6" s="30" t="s">
        <v>44</v>
      </c>
      <c r="H6" s="35"/>
      <c r="I6" s="34"/>
      <c r="J6" s="129"/>
      <c r="K6" s="130"/>
      <c r="L6" s="66"/>
    </row>
    <row r="7" spans="1:12" ht="13.9" customHeight="1" x14ac:dyDescent="0.25">
      <c r="A7" s="134" t="s">
        <v>7</v>
      </c>
      <c r="B7" s="134"/>
      <c r="C7" s="134"/>
      <c r="D7" s="134"/>
      <c r="E7" s="133" t="s">
        <v>8</v>
      </c>
      <c r="F7" s="133"/>
      <c r="G7" s="71">
        <v>197.071</v>
      </c>
      <c r="H7" s="36"/>
      <c r="I7" s="34"/>
      <c r="J7" s="129"/>
      <c r="K7" s="130"/>
      <c r="L7" s="66"/>
    </row>
    <row r="8" spans="1:12" ht="13.9" customHeight="1" x14ac:dyDescent="0.25">
      <c r="A8" s="135" t="s">
        <v>9</v>
      </c>
      <c r="B8" s="136"/>
      <c r="C8" s="136"/>
      <c r="D8" s="137"/>
      <c r="E8" s="133"/>
      <c r="F8" s="133"/>
      <c r="G8" s="71"/>
      <c r="H8" s="36"/>
      <c r="I8" s="34"/>
      <c r="J8" s="129"/>
      <c r="K8" s="130"/>
      <c r="L8" s="66"/>
    </row>
    <row r="9" spans="1:12" ht="13.9" customHeight="1" x14ac:dyDescent="0.25">
      <c r="A9" s="134" t="s">
        <v>10</v>
      </c>
      <c r="B9" s="134"/>
      <c r="C9" s="134"/>
      <c r="D9" s="134"/>
      <c r="E9" s="133" t="s">
        <v>11</v>
      </c>
      <c r="F9" s="133"/>
      <c r="G9" s="71">
        <v>133.214</v>
      </c>
      <c r="H9" s="36"/>
      <c r="I9" s="34"/>
      <c r="J9" s="131"/>
      <c r="K9" s="132"/>
      <c r="L9" s="66"/>
    </row>
    <row r="10" spans="1:12" ht="13.9" customHeight="1" x14ac:dyDescent="0.25">
      <c r="A10" s="147" t="s">
        <v>9</v>
      </c>
      <c r="B10" s="148"/>
      <c r="C10" s="148"/>
      <c r="D10" s="149"/>
      <c r="E10" s="133" t="s">
        <v>18</v>
      </c>
      <c r="F10" s="133"/>
      <c r="G10" s="70">
        <f>F136</f>
        <v>120.05763999999998</v>
      </c>
      <c r="H10" s="36"/>
      <c r="I10" s="34"/>
      <c r="J10" s="61"/>
      <c r="K10" s="9"/>
      <c r="L10" s="66"/>
    </row>
    <row r="11" spans="1:12" ht="13.9" customHeight="1" x14ac:dyDescent="0.25">
      <c r="A11" s="150"/>
      <c r="B11" s="151"/>
      <c r="C11" s="151"/>
      <c r="D11" s="152"/>
      <c r="E11" s="133" t="s">
        <v>19</v>
      </c>
      <c r="F11" s="133"/>
      <c r="G11" s="70">
        <f>G9-G10</f>
        <v>13.156360000000021</v>
      </c>
      <c r="H11" s="36"/>
      <c r="I11" s="34"/>
      <c r="J11" s="61" t="s">
        <v>31</v>
      </c>
      <c r="K11" s="9"/>
      <c r="L11" s="66"/>
    </row>
    <row r="12" spans="1:12" ht="13.9" customHeight="1" x14ac:dyDescent="0.25">
      <c r="A12" s="134" t="s">
        <v>12</v>
      </c>
      <c r="B12" s="134"/>
      <c r="C12" s="134"/>
      <c r="D12" s="134"/>
      <c r="E12" s="133" t="s">
        <v>13</v>
      </c>
      <c r="F12" s="133"/>
      <c r="G12" s="71">
        <v>5.39</v>
      </c>
      <c r="H12" s="36"/>
      <c r="I12" s="34"/>
      <c r="J12" s="61"/>
      <c r="K12" s="9"/>
      <c r="L12" s="66"/>
    </row>
    <row r="13" spans="1:12" ht="13.9" customHeight="1" x14ac:dyDescent="0.25">
      <c r="A13" s="134" t="s">
        <v>14</v>
      </c>
      <c r="B13" s="134"/>
      <c r="C13" s="134"/>
      <c r="D13" s="134"/>
      <c r="E13" s="133" t="s">
        <v>21</v>
      </c>
      <c r="F13" s="133"/>
      <c r="G13" s="70">
        <v>18.059000000000001</v>
      </c>
      <c r="H13" s="36"/>
      <c r="I13" s="34"/>
      <c r="J13" s="138" t="s">
        <v>37</v>
      </c>
      <c r="K13" s="138"/>
      <c r="L13" s="61"/>
    </row>
    <row r="14" spans="1:12" ht="13.9" customHeight="1" x14ac:dyDescent="0.25">
      <c r="A14" s="134"/>
      <c r="B14" s="134"/>
      <c r="C14" s="134"/>
      <c r="D14" s="134"/>
      <c r="E14" s="133" t="s">
        <v>20</v>
      </c>
      <c r="F14" s="133"/>
      <c r="G14" s="70">
        <f>G7-G9-G12-G13</f>
        <v>40.408000000000001</v>
      </c>
      <c r="H14" s="36"/>
      <c r="I14" s="34"/>
      <c r="J14" s="138"/>
      <c r="K14" s="138"/>
      <c r="L14" s="61"/>
    </row>
    <row r="15" spans="1:12" ht="16.149999999999999" customHeight="1" x14ac:dyDescent="0.25">
      <c r="G15" s="37"/>
      <c r="H15" s="37"/>
    </row>
    <row r="16" spans="1:12" ht="14.45" customHeight="1" x14ac:dyDescent="0.25"/>
    <row r="17" spans="1:10" s="3" customFormat="1" ht="42" customHeight="1" x14ac:dyDescent="0.25">
      <c r="A17" s="2" t="s">
        <v>0</v>
      </c>
      <c r="B17" s="6" t="s">
        <v>1</v>
      </c>
      <c r="C17" s="2" t="s">
        <v>2</v>
      </c>
      <c r="D17" s="1" t="s">
        <v>42</v>
      </c>
      <c r="E17" s="39" t="s">
        <v>45</v>
      </c>
      <c r="F17" s="39" t="s">
        <v>33</v>
      </c>
      <c r="G17" s="40" t="s">
        <v>15</v>
      </c>
      <c r="H17" s="41" t="s">
        <v>36</v>
      </c>
      <c r="I17" s="42"/>
      <c r="J17" s="63"/>
    </row>
    <row r="18" spans="1:10" x14ac:dyDescent="0.25">
      <c r="A18" s="11">
        <v>1</v>
      </c>
      <c r="B18" s="11">
        <v>49694375</v>
      </c>
      <c r="C18" s="11">
        <v>51.7</v>
      </c>
      <c r="D18" s="11">
        <v>24267</v>
      </c>
      <c r="E18" s="78">
        <v>26279</v>
      </c>
      <c r="F18" s="13">
        <f>(E18-D18)*0.00086</f>
        <v>1.7303199999999999</v>
      </c>
      <c r="G18" s="44">
        <f>C18/6908.6*$G$11</f>
        <v>9.8454652462148781E-2</v>
      </c>
      <c r="H18" s="45">
        <f>F18+G18</f>
        <v>1.8287746524621487</v>
      </c>
    </row>
    <row r="19" spans="1:10" x14ac:dyDescent="0.25">
      <c r="A19" s="11">
        <v>2</v>
      </c>
      <c r="B19" s="11">
        <v>49694370</v>
      </c>
      <c r="C19" s="11">
        <v>48.8</v>
      </c>
      <c r="D19" s="11">
        <v>18198</v>
      </c>
      <c r="E19" s="78">
        <v>19852</v>
      </c>
      <c r="F19" s="13">
        <f t="shared" ref="F19:F82" si="0">(E19-D19)*0.00086</f>
        <v>1.4224399999999999</v>
      </c>
      <c r="G19" s="44">
        <f t="shared" ref="G19:G21" si="1">C19/6908.6*$G$11</f>
        <v>9.2932051066786467E-2</v>
      </c>
      <c r="H19" s="45">
        <f t="shared" ref="H19:H82" si="2">F19+G19</f>
        <v>1.5153720510667863</v>
      </c>
    </row>
    <row r="20" spans="1:10" x14ac:dyDescent="0.25">
      <c r="A20" s="11">
        <v>3</v>
      </c>
      <c r="B20" s="11">
        <v>49694359</v>
      </c>
      <c r="C20" s="11">
        <v>79.8</v>
      </c>
      <c r="D20" s="11">
        <v>21322</v>
      </c>
      <c r="E20" s="78">
        <v>23054</v>
      </c>
      <c r="F20" s="13">
        <f t="shared" si="0"/>
        <v>1.48952</v>
      </c>
      <c r="G20" s="44">
        <f t="shared" si="1"/>
        <v>0.15196675563790082</v>
      </c>
      <c r="H20" s="45">
        <f t="shared" si="2"/>
        <v>1.6414867556379007</v>
      </c>
    </row>
    <row r="21" spans="1:10" x14ac:dyDescent="0.25">
      <c r="A21" s="11">
        <v>4</v>
      </c>
      <c r="B21" s="11">
        <v>49694358</v>
      </c>
      <c r="C21" s="11">
        <v>84.3</v>
      </c>
      <c r="D21" s="11">
        <v>40360</v>
      </c>
      <c r="E21" s="78">
        <v>43667</v>
      </c>
      <c r="F21" s="13">
        <f t="shared" si="0"/>
        <v>2.84402</v>
      </c>
      <c r="G21" s="44">
        <f t="shared" si="1"/>
        <v>0.16053630952725612</v>
      </c>
      <c r="H21" s="45">
        <f t="shared" si="2"/>
        <v>3.0045563095272563</v>
      </c>
    </row>
    <row r="22" spans="1:10" x14ac:dyDescent="0.25">
      <c r="A22" s="11">
        <v>5</v>
      </c>
      <c r="B22" s="11">
        <v>49694360</v>
      </c>
      <c r="C22" s="11">
        <v>84.4</v>
      </c>
      <c r="D22" s="11">
        <v>29798</v>
      </c>
      <c r="E22" s="78">
        <v>32557</v>
      </c>
      <c r="F22" s="13">
        <f t="shared" si="0"/>
        <v>2.3727399999999998</v>
      </c>
      <c r="G22" s="44">
        <f t="shared" ref="G22:G85" si="3">C22*$G$11/6908.6</f>
        <v>0.1607267440581307</v>
      </c>
      <c r="H22" s="45">
        <f t="shared" si="2"/>
        <v>2.5334667440581304</v>
      </c>
    </row>
    <row r="23" spans="1:10" x14ac:dyDescent="0.25">
      <c r="A23" s="14">
        <v>6</v>
      </c>
      <c r="B23" s="14">
        <v>49694353</v>
      </c>
      <c r="C23" s="14">
        <v>57.9</v>
      </c>
      <c r="D23" s="11">
        <v>13721</v>
      </c>
      <c r="E23" s="78">
        <v>14718</v>
      </c>
      <c r="F23" s="13">
        <f t="shared" si="0"/>
        <v>0.85741999999999996</v>
      </c>
      <c r="G23" s="46">
        <f>C23*$G$11/6908.6</f>
        <v>0.11026159337637163</v>
      </c>
      <c r="H23" s="47">
        <f t="shared" si="2"/>
        <v>0.96768159337637161</v>
      </c>
    </row>
    <row r="24" spans="1:10" x14ac:dyDescent="0.25">
      <c r="A24" s="14">
        <v>7</v>
      </c>
      <c r="B24" s="14">
        <v>49694367</v>
      </c>
      <c r="C24" s="14">
        <v>43.1</v>
      </c>
      <c r="D24" s="11">
        <v>15125</v>
      </c>
      <c r="E24" s="78">
        <v>16362</v>
      </c>
      <c r="F24" s="13">
        <f t="shared" si="0"/>
        <v>1.06382</v>
      </c>
      <c r="G24" s="46">
        <f t="shared" si="3"/>
        <v>8.2077282806936408E-2</v>
      </c>
      <c r="H24" s="47">
        <f t="shared" si="2"/>
        <v>1.1458972828069365</v>
      </c>
    </row>
    <row r="25" spans="1:10" x14ac:dyDescent="0.25">
      <c r="A25" s="14">
        <v>8</v>
      </c>
      <c r="B25" s="15">
        <v>49694352</v>
      </c>
      <c r="C25" s="14">
        <v>45.5</v>
      </c>
      <c r="D25" s="11">
        <v>13737</v>
      </c>
      <c r="E25" s="78">
        <v>14897</v>
      </c>
      <c r="F25" s="13">
        <f t="shared" si="0"/>
        <v>0.99759999999999993</v>
      </c>
      <c r="G25" s="46">
        <f t="shared" si="3"/>
        <v>8.6647711547925901E-2</v>
      </c>
      <c r="H25" s="47">
        <f t="shared" si="2"/>
        <v>1.0842477115479259</v>
      </c>
    </row>
    <row r="26" spans="1:10" x14ac:dyDescent="0.25">
      <c r="A26" s="14">
        <v>9</v>
      </c>
      <c r="B26" s="15">
        <v>49694372</v>
      </c>
      <c r="C26" s="14">
        <v>52</v>
      </c>
      <c r="D26" s="14">
        <v>16461</v>
      </c>
      <c r="E26" s="79">
        <v>17567</v>
      </c>
      <c r="F26" s="13">
        <f t="shared" si="0"/>
        <v>0.95116000000000001</v>
      </c>
      <c r="G26" s="46">
        <f t="shared" si="3"/>
        <v>9.9025956054772449E-2</v>
      </c>
      <c r="H26" s="47">
        <f t="shared" si="2"/>
        <v>1.0501859560547724</v>
      </c>
    </row>
    <row r="27" spans="1:10" x14ac:dyDescent="0.25">
      <c r="A27" s="14">
        <v>10</v>
      </c>
      <c r="B27" s="15">
        <v>49694378</v>
      </c>
      <c r="C27" s="14">
        <v>52.6</v>
      </c>
      <c r="D27" s="11">
        <v>22292</v>
      </c>
      <c r="E27" s="78">
        <v>24063</v>
      </c>
      <c r="F27" s="13">
        <f t="shared" si="0"/>
        <v>1.5230599999999999</v>
      </c>
      <c r="G27" s="46">
        <f t="shared" si="3"/>
        <v>0.10016856324001985</v>
      </c>
      <c r="H27" s="47">
        <f t="shared" si="2"/>
        <v>1.6232285632400196</v>
      </c>
    </row>
    <row r="28" spans="1:10" x14ac:dyDescent="0.25">
      <c r="A28" s="14">
        <v>11</v>
      </c>
      <c r="B28" s="15">
        <v>49694373</v>
      </c>
      <c r="C28" s="14">
        <v>50.5</v>
      </c>
      <c r="D28" s="11">
        <v>11882</v>
      </c>
      <c r="E28" s="78">
        <v>11882</v>
      </c>
      <c r="F28" s="13">
        <f t="shared" si="0"/>
        <v>0</v>
      </c>
      <c r="G28" s="46">
        <f t="shared" si="3"/>
        <v>9.6169438091654028E-2</v>
      </c>
      <c r="H28" s="47">
        <f t="shared" si="2"/>
        <v>9.6169438091654028E-2</v>
      </c>
    </row>
    <row r="29" spans="1:10" x14ac:dyDescent="0.25">
      <c r="A29" s="14">
        <v>12</v>
      </c>
      <c r="B29" s="15">
        <v>49694377</v>
      </c>
      <c r="C29" s="14">
        <v>80.900000000000006</v>
      </c>
      <c r="D29" s="11">
        <v>19739</v>
      </c>
      <c r="E29" s="78">
        <v>21467</v>
      </c>
      <c r="F29" s="13">
        <f t="shared" si="0"/>
        <v>1.4860800000000001</v>
      </c>
      <c r="G29" s="46">
        <f t="shared" si="3"/>
        <v>0.15406153547752102</v>
      </c>
      <c r="H29" s="47">
        <f t="shared" si="2"/>
        <v>1.6401415354775211</v>
      </c>
    </row>
    <row r="30" spans="1:10" x14ac:dyDescent="0.25">
      <c r="A30" s="14">
        <v>13</v>
      </c>
      <c r="B30" s="15">
        <v>49694366</v>
      </c>
      <c r="C30" s="14">
        <v>83.6</v>
      </c>
      <c r="D30" s="11">
        <v>24561</v>
      </c>
      <c r="E30" s="78">
        <v>26198</v>
      </c>
      <c r="F30" s="13">
        <f t="shared" si="0"/>
        <v>1.4078200000000001</v>
      </c>
      <c r="G30" s="46">
        <f t="shared" si="3"/>
        <v>0.1592032678111342</v>
      </c>
      <c r="H30" s="47">
        <f t="shared" si="2"/>
        <v>1.5670232678111342</v>
      </c>
    </row>
    <row r="31" spans="1:10" x14ac:dyDescent="0.25">
      <c r="A31" s="16">
        <v>14</v>
      </c>
      <c r="B31" s="17">
        <v>48446947</v>
      </c>
      <c r="C31" s="16">
        <v>85</v>
      </c>
      <c r="D31" s="11">
        <v>23064</v>
      </c>
      <c r="E31" s="78">
        <v>24263</v>
      </c>
      <c r="F31" s="13">
        <f t="shared" si="0"/>
        <v>1.0311399999999999</v>
      </c>
      <c r="G31" s="44">
        <f t="shared" si="3"/>
        <v>0.16186935124337809</v>
      </c>
      <c r="H31" s="45">
        <f t="shared" si="2"/>
        <v>1.1930093512433779</v>
      </c>
    </row>
    <row r="32" spans="1:10" x14ac:dyDescent="0.25">
      <c r="A32" s="16">
        <v>15</v>
      </c>
      <c r="B32" s="16">
        <v>49694351</v>
      </c>
      <c r="C32" s="16">
        <v>57.9</v>
      </c>
      <c r="D32" s="11">
        <v>16178</v>
      </c>
      <c r="E32" s="78">
        <v>17673</v>
      </c>
      <c r="F32" s="13">
        <f t="shared" si="0"/>
        <v>1.2857000000000001</v>
      </c>
      <c r="G32" s="44">
        <f t="shared" si="3"/>
        <v>0.11026159337637163</v>
      </c>
      <c r="H32" s="45">
        <f t="shared" si="2"/>
        <v>1.3959615933763716</v>
      </c>
    </row>
    <row r="33" spans="1:8" x14ac:dyDescent="0.25">
      <c r="A33" s="16">
        <v>16</v>
      </c>
      <c r="B33" s="16">
        <v>49694368</v>
      </c>
      <c r="C33" s="11">
        <v>42.3</v>
      </c>
      <c r="D33" s="11">
        <v>14996</v>
      </c>
      <c r="E33" s="78">
        <v>16145</v>
      </c>
      <c r="F33" s="13">
        <f t="shared" si="0"/>
        <v>0.98814000000000002</v>
      </c>
      <c r="G33" s="44">
        <f t="shared" si="3"/>
        <v>8.0553806559939906E-2</v>
      </c>
      <c r="H33" s="45">
        <f t="shared" si="2"/>
        <v>1.0686938065599398</v>
      </c>
    </row>
    <row r="34" spans="1:8" x14ac:dyDescent="0.25">
      <c r="A34" s="16">
        <v>17</v>
      </c>
      <c r="B34" s="16">
        <v>49694356</v>
      </c>
      <c r="C34" s="11">
        <v>45.8</v>
      </c>
      <c r="D34" s="11">
        <v>16809</v>
      </c>
      <c r="E34" s="78">
        <v>18104</v>
      </c>
      <c r="F34" s="13">
        <f t="shared" si="0"/>
        <v>1.1136999999999999</v>
      </c>
      <c r="G34" s="44">
        <f t="shared" si="3"/>
        <v>8.7219015140549583E-2</v>
      </c>
      <c r="H34" s="45">
        <f t="shared" si="2"/>
        <v>1.2009190151405496</v>
      </c>
    </row>
    <row r="35" spans="1:8" x14ac:dyDescent="0.25">
      <c r="A35" s="11">
        <v>18</v>
      </c>
      <c r="B35" s="11">
        <v>49694371</v>
      </c>
      <c r="C35" s="11">
        <v>51.9</v>
      </c>
      <c r="D35" s="11">
        <v>14545</v>
      </c>
      <c r="E35" s="78">
        <v>15988</v>
      </c>
      <c r="F35" s="13">
        <f t="shared" si="0"/>
        <v>1.24098</v>
      </c>
      <c r="G35" s="44">
        <f t="shared" si="3"/>
        <v>9.8835521523897907E-2</v>
      </c>
      <c r="H35" s="45">
        <f t="shared" si="2"/>
        <v>1.3398155215238978</v>
      </c>
    </row>
    <row r="36" spans="1:8" x14ac:dyDescent="0.25">
      <c r="A36" s="11">
        <v>19</v>
      </c>
      <c r="B36" s="11">
        <v>49694357</v>
      </c>
      <c r="C36" s="11">
        <v>52.8</v>
      </c>
      <c r="D36" s="11">
        <v>2057</v>
      </c>
      <c r="E36" s="78">
        <v>2057</v>
      </c>
      <c r="F36" s="13">
        <f t="shared" si="0"/>
        <v>0</v>
      </c>
      <c r="G36" s="44">
        <f t="shared" si="3"/>
        <v>0.10054943230176895</v>
      </c>
      <c r="H36" s="45">
        <f t="shared" si="2"/>
        <v>0.10054943230176895</v>
      </c>
    </row>
    <row r="37" spans="1:8" x14ac:dyDescent="0.25">
      <c r="A37" s="11">
        <v>20</v>
      </c>
      <c r="B37" s="11">
        <v>49690023</v>
      </c>
      <c r="C37" s="11">
        <v>50.8</v>
      </c>
      <c r="D37" s="11">
        <v>3364</v>
      </c>
      <c r="E37" s="78">
        <v>3364</v>
      </c>
      <c r="F37" s="13">
        <f t="shared" si="0"/>
        <v>0</v>
      </c>
      <c r="G37" s="44">
        <f t="shared" si="3"/>
        <v>9.6740741684277709E-2</v>
      </c>
      <c r="H37" s="45">
        <f t="shared" si="2"/>
        <v>9.6740741684277709E-2</v>
      </c>
    </row>
    <row r="38" spans="1:8" x14ac:dyDescent="0.25">
      <c r="A38" s="11">
        <v>21</v>
      </c>
      <c r="B38" s="11">
        <v>49690017</v>
      </c>
      <c r="C38" s="11">
        <v>80.7</v>
      </c>
      <c r="D38" s="12">
        <v>15577</v>
      </c>
      <c r="E38" s="80">
        <v>16453</v>
      </c>
      <c r="F38" s="13">
        <f t="shared" si="0"/>
        <v>0.75336000000000003</v>
      </c>
      <c r="G38" s="44">
        <f t="shared" si="3"/>
        <v>0.15368066641577188</v>
      </c>
      <c r="H38" s="45">
        <f t="shared" si="2"/>
        <v>0.90704066641577197</v>
      </c>
    </row>
    <row r="39" spans="1:8" x14ac:dyDescent="0.25">
      <c r="A39" s="11">
        <v>22</v>
      </c>
      <c r="B39" s="11">
        <v>49690009</v>
      </c>
      <c r="C39" s="11">
        <v>86.3</v>
      </c>
      <c r="D39" s="12">
        <v>25112</v>
      </c>
      <c r="E39" s="80">
        <v>27499</v>
      </c>
      <c r="F39" s="13">
        <f t="shared" si="0"/>
        <v>2.0528200000000001</v>
      </c>
      <c r="G39" s="44">
        <f t="shared" si="3"/>
        <v>0.16434500014474737</v>
      </c>
      <c r="H39" s="45">
        <f t="shared" si="2"/>
        <v>2.2171650001447474</v>
      </c>
    </row>
    <row r="40" spans="1:8" x14ac:dyDescent="0.25">
      <c r="A40" s="11">
        <v>23</v>
      </c>
      <c r="B40" s="11">
        <v>49690012</v>
      </c>
      <c r="C40" s="11">
        <v>87.1</v>
      </c>
      <c r="D40" s="12">
        <v>29268</v>
      </c>
      <c r="E40" s="80">
        <v>31537</v>
      </c>
      <c r="F40" s="13">
        <f t="shared" si="0"/>
        <v>1.9513399999999999</v>
      </c>
      <c r="G40" s="44">
        <f t="shared" si="3"/>
        <v>0.16586847639174387</v>
      </c>
      <c r="H40" s="45">
        <f t="shared" si="2"/>
        <v>2.1172084763917436</v>
      </c>
    </row>
    <row r="41" spans="1:8" x14ac:dyDescent="0.25">
      <c r="A41" s="11">
        <v>24</v>
      </c>
      <c r="B41" s="11">
        <v>49694361</v>
      </c>
      <c r="C41" s="11">
        <v>57.4</v>
      </c>
      <c r="D41" s="12">
        <v>16031</v>
      </c>
      <c r="E41" s="80">
        <v>17258</v>
      </c>
      <c r="F41" s="13">
        <f t="shared" si="0"/>
        <v>1.05522</v>
      </c>
      <c r="G41" s="44">
        <f t="shared" si="3"/>
        <v>0.10930942072199883</v>
      </c>
      <c r="H41" s="45">
        <f t="shared" si="2"/>
        <v>1.1645294207219989</v>
      </c>
    </row>
    <row r="42" spans="1:8" x14ac:dyDescent="0.25">
      <c r="A42" s="11">
        <v>25</v>
      </c>
      <c r="B42" s="11">
        <v>49694376</v>
      </c>
      <c r="C42" s="11">
        <v>42.6</v>
      </c>
      <c r="D42" s="12">
        <v>7139</v>
      </c>
      <c r="E42" s="80">
        <v>7370</v>
      </c>
      <c r="F42" s="13">
        <f t="shared" si="0"/>
        <v>0.19866</v>
      </c>
      <c r="G42" s="44">
        <f t="shared" si="3"/>
        <v>8.1125110152563587E-2</v>
      </c>
      <c r="H42" s="45">
        <f t="shared" si="2"/>
        <v>0.27978511015256358</v>
      </c>
    </row>
    <row r="43" spans="1:8" x14ac:dyDescent="0.25">
      <c r="A43" s="11">
        <v>26</v>
      </c>
      <c r="B43" s="11">
        <v>49690027</v>
      </c>
      <c r="C43" s="11">
        <v>45.7</v>
      </c>
      <c r="D43" s="12">
        <v>10477</v>
      </c>
      <c r="E43" s="80">
        <v>11057</v>
      </c>
      <c r="F43" s="13">
        <f t="shared" si="0"/>
        <v>0.49879999999999997</v>
      </c>
      <c r="G43" s="44">
        <f t="shared" si="3"/>
        <v>8.7028580609675041E-2</v>
      </c>
      <c r="H43" s="45">
        <f t="shared" si="2"/>
        <v>0.58582858060967502</v>
      </c>
    </row>
    <row r="44" spans="1:8" x14ac:dyDescent="0.25">
      <c r="A44" s="11">
        <v>27</v>
      </c>
      <c r="B44" s="11">
        <v>49694363</v>
      </c>
      <c r="C44" s="11">
        <v>52.1</v>
      </c>
      <c r="D44" s="12">
        <v>22454</v>
      </c>
      <c r="E44" s="80">
        <v>24262</v>
      </c>
      <c r="F44" s="13">
        <f t="shared" si="0"/>
        <v>1.55488</v>
      </c>
      <c r="G44" s="44">
        <f t="shared" si="3"/>
        <v>9.9216390585647019E-2</v>
      </c>
      <c r="H44" s="45">
        <f t="shared" si="2"/>
        <v>1.6540963905856469</v>
      </c>
    </row>
    <row r="45" spans="1:8" x14ac:dyDescent="0.25">
      <c r="A45" s="11">
        <v>28</v>
      </c>
      <c r="B45" s="11">
        <v>49690013</v>
      </c>
      <c r="C45" s="11">
        <v>52.6</v>
      </c>
      <c r="D45" s="12">
        <v>20505</v>
      </c>
      <c r="E45" s="80">
        <v>22626</v>
      </c>
      <c r="F45" s="13">
        <f t="shared" si="0"/>
        <v>1.82406</v>
      </c>
      <c r="G45" s="44">
        <f t="shared" si="3"/>
        <v>0.10016856324001985</v>
      </c>
      <c r="H45" s="45">
        <f t="shared" si="2"/>
        <v>1.9242285632400198</v>
      </c>
    </row>
    <row r="46" spans="1:8" x14ac:dyDescent="0.25">
      <c r="A46" s="11">
        <v>29</v>
      </c>
      <c r="B46" s="11">
        <v>49694355</v>
      </c>
      <c r="C46" s="11">
        <v>50.3</v>
      </c>
      <c r="D46" s="12">
        <v>17896</v>
      </c>
      <c r="E46" s="80">
        <v>19578</v>
      </c>
      <c r="F46" s="13">
        <f t="shared" si="0"/>
        <v>1.44652</v>
      </c>
      <c r="G46" s="44">
        <f t="shared" si="3"/>
        <v>9.5788569029904902E-2</v>
      </c>
      <c r="H46" s="45">
        <f t="shared" si="2"/>
        <v>1.542308569029905</v>
      </c>
    </row>
    <row r="47" spans="1:8" x14ac:dyDescent="0.25">
      <c r="A47" s="11">
        <v>30</v>
      </c>
      <c r="B47" s="11">
        <v>48446938</v>
      </c>
      <c r="C47" s="11">
        <v>79</v>
      </c>
      <c r="D47" s="12">
        <v>18959</v>
      </c>
      <c r="E47" s="80">
        <v>20575</v>
      </c>
      <c r="F47" s="13">
        <f t="shared" si="0"/>
        <v>1.3897599999999999</v>
      </c>
      <c r="G47" s="44">
        <f t="shared" si="3"/>
        <v>0.15044327939090432</v>
      </c>
      <c r="H47" s="45">
        <f t="shared" si="2"/>
        <v>1.5402032793909042</v>
      </c>
    </row>
    <row r="48" spans="1:8" x14ac:dyDescent="0.25">
      <c r="A48" s="11">
        <v>31</v>
      </c>
      <c r="B48" s="11">
        <v>49690019</v>
      </c>
      <c r="C48" s="11">
        <v>86</v>
      </c>
      <c r="D48" s="12">
        <v>32200</v>
      </c>
      <c r="E48" s="80">
        <v>34514</v>
      </c>
      <c r="F48" s="13">
        <f t="shared" si="0"/>
        <v>1.99004</v>
      </c>
      <c r="G48" s="44">
        <f t="shared" si="3"/>
        <v>0.1637736965521237</v>
      </c>
      <c r="H48" s="45">
        <f t="shared" si="2"/>
        <v>2.153813696552124</v>
      </c>
    </row>
    <row r="49" spans="1:8" x14ac:dyDescent="0.25">
      <c r="A49" s="11">
        <v>32</v>
      </c>
      <c r="B49" s="11">
        <v>49690026</v>
      </c>
      <c r="C49" s="11">
        <v>87.4</v>
      </c>
      <c r="D49" s="12">
        <v>27978</v>
      </c>
      <c r="E49" s="80">
        <v>30476</v>
      </c>
      <c r="F49" s="13">
        <f t="shared" si="0"/>
        <v>2.1482799999999997</v>
      </c>
      <c r="G49" s="44">
        <f t="shared" si="3"/>
        <v>0.16643977998436757</v>
      </c>
      <c r="H49" s="45">
        <f t="shared" si="2"/>
        <v>2.3147197799843675</v>
      </c>
    </row>
    <row r="50" spans="1:8" x14ac:dyDescent="0.25">
      <c r="A50" s="11">
        <v>33</v>
      </c>
      <c r="B50" s="11">
        <v>49694364</v>
      </c>
      <c r="C50" s="11">
        <v>57.1</v>
      </c>
      <c r="D50" s="12">
        <v>18327</v>
      </c>
      <c r="E50" s="80">
        <v>19738</v>
      </c>
      <c r="F50" s="13">
        <f t="shared" si="0"/>
        <v>1.21346</v>
      </c>
      <c r="G50" s="44">
        <f t="shared" si="3"/>
        <v>0.10873811712937514</v>
      </c>
      <c r="H50" s="45">
        <f t="shared" si="2"/>
        <v>1.3221981171293751</v>
      </c>
    </row>
    <row r="51" spans="1:8" x14ac:dyDescent="0.25">
      <c r="A51" s="11">
        <v>34</v>
      </c>
      <c r="B51" s="11">
        <v>49690020</v>
      </c>
      <c r="C51" s="11">
        <v>42.9</v>
      </c>
      <c r="D51" s="12">
        <v>7863</v>
      </c>
      <c r="E51" s="80">
        <v>8701</v>
      </c>
      <c r="F51" s="13">
        <f t="shared" si="0"/>
        <v>0.72067999999999999</v>
      </c>
      <c r="G51" s="44">
        <f t="shared" si="3"/>
        <v>8.1696413745187282E-2</v>
      </c>
      <c r="H51" s="45">
        <f t="shared" si="2"/>
        <v>0.80237641374518731</v>
      </c>
    </row>
    <row r="52" spans="1:8" x14ac:dyDescent="0.25">
      <c r="A52" s="11">
        <v>35</v>
      </c>
      <c r="B52" s="11">
        <v>49690028</v>
      </c>
      <c r="C52" s="11">
        <v>44.3</v>
      </c>
      <c r="D52" s="12">
        <v>13998</v>
      </c>
      <c r="E52" s="80">
        <v>15002</v>
      </c>
      <c r="F52" s="13">
        <f t="shared" si="0"/>
        <v>0.86343999999999999</v>
      </c>
      <c r="G52" s="44">
        <f t="shared" si="3"/>
        <v>8.4362497177431148E-2</v>
      </c>
      <c r="H52" s="45">
        <f t="shared" si="2"/>
        <v>0.94780249717743115</v>
      </c>
    </row>
    <row r="53" spans="1:8" x14ac:dyDescent="0.25">
      <c r="A53" s="11">
        <v>36</v>
      </c>
      <c r="B53" s="11">
        <v>49690015</v>
      </c>
      <c r="C53" s="11">
        <v>51.7</v>
      </c>
      <c r="D53" s="12">
        <v>17150</v>
      </c>
      <c r="E53" s="80">
        <v>18975</v>
      </c>
      <c r="F53" s="13">
        <f t="shared" si="0"/>
        <v>1.5694999999999999</v>
      </c>
      <c r="G53" s="44">
        <f t="shared" si="3"/>
        <v>9.8454652462148781E-2</v>
      </c>
      <c r="H53" s="45">
        <f t="shared" si="2"/>
        <v>1.6679546524621487</v>
      </c>
    </row>
    <row r="54" spans="1:8" x14ac:dyDescent="0.25">
      <c r="A54" s="11">
        <v>37</v>
      </c>
      <c r="B54" s="11">
        <v>49690008</v>
      </c>
      <c r="C54" s="11">
        <v>52.3</v>
      </c>
      <c r="D54" s="12">
        <v>19488</v>
      </c>
      <c r="E54" s="80">
        <v>21182</v>
      </c>
      <c r="F54" s="13">
        <f t="shared" si="0"/>
        <v>1.4568399999999999</v>
      </c>
      <c r="G54" s="44">
        <f t="shared" si="3"/>
        <v>9.9597259647396144E-2</v>
      </c>
      <c r="H54" s="45">
        <f t="shared" si="2"/>
        <v>1.5564372596473961</v>
      </c>
    </row>
    <row r="55" spans="1:8" x14ac:dyDescent="0.25">
      <c r="A55" s="11">
        <v>38</v>
      </c>
      <c r="B55" s="11">
        <v>49690029</v>
      </c>
      <c r="C55" s="11">
        <v>50.2</v>
      </c>
      <c r="D55" s="12">
        <v>16065</v>
      </c>
      <c r="E55" s="80">
        <v>17507</v>
      </c>
      <c r="F55" s="13">
        <f t="shared" si="0"/>
        <v>1.2401199999999999</v>
      </c>
      <c r="G55" s="44">
        <f t="shared" si="3"/>
        <v>9.5598134499030346E-2</v>
      </c>
      <c r="H55" s="45">
        <f t="shared" si="2"/>
        <v>1.3357181344990303</v>
      </c>
    </row>
    <row r="56" spans="1:8" x14ac:dyDescent="0.25">
      <c r="A56" s="11">
        <v>39</v>
      </c>
      <c r="B56" s="11">
        <v>49690016</v>
      </c>
      <c r="C56" s="11">
        <v>79.7</v>
      </c>
      <c r="D56" s="12">
        <v>11966</v>
      </c>
      <c r="E56" s="80">
        <v>13447</v>
      </c>
      <c r="F56" s="13">
        <f t="shared" si="0"/>
        <v>1.27366</v>
      </c>
      <c r="G56" s="44">
        <f t="shared" si="3"/>
        <v>0.15177632110702627</v>
      </c>
      <c r="H56" s="45">
        <f t="shared" si="2"/>
        <v>1.4254363211070262</v>
      </c>
    </row>
    <row r="57" spans="1:8" x14ac:dyDescent="0.25">
      <c r="A57" s="11">
        <v>40</v>
      </c>
      <c r="B57" s="11">
        <v>49690024</v>
      </c>
      <c r="C57" s="11">
        <v>86.4</v>
      </c>
      <c r="D57" s="12">
        <v>17977</v>
      </c>
      <c r="E57" s="80">
        <v>19284</v>
      </c>
      <c r="F57" s="13">
        <f t="shared" si="0"/>
        <v>1.12402</v>
      </c>
      <c r="G57" s="44">
        <f t="shared" si="3"/>
        <v>0.16453543467562196</v>
      </c>
      <c r="H57" s="45">
        <f t="shared" si="2"/>
        <v>1.2885554346756221</v>
      </c>
    </row>
    <row r="58" spans="1:8" x14ac:dyDescent="0.25">
      <c r="A58" s="11">
        <v>41</v>
      </c>
      <c r="B58" s="11">
        <v>49690035</v>
      </c>
      <c r="C58" s="11">
        <v>87.4</v>
      </c>
      <c r="D58" s="12">
        <v>22657</v>
      </c>
      <c r="E58" s="80">
        <v>24822</v>
      </c>
      <c r="F58" s="13">
        <f t="shared" si="0"/>
        <v>1.8618999999999999</v>
      </c>
      <c r="G58" s="44">
        <f t="shared" si="3"/>
        <v>0.16643977998436757</v>
      </c>
      <c r="H58" s="45">
        <f t="shared" si="2"/>
        <v>2.0283397799843677</v>
      </c>
    </row>
    <row r="59" spans="1:8" x14ac:dyDescent="0.25">
      <c r="A59" s="11">
        <v>42</v>
      </c>
      <c r="B59" s="11">
        <v>49690040</v>
      </c>
      <c r="C59" s="11">
        <v>57.4</v>
      </c>
      <c r="D59" s="12">
        <v>15660</v>
      </c>
      <c r="E59" s="80">
        <v>17212</v>
      </c>
      <c r="F59" s="13">
        <f t="shared" si="0"/>
        <v>1.3347199999999999</v>
      </c>
      <c r="G59" s="44">
        <f t="shared" si="3"/>
        <v>0.10930942072199883</v>
      </c>
      <c r="H59" s="45">
        <f t="shared" si="2"/>
        <v>1.4440294207219988</v>
      </c>
    </row>
    <row r="60" spans="1:8" x14ac:dyDescent="0.25">
      <c r="A60" s="11">
        <v>43</v>
      </c>
      <c r="B60" s="11">
        <v>49690038</v>
      </c>
      <c r="C60" s="11">
        <v>42.4</v>
      </c>
      <c r="D60" s="12">
        <v>14406</v>
      </c>
      <c r="E60" s="80">
        <v>15558</v>
      </c>
      <c r="F60" s="13">
        <f t="shared" si="0"/>
        <v>0.99071999999999993</v>
      </c>
      <c r="G60" s="44">
        <f t="shared" si="3"/>
        <v>8.0744241090814475E-2</v>
      </c>
      <c r="H60" s="45">
        <f t="shared" si="2"/>
        <v>1.0714642410908144</v>
      </c>
    </row>
    <row r="61" spans="1:8" x14ac:dyDescent="0.25">
      <c r="A61" s="11">
        <v>44</v>
      </c>
      <c r="B61" s="11">
        <v>49690010</v>
      </c>
      <c r="C61" s="11">
        <v>45.4</v>
      </c>
      <c r="D61" s="12">
        <v>12717</v>
      </c>
      <c r="E61" s="80">
        <v>13880</v>
      </c>
      <c r="F61" s="13">
        <f t="shared" si="0"/>
        <v>1.0001800000000001</v>
      </c>
      <c r="G61" s="44">
        <f t="shared" si="3"/>
        <v>8.6457277017051345E-2</v>
      </c>
      <c r="H61" s="45">
        <f t="shared" si="2"/>
        <v>1.0866372770170514</v>
      </c>
    </row>
    <row r="62" spans="1:8" x14ac:dyDescent="0.25">
      <c r="A62" s="11">
        <v>45</v>
      </c>
      <c r="B62" s="11">
        <v>49690033</v>
      </c>
      <c r="C62" s="11">
        <v>51.4</v>
      </c>
      <c r="D62" s="12">
        <v>13270</v>
      </c>
      <c r="E62" s="80">
        <v>14171</v>
      </c>
      <c r="F62" s="13">
        <f t="shared" si="0"/>
        <v>0.77485999999999999</v>
      </c>
      <c r="G62" s="44">
        <f t="shared" si="3"/>
        <v>9.7883348869525086E-2</v>
      </c>
      <c r="H62" s="45">
        <f t="shared" si="2"/>
        <v>0.87274334886952509</v>
      </c>
    </row>
    <row r="63" spans="1:8" x14ac:dyDescent="0.25">
      <c r="A63" s="11">
        <v>46</v>
      </c>
      <c r="B63" s="11">
        <v>49690054</v>
      </c>
      <c r="C63" s="11">
        <v>53.1</v>
      </c>
      <c r="D63" s="12">
        <v>17581</v>
      </c>
      <c r="E63" s="80">
        <v>18872</v>
      </c>
      <c r="F63" s="13">
        <f t="shared" si="0"/>
        <v>1.11026</v>
      </c>
      <c r="G63" s="44">
        <f t="shared" si="3"/>
        <v>0.10112073589439266</v>
      </c>
      <c r="H63" s="45">
        <f t="shared" si="2"/>
        <v>1.2113807358943927</v>
      </c>
    </row>
    <row r="64" spans="1:8" x14ac:dyDescent="0.25">
      <c r="A64" s="11">
        <v>47</v>
      </c>
      <c r="B64" s="11">
        <v>49690036</v>
      </c>
      <c r="C64" s="11">
        <v>49.9</v>
      </c>
      <c r="D64" s="12">
        <v>6312</v>
      </c>
      <c r="E64" s="80">
        <v>6621</v>
      </c>
      <c r="F64" s="13">
        <f t="shared" si="0"/>
        <v>0.26573999999999998</v>
      </c>
      <c r="G64" s="44">
        <f t="shared" si="3"/>
        <v>9.5026830906406637E-2</v>
      </c>
      <c r="H64" s="45">
        <f t="shared" si="2"/>
        <v>0.3607668309064066</v>
      </c>
    </row>
    <row r="65" spans="1:8" x14ac:dyDescent="0.25">
      <c r="A65" s="11">
        <v>48</v>
      </c>
      <c r="B65" s="11">
        <v>49690043</v>
      </c>
      <c r="C65" s="11">
        <v>79.900000000000006</v>
      </c>
      <c r="D65" s="12">
        <v>7557</v>
      </c>
      <c r="E65" s="80">
        <v>9497</v>
      </c>
      <c r="F65" s="13">
        <f t="shared" si="0"/>
        <v>1.6683999999999999</v>
      </c>
      <c r="G65" s="44">
        <f t="shared" si="3"/>
        <v>0.15215719016877538</v>
      </c>
      <c r="H65" s="45">
        <f t="shared" si="2"/>
        <v>1.8205571901687754</v>
      </c>
    </row>
    <row r="66" spans="1:8" x14ac:dyDescent="0.25">
      <c r="A66" s="11">
        <v>49</v>
      </c>
      <c r="B66" s="11">
        <v>49690052</v>
      </c>
      <c r="C66" s="11">
        <v>78</v>
      </c>
      <c r="D66" s="12">
        <v>29238</v>
      </c>
      <c r="E66" s="80">
        <v>31777</v>
      </c>
      <c r="F66" s="13">
        <f t="shared" si="0"/>
        <v>2.1835399999999998</v>
      </c>
      <c r="G66" s="44">
        <f t="shared" si="3"/>
        <v>0.14853893408215868</v>
      </c>
      <c r="H66" s="47">
        <f t="shared" si="2"/>
        <v>2.3320789340821584</v>
      </c>
    </row>
    <row r="67" spans="1:8" x14ac:dyDescent="0.25">
      <c r="A67" s="11">
        <v>50</v>
      </c>
      <c r="B67" s="11">
        <v>49690050</v>
      </c>
      <c r="C67" s="11">
        <v>87</v>
      </c>
      <c r="D67" s="12">
        <v>13550</v>
      </c>
      <c r="E67" s="80">
        <v>14382</v>
      </c>
      <c r="F67" s="13">
        <f t="shared" si="0"/>
        <v>0.71551999999999993</v>
      </c>
      <c r="G67" s="44">
        <f t="shared" si="3"/>
        <v>0.16567804186086932</v>
      </c>
      <c r="H67" s="47">
        <f t="shared" si="2"/>
        <v>0.88119804186086925</v>
      </c>
    </row>
    <row r="68" spans="1:8" x14ac:dyDescent="0.25">
      <c r="A68" s="11">
        <v>51</v>
      </c>
      <c r="B68" s="11">
        <v>49690014</v>
      </c>
      <c r="C68" s="11">
        <v>57</v>
      </c>
      <c r="D68" s="12">
        <v>6820</v>
      </c>
      <c r="E68" s="80">
        <v>6820</v>
      </c>
      <c r="F68" s="13">
        <f t="shared" si="0"/>
        <v>0</v>
      </c>
      <c r="G68" s="44">
        <f t="shared" si="3"/>
        <v>0.10854768259850059</v>
      </c>
      <c r="H68" s="47">
        <f t="shared" si="2"/>
        <v>0.10854768259850059</v>
      </c>
    </row>
    <row r="69" spans="1:8" x14ac:dyDescent="0.25">
      <c r="A69" s="11">
        <v>52</v>
      </c>
      <c r="B69" s="11">
        <v>49690037</v>
      </c>
      <c r="C69" s="11">
        <v>42.2</v>
      </c>
      <c r="D69" s="12">
        <v>12898</v>
      </c>
      <c r="E69" s="80">
        <v>12898</v>
      </c>
      <c r="F69" s="13">
        <f t="shared" si="0"/>
        <v>0</v>
      </c>
      <c r="G69" s="44">
        <f t="shared" si="3"/>
        <v>8.036337202906535E-2</v>
      </c>
      <c r="H69" s="47">
        <f t="shared" si="2"/>
        <v>8.036337202906535E-2</v>
      </c>
    </row>
    <row r="70" spans="1:8" x14ac:dyDescent="0.25">
      <c r="A70" s="11">
        <v>53</v>
      </c>
      <c r="B70" s="11">
        <v>49690056</v>
      </c>
      <c r="C70" s="11">
        <v>45.5</v>
      </c>
      <c r="D70" s="12">
        <v>9864</v>
      </c>
      <c r="E70" s="80">
        <v>10686</v>
      </c>
      <c r="F70" s="13">
        <f t="shared" si="0"/>
        <v>0.70691999999999999</v>
      </c>
      <c r="G70" s="44">
        <f t="shared" si="3"/>
        <v>8.6647711547925901E-2</v>
      </c>
      <c r="H70" s="47">
        <f t="shared" si="2"/>
        <v>0.79356771154792594</v>
      </c>
    </row>
    <row r="71" spans="1:8" x14ac:dyDescent="0.25">
      <c r="A71" s="11">
        <v>54</v>
      </c>
      <c r="B71" s="11">
        <v>49690032</v>
      </c>
      <c r="C71" s="11">
        <v>51.6</v>
      </c>
      <c r="D71" s="12">
        <v>9300</v>
      </c>
      <c r="E71" s="80">
        <v>9300</v>
      </c>
      <c r="F71" s="13">
        <f t="shared" si="0"/>
        <v>0</v>
      </c>
      <c r="G71" s="44">
        <f t="shared" si="3"/>
        <v>9.8264217931274211E-2</v>
      </c>
      <c r="H71" s="47">
        <f t="shared" si="2"/>
        <v>9.8264217931274211E-2</v>
      </c>
    </row>
    <row r="72" spans="1:8" x14ac:dyDescent="0.25">
      <c r="A72" s="11">
        <v>55</v>
      </c>
      <c r="B72" s="11">
        <v>49690055</v>
      </c>
      <c r="C72" s="11">
        <v>52.7</v>
      </c>
      <c r="D72" s="12">
        <v>21275</v>
      </c>
      <c r="E72" s="80">
        <v>23091</v>
      </c>
      <c r="F72" s="13">
        <f t="shared" si="0"/>
        <v>1.56176</v>
      </c>
      <c r="G72" s="44">
        <f t="shared" si="3"/>
        <v>0.1003589977708944</v>
      </c>
      <c r="H72" s="47">
        <f t="shared" si="2"/>
        <v>1.6621189977708943</v>
      </c>
    </row>
    <row r="73" spans="1:8" x14ac:dyDescent="0.25">
      <c r="A73" s="11">
        <v>56</v>
      </c>
      <c r="B73" s="11">
        <v>49690058</v>
      </c>
      <c r="C73" s="11">
        <v>49.9</v>
      </c>
      <c r="D73" s="12">
        <v>13362</v>
      </c>
      <c r="E73" s="80">
        <v>14780</v>
      </c>
      <c r="F73" s="13">
        <f t="shared" si="0"/>
        <v>1.2194799999999999</v>
      </c>
      <c r="G73" s="44">
        <f t="shared" si="3"/>
        <v>9.5026830906406637E-2</v>
      </c>
      <c r="H73" s="47">
        <f t="shared" si="2"/>
        <v>1.3145068309064065</v>
      </c>
    </row>
    <row r="74" spans="1:8" x14ac:dyDescent="0.25">
      <c r="A74" s="11">
        <v>57</v>
      </c>
      <c r="B74" s="11">
        <v>49690011</v>
      </c>
      <c r="C74" s="11">
        <v>79.5</v>
      </c>
      <c r="D74" s="12">
        <v>16224</v>
      </c>
      <c r="E74" s="80">
        <v>17897</v>
      </c>
      <c r="F74" s="13">
        <f t="shared" si="0"/>
        <v>1.4387799999999999</v>
      </c>
      <c r="G74" s="44">
        <f t="shared" si="3"/>
        <v>0.15139545204527713</v>
      </c>
      <c r="H74" s="47">
        <f t="shared" si="2"/>
        <v>1.5901754520452771</v>
      </c>
    </row>
    <row r="75" spans="1:8" x14ac:dyDescent="0.25">
      <c r="A75" s="11">
        <v>58</v>
      </c>
      <c r="B75" s="11">
        <v>49690061</v>
      </c>
      <c r="C75" s="11">
        <v>78.099999999999994</v>
      </c>
      <c r="D75" s="12">
        <v>25341</v>
      </c>
      <c r="E75" s="80">
        <v>27404</v>
      </c>
      <c r="F75" s="13">
        <f t="shared" si="0"/>
        <v>1.7741799999999999</v>
      </c>
      <c r="G75" s="44">
        <f t="shared" si="3"/>
        <v>0.14872936861303326</v>
      </c>
      <c r="H75" s="47">
        <f t="shared" si="2"/>
        <v>1.9229093686130332</v>
      </c>
    </row>
    <row r="76" spans="1:8" x14ac:dyDescent="0.25">
      <c r="A76" s="11">
        <v>59</v>
      </c>
      <c r="B76" s="11">
        <v>49690059</v>
      </c>
      <c r="C76" s="11">
        <v>87</v>
      </c>
      <c r="D76" s="12">
        <v>24548</v>
      </c>
      <c r="E76" s="80">
        <v>26365</v>
      </c>
      <c r="F76" s="13">
        <f t="shared" si="0"/>
        <v>1.5626199999999999</v>
      </c>
      <c r="G76" s="44">
        <f t="shared" si="3"/>
        <v>0.16567804186086932</v>
      </c>
      <c r="H76" s="47">
        <f t="shared" si="2"/>
        <v>1.7282980418608691</v>
      </c>
    </row>
    <row r="77" spans="1:8" x14ac:dyDescent="0.25">
      <c r="A77" s="11">
        <v>60</v>
      </c>
      <c r="B77" s="11">
        <v>49690049</v>
      </c>
      <c r="C77" s="11">
        <v>56.7</v>
      </c>
      <c r="D77" s="12">
        <v>15980</v>
      </c>
      <c r="E77" s="80">
        <v>17380</v>
      </c>
      <c r="F77" s="13">
        <f t="shared" si="0"/>
        <v>1.204</v>
      </c>
      <c r="G77" s="44">
        <f t="shared" si="3"/>
        <v>0.10797637900587691</v>
      </c>
      <c r="H77" s="47">
        <f t="shared" si="2"/>
        <v>1.3119763790058769</v>
      </c>
    </row>
    <row r="78" spans="1:8" x14ac:dyDescent="0.25">
      <c r="A78" s="11">
        <v>61</v>
      </c>
      <c r="B78" s="11">
        <v>49690044</v>
      </c>
      <c r="C78" s="11">
        <v>42.5</v>
      </c>
      <c r="D78" s="12">
        <v>8237</v>
      </c>
      <c r="E78" s="80">
        <v>9251</v>
      </c>
      <c r="F78" s="13">
        <f t="shared" si="0"/>
        <v>0.87203999999999993</v>
      </c>
      <c r="G78" s="44">
        <f t="shared" si="3"/>
        <v>8.0934675621689045E-2</v>
      </c>
      <c r="H78" s="47">
        <f t="shared" si="2"/>
        <v>0.95297467562168903</v>
      </c>
    </row>
    <row r="79" spans="1:8" x14ac:dyDescent="0.25">
      <c r="A79" s="11">
        <v>62</v>
      </c>
      <c r="B79" s="11">
        <v>49690047</v>
      </c>
      <c r="C79" s="11">
        <v>45.1</v>
      </c>
      <c r="D79" s="12">
        <v>5195</v>
      </c>
      <c r="E79" s="80">
        <v>5550</v>
      </c>
      <c r="F79" s="13">
        <f t="shared" si="0"/>
        <v>0.30530000000000002</v>
      </c>
      <c r="G79" s="46">
        <f t="shared" si="3"/>
        <v>8.5885973424427664E-2</v>
      </c>
      <c r="H79" s="47">
        <f t="shared" si="2"/>
        <v>0.39118597342442768</v>
      </c>
    </row>
    <row r="80" spans="1:8" x14ac:dyDescent="0.25">
      <c r="A80" s="11">
        <v>63</v>
      </c>
      <c r="B80" s="11">
        <v>49690046</v>
      </c>
      <c r="C80" s="11">
        <v>51.3</v>
      </c>
      <c r="D80" s="12">
        <v>8511</v>
      </c>
      <c r="E80" s="80">
        <v>8511</v>
      </c>
      <c r="F80" s="13">
        <f t="shared" si="0"/>
        <v>0</v>
      </c>
      <c r="G80" s="46">
        <f t="shared" si="3"/>
        <v>9.769291433865053E-2</v>
      </c>
      <c r="H80" s="47">
        <f t="shared" si="2"/>
        <v>9.769291433865053E-2</v>
      </c>
    </row>
    <row r="81" spans="1:8" x14ac:dyDescent="0.25">
      <c r="A81" s="11">
        <v>64</v>
      </c>
      <c r="B81" s="18" t="s">
        <v>32</v>
      </c>
      <c r="C81" s="11">
        <v>52.3</v>
      </c>
      <c r="D81" s="12">
        <f>4.32/0.00086</f>
        <v>5023.2558139534885</v>
      </c>
      <c r="E81" s="80">
        <f>4.86/0.00086</f>
        <v>5651.1627906976746</v>
      </c>
      <c r="F81" s="13">
        <f t="shared" si="0"/>
        <v>0.54</v>
      </c>
      <c r="G81" s="46">
        <f t="shared" si="3"/>
        <v>9.9597259647396144E-2</v>
      </c>
      <c r="H81" s="47">
        <f t="shared" si="2"/>
        <v>0.63959725964739622</v>
      </c>
    </row>
    <row r="82" spans="1:8" x14ac:dyDescent="0.25">
      <c r="A82" s="11">
        <v>65</v>
      </c>
      <c r="B82" s="11">
        <v>49690060</v>
      </c>
      <c r="C82" s="11">
        <v>49.5</v>
      </c>
      <c r="D82" s="12">
        <v>17068</v>
      </c>
      <c r="E82" s="80">
        <v>18416</v>
      </c>
      <c r="F82" s="13">
        <f t="shared" si="0"/>
        <v>1.1592799999999999</v>
      </c>
      <c r="G82" s="46">
        <f t="shared" si="3"/>
        <v>9.42650927829084E-2</v>
      </c>
      <c r="H82" s="47">
        <f t="shared" si="2"/>
        <v>1.2535450927829084</v>
      </c>
    </row>
    <row r="83" spans="1:8" x14ac:dyDescent="0.25">
      <c r="A83" s="11">
        <v>66</v>
      </c>
      <c r="B83" s="11">
        <v>49690051</v>
      </c>
      <c r="C83" s="11">
        <v>78.900000000000006</v>
      </c>
      <c r="D83" s="12">
        <v>15957</v>
      </c>
      <c r="E83" s="80">
        <v>17095</v>
      </c>
      <c r="F83" s="13">
        <f t="shared" ref="F83:F135" si="4">(E83-D83)*0.00086</f>
        <v>0.97867999999999999</v>
      </c>
      <c r="G83" s="46">
        <f t="shared" si="3"/>
        <v>0.15025284486002977</v>
      </c>
      <c r="H83" s="47">
        <f t="shared" ref="H83:H135" si="5">F83+G83</f>
        <v>1.1289328448600298</v>
      </c>
    </row>
    <row r="84" spans="1:8" x14ac:dyDescent="0.25">
      <c r="A84" s="11">
        <v>67</v>
      </c>
      <c r="B84" s="11">
        <v>49694374</v>
      </c>
      <c r="C84" s="11">
        <v>78.099999999999994</v>
      </c>
      <c r="D84" s="12">
        <v>7676</v>
      </c>
      <c r="E84" s="80">
        <v>7676</v>
      </c>
      <c r="F84" s="13">
        <f t="shared" si="4"/>
        <v>0</v>
      </c>
      <c r="G84" s="44">
        <f t="shared" si="3"/>
        <v>0.14872936861303326</v>
      </c>
      <c r="H84" s="47">
        <f t="shared" si="5"/>
        <v>0.14872936861303326</v>
      </c>
    </row>
    <row r="85" spans="1:8" x14ac:dyDescent="0.25">
      <c r="A85" s="11">
        <v>68</v>
      </c>
      <c r="B85" s="11">
        <v>49690030</v>
      </c>
      <c r="C85" s="11">
        <v>78.099999999999994</v>
      </c>
      <c r="D85" s="12">
        <v>24649</v>
      </c>
      <c r="E85" s="80">
        <v>26573</v>
      </c>
      <c r="F85" s="13">
        <f t="shared" si="4"/>
        <v>1.6546399999999999</v>
      </c>
      <c r="G85" s="44">
        <f t="shared" si="3"/>
        <v>0.14872936861303326</v>
      </c>
      <c r="H85" s="47">
        <f t="shared" si="5"/>
        <v>1.8033693686130332</v>
      </c>
    </row>
    <row r="86" spans="1:8" x14ac:dyDescent="0.25">
      <c r="A86" s="11">
        <v>69</v>
      </c>
      <c r="B86" s="11">
        <v>49690022</v>
      </c>
      <c r="C86" s="11">
        <v>56.8</v>
      </c>
      <c r="D86" s="12">
        <v>7157</v>
      </c>
      <c r="E86" s="80">
        <v>7689</v>
      </c>
      <c r="F86" s="13">
        <f t="shared" si="4"/>
        <v>0.45751999999999998</v>
      </c>
      <c r="G86" s="44">
        <f t="shared" ref="G86:G135" si="6">C86*$G$11/6908.6</f>
        <v>0.10816681353675145</v>
      </c>
      <c r="H86" s="47">
        <f t="shared" si="5"/>
        <v>0.56568681353675143</v>
      </c>
    </row>
    <row r="87" spans="1:8" x14ac:dyDescent="0.25">
      <c r="A87" s="11">
        <v>70</v>
      </c>
      <c r="B87" s="11">
        <v>49690018</v>
      </c>
      <c r="C87" s="11">
        <v>42</v>
      </c>
      <c r="D87" s="12">
        <v>10014</v>
      </c>
      <c r="E87" s="80">
        <v>10580</v>
      </c>
      <c r="F87" s="13">
        <f t="shared" si="4"/>
        <v>0.48675999999999997</v>
      </c>
      <c r="G87" s="44">
        <f t="shared" si="6"/>
        <v>7.998250296731621E-2</v>
      </c>
      <c r="H87" s="47">
        <f t="shared" si="5"/>
        <v>0.56674250296731621</v>
      </c>
    </row>
    <row r="88" spans="1:8" x14ac:dyDescent="0.25">
      <c r="A88" s="11">
        <v>71</v>
      </c>
      <c r="B88" s="11">
        <v>49690021</v>
      </c>
      <c r="C88" s="11">
        <v>45.2</v>
      </c>
      <c r="D88" s="12">
        <v>12420</v>
      </c>
      <c r="E88" s="80">
        <v>13254</v>
      </c>
      <c r="F88" s="13">
        <f t="shared" si="4"/>
        <v>0.71723999999999999</v>
      </c>
      <c r="G88" s="44">
        <f t="shared" si="6"/>
        <v>8.6076407955302234E-2</v>
      </c>
      <c r="H88" s="47">
        <f t="shared" si="5"/>
        <v>0.80331640795530224</v>
      </c>
    </row>
    <row r="89" spans="1:8" x14ac:dyDescent="0.25">
      <c r="A89" s="11">
        <v>72</v>
      </c>
      <c r="B89" s="11">
        <v>49690037</v>
      </c>
      <c r="C89" s="11">
        <v>51.4</v>
      </c>
      <c r="D89" s="12">
        <v>4978</v>
      </c>
      <c r="E89" s="80">
        <v>4978</v>
      </c>
      <c r="F89" s="13">
        <f t="shared" si="4"/>
        <v>0</v>
      </c>
      <c r="G89" s="44">
        <f t="shared" si="6"/>
        <v>9.7883348869525086E-2</v>
      </c>
      <c r="H89" s="47">
        <f t="shared" si="5"/>
        <v>9.7883348869525086E-2</v>
      </c>
    </row>
    <row r="90" spans="1:8" x14ac:dyDescent="0.25">
      <c r="A90" s="11">
        <v>73</v>
      </c>
      <c r="B90" s="11">
        <v>49690034</v>
      </c>
      <c r="C90" s="11">
        <v>52.1</v>
      </c>
      <c r="D90" s="12">
        <v>11681</v>
      </c>
      <c r="E90" s="80">
        <v>13538</v>
      </c>
      <c r="F90" s="13">
        <f t="shared" si="4"/>
        <v>1.5970199999999999</v>
      </c>
      <c r="G90" s="44">
        <f t="shared" si="6"/>
        <v>9.9216390585647019E-2</v>
      </c>
      <c r="H90" s="47">
        <f t="shared" si="5"/>
        <v>1.6962363905856468</v>
      </c>
    </row>
    <row r="91" spans="1:8" x14ac:dyDescent="0.25">
      <c r="A91" s="11">
        <v>74</v>
      </c>
      <c r="B91" s="11">
        <v>49777205</v>
      </c>
      <c r="C91" s="11">
        <v>49.7</v>
      </c>
      <c r="D91" s="12">
        <v>9393</v>
      </c>
      <c r="E91" s="80">
        <v>10323</v>
      </c>
      <c r="F91" s="13">
        <f t="shared" si="4"/>
        <v>0.79979999999999996</v>
      </c>
      <c r="G91" s="44">
        <f t="shared" si="6"/>
        <v>9.4645961844657539E-2</v>
      </c>
      <c r="H91" s="47">
        <f t="shared" si="5"/>
        <v>0.89444596184465752</v>
      </c>
    </row>
    <row r="92" spans="1:8" x14ac:dyDescent="0.25">
      <c r="A92" s="11">
        <v>75</v>
      </c>
      <c r="B92" s="11">
        <v>49730686</v>
      </c>
      <c r="C92" s="11">
        <v>79</v>
      </c>
      <c r="D92" s="12">
        <v>15699</v>
      </c>
      <c r="E92" s="80">
        <v>17439</v>
      </c>
      <c r="F92" s="13">
        <f t="shared" si="4"/>
        <v>1.4964</v>
      </c>
      <c r="G92" s="44">
        <f t="shared" si="6"/>
        <v>0.15044327939090432</v>
      </c>
      <c r="H92" s="47">
        <f t="shared" si="5"/>
        <v>1.6468432793909042</v>
      </c>
    </row>
    <row r="93" spans="1:8" x14ac:dyDescent="0.25">
      <c r="A93" s="11">
        <v>76</v>
      </c>
      <c r="B93" s="11">
        <v>49690025</v>
      </c>
      <c r="C93" s="11">
        <v>78.3</v>
      </c>
      <c r="D93" s="12">
        <v>27985</v>
      </c>
      <c r="E93" s="80">
        <v>27985</v>
      </c>
      <c r="F93" s="13">
        <f t="shared" si="4"/>
        <v>0</v>
      </c>
      <c r="G93" s="44">
        <f t="shared" si="6"/>
        <v>0.14911023767478238</v>
      </c>
      <c r="H93" s="47">
        <f t="shared" si="5"/>
        <v>0.14911023767478238</v>
      </c>
    </row>
    <row r="94" spans="1:8" x14ac:dyDescent="0.25">
      <c r="A94" s="11">
        <v>77</v>
      </c>
      <c r="B94" s="11">
        <v>49690042</v>
      </c>
      <c r="C94" s="11">
        <v>78.2</v>
      </c>
      <c r="D94" s="12">
        <v>9998</v>
      </c>
      <c r="E94" s="80">
        <v>9998</v>
      </c>
      <c r="F94" s="13">
        <f t="shared" si="4"/>
        <v>0</v>
      </c>
      <c r="G94" s="44">
        <f t="shared" si="6"/>
        <v>0.14891980314390782</v>
      </c>
      <c r="H94" s="47">
        <f t="shared" si="5"/>
        <v>0.14891980314390782</v>
      </c>
    </row>
    <row r="95" spans="1:8" x14ac:dyDescent="0.25">
      <c r="A95" s="11">
        <v>78</v>
      </c>
      <c r="B95" s="11">
        <v>49730694</v>
      </c>
      <c r="C95" s="11">
        <v>56.7</v>
      </c>
      <c r="D95" s="12">
        <v>6664</v>
      </c>
      <c r="E95" s="80">
        <v>6664</v>
      </c>
      <c r="F95" s="13">
        <f t="shared" si="4"/>
        <v>0</v>
      </c>
      <c r="G95" s="44">
        <f t="shared" si="6"/>
        <v>0.10797637900587691</v>
      </c>
      <c r="H95" s="47">
        <f t="shared" si="5"/>
        <v>0.10797637900587691</v>
      </c>
    </row>
    <row r="96" spans="1:8" x14ac:dyDescent="0.25">
      <c r="A96" s="11">
        <v>79</v>
      </c>
      <c r="B96" s="11">
        <v>49690039</v>
      </c>
      <c r="C96" s="11">
        <v>42</v>
      </c>
      <c r="D96" s="12">
        <v>3042</v>
      </c>
      <c r="E96" s="80">
        <v>3142</v>
      </c>
      <c r="F96" s="13">
        <f t="shared" si="4"/>
        <v>8.5999999999999993E-2</v>
      </c>
      <c r="G96" s="44">
        <f t="shared" si="6"/>
        <v>7.998250296731621E-2</v>
      </c>
      <c r="H96" s="47">
        <f t="shared" si="5"/>
        <v>0.1659825029673162</v>
      </c>
    </row>
    <row r="97" spans="1:8" x14ac:dyDescent="0.25">
      <c r="A97" s="11">
        <v>80</v>
      </c>
      <c r="B97" s="11">
        <v>49730693</v>
      </c>
      <c r="C97" s="11">
        <v>44.9</v>
      </c>
      <c r="D97" s="12">
        <v>14178</v>
      </c>
      <c r="E97" s="80">
        <v>15204</v>
      </c>
      <c r="F97" s="13">
        <f t="shared" si="4"/>
        <v>0.88236000000000003</v>
      </c>
      <c r="G97" s="44">
        <f t="shared" si="6"/>
        <v>8.5505104362678525E-2</v>
      </c>
      <c r="H97" s="47">
        <f t="shared" si="5"/>
        <v>0.96786510436267859</v>
      </c>
    </row>
    <row r="98" spans="1:8" x14ac:dyDescent="0.25">
      <c r="A98" s="11">
        <v>81</v>
      </c>
      <c r="B98" s="11">
        <v>49730689</v>
      </c>
      <c r="C98" s="11">
        <v>51.3</v>
      </c>
      <c r="D98" s="12">
        <v>14814</v>
      </c>
      <c r="E98" s="80">
        <v>16851</v>
      </c>
      <c r="F98" s="13">
        <f t="shared" si="4"/>
        <v>1.7518199999999999</v>
      </c>
      <c r="G98" s="44">
        <f t="shared" si="6"/>
        <v>9.769291433865053E-2</v>
      </c>
      <c r="H98" s="47">
        <f t="shared" si="5"/>
        <v>1.8495129143386504</v>
      </c>
    </row>
    <row r="99" spans="1:8" x14ac:dyDescent="0.25">
      <c r="A99" s="11">
        <v>82</v>
      </c>
      <c r="B99" s="11">
        <v>49777206</v>
      </c>
      <c r="C99" s="11">
        <v>51.6</v>
      </c>
      <c r="D99" s="12">
        <v>20705</v>
      </c>
      <c r="E99" s="80">
        <v>22544</v>
      </c>
      <c r="F99" s="13">
        <f t="shared" si="4"/>
        <v>1.5815399999999999</v>
      </c>
      <c r="G99" s="44">
        <f t="shared" si="6"/>
        <v>9.8264217931274211E-2</v>
      </c>
      <c r="H99" s="47">
        <f t="shared" si="5"/>
        <v>1.6798042179312742</v>
      </c>
    </row>
    <row r="100" spans="1:8" x14ac:dyDescent="0.25">
      <c r="A100" s="11">
        <v>83</v>
      </c>
      <c r="B100" s="11">
        <v>49777193</v>
      </c>
      <c r="C100" s="11">
        <v>49.7</v>
      </c>
      <c r="D100" s="12">
        <v>4437</v>
      </c>
      <c r="E100" s="80">
        <v>4439</v>
      </c>
      <c r="F100" s="13">
        <f t="shared" si="4"/>
        <v>1.72E-3</v>
      </c>
      <c r="G100" s="44">
        <f t="shared" si="6"/>
        <v>9.4645961844657539E-2</v>
      </c>
      <c r="H100" s="47">
        <f t="shared" si="5"/>
        <v>9.6365961844657538E-2</v>
      </c>
    </row>
    <row r="101" spans="1:8" x14ac:dyDescent="0.25">
      <c r="A101" s="11">
        <v>84</v>
      </c>
      <c r="B101" s="11">
        <v>49777196</v>
      </c>
      <c r="C101" s="11">
        <v>75.7</v>
      </c>
      <c r="D101" s="12">
        <v>6644</v>
      </c>
      <c r="E101" s="80">
        <v>6644</v>
      </c>
      <c r="F101" s="13">
        <f t="shared" si="4"/>
        <v>0</v>
      </c>
      <c r="G101" s="44">
        <f t="shared" si="6"/>
        <v>0.14415893987204376</v>
      </c>
      <c r="H101" s="47">
        <f t="shared" si="5"/>
        <v>0.14415893987204376</v>
      </c>
    </row>
    <row r="102" spans="1:8" x14ac:dyDescent="0.25">
      <c r="A102" s="11">
        <v>85</v>
      </c>
      <c r="B102" s="11">
        <v>49777188</v>
      </c>
      <c r="C102" s="11">
        <v>88.1</v>
      </c>
      <c r="D102" s="12">
        <v>24377</v>
      </c>
      <c r="E102" s="80">
        <v>26500</v>
      </c>
      <c r="F102" s="13">
        <f t="shared" si="4"/>
        <v>1.82578</v>
      </c>
      <c r="G102" s="44">
        <f t="shared" si="6"/>
        <v>0.16777282170048949</v>
      </c>
      <c r="H102" s="47">
        <f t="shared" si="5"/>
        <v>1.9935528217004894</v>
      </c>
    </row>
    <row r="103" spans="1:8" x14ac:dyDescent="0.25">
      <c r="A103" s="11">
        <v>86</v>
      </c>
      <c r="B103" s="11">
        <v>49690031</v>
      </c>
      <c r="C103" s="11">
        <v>49</v>
      </c>
      <c r="D103" s="12">
        <v>13402</v>
      </c>
      <c r="E103" s="80">
        <v>14619</v>
      </c>
      <c r="F103" s="13">
        <f t="shared" si="4"/>
        <v>1.0466199999999999</v>
      </c>
      <c r="G103" s="44">
        <f t="shared" si="6"/>
        <v>9.3312920128535592E-2</v>
      </c>
      <c r="H103" s="47">
        <f t="shared" si="5"/>
        <v>1.1399329201285355</v>
      </c>
    </row>
    <row r="104" spans="1:8" x14ac:dyDescent="0.25">
      <c r="A104" s="11">
        <v>87</v>
      </c>
      <c r="B104" s="11">
        <v>49730696</v>
      </c>
      <c r="C104" s="11">
        <v>42.6</v>
      </c>
      <c r="D104" s="12">
        <v>8307</v>
      </c>
      <c r="E104" s="80">
        <v>9419</v>
      </c>
      <c r="F104" s="13">
        <f t="shared" si="4"/>
        <v>0.95631999999999995</v>
      </c>
      <c r="G104" s="44">
        <f t="shared" si="6"/>
        <v>8.1125110152563587E-2</v>
      </c>
      <c r="H104" s="47">
        <f t="shared" si="5"/>
        <v>1.0374451101525635</v>
      </c>
    </row>
    <row r="105" spans="1:8" x14ac:dyDescent="0.25">
      <c r="A105" s="11">
        <v>88</v>
      </c>
      <c r="B105" s="11">
        <v>49777183</v>
      </c>
      <c r="C105" s="11">
        <v>45</v>
      </c>
      <c r="D105" s="12">
        <v>10414</v>
      </c>
      <c r="E105" s="80">
        <v>10414</v>
      </c>
      <c r="F105" s="13">
        <f t="shared" si="4"/>
        <v>0</v>
      </c>
      <c r="G105" s="44">
        <f t="shared" si="6"/>
        <v>8.5695538893553094E-2</v>
      </c>
      <c r="H105" s="47">
        <f t="shared" si="5"/>
        <v>8.5695538893553094E-2</v>
      </c>
    </row>
    <row r="106" spans="1:8" x14ac:dyDescent="0.25">
      <c r="A106" s="11">
        <v>89</v>
      </c>
      <c r="B106" s="11">
        <v>49690045</v>
      </c>
      <c r="C106" s="11">
        <v>51.2</v>
      </c>
      <c r="D106" s="12">
        <v>17923</v>
      </c>
      <c r="E106" s="80">
        <v>19504</v>
      </c>
      <c r="F106" s="13">
        <f t="shared" si="4"/>
        <v>1.3596599999999999</v>
      </c>
      <c r="G106" s="44">
        <f t="shared" si="6"/>
        <v>9.7502479807775974E-2</v>
      </c>
      <c r="H106" s="47">
        <f t="shared" si="5"/>
        <v>1.4571624798077758</v>
      </c>
    </row>
    <row r="107" spans="1:8" x14ac:dyDescent="0.25">
      <c r="A107" s="11">
        <v>90</v>
      </c>
      <c r="B107" s="11">
        <v>49777189</v>
      </c>
      <c r="C107" s="11">
        <v>52.1</v>
      </c>
      <c r="D107" s="12">
        <v>11878</v>
      </c>
      <c r="E107" s="80">
        <v>13259</v>
      </c>
      <c r="F107" s="13">
        <f t="shared" si="4"/>
        <v>1.1876599999999999</v>
      </c>
      <c r="G107" s="44">
        <f t="shared" si="6"/>
        <v>9.9216390585647019E-2</v>
      </c>
      <c r="H107" s="47">
        <f t="shared" si="5"/>
        <v>1.2868763905856468</v>
      </c>
    </row>
    <row r="108" spans="1:8" x14ac:dyDescent="0.25">
      <c r="A108" s="11">
        <v>91</v>
      </c>
      <c r="B108" s="11">
        <v>49777185</v>
      </c>
      <c r="C108" s="11">
        <v>49.8</v>
      </c>
      <c r="D108" s="12">
        <v>18880</v>
      </c>
      <c r="E108" s="80">
        <v>20800</v>
      </c>
      <c r="F108" s="13">
        <f t="shared" si="4"/>
        <v>1.6512</v>
      </c>
      <c r="G108" s="44">
        <f t="shared" si="6"/>
        <v>9.4836396375532095E-2</v>
      </c>
      <c r="H108" s="47">
        <f t="shared" si="5"/>
        <v>1.7460363963755321</v>
      </c>
    </row>
    <row r="109" spans="1:8" x14ac:dyDescent="0.25">
      <c r="A109" s="11">
        <v>92</v>
      </c>
      <c r="B109" s="11">
        <v>49777190</v>
      </c>
      <c r="C109" s="11">
        <v>75.5</v>
      </c>
      <c r="D109" s="12">
        <v>21142</v>
      </c>
      <c r="E109" s="80">
        <v>22980</v>
      </c>
      <c r="F109" s="13">
        <f t="shared" si="4"/>
        <v>1.5806799999999999</v>
      </c>
      <c r="G109" s="44">
        <f t="shared" si="6"/>
        <v>0.14377807081029464</v>
      </c>
      <c r="H109" s="47">
        <f t="shared" si="5"/>
        <v>1.7244580708102946</v>
      </c>
    </row>
    <row r="110" spans="1:8" x14ac:dyDescent="0.25">
      <c r="A110" s="11">
        <v>93</v>
      </c>
      <c r="B110" s="11">
        <v>49730704</v>
      </c>
      <c r="C110" s="11">
        <v>34</v>
      </c>
      <c r="D110" s="12">
        <v>8239</v>
      </c>
      <c r="E110" s="80">
        <v>8239</v>
      </c>
      <c r="F110" s="13">
        <f t="shared" si="4"/>
        <v>0</v>
      </c>
      <c r="G110" s="44">
        <f t="shared" si="6"/>
        <v>6.4747740497351228E-2</v>
      </c>
      <c r="H110" s="47">
        <f t="shared" si="5"/>
        <v>6.4747740497351228E-2</v>
      </c>
    </row>
    <row r="111" spans="1:8" x14ac:dyDescent="0.25">
      <c r="A111" s="19" t="s">
        <v>3</v>
      </c>
      <c r="B111" s="11">
        <v>49777192</v>
      </c>
      <c r="C111" s="11">
        <v>49.1</v>
      </c>
      <c r="D111" s="12">
        <v>6982</v>
      </c>
      <c r="E111" s="80">
        <v>6982</v>
      </c>
      <c r="F111" s="13">
        <f t="shared" si="4"/>
        <v>0</v>
      </c>
      <c r="G111" s="44">
        <f t="shared" si="6"/>
        <v>9.3503354659410148E-2</v>
      </c>
      <c r="H111" s="47">
        <f t="shared" si="5"/>
        <v>9.3503354659410148E-2</v>
      </c>
    </row>
    <row r="112" spans="1:8" x14ac:dyDescent="0.25">
      <c r="A112" s="11">
        <v>94</v>
      </c>
      <c r="B112" s="11">
        <v>49777209</v>
      </c>
      <c r="C112" s="11">
        <v>48.5</v>
      </c>
      <c r="D112" s="12">
        <v>4603</v>
      </c>
      <c r="E112" s="80">
        <v>4617</v>
      </c>
      <c r="F112" s="13">
        <f t="shared" si="4"/>
        <v>1.204E-2</v>
      </c>
      <c r="G112" s="44">
        <f t="shared" si="6"/>
        <v>9.2360747474162772E-2</v>
      </c>
      <c r="H112" s="47">
        <f t="shared" si="5"/>
        <v>0.10440074747416277</v>
      </c>
    </row>
    <row r="113" spans="1:8" x14ac:dyDescent="0.25">
      <c r="A113" s="11">
        <v>95</v>
      </c>
      <c r="B113" s="11">
        <v>49777195</v>
      </c>
      <c r="C113" s="11">
        <v>42.4</v>
      </c>
      <c r="D113" s="12">
        <v>11027</v>
      </c>
      <c r="E113" s="80">
        <v>11164</v>
      </c>
      <c r="F113" s="13">
        <f t="shared" si="4"/>
        <v>0.11781999999999999</v>
      </c>
      <c r="G113" s="44">
        <f t="shared" si="6"/>
        <v>8.0744241090814475E-2</v>
      </c>
      <c r="H113" s="47">
        <f t="shared" si="5"/>
        <v>0.19856424109081447</v>
      </c>
    </row>
    <row r="114" spans="1:8" x14ac:dyDescent="0.25">
      <c r="A114" s="11">
        <v>96</v>
      </c>
      <c r="B114" s="11">
        <v>49777187</v>
      </c>
      <c r="C114" s="11">
        <v>46</v>
      </c>
      <c r="D114" s="12">
        <v>15972</v>
      </c>
      <c r="E114" s="80">
        <v>17230</v>
      </c>
      <c r="F114" s="13">
        <f t="shared" si="4"/>
        <v>1.08188</v>
      </c>
      <c r="G114" s="44">
        <f t="shared" si="6"/>
        <v>8.7599884202298722E-2</v>
      </c>
      <c r="H114" s="47">
        <f t="shared" si="5"/>
        <v>1.1694798842022986</v>
      </c>
    </row>
    <row r="115" spans="1:8" x14ac:dyDescent="0.25">
      <c r="A115" s="11">
        <v>97</v>
      </c>
      <c r="B115" s="11">
        <v>49730692</v>
      </c>
      <c r="C115" s="11">
        <v>52.4</v>
      </c>
      <c r="D115" s="12">
        <v>10067</v>
      </c>
      <c r="E115" s="80">
        <v>11697</v>
      </c>
      <c r="F115" s="13">
        <f t="shared" si="4"/>
        <v>1.4017999999999999</v>
      </c>
      <c r="G115" s="44">
        <f t="shared" si="6"/>
        <v>9.9787694178270714E-2</v>
      </c>
      <c r="H115" s="47">
        <f t="shared" si="5"/>
        <v>1.5015876941782706</v>
      </c>
    </row>
    <row r="116" spans="1:8" x14ac:dyDescent="0.25">
      <c r="A116" s="11">
        <v>98</v>
      </c>
      <c r="B116" s="11">
        <v>49730699</v>
      </c>
      <c r="C116" s="11">
        <v>51.7</v>
      </c>
      <c r="D116" s="12">
        <v>20211</v>
      </c>
      <c r="E116" s="80">
        <v>21968</v>
      </c>
      <c r="F116" s="13">
        <f t="shared" si="4"/>
        <v>1.51102</v>
      </c>
      <c r="G116" s="44">
        <f t="shared" si="6"/>
        <v>9.8454652462148781E-2</v>
      </c>
      <c r="H116" s="47">
        <f t="shared" si="5"/>
        <v>1.6094746524621488</v>
      </c>
    </row>
    <row r="117" spans="1:8" x14ac:dyDescent="0.25">
      <c r="A117" s="11">
        <v>99</v>
      </c>
      <c r="B117" s="11">
        <v>49730683</v>
      </c>
      <c r="C117" s="11">
        <v>50.1</v>
      </c>
      <c r="D117" s="12">
        <v>16847</v>
      </c>
      <c r="E117" s="80">
        <v>17962</v>
      </c>
      <c r="F117" s="13">
        <f t="shared" si="4"/>
        <v>0.95889999999999997</v>
      </c>
      <c r="G117" s="44">
        <f t="shared" si="6"/>
        <v>9.5407699968155776E-2</v>
      </c>
      <c r="H117" s="47">
        <f t="shared" si="5"/>
        <v>1.0543076999681558</v>
      </c>
    </row>
    <row r="118" spans="1:8" x14ac:dyDescent="0.25">
      <c r="A118" s="11">
        <v>100</v>
      </c>
      <c r="B118" s="11">
        <v>49730685</v>
      </c>
      <c r="C118" s="11">
        <v>76.599999999999994</v>
      </c>
      <c r="D118" s="12">
        <v>6323</v>
      </c>
      <c r="E118" s="80">
        <v>6323</v>
      </c>
      <c r="F118" s="13">
        <f t="shared" si="4"/>
        <v>0</v>
      </c>
      <c r="G118" s="44">
        <f t="shared" si="6"/>
        <v>0.14587285064991481</v>
      </c>
      <c r="H118" s="47">
        <f t="shared" si="5"/>
        <v>0.14587285064991481</v>
      </c>
    </row>
    <row r="119" spans="1:8" x14ac:dyDescent="0.25">
      <c r="A119" s="11">
        <v>101</v>
      </c>
      <c r="B119" s="11">
        <v>49730406</v>
      </c>
      <c r="C119" s="11">
        <v>92.9</v>
      </c>
      <c r="D119" s="12">
        <v>30869</v>
      </c>
      <c r="E119" s="80">
        <v>33931</v>
      </c>
      <c r="F119" s="13">
        <f t="shared" si="4"/>
        <v>2.6333199999999999</v>
      </c>
      <c r="G119" s="44">
        <f t="shared" si="6"/>
        <v>0.17691367918246853</v>
      </c>
      <c r="H119" s="47">
        <f t="shared" si="5"/>
        <v>2.8102336791824682</v>
      </c>
    </row>
    <row r="120" spans="1:8" x14ac:dyDescent="0.25">
      <c r="A120" s="11">
        <v>102</v>
      </c>
      <c r="B120" s="11">
        <v>49730702</v>
      </c>
      <c r="C120" s="11">
        <v>48</v>
      </c>
      <c r="D120" s="12">
        <v>16734</v>
      </c>
      <c r="E120" s="80">
        <v>18056</v>
      </c>
      <c r="F120" s="13">
        <f t="shared" si="4"/>
        <v>1.1369199999999999</v>
      </c>
      <c r="G120" s="44">
        <f t="shared" si="6"/>
        <v>9.1408574819789964E-2</v>
      </c>
      <c r="H120" s="47">
        <f t="shared" si="5"/>
        <v>1.2283285748197899</v>
      </c>
    </row>
    <row r="121" spans="1:8" x14ac:dyDescent="0.25">
      <c r="A121" s="11">
        <v>103</v>
      </c>
      <c r="B121" s="11">
        <v>49730700</v>
      </c>
      <c r="C121" s="11">
        <v>42.5</v>
      </c>
      <c r="D121" s="12">
        <v>14016</v>
      </c>
      <c r="E121" s="80">
        <v>15037</v>
      </c>
      <c r="F121" s="13">
        <f t="shared" si="4"/>
        <v>0.87805999999999995</v>
      </c>
      <c r="G121" s="44">
        <f t="shared" si="6"/>
        <v>8.0934675621689045E-2</v>
      </c>
      <c r="H121" s="47">
        <f t="shared" si="5"/>
        <v>0.95899467562168894</v>
      </c>
    </row>
    <row r="122" spans="1:8" x14ac:dyDescent="0.25">
      <c r="A122" s="11">
        <v>104</v>
      </c>
      <c r="B122" s="11">
        <v>49730705</v>
      </c>
      <c r="C122" s="11">
        <v>45.4</v>
      </c>
      <c r="D122" s="12">
        <v>5694</v>
      </c>
      <c r="E122" s="80">
        <v>5938</v>
      </c>
      <c r="F122" s="13">
        <f t="shared" si="4"/>
        <v>0.20984</v>
      </c>
      <c r="G122" s="44">
        <f t="shared" si="6"/>
        <v>8.6457277017051345E-2</v>
      </c>
      <c r="H122" s="47">
        <f t="shared" si="5"/>
        <v>0.29629727701705133</v>
      </c>
    </row>
    <row r="123" spans="1:8" x14ac:dyDescent="0.25">
      <c r="A123" s="11">
        <v>105</v>
      </c>
      <c r="B123" s="11">
        <v>49730684</v>
      </c>
      <c r="C123" s="11">
        <v>51.7</v>
      </c>
      <c r="D123" s="12">
        <v>12372</v>
      </c>
      <c r="E123" s="80">
        <v>13621</v>
      </c>
      <c r="F123" s="13">
        <f t="shared" si="4"/>
        <v>1.0741399999999999</v>
      </c>
      <c r="G123" s="44">
        <f t="shared" si="6"/>
        <v>9.8454652462148781E-2</v>
      </c>
      <c r="H123" s="47">
        <f t="shared" si="5"/>
        <v>1.1725946524621487</v>
      </c>
    </row>
    <row r="124" spans="1:8" x14ac:dyDescent="0.25">
      <c r="A124" s="11">
        <v>106</v>
      </c>
      <c r="B124" s="11">
        <v>49730698</v>
      </c>
      <c r="C124" s="11">
        <v>51.8</v>
      </c>
      <c r="D124" s="12">
        <v>20310</v>
      </c>
      <c r="E124" s="80">
        <v>21674</v>
      </c>
      <c r="F124" s="13">
        <f t="shared" si="4"/>
        <v>1.1730399999999999</v>
      </c>
      <c r="G124" s="44">
        <f t="shared" si="6"/>
        <v>9.8645086993023337E-2</v>
      </c>
      <c r="H124" s="47">
        <f t="shared" si="5"/>
        <v>1.2716850869930232</v>
      </c>
    </row>
    <row r="125" spans="1:8" x14ac:dyDescent="0.25">
      <c r="A125" s="11">
        <v>107</v>
      </c>
      <c r="B125" s="11">
        <v>49730701</v>
      </c>
      <c r="C125" s="11">
        <v>49.9</v>
      </c>
      <c r="D125" s="12">
        <v>2008</v>
      </c>
      <c r="E125" s="80">
        <v>2008</v>
      </c>
      <c r="F125" s="13">
        <f t="shared" si="4"/>
        <v>0</v>
      </c>
      <c r="G125" s="46">
        <f t="shared" si="6"/>
        <v>9.5026830906406637E-2</v>
      </c>
      <c r="H125" s="47">
        <f t="shared" si="5"/>
        <v>9.5026830906406637E-2</v>
      </c>
    </row>
    <row r="126" spans="1:8" x14ac:dyDescent="0.25">
      <c r="A126" s="11">
        <v>108</v>
      </c>
      <c r="B126" s="11">
        <v>49730688</v>
      </c>
      <c r="C126" s="11">
        <v>55.3</v>
      </c>
      <c r="D126" s="12">
        <v>2967</v>
      </c>
      <c r="E126" s="80">
        <v>2967</v>
      </c>
      <c r="F126" s="13">
        <f t="shared" si="4"/>
        <v>0</v>
      </c>
      <c r="G126" s="46">
        <f t="shared" si="6"/>
        <v>0.10531029557363301</v>
      </c>
      <c r="H126" s="47">
        <f t="shared" si="5"/>
        <v>0.10531029557363301</v>
      </c>
    </row>
    <row r="127" spans="1:8" x14ac:dyDescent="0.25">
      <c r="A127" s="11">
        <v>109</v>
      </c>
      <c r="B127" s="11">
        <v>49730703</v>
      </c>
      <c r="C127" s="11">
        <v>61.8</v>
      </c>
      <c r="D127" s="12">
        <v>11176</v>
      </c>
      <c r="E127" s="80">
        <v>14186</v>
      </c>
      <c r="F127" s="13">
        <f t="shared" si="4"/>
        <v>2.5886</v>
      </c>
      <c r="G127" s="46">
        <f t="shared" si="6"/>
        <v>0.11768854008047958</v>
      </c>
      <c r="H127" s="47">
        <f t="shared" si="5"/>
        <v>2.7062885400804797</v>
      </c>
    </row>
    <row r="128" spans="1:8" x14ac:dyDescent="0.25">
      <c r="A128" s="11">
        <v>110</v>
      </c>
      <c r="B128" s="11">
        <v>49730697</v>
      </c>
      <c r="C128" s="11">
        <v>47.7</v>
      </c>
      <c r="D128" s="12">
        <v>15543</v>
      </c>
      <c r="E128" s="80">
        <v>16863</v>
      </c>
      <c r="F128" s="13">
        <f t="shared" si="4"/>
        <v>1.1352</v>
      </c>
      <c r="G128" s="46">
        <f t="shared" si="6"/>
        <v>9.0837271227166283E-2</v>
      </c>
      <c r="H128" s="47">
        <f t="shared" si="5"/>
        <v>1.2260372712271663</v>
      </c>
    </row>
    <row r="129" spans="1:12" x14ac:dyDescent="0.25">
      <c r="A129" s="11">
        <v>111</v>
      </c>
      <c r="B129" s="11">
        <v>49690048</v>
      </c>
      <c r="C129" s="11">
        <v>51.2</v>
      </c>
      <c r="D129" s="12">
        <v>15669</v>
      </c>
      <c r="E129" s="80">
        <v>16778</v>
      </c>
      <c r="F129" s="13">
        <f t="shared" si="4"/>
        <v>0.95373999999999992</v>
      </c>
      <c r="G129" s="46">
        <f t="shared" si="6"/>
        <v>9.7502479807775974E-2</v>
      </c>
      <c r="H129" s="47">
        <f t="shared" si="5"/>
        <v>1.051242479807776</v>
      </c>
      <c r="I129" s="48"/>
    </row>
    <row r="130" spans="1:12" x14ac:dyDescent="0.25">
      <c r="A130" s="11">
        <v>112</v>
      </c>
      <c r="B130" s="11">
        <v>49777198</v>
      </c>
      <c r="C130" s="11">
        <v>51.9</v>
      </c>
      <c r="D130" s="12">
        <v>17254</v>
      </c>
      <c r="E130" s="80">
        <v>18636</v>
      </c>
      <c r="F130" s="13">
        <f t="shared" si="4"/>
        <v>1.18852</v>
      </c>
      <c r="G130" s="46">
        <f t="shared" si="6"/>
        <v>9.8835521523897907E-2</v>
      </c>
      <c r="H130" s="47">
        <f t="shared" si="5"/>
        <v>1.2873555215238979</v>
      </c>
      <c r="I130" s="48"/>
    </row>
    <row r="131" spans="1:12" x14ac:dyDescent="0.25">
      <c r="A131" s="11">
        <v>113</v>
      </c>
      <c r="B131" s="11">
        <v>49690041</v>
      </c>
      <c r="C131" s="11">
        <v>50.1</v>
      </c>
      <c r="D131" s="12">
        <v>9681</v>
      </c>
      <c r="E131" s="81">
        <v>11082</v>
      </c>
      <c r="F131" s="13">
        <f t="shared" si="4"/>
        <v>1.20486</v>
      </c>
      <c r="G131" s="46">
        <f>C131*$G$11/6908.6</f>
        <v>9.5407699968155776E-2</v>
      </c>
      <c r="H131" s="47">
        <f>F131+G131</f>
        <v>1.3002676999681557</v>
      </c>
      <c r="I131" s="48"/>
    </row>
    <row r="132" spans="1:12" x14ac:dyDescent="0.25">
      <c r="A132" s="11">
        <v>114</v>
      </c>
      <c r="B132" s="11">
        <v>49777212</v>
      </c>
      <c r="C132" s="11">
        <v>61.1</v>
      </c>
      <c r="D132" s="12">
        <v>9881</v>
      </c>
      <c r="E132" s="80">
        <v>11538</v>
      </c>
      <c r="F132" s="13">
        <f t="shared" si="4"/>
        <v>1.42502</v>
      </c>
      <c r="G132" s="46">
        <f t="shared" si="6"/>
        <v>0.11635549836435764</v>
      </c>
      <c r="H132" s="47">
        <f t="shared" si="5"/>
        <v>1.5413754983643575</v>
      </c>
      <c r="I132" s="48"/>
    </row>
    <row r="133" spans="1:12" x14ac:dyDescent="0.25">
      <c r="A133" s="11">
        <v>115</v>
      </c>
      <c r="B133" s="11">
        <v>49730687</v>
      </c>
      <c r="C133" s="11">
        <v>59.9</v>
      </c>
      <c r="D133" s="12">
        <v>20308</v>
      </c>
      <c r="E133" s="80">
        <v>21858</v>
      </c>
      <c r="F133" s="13">
        <f t="shared" si="4"/>
        <v>1.333</v>
      </c>
      <c r="G133" s="46">
        <f t="shared" si="6"/>
        <v>0.1140702839938629</v>
      </c>
      <c r="H133" s="47">
        <f t="shared" si="5"/>
        <v>1.4470702839938629</v>
      </c>
      <c r="I133" s="48"/>
    </row>
    <row r="134" spans="1:12" x14ac:dyDescent="0.25">
      <c r="A134" s="11">
        <v>116</v>
      </c>
      <c r="B134" s="11">
        <v>49730690</v>
      </c>
      <c r="C134" s="11">
        <v>45.8</v>
      </c>
      <c r="D134" s="12">
        <v>5751</v>
      </c>
      <c r="E134" s="80">
        <v>5751</v>
      </c>
      <c r="F134" s="13">
        <f t="shared" si="4"/>
        <v>0</v>
      </c>
      <c r="G134" s="46">
        <f t="shared" si="6"/>
        <v>8.7219015140549583E-2</v>
      </c>
      <c r="H134" s="47">
        <f t="shared" si="5"/>
        <v>8.7219015140549583E-2</v>
      </c>
      <c r="I134" s="48"/>
    </row>
    <row r="135" spans="1:12" x14ac:dyDescent="0.25">
      <c r="A135" s="11">
        <v>117</v>
      </c>
      <c r="B135" s="11">
        <v>49730691</v>
      </c>
      <c r="C135" s="11">
        <v>51.6</v>
      </c>
      <c r="D135" s="12">
        <v>20714</v>
      </c>
      <c r="E135" s="80">
        <v>22527</v>
      </c>
      <c r="F135" s="13">
        <f t="shared" si="4"/>
        <v>1.55918</v>
      </c>
      <c r="G135" s="46">
        <f t="shared" si="6"/>
        <v>9.8264217931274211E-2</v>
      </c>
      <c r="H135" s="47">
        <f t="shared" si="5"/>
        <v>1.6574442179312743</v>
      </c>
      <c r="I135" s="48"/>
    </row>
    <row r="136" spans="1:12" s="4" customFormat="1" ht="16.5" customHeight="1" x14ac:dyDescent="0.25">
      <c r="A136" s="139" t="s">
        <v>4</v>
      </c>
      <c r="B136" s="140"/>
      <c r="C136" s="20">
        <f t="shared" ref="C136:E136" si="7">SUM(C18:C135)</f>
        <v>6908.6</v>
      </c>
      <c r="D136" s="21">
        <f t="shared" ref="D136" si="8">SUM(D18:D135)</f>
        <v>1767132.2558139535</v>
      </c>
      <c r="E136" s="82">
        <f t="shared" si="7"/>
        <v>1906734.1627906978</v>
      </c>
      <c r="F136" s="49">
        <f>SUM(F18:F135)</f>
        <v>120.05763999999998</v>
      </c>
      <c r="G136" s="50">
        <f>SUM(G18:G135)</f>
        <v>13.156360000000017</v>
      </c>
      <c r="H136" s="50">
        <f>SUM(H18:H135)</f>
        <v>133.214</v>
      </c>
      <c r="I136" s="48"/>
      <c r="J136" s="62"/>
      <c r="K136" s="5"/>
      <c r="L136" s="5"/>
    </row>
    <row r="137" spans="1:12" x14ac:dyDescent="0.25">
      <c r="F137" s="51"/>
      <c r="G137" s="52"/>
      <c r="H137" s="52"/>
      <c r="I137" s="52"/>
    </row>
    <row r="138" spans="1:12" ht="61.5" customHeight="1" x14ac:dyDescent="0.25">
      <c r="A138" s="10" t="s">
        <v>29</v>
      </c>
      <c r="B138" s="10" t="s">
        <v>1</v>
      </c>
      <c r="C138" s="10" t="s">
        <v>2</v>
      </c>
      <c r="D138" s="1" t="str">
        <f>D17</f>
        <v>Показания кВт на 25.01.17</v>
      </c>
      <c r="E138" s="39" t="str">
        <f>E17</f>
        <v>Показания кВт на 26.02.17</v>
      </c>
      <c r="F138" s="53" t="s">
        <v>35</v>
      </c>
      <c r="G138" s="53" t="s">
        <v>39</v>
      </c>
      <c r="H138" s="62"/>
      <c r="I138" s="62"/>
    </row>
    <row r="139" spans="1:12" x14ac:dyDescent="0.25">
      <c r="A139" s="74" t="s">
        <v>24</v>
      </c>
      <c r="B139" s="14">
        <v>49730695</v>
      </c>
      <c r="C139" s="11">
        <v>88.2</v>
      </c>
      <c r="D139" s="22">
        <v>51056</v>
      </c>
      <c r="E139" s="83">
        <v>55750</v>
      </c>
      <c r="F139" s="43">
        <f>(E139-D139)*0.00086</f>
        <v>4.0368399999999998</v>
      </c>
      <c r="G139" s="43"/>
      <c r="H139" s="62"/>
      <c r="I139" s="62"/>
    </row>
    <row r="140" spans="1:12" x14ac:dyDescent="0.25">
      <c r="A140" s="74" t="s">
        <v>25</v>
      </c>
      <c r="B140" s="14">
        <v>49777184</v>
      </c>
      <c r="C140" s="11">
        <v>95.2</v>
      </c>
      <c r="D140" s="22">
        <v>47948</v>
      </c>
      <c r="E140" s="83">
        <v>52617</v>
      </c>
      <c r="F140" s="43">
        <f t="shared" ref="F140:F143" si="9">(E140-D140)*0.00086</f>
        <v>4.0153400000000001</v>
      </c>
      <c r="G140" s="43">
        <f>G12</f>
        <v>5.39</v>
      </c>
      <c r="H140" s="62"/>
      <c r="I140" s="62"/>
    </row>
    <row r="141" spans="1:12" x14ac:dyDescent="0.25">
      <c r="A141" s="74" t="s">
        <v>26</v>
      </c>
      <c r="B141" s="14">
        <v>49777197</v>
      </c>
      <c r="C141" s="11">
        <v>94.5</v>
      </c>
      <c r="D141" s="22">
        <v>41246</v>
      </c>
      <c r="E141" s="83">
        <v>44687</v>
      </c>
      <c r="F141" s="43">
        <f>(E141-D141)*0.00086</f>
        <v>2.95926</v>
      </c>
      <c r="G141" s="43"/>
      <c r="H141" s="62"/>
      <c r="I141" s="62"/>
    </row>
    <row r="142" spans="1:12" x14ac:dyDescent="0.25">
      <c r="A142" s="74" t="s">
        <v>27</v>
      </c>
      <c r="B142" s="14">
        <v>49777207</v>
      </c>
      <c r="C142" s="11">
        <v>66</v>
      </c>
      <c r="D142" s="22">
        <v>36982</v>
      </c>
      <c r="E142" s="83">
        <v>41014</v>
      </c>
      <c r="F142" s="43">
        <f t="shared" si="9"/>
        <v>3.4675199999999999</v>
      </c>
      <c r="G142" s="43"/>
      <c r="H142" s="62"/>
      <c r="I142" s="62"/>
    </row>
    <row r="143" spans="1:12" x14ac:dyDescent="0.25">
      <c r="A143" s="74" t="s">
        <v>28</v>
      </c>
      <c r="B143" s="14">
        <v>49777210</v>
      </c>
      <c r="C143" s="11">
        <v>64.2</v>
      </c>
      <c r="D143" s="22">
        <v>34868</v>
      </c>
      <c r="E143" s="83">
        <v>39171</v>
      </c>
      <c r="F143" s="43">
        <f t="shared" si="9"/>
        <v>3.70058</v>
      </c>
      <c r="G143" s="43"/>
      <c r="H143" s="62"/>
      <c r="I143" s="62"/>
    </row>
    <row r="144" spans="1:12" x14ac:dyDescent="0.25">
      <c r="A144" s="143" t="s">
        <v>30</v>
      </c>
      <c r="B144" s="143"/>
      <c r="C144" s="28">
        <f t="shared" ref="C144" si="10">SUM(C139:C143)</f>
        <v>408.09999999999997</v>
      </c>
      <c r="D144" s="23">
        <f>SUM(D139:D143)</f>
        <v>212100</v>
      </c>
      <c r="E144" s="84">
        <f>SUM(E139:E143)</f>
        <v>233239</v>
      </c>
      <c r="F144" s="50">
        <f>SUM(F139:F143)</f>
        <v>18.179539999999999</v>
      </c>
      <c r="G144" s="50">
        <f>SUM(G139:G143)</f>
        <v>5.39</v>
      </c>
      <c r="H144" s="62"/>
      <c r="I144" s="62"/>
    </row>
    <row r="145" spans="1:10" x14ac:dyDescent="0.25">
      <c r="A145" s="24"/>
      <c r="B145" s="24"/>
      <c r="C145" s="25"/>
      <c r="D145" s="26"/>
      <c r="E145" s="25"/>
      <c r="F145" s="54"/>
      <c r="G145" s="55"/>
      <c r="H145" s="55"/>
      <c r="I145" s="48"/>
      <c r="J145" s="64"/>
    </row>
    <row r="146" spans="1:10" x14ac:dyDescent="0.25">
      <c r="A146" s="24"/>
      <c r="B146" s="24"/>
      <c r="C146" s="25"/>
      <c r="D146" s="26"/>
      <c r="E146" s="25"/>
      <c r="F146" s="56"/>
      <c r="G146" s="55"/>
      <c r="H146" s="55"/>
      <c r="I146" s="48"/>
      <c r="J146" s="64"/>
    </row>
    <row r="147" spans="1:10" x14ac:dyDescent="0.25">
      <c r="A147" s="27" t="s">
        <v>34</v>
      </c>
      <c r="B147" s="27"/>
      <c r="C147" s="27"/>
      <c r="D147" s="27"/>
      <c r="E147" s="27"/>
      <c r="F147" s="57"/>
      <c r="G147" s="58"/>
      <c r="H147" s="52"/>
      <c r="I147" s="48"/>
      <c r="J147" s="64"/>
    </row>
    <row r="148" spans="1:10" x14ac:dyDescent="0.25">
      <c r="G148" s="52"/>
      <c r="H148" s="52"/>
      <c r="I148" s="48"/>
      <c r="J148" s="64"/>
    </row>
  </sheetData>
  <mergeCells count="24">
    <mergeCell ref="J5:K9"/>
    <mergeCell ref="A6:D6"/>
    <mergeCell ref="E6:F6"/>
    <mergeCell ref="A7:D7"/>
    <mergeCell ref="E7:F7"/>
    <mergeCell ref="A8:D8"/>
    <mergeCell ref="E8:F8"/>
    <mergeCell ref="A12:D12"/>
    <mergeCell ref="E12:F12"/>
    <mergeCell ref="A1:H1"/>
    <mergeCell ref="A3:H3"/>
    <mergeCell ref="A5:G5"/>
    <mergeCell ref="A9:D9"/>
    <mergeCell ref="E9:F9"/>
    <mergeCell ref="A10:D11"/>
    <mergeCell ref="E10:F10"/>
    <mergeCell ref="E11:F11"/>
    <mergeCell ref="A144:B144"/>
    <mergeCell ref="A13:D13"/>
    <mergeCell ref="E13:F13"/>
    <mergeCell ref="J13:K14"/>
    <mergeCell ref="A14:D14"/>
    <mergeCell ref="E14:F14"/>
    <mergeCell ref="A136:B136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pane xSplit="1" ySplit="17" topLeftCell="B95" activePane="bottomRight" state="frozen"/>
      <selection pane="topRight" activeCell="B1" sqref="B1"/>
      <selection pane="bottomLeft" activeCell="A18" sqref="A18"/>
      <selection pane="bottomRight" activeCell="J143" sqref="J143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37" customWidth="1"/>
    <col min="7" max="7" width="12.5703125" style="38" customWidth="1"/>
    <col min="8" max="8" width="10.7109375" style="38" customWidth="1"/>
    <col min="9" max="9" width="2.140625" style="37" customWidth="1"/>
    <col min="10" max="10" width="25.28515625" style="62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42" t="s">
        <v>16</v>
      </c>
      <c r="B1" s="142"/>
      <c r="C1" s="142"/>
      <c r="D1" s="142"/>
      <c r="E1" s="142"/>
      <c r="F1" s="142"/>
      <c r="G1" s="142"/>
      <c r="H1" s="142"/>
      <c r="I1" s="8"/>
      <c r="J1" s="8"/>
      <c r="K1" s="8"/>
      <c r="L1" s="8"/>
    </row>
    <row r="2" spans="1:12" ht="14.45" customHeight="1" x14ac:dyDescent="0.3">
      <c r="A2" s="76"/>
      <c r="B2" s="76"/>
      <c r="C2" s="76"/>
      <c r="D2" s="76"/>
      <c r="E2" s="31"/>
      <c r="F2" s="31"/>
      <c r="G2" s="32"/>
      <c r="H2" s="32"/>
      <c r="I2" s="31"/>
      <c r="J2" s="59"/>
      <c r="K2" s="76"/>
      <c r="L2" s="76"/>
    </row>
    <row r="3" spans="1:12" ht="55.5" customHeight="1" x14ac:dyDescent="0.25">
      <c r="A3" s="141" t="s">
        <v>46</v>
      </c>
      <c r="B3" s="141"/>
      <c r="C3" s="141"/>
      <c r="D3" s="141"/>
      <c r="E3" s="141"/>
      <c r="F3" s="141"/>
      <c r="G3" s="141"/>
      <c r="H3" s="141"/>
      <c r="I3" s="69"/>
      <c r="J3" s="69"/>
      <c r="K3" s="69"/>
      <c r="L3" s="7"/>
    </row>
    <row r="4" spans="1:12" ht="17.45" customHeight="1" x14ac:dyDescent="0.25">
      <c r="A4" s="66"/>
      <c r="B4" s="66"/>
      <c r="C4" s="66"/>
      <c r="D4" s="66"/>
      <c r="E4" s="75"/>
      <c r="F4" s="75"/>
      <c r="G4" s="75"/>
      <c r="H4" s="75"/>
      <c r="I4" s="75"/>
      <c r="J4" s="60"/>
      <c r="K4" s="66"/>
      <c r="L4" s="66"/>
    </row>
    <row r="5" spans="1:12" ht="16.149999999999999" customHeight="1" x14ac:dyDescent="0.25">
      <c r="A5" s="144" t="s">
        <v>17</v>
      </c>
      <c r="B5" s="145"/>
      <c r="C5" s="145"/>
      <c r="D5" s="145"/>
      <c r="E5" s="145"/>
      <c r="F5" s="145"/>
      <c r="G5" s="146"/>
      <c r="H5" s="33"/>
      <c r="I5" s="34" t="s">
        <v>22</v>
      </c>
      <c r="J5" s="127" t="s">
        <v>23</v>
      </c>
      <c r="K5" s="128"/>
      <c r="L5" s="66"/>
    </row>
    <row r="6" spans="1:12" ht="37.9" customHeight="1" x14ac:dyDescent="0.25">
      <c r="A6" s="133" t="s">
        <v>5</v>
      </c>
      <c r="B6" s="133"/>
      <c r="C6" s="133"/>
      <c r="D6" s="133"/>
      <c r="E6" s="133" t="s">
        <v>6</v>
      </c>
      <c r="F6" s="133"/>
      <c r="G6" s="30" t="s">
        <v>47</v>
      </c>
      <c r="H6" s="35"/>
      <c r="I6" s="34"/>
      <c r="J6" s="129"/>
      <c r="K6" s="130"/>
      <c r="L6" s="66"/>
    </row>
    <row r="7" spans="1:12" ht="13.9" customHeight="1" x14ac:dyDescent="0.25">
      <c r="A7" s="134" t="s">
        <v>7</v>
      </c>
      <c r="B7" s="134"/>
      <c r="C7" s="134"/>
      <c r="D7" s="134"/>
      <c r="E7" s="133" t="s">
        <v>8</v>
      </c>
      <c r="F7" s="133"/>
      <c r="G7" s="71">
        <v>121.014</v>
      </c>
      <c r="H7" s="36"/>
      <c r="I7" s="34"/>
      <c r="J7" s="129"/>
      <c r="K7" s="130"/>
      <c r="L7" s="66"/>
    </row>
    <row r="8" spans="1:12" ht="13.9" customHeight="1" x14ac:dyDescent="0.25">
      <c r="A8" s="135" t="s">
        <v>9</v>
      </c>
      <c r="B8" s="136"/>
      <c r="C8" s="136"/>
      <c r="D8" s="137"/>
      <c r="E8" s="133"/>
      <c r="F8" s="133"/>
      <c r="G8" s="71"/>
      <c r="H8" s="36"/>
      <c r="I8" s="34"/>
      <c r="J8" s="129"/>
      <c r="K8" s="130"/>
      <c r="L8" s="66"/>
    </row>
    <row r="9" spans="1:12" ht="13.9" customHeight="1" x14ac:dyDescent="0.25">
      <c r="A9" s="134" t="s">
        <v>10</v>
      </c>
      <c r="B9" s="134"/>
      <c r="C9" s="134"/>
      <c r="D9" s="134"/>
      <c r="E9" s="133" t="s">
        <v>11</v>
      </c>
      <c r="F9" s="133"/>
      <c r="G9" s="71">
        <v>75.67</v>
      </c>
      <c r="H9" s="36"/>
      <c r="I9" s="34"/>
      <c r="J9" s="131"/>
      <c r="K9" s="132"/>
      <c r="L9" s="66"/>
    </row>
    <row r="10" spans="1:12" ht="13.9" customHeight="1" x14ac:dyDescent="0.25">
      <c r="A10" s="147" t="s">
        <v>9</v>
      </c>
      <c r="B10" s="148"/>
      <c r="C10" s="148"/>
      <c r="D10" s="149"/>
      <c r="E10" s="133" t="s">
        <v>18</v>
      </c>
      <c r="F10" s="133"/>
      <c r="G10" s="70">
        <f>F136</f>
        <v>57.997139999999995</v>
      </c>
      <c r="H10" s="36"/>
      <c r="I10" s="34"/>
      <c r="J10" s="61"/>
      <c r="K10" s="9"/>
      <c r="L10" s="66"/>
    </row>
    <row r="11" spans="1:12" ht="13.9" customHeight="1" x14ac:dyDescent="0.25">
      <c r="A11" s="150"/>
      <c r="B11" s="151"/>
      <c r="C11" s="151"/>
      <c r="D11" s="152"/>
      <c r="E11" s="133" t="s">
        <v>19</v>
      </c>
      <c r="F11" s="133"/>
      <c r="G11" s="70">
        <f>G9-G10</f>
        <v>17.672860000000007</v>
      </c>
      <c r="H11" s="36"/>
      <c r="I11" s="34"/>
      <c r="J11" s="61" t="s">
        <v>31</v>
      </c>
      <c r="K11" s="9"/>
      <c r="L11" s="66"/>
    </row>
    <row r="12" spans="1:12" ht="13.9" customHeight="1" x14ac:dyDescent="0.25">
      <c r="A12" s="134" t="s">
        <v>12</v>
      </c>
      <c r="B12" s="134"/>
      <c r="C12" s="134"/>
      <c r="D12" s="134"/>
      <c r="E12" s="133" t="s">
        <v>13</v>
      </c>
      <c r="F12" s="133"/>
      <c r="G12" s="71">
        <v>0.80600000000000005</v>
      </c>
      <c r="H12" s="36"/>
      <c r="I12" s="34"/>
      <c r="J12" s="61"/>
      <c r="K12" s="9"/>
      <c r="L12" s="66"/>
    </row>
    <row r="13" spans="1:12" ht="13.9" customHeight="1" x14ac:dyDescent="0.25">
      <c r="A13" s="134" t="s">
        <v>14</v>
      </c>
      <c r="B13" s="134"/>
      <c r="C13" s="134"/>
      <c r="D13" s="134"/>
      <c r="E13" s="133" t="s">
        <v>21</v>
      </c>
      <c r="F13" s="133"/>
      <c r="G13" s="70">
        <v>9.7490000000000006</v>
      </c>
      <c r="H13" s="36"/>
      <c r="I13" s="34"/>
      <c r="J13" s="138" t="s">
        <v>37</v>
      </c>
      <c r="K13" s="138"/>
      <c r="L13" s="61"/>
    </row>
    <row r="14" spans="1:12" ht="13.9" customHeight="1" x14ac:dyDescent="0.25">
      <c r="A14" s="134"/>
      <c r="B14" s="134"/>
      <c r="C14" s="134"/>
      <c r="D14" s="134"/>
      <c r="E14" s="133" t="s">
        <v>20</v>
      </c>
      <c r="F14" s="133"/>
      <c r="G14" s="70">
        <f>G7-G9-G12-G13</f>
        <v>34.788999999999994</v>
      </c>
      <c r="H14" s="36"/>
      <c r="I14" s="34"/>
      <c r="J14" s="138"/>
      <c r="K14" s="138"/>
      <c r="L14" s="61"/>
    </row>
    <row r="15" spans="1:12" ht="16.149999999999999" customHeight="1" x14ac:dyDescent="0.25">
      <c r="E15" s="37"/>
      <c r="G15" s="37"/>
      <c r="H15" s="37"/>
    </row>
    <row r="16" spans="1:12" ht="14.45" customHeight="1" x14ac:dyDescent="0.25">
      <c r="E16" s="37"/>
    </row>
    <row r="17" spans="1:10" s="3" customFormat="1" ht="42" customHeight="1" x14ac:dyDescent="0.25">
      <c r="A17" s="2" t="s">
        <v>0</v>
      </c>
      <c r="B17" s="6" t="s">
        <v>1</v>
      </c>
      <c r="C17" s="2" t="s">
        <v>2</v>
      </c>
      <c r="D17" s="39" t="s">
        <v>45</v>
      </c>
      <c r="E17" s="39" t="s">
        <v>48</v>
      </c>
      <c r="F17" s="39" t="s">
        <v>33</v>
      </c>
      <c r="G17" s="40" t="s">
        <v>15</v>
      </c>
      <c r="H17" s="41" t="s">
        <v>36</v>
      </c>
      <c r="I17" s="42"/>
      <c r="J17" s="63"/>
    </row>
    <row r="18" spans="1:10" x14ac:dyDescent="0.25">
      <c r="A18" s="11">
        <v>1</v>
      </c>
      <c r="B18" s="11">
        <v>49694375</v>
      </c>
      <c r="C18" s="11">
        <v>51.7</v>
      </c>
      <c r="D18" s="78">
        <v>26279</v>
      </c>
      <c r="E18" s="78">
        <v>27259</v>
      </c>
      <c r="F18" s="13">
        <f>(E18-D18)*0.00086</f>
        <v>0.84279999999999999</v>
      </c>
      <c r="G18" s="44">
        <f>C18/6908.6*$G$11</f>
        <v>0.13225354804157144</v>
      </c>
      <c r="H18" s="45">
        <f>F18+G18</f>
        <v>0.97505354804157141</v>
      </c>
    </row>
    <row r="19" spans="1:10" x14ac:dyDescent="0.25">
      <c r="A19" s="11">
        <v>2</v>
      </c>
      <c r="B19" s="11">
        <v>49694370</v>
      </c>
      <c r="C19" s="11">
        <v>48.8</v>
      </c>
      <c r="D19" s="78">
        <v>19852</v>
      </c>
      <c r="E19" s="78">
        <v>20655</v>
      </c>
      <c r="F19" s="13">
        <f t="shared" ref="F19:F82" si="0">(E19-D19)*0.00086</f>
        <v>0.69057999999999997</v>
      </c>
      <c r="G19" s="44">
        <f t="shared" ref="G19:G21" si="1">C19/6908.6*$G$11</f>
        <v>0.12483507049185077</v>
      </c>
      <c r="H19" s="45">
        <f t="shared" ref="H19:H82" si="2">F19+G19</f>
        <v>0.8154150704918508</v>
      </c>
    </row>
    <row r="20" spans="1:10" x14ac:dyDescent="0.25">
      <c r="A20" s="11">
        <v>3</v>
      </c>
      <c r="B20" s="11">
        <v>49694359</v>
      </c>
      <c r="C20" s="11">
        <v>79.8</v>
      </c>
      <c r="D20" s="78">
        <v>23054</v>
      </c>
      <c r="E20" s="78">
        <v>23652</v>
      </c>
      <c r="F20" s="13">
        <f t="shared" si="0"/>
        <v>0.51427999999999996</v>
      </c>
      <c r="G20" s="44">
        <f t="shared" si="1"/>
        <v>0.20413603740265765</v>
      </c>
      <c r="H20" s="45">
        <f t="shared" si="2"/>
        <v>0.71841603740265758</v>
      </c>
    </row>
    <row r="21" spans="1:10" x14ac:dyDescent="0.25">
      <c r="A21" s="11">
        <v>4</v>
      </c>
      <c r="B21" s="11">
        <v>49694358</v>
      </c>
      <c r="C21" s="11">
        <v>84.3</v>
      </c>
      <c r="D21" s="78">
        <v>43667</v>
      </c>
      <c r="E21" s="78">
        <v>45818</v>
      </c>
      <c r="F21" s="13">
        <f t="shared" si="0"/>
        <v>1.8498600000000001</v>
      </c>
      <c r="G21" s="44">
        <f t="shared" si="1"/>
        <v>0.2156474680832586</v>
      </c>
      <c r="H21" s="45">
        <f t="shared" si="2"/>
        <v>2.0655074680832586</v>
      </c>
    </row>
    <row r="22" spans="1:10" x14ac:dyDescent="0.25">
      <c r="A22" s="11">
        <v>5</v>
      </c>
      <c r="B22" s="11">
        <v>49694360</v>
      </c>
      <c r="C22" s="11">
        <v>84.4</v>
      </c>
      <c r="D22" s="78">
        <v>32557</v>
      </c>
      <c r="E22" s="78">
        <v>33889</v>
      </c>
      <c r="F22" s="13">
        <f t="shared" si="0"/>
        <v>1.1455199999999999</v>
      </c>
      <c r="G22" s="44">
        <f t="shared" ref="G22:G85" si="3">C22*$G$11/6908.6</f>
        <v>0.21590327765393869</v>
      </c>
      <c r="H22" s="45">
        <f t="shared" si="2"/>
        <v>1.3614232776539386</v>
      </c>
    </row>
    <row r="23" spans="1:10" x14ac:dyDescent="0.25">
      <c r="A23" s="14">
        <v>6</v>
      </c>
      <c r="B23" s="14">
        <v>49694353</v>
      </c>
      <c r="C23" s="14">
        <v>57.9</v>
      </c>
      <c r="D23" s="78">
        <v>14718</v>
      </c>
      <c r="E23" s="78">
        <v>14830</v>
      </c>
      <c r="F23" s="13">
        <f t="shared" si="0"/>
        <v>9.6320000000000003E-2</v>
      </c>
      <c r="G23" s="46">
        <f>C23*$G$11/6908.6</f>
        <v>0.14811374142373279</v>
      </c>
      <c r="H23" s="47">
        <f t="shared" si="2"/>
        <v>0.24443374142373281</v>
      </c>
    </row>
    <row r="24" spans="1:10" x14ac:dyDescent="0.25">
      <c r="A24" s="14">
        <v>7</v>
      </c>
      <c r="B24" s="14">
        <v>49694367</v>
      </c>
      <c r="C24" s="14">
        <v>43.1</v>
      </c>
      <c r="D24" s="78">
        <v>16362</v>
      </c>
      <c r="E24" s="78">
        <v>16951</v>
      </c>
      <c r="F24" s="13">
        <f t="shared" si="0"/>
        <v>0.50653999999999999</v>
      </c>
      <c r="G24" s="46">
        <f t="shared" si="3"/>
        <v>0.11025392496308951</v>
      </c>
      <c r="H24" s="47">
        <f t="shared" si="2"/>
        <v>0.61679392496308949</v>
      </c>
    </row>
    <row r="25" spans="1:10" x14ac:dyDescent="0.25">
      <c r="A25" s="14">
        <v>8</v>
      </c>
      <c r="B25" s="15">
        <v>49694352</v>
      </c>
      <c r="C25" s="14">
        <v>45.5</v>
      </c>
      <c r="D25" s="78">
        <v>14897</v>
      </c>
      <c r="E25" s="78">
        <v>15601</v>
      </c>
      <c r="F25" s="13">
        <f t="shared" si="0"/>
        <v>0.60543999999999998</v>
      </c>
      <c r="G25" s="46">
        <f t="shared" si="3"/>
        <v>0.11639335465941006</v>
      </c>
      <c r="H25" s="47">
        <f t="shared" si="2"/>
        <v>0.72183335465941001</v>
      </c>
    </row>
    <row r="26" spans="1:10" x14ac:dyDescent="0.25">
      <c r="A26" s="14">
        <v>9</v>
      </c>
      <c r="B26" s="15">
        <v>49694372</v>
      </c>
      <c r="C26" s="14">
        <v>52</v>
      </c>
      <c r="D26" s="79">
        <v>17567</v>
      </c>
      <c r="E26" s="79">
        <v>18106</v>
      </c>
      <c r="F26" s="13">
        <f t="shared" si="0"/>
        <v>0.46354000000000001</v>
      </c>
      <c r="G26" s="46">
        <f t="shared" si="3"/>
        <v>0.13302097675361149</v>
      </c>
      <c r="H26" s="47">
        <f t="shared" si="2"/>
        <v>0.59656097675361153</v>
      </c>
    </row>
    <row r="27" spans="1:10" x14ac:dyDescent="0.25">
      <c r="A27" s="14">
        <v>10</v>
      </c>
      <c r="B27" s="15">
        <v>49694378</v>
      </c>
      <c r="C27" s="14">
        <v>52.6</v>
      </c>
      <c r="D27" s="78">
        <v>24063</v>
      </c>
      <c r="E27" s="78">
        <v>24788</v>
      </c>
      <c r="F27" s="13">
        <f t="shared" si="0"/>
        <v>0.62349999999999994</v>
      </c>
      <c r="G27" s="46">
        <f t="shared" si="3"/>
        <v>0.13455583417769162</v>
      </c>
      <c r="H27" s="47">
        <f t="shared" si="2"/>
        <v>0.75805583417769151</v>
      </c>
    </row>
    <row r="28" spans="1:10" x14ac:dyDescent="0.25">
      <c r="A28" s="14">
        <v>11</v>
      </c>
      <c r="B28" s="15">
        <v>49694373</v>
      </c>
      <c r="C28" s="14">
        <v>50.5</v>
      </c>
      <c r="D28" s="78">
        <v>11882</v>
      </c>
      <c r="E28" s="78">
        <v>11882</v>
      </c>
      <c r="F28" s="13">
        <f t="shared" si="0"/>
        <v>0</v>
      </c>
      <c r="G28" s="46">
        <f t="shared" si="3"/>
        <v>0.12918383319341115</v>
      </c>
      <c r="H28" s="47">
        <f t="shared" si="2"/>
        <v>0.12918383319341115</v>
      </c>
    </row>
    <row r="29" spans="1:10" x14ac:dyDescent="0.25">
      <c r="A29" s="14">
        <v>12</v>
      </c>
      <c r="B29" s="15">
        <v>49694377</v>
      </c>
      <c r="C29" s="14">
        <v>80.900000000000006</v>
      </c>
      <c r="D29" s="78">
        <v>21467</v>
      </c>
      <c r="E29" s="78">
        <v>22470</v>
      </c>
      <c r="F29" s="13">
        <f t="shared" si="0"/>
        <v>0.86258000000000001</v>
      </c>
      <c r="G29" s="46">
        <f t="shared" si="3"/>
        <v>0.20694994268013786</v>
      </c>
      <c r="H29" s="47">
        <f t="shared" si="2"/>
        <v>1.0695299426801379</v>
      </c>
    </row>
    <row r="30" spans="1:10" x14ac:dyDescent="0.25">
      <c r="A30" s="14">
        <v>13</v>
      </c>
      <c r="B30" s="15">
        <v>49694366</v>
      </c>
      <c r="C30" s="14">
        <v>83.6</v>
      </c>
      <c r="D30" s="78">
        <v>26198</v>
      </c>
      <c r="E30" s="78">
        <v>26313</v>
      </c>
      <c r="F30" s="13">
        <f t="shared" si="0"/>
        <v>9.8900000000000002E-2</v>
      </c>
      <c r="G30" s="46">
        <f t="shared" si="3"/>
        <v>0.21385680108849844</v>
      </c>
      <c r="H30" s="47">
        <f t="shared" si="2"/>
        <v>0.31275680108849846</v>
      </c>
    </row>
    <row r="31" spans="1:10" x14ac:dyDescent="0.25">
      <c r="A31" s="16">
        <v>14</v>
      </c>
      <c r="B31" s="17">
        <v>48446947</v>
      </c>
      <c r="C31" s="16">
        <v>85</v>
      </c>
      <c r="D31" s="78">
        <v>24263</v>
      </c>
      <c r="E31" s="78">
        <v>25615</v>
      </c>
      <c r="F31" s="13">
        <f t="shared" si="0"/>
        <v>1.16272</v>
      </c>
      <c r="G31" s="44">
        <f t="shared" si="3"/>
        <v>0.21743813507801879</v>
      </c>
      <c r="H31" s="45">
        <f t="shared" si="2"/>
        <v>1.3801581350780188</v>
      </c>
    </row>
    <row r="32" spans="1:10" x14ac:dyDescent="0.25">
      <c r="A32" s="16">
        <v>15</v>
      </c>
      <c r="B32" s="16">
        <v>49694351</v>
      </c>
      <c r="C32" s="16">
        <v>57.9</v>
      </c>
      <c r="D32" s="78">
        <v>17673</v>
      </c>
      <c r="E32" s="78">
        <v>18353</v>
      </c>
      <c r="F32" s="13">
        <f t="shared" si="0"/>
        <v>0.58479999999999999</v>
      </c>
      <c r="G32" s="44">
        <f t="shared" si="3"/>
        <v>0.14811374142373279</v>
      </c>
      <c r="H32" s="45">
        <f t="shared" si="2"/>
        <v>0.73291374142373278</v>
      </c>
    </row>
    <row r="33" spans="1:8" x14ac:dyDescent="0.25">
      <c r="A33" s="16">
        <v>16</v>
      </c>
      <c r="B33" s="16">
        <v>49694368</v>
      </c>
      <c r="C33" s="11">
        <v>42.3</v>
      </c>
      <c r="D33" s="78">
        <v>16145</v>
      </c>
      <c r="E33" s="78">
        <v>16581</v>
      </c>
      <c r="F33" s="13">
        <f t="shared" si="0"/>
        <v>0.37496000000000002</v>
      </c>
      <c r="G33" s="44">
        <f t="shared" si="3"/>
        <v>0.10820744839764934</v>
      </c>
      <c r="H33" s="45">
        <f t="shared" si="2"/>
        <v>0.48316744839764936</v>
      </c>
    </row>
    <row r="34" spans="1:8" x14ac:dyDescent="0.25">
      <c r="A34" s="16">
        <v>17</v>
      </c>
      <c r="B34" s="16">
        <v>49694356</v>
      </c>
      <c r="C34" s="11">
        <v>45.8</v>
      </c>
      <c r="D34" s="78">
        <v>18104</v>
      </c>
      <c r="E34" s="78">
        <v>18681</v>
      </c>
      <c r="F34" s="13">
        <f t="shared" si="0"/>
        <v>0.49621999999999999</v>
      </c>
      <c r="G34" s="44">
        <f t="shared" si="3"/>
        <v>0.11716078337145011</v>
      </c>
      <c r="H34" s="45">
        <f t="shared" si="2"/>
        <v>0.61338078337145008</v>
      </c>
    </row>
    <row r="35" spans="1:8" x14ac:dyDescent="0.25">
      <c r="A35" s="11">
        <v>18</v>
      </c>
      <c r="B35" s="11">
        <v>49694371</v>
      </c>
      <c r="C35" s="11">
        <v>51.9</v>
      </c>
      <c r="D35" s="78">
        <v>15988</v>
      </c>
      <c r="E35" s="78">
        <v>16800</v>
      </c>
      <c r="F35" s="13">
        <f t="shared" si="0"/>
        <v>0.69831999999999994</v>
      </c>
      <c r="G35" s="44">
        <f t="shared" si="3"/>
        <v>0.13276516718293147</v>
      </c>
      <c r="H35" s="45">
        <f t="shared" si="2"/>
        <v>0.83108516718293135</v>
      </c>
    </row>
    <row r="36" spans="1:8" x14ac:dyDescent="0.25">
      <c r="A36" s="11">
        <v>19</v>
      </c>
      <c r="B36" s="11">
        <v>49694357</v>
      </c>
      <c r="C36" s="11">
        <v>52.8</v>
      </c>
      <c r="D36" s="78">
        <v>2057</v>
      </c>
      <c r="E36" s="78">
        <v>2057</v>
      </c>
      <c r="F36" s="13">
        <f t="shared" si="0"/>
        <v>0</v>
      </c>
      <c r="G36" s="44">
        <f t="shared" si="3"/>
        <v>0.13506745331905165</v>
      </c>
      <c r="H36" s="45">
        <f t="shared" si="2"/>
        <v>0.13506745331905165</v>
      </c>
    </row>
    <row r="37" spans="1:8" x14ac:dyDescent="0.25">
      <c r="A37" s="11">
        <v>20</v>
      </c>
      <c r="B37" s="11">
        <v>49690023</v>
      </c>
      <c r="C37" s="11">
        <v>50.8</v>
      </c>
      <c r="D37" s="78">
        <v>3364</v>
      </c>
      <c r="E37" s="78">
        <v>3364</v>
      </c>
      <c r="F37" s="13">
        <f t="shared" si="0"/>
        <v>0</v>
      </c>
      <c r="G37" s="44">
        <f t="shared" si="3"/>
        <v>0.12995126190545123</v>
      </c>
      <c r="H37" s="45">
        <f t="shared" si="2"/>
        <v>0.12995126190545123</v>
      </c>
    </row>
    <row r="38" spans="1:8" x14ac:dyDescent="0.25">
      <c r="A38" s="11">
        <v>21</v>
      </c>
      <c r="B38" s="11">
        <v>49690017</v>
      </c>
      <c r="C38" s="11">
        <v>80.7</v>
      </c>
      <c r="D38" s="80">
        <v>16453</v>
      </c>
      <c r="E38" s="80">
        <v>16655</v>
      </c>
      <c r="F38" s="13">
        <f t="shared" si="0"/>
        <v>0.17371999999999999</v>
      </c>
      <c r="G38" s="44">
        <f t="shared" si="3"/>
        <v>0.20643832353877783</v>
      </c>
      <c r="H38" s="45">
        <f t="shared" si="2"/>
        <v>0.38015832353877782</v>
      </c>
    </row>
    <row r="39" spans="1:8" x14ac:dyDescent="0.25">
      <c r="A39" s="11">
        <v>22</v>
      </c>
      <c r="B39" s="11">
        <v>49690009</v>
      </c>
      <c r="C39" s="11">
        <v>86.3</v>
      </c>
      <c r="D39" s="80">
        <v>27499</v>
      </c>
      <c r="E39" s="80">
        <v>28552</v>
      </c>
      <c r="F39" s="13">
        <f t="shared" si="0"/>
        <v>0.90557999999999994</v>
      </c>
      <c r="G39" s="44">
        <f t="shared" si="3"/>
        <v>0.22076365949685905</v>
      </c>
      <c r="H39" s="45">
        <f t="shared" si="2"/>
        <v>1.126343659496859</v>
      </c>
    </row>
    <row r="40" spans="1:8" x14ac:dyDescent="0.25">
      <c r="A40" s="11">
        <v>23</v>
      </c>
      <c r="B40" s="11">
        <v>49690012</v>
      </c>
      <c r="C40" s="11">
        <v>87.1</v>
      </c>
      <c r="D40" s="80">
        <v>31537</v>
      </c>
      <c r="E40" s="80">
        <v>32826</v>
      </c>
      <c r="F40" s="13">
        <f t="shared" si="0"/>
        <v>1.1085400000000001</v>
      </c>
      <c r="G40" s="44">
        <f t="shared" si="3"/>
        <v>0.22281013606229921</v>
      </c>
      <c r="H40" s="45">
        <f t="shared" si="2"/>
        <v>1.3313501360622992</v>
      </c>
    </row>
    <row r="41" spans="1:8" x14ac:dyDescent="0.25">
      <c r="A41" s="11">
        <v>24</v>
      </c>
      <c r="B41" s="11">
        <v>49694361</v>
      </c>
      <c r="C41" s="11">
        <v>57.4</v>
      </c>
      <c r="D41" s="80">
        <v>17258</v>
      </c>
      <c r="E41" s="80">
        <v>17873</v>
      </c>
      <c r="F41" s="13">
        <f t="shared" si="0"/>
        <v>0.52890000000000004</v>
      </c>
      <c r="G41" s="44">
        <f t="shared" si="3"/>
        <v>0.14683469357033269</v>
      </c>
      <c r="H41" s="45">
        <f t="shared" si="2"/>
        <v>0.67573469357033278</v>
      </c>
    </row>
    <row r="42" spans="1:8" x14ac:dyDescent="0.25">
      <c r="A42" s="11">
        <v>25</v>
      </c>
      <c r="B42" s="11">
        <v>49694376</v>
      </c>
      <c r="C42" s="11">
        <v>42.6</v>
      </c>
      <c r="D42" s="80">
        <v>7370</v>
      </c>
      <c r="E42" s="80">
        <v>7824</v>
      </c>
      <c r="F42" s="13">
        <f t="shared" si="0"/>
        <v>0.39044000000000001</v>
      </c>
      <c r="G42" s="44">
        <f t="shared" si="3"/>
        <v>0.10897487710968942</v>
      </c>
      <c r="H42" s="45">
        <f t="shared" si="2"/>
        <v>0.49941487710968946</v>
      </c>
    </row>
    <row r="43" spans="1:8" x14ac:dyDescent="0.25">
      <c r="A43" s="11">
        <v>26</v>
      </c>
      <c r="B43" s="11">
        <v>49690027</v>
      </c>
      <c r="C43" s="11">
        <v>45.7</v>
      </c>
      <c r="D43" s="80">
        <v>11057</v>
      </c>
      <c r="E43" s="80">
        <v>11398</v>
      </c>
      <c r="F43" s="13">
        <f t="shared" si="0"/>
        <v>0.29325999999999997</v>
      </c>
      <c r="G43" s="44">
        <f t="shared" si="3"/>
        <v>0.1169049738007701</v>
      </c>
      <c r="H43" s="45">
        <f t="shared" si="2"/>
        <v>0.41016497380077005</v>
      </c>
    </row>
    <row r="44" spans="1:8" x14ac:dyDescent="0.25">
      <c r="A44" s="11">
        <v>27</v>
      </c>
      <c r="B44" s="11">
        <v>49694363</v>
      </c>
      <c r="C44" s="11">
        <v>52.1</v>
      </c>
      <c r="D44" s="80">
        <v>24262</v>
      </c>
      <c r="E44" s="80">
        <v>25256</v>
      </c>
      <c r="F44" s="13">
        <f t="shared" si="0"/>
        <v>0.85483999999999993</v>
      </c>
      <c r="G44" s="44">
        <f t="shared" si="3"/>
        <v>0.13327678632429152</v>
      </c>
      <c r="H44" s="45">
        <f t="shared" si="2"/>
        <v>0.98811678632429145</v>
      </c>
    </row>
    <row r="45" spans="1:8" x14ac:dyDescent="0.25">
      <c r="A45" s="11">
        <v>28</v>
      </c>
      <c r="B45" s="11">
        <v>49690013</v>
      </c>
      <c r="C45" s="11">
        <v>52.6</v>
      </c>
      <c r="D45" s="80">
        <v>22626</v>
      </c>
      <c r="E45" s="80">
        <v>23985</v>
      </c>
      <c r="F45" s="13">
        <f t="shared" si="0"/>
        <v>1.1687399999999999</v>
      </c>
      <c r="G45" s="44">
        <f t="shared" si="3"/>
        <v>0.13455583417769162</v>
      </c>
      <c r="H45" s="45">
        <f t="shared" si="2"/>
        <v>1.3032958341776915</v>
      </c>
    </row>
    <row r="46" spans="1:8" x14ac:dyDescent="0.25">
      <c r="A46" s="11">
        <v>29</v>
      </c>
      <c r="B46" s="11">
        <v>49694355</v>
      </c>
      <c r="C46" s="11">
        <v>50.3</v>
      </c>
      <c r="D46" s="80">
        <v>19578</v>
      </c>
      <c r="E46" s="80">
        <v>20555</v>
      </c>
      <c r="F46" s="13">
        <f t="shared" si="0"/>
        <v>0.84021999999999997</v>
      </c>
      <c r="G46" s="44">
        <f t="shared" si="3"/>
        <v>0.12867221405205109</v>
      </c>
      <c r="H46" s="45">
        <f t="shared" si="2"/>
        <v>0.96889221405205106</v>
      </c>
    </row>
    <row r="47" spans="1:8" x14ac:dyDescent="0.25">
      <c r="A47" s="11">
        <v>30</v>
      </c>
      <c r="B47" s="11">
        <v>48446938</v>
      </c>
      <c r="C47" s="11">
        <v>79</v>
      </c>
      <c r="D47" s="80">
        <v>20575</v>
      </c>
      <c r="E47" s="80">
        <v>21451</v>
      </c>
      <c r="F47" s="13">
        <f t="shared" si="0"/>
        <v>0.75336000000000003</v>
      </c>
      <c r="G47" s="44">
        <f t="shared" si="3"/>
        <v>0.20208956083721746</v>
      </c>
      <c r="H47" s="45">
        <f t="shared" si="2"/>
        <v>0.95544956083721755</v>
      </c>
    </row>
    <row r="48" spans="1:8" x14ac:dyDescent="0.25">
      <c r="A48" s="11">
        <v>31</v>
      </c>
      <c r="B48" s="11">
        <v>49690019</v>
      </c>
      <c r="C48" s="11">
        <v>86</v>
      </c>
      <c r="D48" s="80">
        <v>34514</v>
      </c>
      <c r="E48" s="80">
        <v>35140</v>
      </c>
      <c r="F48" s="13">
        <f t="shared" si="0"/>
        <v>0.53835999999999995</v>
      </c>
      <c r="G48" s="44">
        <f t="shared" si="3"/>
        <v>0.21999623078481897</v>
      </c>
      <c r="H48" s="45">
        <f t="shared" si="2"/>
        <v>0.75835623078481895</v>
      </c>
    </row>
    <row r="49" spans="1:8" x14ac:dyDescent="0.25">
      <c r="A49" s="11">
        <v>32</v>
      </c>
      <c r="B49" s="11">
        <v>49690026</v>
      </c>
      <c r="C49" s="11">
        <v>87.4</v>
      </c>
      <c r="D49" s="80">
        <v>30476</v>
      </c>
      <c r="E49" s="80">
        <v>31070</v>
      </c>
      <c r="F49" s="13">
        <f t="shared" si="0"/>
        <v>0.51083999999999996</v>
      </c>
      <c r="G49" s="44">
        <f t="shared" si="3"/>
        <v>0.22357756477433932</v>
      </c>
      <c r="H49" s="45">
        <f t="shared" si="2"/>
        <v>0.73441756477433928</v>
      </c>
    </row>
    <row r="50" spans="1:8" x14ac:dyDescent="0.25">
      <c r="A50" s="11">
        <v>33</v>
      </c>
      <c r="B50" s="11">
        <v>49694364</v>
      </c>
      <c r="C50" s="11">
        <v>57.1</v>
      </c>
      <c r="D50" s="80">
        <v>19738</v>
      </c>
      <c r="E50" s="80">
        <v>20364</v>
      </c>
      <c r="F50" s="13">
        <f t="shared" si="0"/>
        <v>0.53835999999999995</v>
      </c>
      <c r="G50" s="44">
        <f t="shared" si="3"/>
        <v>0.14606726485829263</v>
      </c>
      <c r="H50" s="45">
        <f t="shared" si="2"/>
        <v>0.68442726485829253</v>
      </c>
    </row>
    <row r="51" spans="1:8" x14ac:dyDescent="0.25">
      <c r="A51" s="11">
        <v>34</v>
      </c>
      <c r="B51" s="11">
        <v>49690020</v>
      </c>
      <c r="C51" s="11">
        <v>42.9</v>
      </c>
      <c r="D51" s="80">
        <v>8701</v>
      </c>
      <c r="E51" s="80">
        <v>8863</v>
      </c>
      <c r="F51" s="13">
        <f t="shared" si="0"/>
        <v>0.13932</v>
      </c>
      <c r="G51" s="44">
        <f t="shared" si="3"/>
        <v>0.10974230582172947</v>
      </c>
      <c r="H51" s="45">
        <f t="shared" si="2"/>
        <v>0.24906230582172947</v>
      </c>
    </row>
    <row r="52" spans="1:8" x14ac:dyDescent="0.25">
      <c r="A52" s="11">
        <v>35</v>
      </c>
      <c r="B52" s="11">
        <v>49690028</v>
      </c>
      <c r="C52" s="11">
        <v>44.3</v>
      </c>
      <c r="D52" s="80">
        <v>15002</v>
      </c>
      <c r="E52" s="80">
        <v>15485</v>
      </c>
      <c r="F52" s="13">
        <f t="shared" si="0"/>
        <v>0.41537999999999997</v>
      </c>
      <c r="G52" s="44">
        <f t="shared" si="3"/>
        <v>0.11332363981124977</v>
      </c>
      <c r="H52" s="45">
        <f t="shared" si="2"/>
        <v>0.52870363981124968</v>
      </c>
    </row>
    <row r="53" spans="1:8" x14ac:dyDescent="0.25">
      <c r="A53" s="11">
        <v>36</v>
      </c>
      <c r="B53" s="11">
        <v>49690015</v>
      </c>
      <c r="C53" s="11">
        <v>51.7</v>
      </c>
      <c r="D53" s="80">
        <v>18975</v>
      </c>
      <c r="E53" s="80">
        <v>20022</v>
      </c>
      <c r="F53" s="13">
        <f t="shared" si="0"/>
        <v>0.90042</v>
      </c>
      <c r="G53" s="44">
        <f t="shared" si="3"/>
        <v>0.13225354804157144</v>
      </c>
      <c r="H53" s="45">
        <f t="shared" si="2"/>
        <v>1.0326735480415714</v>
      </c>
    </row>
    <row r="54" spans="1:8" x14ac:dyDescent="0.25">
      <c r="A54" s="11">
        <v>37</v>
      </c>
      <c r="B54" s="11">
        <v>49690008</v>
      </c>
      <c r="C54" s="11">
        <v>52.3</v>
      </c>
      <c r="D54" s="80">
        <v>21182</v>
      </c>
      <c r="E54" s="80">
        <v>21838</v>
      </c>
      <c r="F54" s="13">
        <f t="shared" si="0"/>
        <v>0.56415999999999999</v>
      </c>
      <c r="G54" s="44">
        <f t="shared" si="3"/>
        <v>0.13378840546565154</v>
      </c>
      <c r="H54" s="45">
        <f t="shared" si="2"/>
        <v>0.69794840546565151</v>
      </c>
    </row>
    <row r="55" spans="1:8" x14ac:dyDescent="0.25">
      <c r="A55" s="11">
        <v>38</v>
      </c>
      <c r="B55" s="11">
        <v>49690029</v>
      </c>
      <c r="C55" s="11">
        <v>50.2</v>
      </c>
      <c r="D55" s="80">
        <v>17507</v>
      </c>
      <c r="E55" s="80">
        <v>18421</v>
      </c>
      <c r="F55" s="13">
        <f t="shared" si="0"/>
        <v>0.78603999999999996</v>
      </c>
      <c r="G55" s="44">
        <f t="shared" si="3"/>
        <v>0.12841640448137109</v>
      </c>
      <c r="H55" s="45">
        <f t="shared" si="2"/>
        <v>0.914456404481371</v>
      </c>
    </row>
    <row r="56" spans="1:8" x14ac:dyDescent="0.25">
      <c r="A56" s="11">
        <v>39</v>
      </c>
      <c r="B56" s="11">
        <v>49690016</v>
      </c>
      <c r="C56" s="11">
        <v>79.7</v>
      </c>
      <c r="D56" s="80">
        <v>13447</v>
      </c>
      <c r="E56" s="80">
        <v>13534</v>
      </c>
      <c r="F56" s="13">
        <f t="shared" si="0"/>
        <v>7.4819999999999998E-2</v>
      </c>
      <c r="G56" s="44">
        <f t="shared" si="3"/>
        <v>0.20388022783197762</v>
      </c>
      <c r="H56" s="45">
        <f t="shared" si="2"/>
        <v>0.27870022783197762</v>
      </c>
    </row>
    <row r="57" spans="1:8" x14ac:dyDescent="0.25">
      <c r="A57" s="11">
        <v>40</v>
      </c>
      <c r="B57" s="11">
        <v>49690024</v>
      </c>
      <c r="C57" s="11">
        <v>86.4</v>
      </c>
      <c r="D57" s="80">
        <v>19284</v>
      </c>
      <c r="E57" s="80">
        <v>20051</v>
      </c>
      <c r="F57" s="13">
        <f t="shared" si="0"/>
        <v>0.65961999999999998</v>
      </c>
      <c r="G57" s="44">
        <f t="shared" si="3"/>
        <v>0.22101946906753911</v>
      </c>
      <c r="H57" s="45">
        <f t="shared" si="2"/>
        <v>0.88063946906753909</v>
      </c>
    </row>
    <row r="58" spans="1:8" x14ac:dyDescent="0.25">
      <c r="A58" s="11">
        <v>41</v>
      </c>
      <c r="B58" s="11">
        <v>49690035</v>
      </c>
      <c r="C58" s="11">
        <v>87.4</v>
      </c>
      <c r="D58" s="80">
        <v>24822</v>
      </c>
      <c r="E58" s="80">
        <v>26138</v>
      </c>
      <c r="F58" s="13">
        <f t="shared" si="0"/>
        <v>1.1317599999999999</v>
      </c>
      <c r="G58" s="44">
        <f t="shared" si="3"/>
        <v>0.22357756477433932</v>
      </c>
      <c r="H58" s="45">
        <f t="shared" si="2"/>
        <v>1.3553375647743393</v>
      </c>
    </row>
    <row r="59" spans="1:8" x14ac:dyDescent="0.25">
      <c r="A59" s="11">
        <v>42</v>
      </c>
      <c r="B59" s="11">
        <v>49690040</v>
      </c>
      <c r="C59" s="11">
        <v>57.4</v>
      </c>
      <c r="D59" s="80">
        <v>17212</v>
      </c>
      <c r="E59" s="80">
        <v>18222</v>
      </c>
      <c r="F59" s="13">
        <f t="shared" si="0"/>
        <v>0.86859999999999993</v>
      </c>
      <c r="G59" s="44">
        <f t="shared" si="3"/>
        <v>0.14683469357033269</v>
      </c>
      <c r="H59" s="45">
        <f t="shared" si="2"/>
        <v>1.0154346935703327</v>
      </c>
    </row>
    <row r="60" spans="1:8" x14ac:dyDescent="0.25">
      <c r="A60" s="11">
        <v>43</v>
      </c>
      <c r="B60" s="11">
        <v>49690038</v>
      </c>
      <c r="C60" s="11">
        <v>42.4</v>
      </c>
      <c r="D60" s="80">
        <v>15558</v>
      </c>
      <c r="E60" s="80">
        <v>16225</v>
      </c>
      <c r="F60" s="13">
        <f t="shared" si="0"/>
        <v>0.57362000000000002</v>
      </c>
      <c r="G60" s="44">
        <f t="shared" si="3"/>
        <v>0.10846325796832937</v>
      </c>
      <c r="H60" s="45">
        <f t="shared" si="2"/>
        <v>0.68208325796832936</v>
      </c>
    </row>
    <row r="61" spans="1:8" x14ac:dyDescent="0.25">
      <c r="A61" s="11">
        <v>44</v>
      </c>
      <c r="B61" s="11">
        <v>49690010</v>
      </c>
      <c r="C61" s="11">
        <v>45.4</v>
      </c>
      <c r="D61" s="80">
        <v>13880</v>
      </c>
      <c r="E61" s="80">
        <v>13967</v>
      </c>
      <c r="F61" s="13">
        <f t="shared" si="0"/>
        <v>7.4819999999999998E-2</v>
      </c>
      <c r="G61" s="44">
        <f t="shared" si="3"/>
        <v>0.11613754508873003</v>
      </c>
      <c r="H61" s="45">
        <f t="shared" si="2"/>
        <v>0.19095754508873003</v>
      </c>
    </row>
    <row r="62" spans="1:8" x14ac:dyDescent="0.25">
      <c r="A62" s="11">
        <v>45</v>
      </c>
      <c r="B62" s="11">
        <v>49690033</v>
      </c>
      <c r="C62" s="11">
        <v>51.4</v>
      </c>
      <c r="D62" s="80">
        <v>14171</v>
      </c>
      <c r="E62" s="80">
        <v>15017</v>
      </c>
      <c r="F62" s="13">
        <f t="shared" si="0"/>
        <v>0.72755999999999998</v>
      </c>
      <c r="G62" s="44">
        <f t="shared" si="3"/>
        <v>0.13148611932953136</v>
      </c>
      <c r="H62" s="45">
        <f t="shared" si="2"/>
        <v>0.85904611932953134</v>
      </c>
    </row>
    <row r="63" spans="1:8" x14ac:dyDescent="0.25">
      <c r="A63" s="11">
        <v>46</v>
      </c>
      <c r="B63" s="11">
        <v>49690054</v>
      </c>
      <c r="C63" s="11">
        <v>53.1</v>
      </c>
      <c r="D63" s="80">
        <v>18872</v>
      </c>
      <c r="E63" s="80">
        <v>19705</v>
      </c>
      <c r="F63" s="13">
        <f t="shared" si="0"/>
        <v>0.71638000000000002</v>
      </c>
      <c r="G63" s="44">
        <f t="shared" si="3"/>
        <v>0.13583488203109173</v>
      </c>
      <c r="H63" s="45">
        <f t="shared" si="2"/>
        <v>0.85221488203109175</v>
      </c>
    </row>
    <row r="64" spans="1:8" x14ac:dyDescent="0.25">
      <c r="A64" s="11">
        <v>47</v>
      </c>
      <c r="B64" s="11">
        <v>49690036</v>
      </c>
      <c r="C64" s="11">
        <v>49.9</v>
      </c>
      <c r="D64" s="80">
        <v>6621</v>
      </c>
      <c r="E64" s="80">
        <v>6621</v>
      </c>
      <c r="F64" s="13">
        <f t="shared" si="0"/>
        <v>0</v>
      </c>
      <c r="G64" s="44">
        <f t="shared" si="3"/>
        <v>0.12764897576933101</v>
      </c>
      <c r="H64" s="45">
        <f t="shared" si="2"/>
        <v>0.12764897576933101</v>
      </c>
    </row>
    <row r="65" spans="1:8" x14ac:dyDescent="0.25">
      <c r="A65" s="11">
        <v>48</v>
      </c>
      <c r="B65" s="11">
        <v>49690043</v>
      </c>
      <c r="C65" s="11">
        <v>79.900000000000006</v>
      </c>
      <c r="D65" s="80">
        <v>9497</v>
      </c>
      <c r="E65" s="80">
        <v>10639</v>
      </c>
      <c r="F65" s="13">
        <f t="shared" si="0"/>
        <v>0.98211999999999999</v>
      </c>
      <c r="G65" s="44">
        <f t="shared" si="3"/>
        <v>0.20439184697333768</v>
      </c>
      <c r="H65" s="45">
        <f t="shared" si="2"/>
        <v>1.1865118469733376</v>
      </c>
    </row>
    <row r="66" spans="1:8" x14ac:dyDescent="0.25">
      <c r="A66" s="11">
        <v>49</v>
      </c>
      <c r="B66" s="11">
        <v>49690052</v>
      </c>
      <c r="C66" s="11">
        <v>78</v>
      </c>
      <c r="D66" s="80">
        <v>31777</v>
      </c>
      <c r="E66" s="80">
        <v>33310</v>
      </c>
      <c r="F66" s="13">
        <f t="shared" si="0"/>
        <v>1.3183799999999999</v>
      </c>
      <c r="G66" s="44">
        <f t="shared" si="3"/>
        <v>0.19953146513041725</v>
      </c>
      <c r="H66" s="47">
        <f t="shared" si="2"/>
        <v>1.5179114651304171</v>
      </c>
    </row>
    <row r="67" spans="1:8" x14ac:dyDescent="0.25">
      <c r="A67" s="11">
        <v>50</v>
      </c>
      <c r="B67" s="11">
        <v>49690050</v>
      </c>
      <c r="C67" s="11">
        <v>87</v>
      </c>
      <c r="D67" s="80">
        <v>14382</v>
      </c>
      <c r="E67" s="80">
        <v>14870</v>
      </c>
      <c r="F67" s="13">
        <f t="shared" si="0"/>
        <v>0.41968</v>
      </c>
      <c r="G67" s="44">
        <f t="shared" si="3"/>
        <v>0.22255432649161921</v>
      </c>
      <c r="H67" s="47">
        <f t="shared" si="2"/>
        <v>0.64223432649161927</v>
      </c>
    </row>
    <row r="68" spans="1:8" x14ac:dyDescent="0.25">
      <c r="A68" s="11">
        <v>51</v>
      </c>
      <c r="B68" s="11">
        <v>49690014</v>
      </c>
      <c r="C68" s="11">
        <v>57</v>
      </c>
      <c r="D68" s="80">
        <v>6820</v>
      </c>
      <c r="E68" s="80">
        <v>6820</v>
      </c>
      <c r="F68" s="13">
        <f t="shared" si="0"/>
        <v>0</v>
      </c>
      <c r="G68" s="44">
        <f t="shared" si="3"/>
        <v>0.14581145528761258</v>
      </c>
      <c r="H68" s="47">
        <f t="shared" si="2"/>
        <v>0.14581145528761258</v>
      </c>
    </row>
    <row r="69" spans="1:8" x14ac:dyDescent="0.25">
      <c r="A69" s="11">
        <v>52</v>
      </c>
      <c r="B69" s="11">
        <v>49690037</v>
      </c>
      <c r="C69" s="11">
        <v>42.2</v>
      </c>
      <c r="D69" s="80">
        <v>12898</v>
      </c>
      <c r="E69" s="80">
        <v>12898</v>
      </c>
      <c r="F69" s="13">
        <f t="shared" si="0"/>
        <v>0</v>
      </c>
      <c r="G69" s="44">
        <f t="shared" si="3"/>
        <v>0.10795163882696934</v>
      </c>
      <c r="H69" s="47">
        <f t="shared" si="2"/>
        <v>0.10795163882696934</v>
      </c>
    </row>
    <row r="70" spans="1:8" x14ac:dyDescent="0.25">
      <c r="A70" s="11">
        <v>53</v>
      </c>
      <c r="B70" s="11">
        <v>49690056</v>
      </c>
      <c r="C70" s="11">
        <v>45.5</v>
      </c>
      <c r="D70" s="80">
        <v>10686</v>
      </c>
      <c r="E70" s="80">
        <v>10910</v>
      </c>
      <c r="F70" s="13">
        <f t="shared" si="0"/>
        <v>0.19264000000000001</v>
      </c>
      <c r="G70" s="44">
        <f t="shared" si="3"/>
        <v>0.11639335465941006</v>
      </c>
      <c r="H70" s="47">
        <f t="shared" si="2"/>
        <v>0.30903335465941006</v>
      </c>
    </row>
    <row r="71" spans="1:8" x14ac:dyDescent="0.25">
      <c r="A71" s="11">
        <v>54</v>
      </c>
      <c r="B71" s="11">
        <v>49690032</v>
      </c>
      <c r="C71" s="11">
        <v>51.6</v>
      </c>
      <c r="D71" s="80">
        <v>9300</v>
      </c>
      <c r="E71" s="80">
        <v>9300</v>
      </c>
      <c r="F71" s="13">
        <f t="shared" si="0"/>
        <v>0</v>
      </c>
      <c r="G71" s="44">
        <f t="shared" si="3"/>
        <v>0.13199773847089138</v>
      </c>
      <c r="H71" s="47">
        <f t="shared" si="2"/>
        <v>0.13199773847089138</v>
      </c>
    </row>
    <row r="72" spans="1:8" x14ac:dyDescent="0.25">
      <c r="A72" s="11">
        <v>55</v>
      </c>
      <c r="B72" s="11">
        <v>49690055</v>
      </c>
      <c r="C72" s="11">
        <v>52.7</v>
      </c>
      <c r="D72" s="80">
        <v>23091</v>
      </c>
      <c r="E72" s="80">
        <v>24192</v>
      </c>
      <c r="F72" s="13">
        <f t="shared" si="0"/>
        <v>0.94685999999999992</v>
      </c>
      <c r="G72" s="44">
        <f t="shared" si="3"/>
        <v>0.13481164374837165</v>
      </c>
      <c r="H72" s="47">
        <f t="shared" si="2"/>
        <v>1.0816716437483715</v>
      </c>
    </row>
    <row r="73" spans="1:8" x14ac:dyDescent="0.25">
      <c r="A73" s="11">
        <v>56</v>
      </c>
      <c r="B73" s="11">
        <v>49690058</v>
      </c>
      <c r="C73" s="11">
        <v>49.9</v>
      </c>
      <c r="D73" s="80">
        <v>14780</v>
      </c>
      <c r="E73" s="80">
        <v>15552</v>
      </c>
      <c r="F73" s="13">
        <f t="shared" si="0"/>
        <v>0.66391999999999995</v>
      </c>
      <c r="G73" s="44">
        <f t="shared" si="3"/>
        <v>0.12764897576933101</v>
      </c>
      <c r="H73" s="47">
        <f t="shared" si="2"/>
        <v>0.79156897576933094</v>
      </c>
    </row>
    <row r="74" spans="1:8" x14ac:dyDescent="0.25">
      <c r="A74" s="11">
        <v>57</v>
      </c>
      <c r="B74" s="11">
        <v>49690011</v>
      </c>
      <c r="C74" s="11">
        <v>79.5</v>
      </c>
      <c r="D74" s="80">
        <v>17897</v>
      </c>
      <c r="E74" s="80">
        <v>18654</v>
      </c>
      <c r="F74" s="13">
        <f t="shared" si="0"/>
        <v>0.65101999999999993</v>
      </c>
      <c r="G74" s="44">
        <f t="shared" si="3"/>
        <v>0.20336860869061757</v>
      </c>
      <c r="H74" s="47">
        <f t="shared" si="2"/>
        <v>0.8543886086906175</v>
      </c>
    </row>
    <row r="75" spans="1:8" x14ac:dyDescent="0.25">
      <c r="A75" s="11">
        <v>58</v>
      </c>
      <c r="B75" s="11">
        <v>49690061</v>
      </c>
      <c r="C75" s="11">
        <v>78.099999999999994</v>
      </c>
      <c r="D75" s="80">
        <v>27404</v>
      </c>
      <c r="E75" s="80">
        <v>28658</v>
      </c>
      <c r="F75" s="13">
        <f t="shared" si="0"/>
        <v>1.0784400000000001</v>
      </c>
      <c r="G75" s="44">
        <f t="shared" si="3"/>
        <v>0.19978727470109722</v>
      </c>
      <c r="H75" s="47">
        <f t="shared" si="2"/>
        <v>1.2782272747010972</v>
      </c>
    </row>
    <row r="76" spans="1:8" x14ac:dyDescent="0.25">
      <c r="A76" s="11">
        <v>59</v>
      </c>
      <c r="B76" s="11">
        <v>49690059</v>
      </c>
      <c r="C76" s="11">
        <v>87</v>
      </c>
      <c r="D76" s="80">
        <v>26365</v>
      </c>
      <c r="E76" s="80">
        <v>27365</v>
      </c>
      <c r="F76" s="13">
        <f t="shared" si="0"/>
        <v>0.86</v>
      </c>
      <c r="G76" s="44">
        <f t="shared" si="3"/>
        <v>0.22255432649161921</v>
      </c>
      <c r="H76" s="47">
        <f t="shared" si="2"/>
        <v>1.0825543264916191</v>
      </c>
    </row>
    <row r="77" spans="1:8" x14ac:dyDescent="0.25">
      <c r="A77" s="11">
        <v>60</v>
      </c>
      <c r="B77" s="11">
        <v>49690049</v>
      </c>
      <c r="C77" s="11">
        <v>56.7</v>
      </c>
      <c r="D77" s="80">
        <v>17380</v>
      </c>
      <c r="E77" s="80">
        <v>18194</v>
      </c>
      <c r="F77" s="13">
        <f t="shared" si="0"/>
        <v>0.70004</v>
      </c>
      <c r="G77" s="44">
        <f t="shared" si="3"/>
        <v>0.14504402657557253</v>
      </c>
      <c r="H77" s="47">
        <f t="shared" si="2"/>
        <v>0.84508402657557258</v>
      </c>
    </row>
    <row r="78" spans="1:8" x14ac:dyDescent="0.25">
      <c r="A78" s="11">
        <v>61</v>
      </c>
      <c r="B78" s="11">
        <v>49690044</v>
      </c>
      <c r="C78" s="11">
        <v>42.5</v>
      </c>
      <c r="D78" s="80">
        <v>9251</v>
      </c>
      <c r="E78" s="80">
        <v>9802</v>
      </c>
      <c r="F78" s="13">
        <f t="shared" si="0"/>
        <v>0.47386</v>
      </c>
      <c r="G78" s="44">
        <f t="shared" si="3"/>
        <v>0.1087190675390094</v>
      </c>
      <c r="H78" s="47">
        <f t="shared" si="2"/>
        <v>0.58257906753900945</v>
      </c>
    </row>
    <row r="79" spans="1:8" x14ac:dyDescent="0.25">
      <c r="A79" s="11">
        <v>62</v>
      </c>
      <c r="B79" s="11">
        <v>49690047</v>
      </c>
      <c r="C79" s="11">
        <v>45.1</v>
      </c>
      <c r="D79" s="80">
        <v>5550</v>
      </c>
      <c r="E79" s="80">
        <v>5550</v>
      </c>
      <c r="F79" s="13">
        <f t="shared" si="0"/>
        <v>0</v>
      </c>
      <c r="G79" s="46">
        <f t="shared" si="3"/>
        <v>0.11537011637668997</v>
      </c>
      <c r="H79" s="47">
        <f t="shared" si="2"/>
        <v>0.11537011637668997</v>
      </c>
    </row>
    <row r="80" spans="1:8" x14ac:dyDescent="0.25">
      <c r="A80" s="11">
        <v>63</v>
      </c>
      <c r="B80" s="11">
        <v>49690046</v>
      </c>
      <c r="C80" s="11">
        <v>51.3</v>
      </c>
      <c r="D80" s="80">
        <v>8511</v>
      </c>
      <c r="E80" s="80">
        <v>8511</v>
      </c>
      <c r="F80" s="13">
        <f t="shared" si="0"/>
        <v>0</v>
      </c>
      <c r="G80" s="46">
        <f t="shared" si="3"/>
        <v>0.13123030975885133</v>
      </c>
      <c r="H80" s="47">
        <f t="shared" si="2"/>
        <v>0.13123030975885133</v>
      </c>
    </row>
    <row r="81" spans="1:8" x14ac:dyDescent="0.25">
      <c r="A81" s="11">
        <v>64</v>
      </c>
      <c r="B81" s="85" t="s">
        <v>49</v>
      </c>
      <c r="C81" s="11">
        <v>52.3</v>
      </c>
      <c r="D81" s="86">
        <f>4.86</f>
        <v>4.8600000000000003</v>
      </c>
      <c r="E81" s="86">
        <f>4.98</f>
        <v>4.9800000000000004</v>
      </c>
      <c r="F81" s="13">
        <f>E81-D81</f>
        <v>0.12000000000000011</v>
      </c>
      <c r="G81" s="46">
        <f t="shared" si="3"/>
        <v>0.13378840546565154</v>
      </c>
      <c r="H81" s="47">
        <f t="shared" si="2"/>
        <v>0.25378840546565162</v>
      </c>
    </row>
    <row r="82" spans="1:8" x14ac:dyDescent="0.25">
      <c r="A82" s="11">
        <v>65</v>
      </c>
      <c r="B82" s="11">
        <v>49690060</v>
      </c>
      <c r="C82" s="11">
        <v>49.5</v>
      </c>
      <c r="D82" s="80">
        <v>18416</v>
      </c>
      <c r="E82" s="80">
        <v>19237</v>
      </c>
      <c r="F82" s="13">
        <f t="shared" si="0"/>
        <v>0.70606000000000002</v>
      </c>
      <c r="G82" s="46">
        <f t="shared" si="3"/>
        <v>0.12662573748661093</v>
      </c>
      <c r="H82" s="47">
        <f t="shared" si="2"/>
        <v>0.83268573748661101</v>
      </c>
    </row>
    <row r="83" spans="1:8" x14ac:dyDescent="0.25">
      <c r="A83" s="11">
        <v>66</v>
      </c>
      <c r="B83" s="11">
        <v>49690051</v>
      </c>
      <c r="C83" s="11">
        <v>78.900000000000006</v>
      </c>
      <c r="D83" s="80">
        <v>17095</v>
      </c>
      <c r="E83" s="80">
        <v>17762</v>
      </c>
      <c r="F83" s="13">
        <f t="shared" ref="F83:F135" si="4">(E83-D83)*0.00086</f>
        <v>0.57362000000000002</v>
      </c>
      <c r="G83" s="46">
        <f t="shared" si="3"/>
        <v>0.20183375126653746</v>
      </c>
      <c r="H83" s="47">
        <f t="shared" ref="H83:H135" si="5">F83+G83</f>
        <v>0.77545375126653748</v>
      </c>
    </row>
    <row r="84" spans="1:8" x14ac:dyDescent="0.25">
      <c r="A84" s="11">
        <v>67</v>
      </c>
      <c r="B84" s="11">
        <v>49694374</v>
      </c>
      <c r="C84" s="11">
        <v>78.099999999999994</v>
      </c>
      <c r="D84" s="80">
        <v>7676</v>
      </c>
      <c r="E84" s="80">
        <v>7676</v>
      </c>
      <c r="F84" s="13">
        <f t="shared" si="4"/>
        <v>0</v>
      </c>
      <c r="G84" s="44">
        <f t="shared" si="3"/>
        <v>0.19978727470109722</v>
      </c>
      <c r="H84" s="47">
        <f t="shared" si="5"/>
        <v>0.19978727470109722</v>
      </c>
    </row>
    <row r="85" spans="1:8" x14ac:dyDescent="0.25">
      <c r="A85" s="11">
        <v>68</v>
      </c>
      <c r="B85" s="11">
        <v>49690030</v>
      </c>
      <c r="C85" s="11">
        <v>78.099999999999994</v>
      </c>
      <c r="D85" s="80">
        <v>26573</v>
      </c>
      <c r="E85" s="80">
        <v>26816</v>
      </c>
      <c r="F85" s="13">
        <f t="shared" si="4"/>
        <v>0.20898</v>
      </c>
      <c r="G85" s="44">
        <f t="shared" si="3"/>
        <v>0.19978727470109722</v>
      </c>
      <c r="H85" s="47">
        <f t="shared" si="5"/>
        <v>0.40876727470109719</v>
      </c>
    </row>
    <row r="86" spans="1:8" x14ac:dyDescent="0.25">
      <c r="A86" s="11">
        <v>69</v>
      </c>
      <c r="B86" s="11">
        <v>49690022</v>
      </c>
      <c r="C86" s="11">
        <v>56.8</v>
      </c>
      <c r="D86" s="80">
        <v>7689</v>
      </c>
      <c r="E86" s="80">
        <v>7714</v>
      </c>
      <c r="F86" s="13">
        <f t="shared" si="4"/>
        <v>2.1499999999999998E-2</v>
      </c>
      <c r="G86" s="44">
        <f t="shared" ref="G86:G135" si="6">C86*$G$11/6908.6</f>
        <v>0.14529983614625253</v>
      </c>
      <c r="H86" s="47">
        <f t="shared" si="5"/>
        <v>0.16679983614625252</v>
      </c>
    </row>
    <row r="87" spans="1:8" x14ac:dyDescent="0.25">
      <c r="A87" s="11">
        <v>70</v>
      </c>
      <c r="B87" s="11">
        <v>49690018</v>
      </c>
      <c r="C87" s="11">
        <v>42</v>
      </c>
      <c r="D87" s="80">
        <v>10580</v>
      </c>
      <c r="E87" s="80">
        <v>10580</v>
      </c>
      <c r="F87" s="13">
        <f t="shared" si="4"/>
        <v>0</v>
      </c>
      <c r="G87" s="44">
        <f t="shared" si="6"/>
        <v>0.10744001968560928</v>
      </c>
      <c r="H87" s="47">
        <f t="shared" si="5"/>
        <v>0.10744001968560928</v>
      </c>
    </row>
    <row r="88" spans="1:8" x14ac:dyDescent="0.25">
      <c r="A88" s="11">
        <v>71</v>
      </c>
      <c r="B88" s="11">
        <v>49690021</v>
      </c>
      <c r="C88" s="11">
        <v>45.2</v>
      </c>
      <c r="D88" s="80">
        <v>13254</v>
      </c>
      <c r="E88" s="80">
        <v>13561</v>
      </c>
      <c r="F88" s="13">
        <f t="shared" si="4"/>
        <v>0.26401999999999998</v>
      </c>
      <c r="G88" s="44">
        <f t="shared" si="6"/>
        <v>0.11562592594736999</v>
      </c>
      <c r="H88" s="47">
        <f t="shared" si="5"/>
        <v>0.37964592594736996</v>
      </c>
    </row>
    <row r="89" spans="1:8" x14ac:dyDescent="0.25">
      <c r="A89" s="11">
        <v>72</v>
      </c>
      <c r="B89" s="11">
        <v>49690037</v>
      </c>
      <c r="C89" s="11">
        <v>51.4</v>
      </c>
      <c r="D89" s="80">
        <v>4978</v>
      </c>
      <c r="E89" s="80">
        <v>4978</v>
      </c>
      <c r="F89" s="13">
        <f t="shared" si="4"/>
        <v>0</v>
      </c>
      <c r="G89" s="44">
        <f t="shared" si="6"/>
        <v>0.13148611932953136</v>
      </c>
      <c r="H89" s="47">
        <f t="shared" si="5"/>
        <v>0.13148611932953136</v>
      </c>
    </row>
    <row r="90" spans="1:8" x14ac:dyDescent="0.25">
      <c r="A90" s="11">
        <v>73</v>
      </c>
      <c r="B90" s="11">
        <v>49690034</v>
      </c>
      <c r="C90" s="11">
        <v>52.1</v>
      </c>
      <c r="D90" s="80">
        <v>13538</v>
      </c>
      <c r="E90" s="80">
        <v>14645</v>
      </c>
      <c r="F90" s="13">
        <f t="shared" si="4"/>
        <v>0.95201999999999998</v>
      </c>
      <c r="G90" s="44">
        <f t="shared" si="6"/>
        <v>0.13327678632429152</v>
      </c>
      <c r="H90" s="47">
        <f t="shared" si="5"/>
        <v>1.0852967863242915</v>
      </c>
    </row>
    <row r="91" spans="1:8" x14ac:dyDescent="0.25">
      <c r="A91" s="11">
        <v>74</v>
      </c>
      <c r="B91" s="11">
        <v>49777205</v>
      </c>
      <c r="C91" s="11">
        <v>49.7</v>
      </c>
      <c r="D91" s="80">
        <v>10323</v>
      </c>
      <c r="E91" s="80">
        <v>10884</v>
      </c>
      <c r="F91" s="13">
        <f t="shared" si="4"/>
        <v>0.48246</v>
      </c>
      <c r="G91" s="44">
        <f t="shared" si="6"/>
        <v>0.12713735662797099</v>
      </c>
      <c r="H91" s="47">
        <f t="shared" si="5"/>
        <v>0.60959735662797099</v>
      </c>
    </row>
    <row r="92" spans="1:8" x14ac:dyDescent="0.25">
      <c r="A92" s="11">
        <v>75</v>
      </c>
      <c r="B92" s="11">
        <v>49730686</v>
      </c>
      <c r="C92" s="11">
        <v>79</v>
      </c>
      <c r="D92" s="80">
        <v>17439</v>
      </c>
      <c r="E92" s="80">
        <v>18228</v>
      </c>
      <c r="F92" s="13">
        <f t="shared" si="4"/>
        <v>0.67854000000000003</v>
      </c>
      <c r="G92" s="44">
        <f t="shared" si="6"/>
        <v>0.20208956083721746</v>
      </c>
      <c r="H92" s="47">
        <f t="shared" si="5"/>
        <v>0.88062956083721744</v>
      </c>
    </row>
    <row r="93" spans="1:8" x14ac:dyDescent="0.25">
      <c r="A93" s="11">
        <v>76</v>
      </c>
      <c r="B93" s="11">
        <v>49690025</v>
      </c>
      <c r="C93" s="11">
        <v>78.3</v>
      </c>
      <c r="D93" s="80">
        <v>27985</v>
      </c>
      <c r="E93" s="80">
        <v>28903</v>
      </c>
      <c r="F93" s="13">
        <f t="shared" si="4"/>
        <v>0.78947999999999996</v>
      </c>
      <c r="G93" s="44">
        <f t="shared" si="6"/>
        <v>0.20029889384245728</v>
      </c>
      <c r="H93" s="47">
        <f t="shared" si="5"/>
        <v>0.98977889384245721</v>
      </c>
    </row>
    <row r="94" spans="1:8" x14ac:dyDescent="0.25">
      <c r="A94" s="11">
        <v>77</v>
      </c>
      <c r="B94" s="11">
        <v>49690042</v>
      </c>
      <c r="C94" s="11">
        <v>78.2</v>
      </c>
      <c r="D94" s="80">
        <v>9998</v>
      </c>
      <c r="E94" s="80">
        <v>9998</v>
      </c>
      <c r="F94" s="13">
        <f t="shared" si="4"/>
        <v>0</v>
      </c>
      <c r="G94" s="44">
        <f t="shared" si="6"/>
        <v>0.20004308427177731</v>
      </c>
      <c r="H94" s="47">
        <f t="shared" si="5"/>
        <v>0.20004308427177731</v>
      </c>
    </row>
    <row r="95" spans="1:8" x14ac:dyDescent="0.25">
      <c r="A95" s="11">
        <v>78</v>
      </c>
      <c r="B95" s="11">
        <v>49730694</v>
      </c>
      <c r="C95" s="11">
        <v>56.7</v>
      </c>
      <c r="D95" s="80">
        <v>6664</v>
      </c>
      <c r="E95" s="80">
        <v>6664</v>
      </c>
      <c r="F95" s="13">
        <f t="shared" si="4"/>
        <v>0</v>
      </c>
      <c r="G95" s="44">
        <f t="shared" si="6"/>
        <v>0.14504402657557253</v>
      </c>
      <c r="H95" s="47">
        <f t="shared" si="5"/>
        <v>0.14504402657557253</v>
      </c>
    </row>
    <row r="96" spans="1:8" x14ac:dyDescent="0.25">
      <c r="A96" s="11">
        <v>79</v>
      </c>
      <c r="B96" s="11">
        <v>49690039</v>
      </c>
      <c r="C96" s="11">
        <v>42</v>
      </c>
      <c r="D96" s="80">
        <v>3142</v>
      </c>
      <c r="E96" s="80">
        <v>3145</v>
      </c>
      <c r="F96" s="13">
        <f t="shared" si="4"/>
        <v>2.5799999999999998E-3</v>
      </c>
      <c r="G96" s="44">
        <f t="shared" si="6"/>
        <v>0.10744001968560928</v>
      </c>
      <c r="H96" s="47">
        <f t="shared" si="5"/>
        <v>0.11002001968560927</v>
      </c>
    </row>
    <row r="97" spans="1:8" x14ac:dyDescent="0.25">
      <c r="A97" s="11">
        <v>80</v>
      </c>
      <c r="B97" s="11">
        <v>49730693</v>
      </c>
      <c r="C97" s="11">
        <v>44.9</v>
      </c>
      <c r="D97" s="80">
        <v>15204</v>
      </c>
      <c r="E97" s="80">
        <v>15667</v>
      </c>
      <c r="F97" s="13">
        <f t="shared" si="4"/>
        <v>0.39817999999999998</v>
      </c>
      <c r="G97" s="44">
        <f t="shared" si="6"/>
        <v>0.11485849723532991</v>
      </c>
      <c r="H97" s="47">
        <f t="shared" si="5"/>
        <v>0.5130384972353299</v>
      </c>
    </row>
    <row r="98" spans="1:8" x14ac:dyDescent="0.25">
      <c r="A98" s="11">
        <v>81</v>
      </c>
      <c r="B98" s="11">
        <v>49730689</v>
      </c>
      <c r="C98" s="11">
        <v>51.3</v>
      </c>
      <c r="D98" s="80">
        <v>16851</v>
      </c>
      <c r="E98" s="80">
        <v>18001</v>
      </c>
      <c r="F98" s="13">
        <f t="shared" si="4"/>
        <v>0.98899999999999999</v>
      </c>
      <c r="G98" s="44">
        <f t="shared" si="6"/>
        <v>0.13123030975885133</v>
      </c>
      <c r="H98" s="47">
        <f t="shared" si="5"/>
        <v>1.1202303097588513</v>
      </c>
    </row>
    <row r="99" spans="1:8" x14ac:dyDescent="0.25">
      <c r="A99" s="11">
        <v>82</v>
      </c>
      <c r="B99" s="11">
        <v>49777206</v>
      </c>
      <c r="C99" s="11">
        <v>51.6</v>
      </c>
      <c r="D99" s="80">
        <v>22544</v>
      </c>
      <c r="E99" s="80">
        <v>23774</v>
      </c>
      <c r="F99" s="13">
        <f t="shared" si="4"/>
        <v>1.0578000000000001</v>
      </c>
      <c r="G99" s="44">
        <f t="shared" si="6"/>
        <v>0.13199773847089138</v>
      </c>
      <c r="H99" s="47">
        <f t="shared" si="5"/>
        <v>1.1897977384708915</v>
      </c>
    </row>
    <row r="100" spans="1:8" x14ac:dyDescent="0.25">
      <c r="A100" s="11">
        <v>83</v>
      </c>
      <c r="B100" s="11">
        <v>49777193</v>
      </c>
      <c r="C100" s="11">
        <v>49.7</v>
      </c>
      <c r="D100" s="80">
        <v>4439</v>
      </c>
      <c r="E100" s="80">
        <v>4439</v>
      </c>
      <c r="F100" s="13">
        <f t="shared" si="4"/>
        <v>0</v>
      </c>
      <c r="G100" s="44">
        <f t="shared" si="6"/>
        <v>0.12713735662797099</v>
      </c>
      <c r="H100" s="47">
        <f t="shared" si="5"/>
        <v>0.12713735662797099</v>
      </c>
    </row>
    <row r="101" spans="1:8" x14ac:dyDescent="0.25">
      <c r="A101" s="11">
        <v>84</v>
      </c>
      <c r="B101" s="11">
        <v>49777196</v>
      </c>
      <c r="C101" s="11">
        <v>75.7</v>
      </c>
      <c r="D101" s="80">
        <v>6644</v>
      </c>
      <c r="E101" s="80">
        <v>6644</v>
      </c>
      <c r="F101" s="13">
        <f t="shared" si="4"/>
        <v>0</v>
      </c>
      <c r="G101" s="44">
        <f t="shared" si="6"/>
        <v>0.19364784500477672</v>
      </c>
      <c r="H101" s="47">
        <f t="shared" si="5"/>
        <v>0.19364784500477672</v>
      </c>
    </row>
    <row r="102" spans="1:8" x14ac:dyDescent="0.25">
      <c r="A102" s="11">
        <v>85</v>
      </c>
      <c r="B102" s="11">
        <v>49777188</v>
      </c>
      <c r="C102" s="11">
        <v>88.1</v>
      </c>
      <c r="D102" s="80">
        <v>26500</v>
      </c>
      <c r="E102" s="80">
        <v>27304</v>
      </c>
      <c r="F102" s="13">
        <f t="shared" si="4"/>
        <v>0.69143999999999994</v>
      </c>
      <c r="G102" s="44">
        <f t="shared" si="6"/>
        <v>0.22536823176909945</v>
      </c>
      <c r="H102" s="47">
        <f t="shared" si="5"/>
        <v>0.91680823176909942</v>
      </c>
    </row>
    <row r="103" spans="1:8" x14ac:dyDescent="0.25">
      <c r="A103" s="11">
        <v>86</v>
      </c>
      <c r="B103" s="11">
        <v>49690031</v>
      </c>
      <c r="C103" s="11">
        <v>49</v>
      </c>
      <c r="D103" s="80">
        <v>14619</v>
      </c>
      <c r="E103" s="80">
        <v>15346</v>
      </c>
      <c r="F103" s="13">
        <f t="shared" si="4"/>
        <v>0.62522</v>
      </c>
      <c r="G103" s="44">
        <f t="shared" si="6"/>
        <v>0.12534668963321083</v>
      </c>
      <c r="H103" s="47">
        <f t="shared" si="5"/>
        <v>0.75056668963321083</v>
      </c>
    </row>
    <row r="104" spans="1:8" x14ac:dyDescent="0.25">
      <c r="A104" s="11">
        <v>87</v>
      </c>
      <c r="B104" s="11">
        <v>49730696</v>
      </c>
      <c r="C104" s="11">
        <v>42.6</v>
      </c>
      <c r="D104" s="80">
        <v>9419</v>
      </c>
      <c r="E104" s="80">
        <v>10023</v>
      </c>
      <c r="F104" s="13">
        <f t="shared" si="4"/>
        <v>0.51944000000000001</v>
      </c>
      <c r="G104" s="44">
        <f t="shared" si="6"/>
        <v>0.10897487710968942</v>
      </c>
      <c r="H104" s="47">
        <f t="shared" si="5"/>
        <v>0.62841487710968946</v>
      </c>
    </row>
    <row r="105" spans="1:8" x14ac:dyDescent="0.25">
      <c r="A105" s="11">
        <v>88</v>
      </c>
      <c r="B105" s="11">
        <v>49777183</v>
      </c>
      <c r="C105" s="11">
        <v>45</v>
      </c>
      <c r="D105" s="80">
        <v>10414</v>
      </c>
      <c r="E105" s="80">
        <v>10414</v>
      </c>
      <c r="F105" s="13">
        <f t="shared" si="4"/>
        <v>0</v>
      </c>
      <c r="G105" s="44">
        <f t="shared" si="6"/>
        <v>0.11511430680600994</v>
      </c>
      <c r="H105" s="47">
        <f t="shared" si="5"/>
        <v>0.11511430680600994</v>
      </c>
    </row>
    <row r="106" spans="1:8" x14ac:dyDescent="0.25">
      <c r="A106" s="11">
        <v>89</v>
      </c>
      <c r="B106" s="11">
        <v>49690045</v>
      </c>
      <c r="C106" s="11">
        <v>51.2</v>
      </c>
      <c r="D106" s="80">
        <v>19504</v>
      </c>
      <c r="E106" s="80">
        <v>20468</v>
      </c>
      <c r="F106" s="13">
        <f t="shared" si="4"/>
        <v>0.82904</v>
      </c>
      <c r="G106" s="44">
        <f t="shared" si="6"/>
        <v>0.13097450018817131</v>
      </c>
      <c r="H106" s="47">
        <f t="shared" si="5"/>
        <v>0.96001450018817125</v>
      </c>
    </row>
    <row r="107" spans="1:8" x14ac:dyDescent="0.25">
      <c r="A107" s="11">
        <v>90</v>
      </c>
      <c r="B107" s="11">
        <v>49777189</v>
      </c>
      <c r="C107" s="11">
        <v>52.1</v>
      </c>
      <c r="D107" s="80">
        <v>13259</v>
      </c>
      <c r="E107" s="80">
        <v>13637</v>
      </c>
      <c r="F107" s="13">
        <f t="shared" si="4"/>
        <v>0.32507999999999998</v>
      </c>
      <c r="G107" s="44">
        <f t="shared" si="6"/>
        <v>0.13327678632429152</v>
      </c>
      <c r="H107" s="47">
        <f t="shared" si="5"/>
        <v>0.4583567863242915</v>
      </c>
    </row>
    <row r="108" spans="1:8" x14ac:dyDescent="0.25">
      <c r="A108" s="11">
        <v>91</v>
      </c>
      <c r="B108" s="11">
        <v>49777185</v>
      </c>
      <c r="C108" s="11">
        <v>49.8</v>
      </c>
      <c r="D108" s="80">
        <v>20800</v>
      </c>
      <c r="E108" s="80">
        <v>21919</v>
      </c>
      <c r="F108" s="13">
        <f t="shared" si="4"/>
        <v>0.96233999999999997</v>
      </c>
      <c r="G108" s="44">
        <f t="shared" si="6"/>
        <v>0.12739316619865099</v>
      </c>
      <c r="H108" s="47">
        <f t="shared" si="5"/>
        <v>1.0897331661986509</v>
      </c>
    </row>
    <row r="109" spans="1:8" x14ac:dyDescent="0.25">
      <c r="A109" s="11">
        <v>92</v>
      </c>
      <c r="B109" s="11">
        <v>49777190</v>
      </c>
      <c r="C109" s="11">
        <v>75.5</v>
      </c>
      <c r="D109" s="80">
        <v>22980</v>
      </c>
      <c r="E109" s="80">
        <v>24049</v>
      </c>
      <c r="F109" s="13">
        <f t="shared" si="4"/>
        <v>0.91933999999999994</v>
      </c>
      <c r="G109" s="44">
        <f t="shared" si="6"/>
        <v>0.19313622586341669</v>
      </c>
      <c r="H109" s="47">
        <f t="shared" si="5"/>
        <v>1.1124762258634167</v>
      </c>
    </row>
    <row r="110" spans="1:8" x14ac:dyDescent="0.25">
      <c r="A110" s="11">
        <v>93</v>
      </c>
      <c r="B110" s="11">
        <v>49730704</v>
      </c>
      <c r="C110" s="11">
        <v>34</v>
      </c>
      <c r="D110" s="80">
        <v>8239</v>
      </c>
      <c r="E110" s="80">
        <v>8239</v>
      </c>
      <c r="F110" s="13">
        <f t="shared" si="4"/>
        <v>0</v>
      </c>
      <c r="G110" s="44">
        <f t="shared" si="6"/>
        <v>8.6975254031207511E-2</v>
      </c>
      <c r="H110" s="47">
        <f t="shared" si="5"/>
        <v>8.6975254031207511E-2</v>
      </c>
    </row>
    <row r="111" spans="1:8" x14ac:dyDescent="0.25">
      <c r="A111" s="19" t="s">
        <v>3</v>
      </c>
      <c r="B111" s="11">
        <v>49777192</v>
      </c>
      <c r="C111" s="11">
        <v>49.1</v>
      </c>
      <c r="D111" s="80">
        <v>6982</v>
      </c>
      <c r="E111" s="80">
        <v>6982</v>
      </c>
      <c r="F111" s="13">
        <f t="shared" si="4"/>
        <v>0</v>
      </c>
      <c r="G111" s="44">
        <f t="shared" si="6"/>
        <v>0.12560249920389085</v>
      </c>
      <c r="H111" s="47">
        <f t="shared" si="5"/>
        <v>0.12560249920389085</v>
      </c>
    </row>
    <row r="112" spans="1:8" x14ac:dyDescent="0.25">
      <c r="A112" s="11">
        <v>94</v>
      </c>
      <c r="B112" s="11">
        <v>49777209</v>
      </c>
      <c r="C112" s="11">
        <v>48.5</v>
      </c>
      <c r="D112" s="80">
        <v>4617</v>
      </c>
      <c r="E112" s="80">
        <v>4617</v>
      </c>
      <c r="F112" s="13">
        <f t="shared" si="4"/>
        <v>0</v>
      </c>
      <c r="G112" s="44">
        <f t="shared" si="6"/>
        <v>0.12406764177981071</v>
      </c>
      <c r="H112" s="47">
        <f t="shared" si="5"/>
        <v>0.12406764177981071</v>
      </c>
    </row>
    <row r="113" spans="1:8" x14ac:dyDescent="0.25">
      <c r="A113" s="11">
        <v>95</v>
      </c>
      <c r="B113" s="11">
        <v>49777195</v>
      </c>
      <c r="C113" s="11">
        <v>42.4</v>
      </c>
      <c r="D113" s="80">
        <v>11164</v>
      </c>
      <c r="E113" s="80">
        <v>11164</v>
      </c>
      <c r="F113" s="13">
        <f t="shared" si="4"/>
        <v>0</v>
      </c>
      <c r="G113" s="44">
        <f t="shared" si="6"/>
        <v>0.10846325796832937</v>
      </c>
      <c r="H113" s="47">
        <f t="shared" si="5"/>
        <v>0.10846325796832937</v>
      </c>
    </row>
    <row r="114" spans="1:8" x14ac:dyDescent="0.25">
      <c r="A114" s="11">
        <v>96</v>
      </c>
      <c r="B114" s="11">
        <v>49777187</v>
      </c>
      <c r="C114" s="11">
        <v>46</v>
      </c>
      <c r="D114" s="80">
        <v>17230</v>
      </c>
      <c r="E114" s="80">
        <v>18027</v>
      </c>
      <c r="F114" s="13">
        <f t="shared" si="4"/>
        <v>0.68542000000000003</v>
      </c>
      <c r="G114" s="44">
        <f t="shared" si="6"/>
        <v>0.11767240251281016</v>
      </c>
      <c r="H114" s="47">
        <f t="shared" si="5"/>
        <v>0.80309240251281022</v>
      </c>
    </row>
    <row r="115" spans="1:8" x14ac:dyDescent="0.25">
      <c r="A115" s="11">
        <v>97</v>
      </c>
      <c r="B115" s="11">
        <v>49730692</v>
      </c>
      <c r="C115" s="11">
        <v>52.4</v>
      </c>
      <c r="D115" s="80">
        <v>11697</v>
      </c>
      <c r="E115" s="80">
        <v>12666</v>
      </c>
      <c r="F115" s="13">
        <f t="shared" si="4"/>
        <v>0.83333999999999997</v>
      </c>
      <c r="G115" s="44">
        <f t="shared" si="6"/>
        <v>0.13404421503633157</v>
      </c>
      <c r="H115" s="47">
        <f t="shared" si="5"/>
        <v>0.96738421503633154</v>
      </c>
    </row>
    <row r="116" spans="1:8" x14ac:dyDescent="0.25">
      <c r="A116" s="11">
        <v>98</v>
      </c>
      <c r="B116" s="11">
        <v>49730699</v>
      </c>
      <c r="C116" s="11">
        <v>51.7</v>
      </c>
      <c r="D116" s="80">
        <v>21968</v>
      </c>
      <c r="E116" s="80">
        <v>22495</v>
      </c>
      <c r="F116" s="13">
        <f t="shared" si="4"/>
        <v>0.45322000000000001</v>
      </c>
      <c r="G116" s="44">
        <f t="shared" si="6"/>
        <v>0.13225354804157144</v>
      </c>
      <c r="H116" s="47">
        <f t="shared" si="5"/>
        <v>0.58547354804157148</v>
      </c>
    </row>
    <row r="117" spans="1:8" x14ac:dyDescent="0.25">
      <c r="A117" s="11">
        <v>99</v>
      </c>
      <c r="B117" s="11">
        <v>49730683</v>
      </c>
      <c r="C117" s="11">
        <v>50.1</v>
      </c>
      <c r="D117" s="80">
        <v>17962</v>
      </c>
      <c r="E117" s="80">
        <v>18220</v>
      </c>
      <c r="F117" s="13">
        <f t="shared" si="4"/>
        <v>0.22187999999999999</v>
      </c>
      <c r="G117" s="44">
        <f t="shared" si="6"/>
        <v>0.12816059491069107</v>
      </c>
      <c r="H117" s="47">
        <f t="shared" si="5"/>
        <v>0.35004059491069106</v>
      </c>
    </row>
    <row r="118" spans="1:8" x14ac:dyDescent="0.25">
      <c r="A118" s="11">
        <v>100</v>
      </c>
      <c r="B118" s="11">
        <v>49730685</v>
      </c>
      <c r="C118" s="11">
        <v>76.599999999999994</v>
      </c>
      <c r="D118" s="80">
        <v>6323</v>
      </c>
      <c r="E118" s="80">
        <v>6323</v>
      </c>
      <c r="F118" s="13">
        <f t="shared" si="4"/>
        <v>0</v>
      </c>
      <c r="G118" s="44">
        <f t="shared" si="6"/>
        <v>0.1959501311408969</v>
      </c>
      <c r="H118" s="47">
        <f t="shared" si="5"/>
        <v>0.1959501311408969</v>
      </c>
    </row>
    <row r="119" spans="1:8" x14ac:dyDescent="0.25">
      <c r="A119" s="11">
        <v>101</v>
      </c>
      <c r="B119" s="11">
        <v>49730406</v>
      </c>
      <c r="C119" s="11">
        <v>92.9</v>
      </c>
      <c r="D119" s="80">
        <v>33931</v>
      </c>
      <c r="E119" s="80">
        <v>35658</v>
      </c>
      <c r="F119" s="13">
        <f t="shared" si="4"/>
        <v>1.48522</v>
      </c>
      <c r="G119" s="44">
        <f t="shared" si="6"/>
        <v>0.23764709116174054</v>
      </c>
      <c r="H119" s="47">
        <f t="shared" si="5"/>
        <v>1.7228670911617405</v>
      </c>
    </row>
    <row r="120" spans="1:8" x14ac:dyDescent="0.25">
      <c r="A120" s="11">
        <v>102</v>
      </c>
      <c r="B120" s="11">
        <v>49730702</v>
      </c>
      <c r="C120" s="11">
        <v>48</v>
      </c>
      <c r="D120" s="80">
        <v>18056</v>
      </c>
      <c r="E120" s="80">
        <v>18476</v>
      </c>
      <c r="F120" s="13">
        <f t="shared" si="4"/>
        <v>0.36119999999999997</v>
      </c>
      <c r="G120" s="44">
        <f t="shared" si="6"/>
        <v>0.1227885939264106</v>
      </c>
      <c r="H120" s="47">
        <f t="shared" si="5"/>
        <v>0.48398859392641058</v>
      </c>
    </row>
    <row r="121" spans="1:8" x14ac:dyDescent="0.25">
      <c r="A121" s="11">
        <v>103</v>
      </c>
      <c r="B121" s="11">
        <v>49730700</v>
      </c>
      <c r="C121" s="11">
        <v>42.5</v>
      </c>
      <c r="D121" s="80">
        <v>15037</v>
      </c>
      <c r="E121" s="80">
        <v>15786</v>
      </c>
      <c r="F121" s="13">
        <f t="shared" si="4"/>
        <v>0.64413999999999993</v>
      </c>
      <c r="G121" s="44">
        <f t="shared" si="6"/>
        <v>0.1087190675390094</v>
      </c>
      <c r="H121" s="47">
        <f t="shared" si="5"/>
        <v>0.75285906753900933</v>
      </c>
    </row>
    <row r="122" spans="1:8" x14ac:dyDescent="0.25">
      <c r="A122" s="11">
        <v>104</v>
      </c>
      <c r="B122" s="11">
        <v>49730705</v>
      </c>
      <c r="C122" s="11">
        <v>45.4</v>
      </c>
      <c r="D122" s="80">
        <v>5938</v>
      </c>
      <c r="E122" s="80">
        <v>5938</v>
      </c>
      <c r="F122" s="13">
        <f t="shared" si="4"/>
        <v>0</v>
      </c>
      <c r="G122" s="44">
        <f t="shared" si="6"/>
        <v>0.11613754508873003</v>
      </c>
      <c r="H122" s="47">
        <f t="shared" si="5"/>
        <v>0.11613754508873003</v>
      </c>
    </row>
    <row r="123" spans="1:8" x14ac:dyDescent="0.25">
      <c r="A123" s="11">
        <v>105</v>
      </c>
      <c r="B123" s="11">
        <v>49730684</v>
      </c>
      <c r="C123" s="11">
        <v>51.7</v>
      </c>
      <c r="D123" s="80">
        <v>13621</v>
      </c>
      <c r="E123" s="80">
        <v>14002</v>
      </c>
      <c r="F123" s="13">
        <f t="shared" si="4"/>
        <v>0.32766000000000001</v>
      </c>
      <c r="G123" s="44">
        <f t="shared" si="6"/>
        <v>0.13225354804157144</v>
      </c>
      <c r="H123" s="47">
        <f t="shared" si="5"/>
        <v>0.45991354804157147</v>
      </c>
    </row>
    <row r="124" spans="1:8" x14ac:dyDescent="0.25">
      <c r="A124" s="11">
        <v>106</v>
      </c>
      <c r="B124" s="11">
        <v>49730698</v>
      </c>
      <c r="C124" s="11">
        <v>51.8</v>
      </c>
      <c r="D124" s="80">
        <v>21674</v>
      </c>
      <c r="E124" s="80">
        <v>21817</v>
      </c>
      <c r="F124" s="13">
        <f t="shared" si="4"/>
        <v>0.12297999999999999</v>
      </c>
      <c r="G124" s="44">
        <f t="shared" si="6"/>
        <v>0.13250935761225144</v>
      </c>
      <c r="H124" s="47">
        <f t="shared" si="5"/>
        <v>0.25548935761225144</v>
      </c>
    </row>
    <row r="125" spans="1:8" x14ac:dyDescent="0.25">
      <c r="A125" s="11">
        <v>107</v>
      </c>
      <c r="B125" s="11">
        <v>49730701</v>
      </c>
      <c r="C125" s="11">
        <v>49.9</v>
      </c>
      <c r="D125" s="80">
        <v>2008</v>
      </c>
      <c r="E125" s="80">
        <v>2008</v>
      </c>
      <c r="F125" s="13">
        <f t="shared" si="4"/>
        <v>0</v>
      </c>
      <c r="G125" s="46">
        <f t="shared" si="6"/>
        <v>0.12764897576933101</v>
      </c>
      <c r="H125" s="47">
        <f t="shared" si="5"/>
        <v>0.12764897576933101</v>
      </c>
    </row>
    <row r="126" spans="1:8" x14ac:dyDescent="0.25">
      <c r="A126" s="11">
        <v>108</v>
      </c>
      <c r="B126" s="11">
        <v>49730688</v>
      </c>
      <c r="C126" s="11">
        <v>55.3</v>
      </c>
      <c r="D126" s="80">
        <v>2967</v>
      </c>
      <c r="E126" s="80">
        <v>2967</v>
      </c>
      <c r="F126" s="13">
        <f t="shared" si="4"/>
        <v>0</v>
      </c>
      <c r="G126" s="46">
        <f t="shared" si="6"/>
        <v>0.14146269258605221</v>
      </c>
      <c r="H126" s="47">
        <f t="shared" si="5"/>
        <v>0.14146269258605221</v>
      </c>
    </row>
    <row r="127" spans="1:8" x14ac:dyDescent="0.25">
      <c r="A127" s="11">
        <v>109</v>
      </c>
      <c r="B127" s="11">
        <v>49730703</v>
      </c>
      <c r="C127" s="11">
        <v>61.8</v>
      </c>
      <c r="D127" s="80">
        <v>14186</v>
      </c>
      <c r="E127" s="80">
        <v>15292</v>
      </c>
      <c r="F127" s="13">
        <f t="shared" si="4"/>
        <v>0.95116000000000001</v>
      </c>
      <c r="G127" s="46">
        <f t="shared" si="6"/>
        <v>0.15809031468025364</v>
      </c>
      <c r="H127" s="47">
        <f t="shared" si="5"/>
        <v>1.1092503146802537</v>
      </c>
    </row>
    <row r="128" spans="1:8" x14ac:dyDescent="0.25">
      <c r="A128" s="11">
        <v>110</v>
      </c>
      <c r="B128" s="11">
        <v>49730697</v>
      </c>
      <c r="C128" s="11">
        <v>47.7</v>
      </c>
      <c r="D128" s="80">
        <v>16863</v>
      </c>
      <c r="E128" s="80">
        <v>17654</v>
      </c>
      <c r="F128" s="13">
        <f t="shared" si="4"/>
        <v>0.68025999999999998</v>
      </c>
      <c r="G128" s="46">
        <f t="shared" si="6"/>
        <v>0.12202116521437055</v>
      </c>
      <c r="H128" s="47">
        <f t="shared" si="5"/>
        <v>0.80228116521437054</v>
      </c>
    </row>
    <row r="129" spans="1:12" x14ac:dyDescent="0.25">
      <c r="A129" s="11">
        <v>111</v>
      </c>
      <c r="B129" s="11">
        <v>49690048</v>
      </c>
      <c r="C129" s="11">
        <v>51.2</v>
      </c>
      <c r="D129" s="80">
        <v>16778</v>
      </c>
      <c r="E129" s="80">
        <v>17336</v>
      </c>
      <c r="F129" s="13">
        <f t="shared" si="4"/>
        <v>0.47987999999999997</v>
      </c>
      <c r="G129" s="46">
        <f t="shared" si="6"/>
        <v>0.13097450018817131</v>
      </c>
      <c r="H129" s="47">
        <f t="shared" si="5"/>
        <v>0.61085450018817133</v>
      </c>
      <c r="I129" s="48"/>
    </row>
    <row r="130" spans="1:12" x14ac:dyDescent="0.25">
      <c r="A130" s="11">
        <v>112</v>
      </c>
      <c r="B130" s="11">
        <v>49777198</v>
      </c>
      <c r="C130" s="11">
        <v>51.9</v>
      </c>
      <c r="D130" s="80">
        <v>18636</v>
      </c>
      <c r="E130" s="80">
        <v>19403</v>
      </c>
      <c r="F130" s="13">
        <f t="shared" si="4"/>
        <v>0.65961999999999998</v>
      </c>
      <c r="G130" s="46">
        <f t="shared" si="6"/>
        <v>0.13276516718293147</v>
      </c>
      <c r="H130" s="47">
        <f t="shared" si="5"/>
        <v>0.79238516718293139</v>
      </c>
      <c r="I130" s="48"/>
    </row>
    <row r="131" spans="1:12" x14ac:dyDescent="0.25">
      <c r="A131" s="11">
        <v>113</v>
      </c>
      <c r="B131" s="11">
        <v>49690041</v>
      </c>
      <c r="C131" s="11">
        <v>50.1</v>
      </c>
      <c r="D131" s="80">
        <v>11082</v>
      </c>
      <c r="E131" s="80">
        <v>11556</v>
      </c>
      <c r="F131" s="13">
        <f t="shared" si="4"/>
        <v>0.40764</v>
      </c>
      <c r="G131" s="46">
        <f>C131*$G$11/6908.6</f>
        <v>0.12816059491069107</v>
      </c>
      <c r="H131" s="47">
        <f>F131+G131</f>
        <v>0.5358005949106911</v>
      </c>
      <c r="I131" s="48"/>
    </row>
    <row r="132" spans="1:12" x14ac:dyDescent="0.25">
      <c r="A132" s="11">
        <v>114</v>
      </c>
      <c r="B132" s="11">
        <v>49777212</v>
      </c>
      <c r="C132" s="11">
        <v>61.1</v>
      </c>
      <c r="D132" s="80">
        <v>11538</v>
      </c>
      <c r="E132" s="80">
        <v>11538</v>
      </c>
      <c r="F132" s="13">
        <f t="shared" si="4"/>
        <v>0</v>
      </c>
      <c r="G132" s="46">
        <f t="shared" si="6"/>
        <v>0.15629964768549351</v>
      </c>
      <c r="H132" s="47">
        <f t="shared" si="5"/>
        <v>0.15629964768549351</v>
      </c>
      <c r="I132" s="48"/>
    </row>
    <row r="133" spans="1:12" x14ac:dyDescent="0.25">
      <c r="A133" s="11">
        <v>115</v>
      </c>
      <c r="B133" s="11">
        <v>49730687</v>
      </c>
      <c r="C133" s="11">
        <v>59.9</v>
      </c>
      <c r="D133" s="80">
        <v>21858</v>
      </c>
      <c r="E133" s="80">
        <v>22550</v>
      </c>
      <c r="F133" s="13">
        <f t="shared" si="4"/>
        <v>0.59511999999999998</v>
      </c>
      <c r="G133" s="46">
        <f t="shared" si="6"/>
        <v>0.15322993283733322</v>
      </c>
      <c r="H133" s="47">
        <f t="shared" si="5"/>
        <v>0.7483499328373332</v>
      </c>
      <c r="I133" s="48"/>
    </row>
    <row r="134" spans="1:12" x14ac:dyDescent="0.25">
      <c r="A134" s="11">
        <v>116</v>
      </c>
      <c r="B134" s="11">
        <v>49730690</v>
      </c>
      <c r="C134" s="11">
        <v>45.8</v>
      </c>
      <c r="D134" s="80">
        <v>5751</v>
      </c>
      <c r="E134" s="80">
        <v>5751</v>
      </c>
      <c r="F134" s="13">
        <f t="shared" si="4"/>
        <v>0</v>
      </c>
      <c r="G134" s="46">
        <f t="shared" si="6"/>
        <v>0.11716078337145011</v>
      </c>
      <c r="H134" s="47">
        <f t="shared" si="5"/>
        <v>0.11716078337145011</v>
      </c>
      <c r="I134" s="48"/>
    </row>
    <row r="135" spans="1:12" x14ac:dyDescent="0.25">
      <c r="A135" s="11">
        <v>117</v>
      </c>
      <c r="B135" s="11">
        <v>49730691</v>
      </c>
      <c r="C135" s="11">
        <v>51.6</v>
      </c>
      <c r="D135" s="80">
        <v>22527</v>
      </c>
      <c r="E135" s="80">
        <v>23493</v>
      </c>
      <c r="F135" s="13">
        <f t="shared" si="4"/>
        <v>0.83075999999999994</v>
      </c>
      <c r="G135" s="46">
        <f t="shared" si="6"/>
        <v>0.13199773847089138</v>
      </c>
      <c r="H135" s="47">
        <f t="shared" si="5"/>
        <v>0.9627577384708913</v>
      </c>
      <c r="I135" s="48"/>
    </row>
    <row r="136" spans="1:12" s="4" customFormat="1" ht="16.5" customHeight="1" x14ac:dyDescent="0.25">
      <c r="A136" s="139" t="s">
        <v>4</v>
      </c>
      <c r="B136" s="140"/>
      <c r="C136" s="20">
        <f t="shared" ref="C136" si="7">SUM(C18:C135)</f>
        <v>6908.6</v>
      </c>
      <c r="D136" s="82"/>
      <c r="E136" s="82"/>
      <c r="F136" s="49">
        <f>SUM(F18:F135)</f>
        <v>57.997139999999995</v>
      </c>
      <c r="G136" s="50">
        <f>SUM(G18:G135)</f>
        <v>17.672860000000011</v>
      </c>
      <c r="H136" s="50">
        <f>SUM(H18:H135)</f>
        <v>75.67</v>
      </c>
      <c r="I136" s="48"/>
      <c r="J136" s="62"/>
      <c r="K136" s="5"/>
      <c r="L136" s="5"/>
    </row>
    <row r="137" spans="1:12" x14ac:dyDescent="0.25">
      <c r="E137" s="37"/>
      <c r="F137" s="51"/>
      <c r="G137" s="52"/>
      <c r="H137" s="52"/>
      <c r="I137" s="52"/>
    </row>
    <row r="138" spans="1:12" ht="61.5" customHeight="1" x14ac:dyDescent="0.25">
      <c r="A138" s="10" t="s">
        <v>29</v>
      </c>
      <c r="B138" s="10" t="s">
        <v>1</v>
      </c>
      <c r="C138" s="10" t="s">
        <v>2</v>
      </c>
      <c r="D138" s="39" t="str">
        <f>D17</f>
        <v>Показания кВт на 26.02.17</v>
      </c>
      <c r="E138" s="39" t="str">
        <f>E17</f>
        <v>Показания кВт на 26.03.17</v>
      </c>
      <c r="F138" s="53" t="s">
        <v>35</v>
      </c>
      <c r="G138" s="53" t="s">
        <v>39</v>
      </c>
      <c r="H138" s="62"/>
      <c r="I138" s="62"/>
    </row>
    <row r="139" spans="1:12" x14ac:dyDescent="0.25">
      <c r="A139" s="77" t="s">
        <v>24</v>
      </c>
      <c r="B139" s="14">
        <v>49730695</v>
      </c>
      <c r="C139" s="11">
        <v>88.2</v>
      </c>
      <c r="D139" s="83">
        <v>55750</v>
      </c>
      <c r="E139" s="83">
        <v>58460</v>
      </c>
      <c r="F139" s="43">
        <f>(E139-D139)*0.00086</f>
        <v>2.3306</v>
      </c>
      <c r="G139" s="43"/>
      <c r="H139" s="62"/>
      <c r="I139" s="62"/>
    </row>
    <row r="140" spans="1:12" x14ac:dyDescent="0.25">
      <c r="A140" s="77" t="s">
        <v>25</v>
      </c>
      <c r="B140" s="14">
        <v>49777184</v>
      </c>
      <c r="C140" s="11">
        <v>95.2</v>
      </c>
      <c r="D140" s="83">
        <v>52617</v>
      </c>
      <c r="E140" s="83">
        <v>55337</v>
      </c>
      <c r="F140" s="43">
        <f t="shared" ref="F140:F143" si="8">(E140-D140)*0.00086</f>
        <v>2.3391999999999999</v>
      </c>
      <c r="G140" s="43">
        <f>G12</f>
        <v>0.80600000000000005</v>
      </c>
      <c r="H140" s="62"/>
      <c r="I140" s="62"/>
    </row>
    <row r="141" spans="1:12" x14ac:dyDescent="0.25">
      <c r="A141" s="77" t="s">
        <v>26</v>
      </c>
      <c r="B141" s="14">
        <v>49777197</v>
      </c>
      <c r="C141" s="11">
        <v>94.5</v>
      </c>
      <c r="D141" s="83">
        <v>44687</v>
      </c>
      <c r="E141" s="83">
        <v>44837</v>
      </c>
      <c r="F141" s="43">
        <f>(E141-D141)*0.00086</f>
        <v>0.129</v>
      </c>
      <c r="G141" s="43"/>
      <c r="H141" s="62"/>
      <c r="I141" s="62"/>
    </row>
    <row r="142" spans="1:12" x14ac:dyDescent="0.25">
      <c r="A142" s="77" t="s">
        <v>27</v>
      </c>
      <c r="B142" s="14">
        <v>49777207</v>
      </c>
      <c r="C142" s="11">
        <v>66</v>
      </c>
      <c r="D142" s="83">
        <v>41014</v>
      </c>
      <c r="E142" s="83">
        <v>43355</v>
      </c>
      <c r="F142" s="43">
        <f t="shared" si="8"/>
        <v>2.0132599999999998</v>
      </c>
      <c r="G142" s="43"/>
      <c r="H142" s="62"/>
      <c r="I142" s="62"/>
    </row>
    <row r="143" spans="1:12" x14ac:dyDescent="0.25">
      <c r="A143" s="77" t="s">
        <v>28</v>
      </c>
      <c r="B143" s="14">
        <v>49777210</v>
      </c>
      <c r="C143" s="11">
        <v>64.2</v>
      </c>
      <c r="D143" s="83">
        <v>39171</v>
      </c>
      <c r="E143" s="83">
        <v>41339</v>
      </c>
      <c r="F143" s="43">
        <f t="shared" si="8"/>
        <v>1.8644799999999999</v>
      </c>
      <c r="G143" s="43"/>
      <c r="H143" s="62"/>
      <c r="I143" s="62"/>
    </row>
    <row r="144" spans="1:12" x14ac:dyDescent="0.25">
      <c r="A144" s="143" t="s">
        <v>30</v>
      </c>
      <c r="B144" s="143"/>
      <c r="C144" s="28">
        <f t="shared" ref="C144" si="9">SUM(C139:C143)</f>
        <v>408.09999999999997</v>
      </c>
      <c r="D144" s="84">
        <f>SUM(D139:D143)</f>
        <v>233239</v>
      </c>
      <c r="E144" s="84">
        <f>SUM(E139:E143)</f>
        <v>243328</v>
      </c>
      <c r="F144" s="50">
        <f>SUM(F139:F143)</f>
        <v>8.6765399999999993</v>
      </c>
      <c r="G144" s="50">
        <f>SUM(G139:G143)</f>
        <v>0.80600000000000005</v>
      </c>
      <c r="H144" s="62"/>
      <c r="I144" s="62"/>
    </row>
    <row r="145" spans="1:10" x14ac:dyDescent="0.25">
      <c r="A145" s="24"/>
      <c r="B145" s="24"/>
      <c r="C145" s="25"/>
      <c r="D145" s="26"/>
      <c r="E145" s="87"/>
      <c r="F145" s="54"/>
      <c r="G145" s="55"/>
      <c r="H145" s="55"/>
      <c r="I145" s="48"/>
      <c r="J145" s="64"/>
    </row>
    <row r="146" spans="1:10" x14ac:dyDescent="0.25">
      <c r="A146" s="24"/>
      <c r="B146" s="24"/>
      <c r="C146" s="25"/>
      <c r="D146" s="26"/>
      <c r="E146" s="87"/>
      <c r="F146" s="56"/>
      <c r="G146" s="55"/>
      <c r="H146" s="55"/>
      <c r="I146" s="48"/>
      <c r="J146" s="64"/>
    </row>
    <row r="147" spans="1:10" x14ac:dyDescent="0.25">
      <c r="A147" s="27" t="s">
        <v>34</v>
      </c>
      <c r="B147" s="27"/>
      <c r="C147" s="27"/>
      <c r="D147" s="27"/>
      <c r="E147" s="57"/>
      <c r="F147" s="57"/>
      <c r="G147" s="58"/>
      <c r="H147" s="52"/>
      <c r="I147" s="48"/>
      <c r="J147" s="64"/>
    </row>
    <row r="148" spans="1:10" x14ac:dyDescent="0.25">
      <c r="G148" s="52"/>
      <c r="H148" s="52"/>
      <c r="I148" s="48"/>
      <c r="J148" s="64"/>
    </row>
  </sheetData>
  <mergeCells count="24">
    <mergeCell ref="A144:B144"/>
    <mergeCell ref="A13:D13"/>
    <mergeCell ref="E13:F13"/>
    <mergeCell ref="J13:K14"/>
    <mergeCell ref="A14:D14"/>
    <mergeCell ref="E14:F14"/>
    <mergeCell ref="A136:B136"/>
    <mergeCell ref="A12:D12"/>
    <mergeCell ref="E12:F12"/>
    <mergeCell ref="A1:H1"/>
    <mergeCell ref="A3:H3"/>
    <mergeCell ref="A5:G5"/>
    <mergeCell ref="A9:D9"/>
    <mergeCell ref="E9:F9"/>
    <mergeCell ref="A10:D11"/>
    <mergeCell ref="E10:F10"/>
    <mergeCell ref="E11:F11"/>
    <mergeCell ref="J5:K9"/>
    <mergeCell ref="A6:D6"/>
    <mergeCell ref="E6:F6"/>
    <mergeCell ref="A7:D7"/>
    <mergeCell ref="E7:F7"/>
    <mergeCell ref="A8:D8"/>
    <mergeCell ref="E8:F8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pane xSplit="1" ySplit="17" topLeftCell="B135" activePane="bottomRight" state="frozen"/>
      <selection pane="topRight" activeCell="B1" sqref="B1"/>
      <selection pane="bottomLeft" activeCell="A18" sqref="A18"/>
      <selection pane="bottomRight" activeCell="H143" sqref="H143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37" customWidth="1"/>
    <col min="7" max="7" width="12.5703125" style="38" customWidth="1"/>
    <col min="8" max="8" width="10.7109375" style="38" customWidth="1"/>
    <col min="9" max="9" width="2.140625" style="37" customWidth="1"/>
    <col min="10" max="10" width="25.28515625" style="62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42" t="s">
        <v>16</v>
      </c>
      <c r="B1" s="142"/>
      <c r="C1" s="142"/>
      <c r="D1" s="142"/>
      <c r="E1" s="142"/>
      <c r="F1" s="142"/>
      <c r="G1" s="142"/>
      <c r="H1" s="142"/>
      <c r="I1" s="8"/>
      <c r="J1" s="8"/>
      <c r="K1" s="8"/>
      <c r="L1" s="8"/>
    </row>
    <row r="2" spans="1:12" ht="14.45" customHeight="1" x14ac:dyDescent="0.3">
      <c r="A2" s="89"/>
      <c r="B2" s="89"/>
      <c r="C2" s="89"/>
      <c r="D2" s="89"/>
      <c r="E2" s="31"/>
      <c r="F2" s="31"/>
      <c r="G2" s="32"/>
      <c r="H2" s="32"/>
      <c r="I2" s="31"/>
      <c r="J2" s="59"/>
      <c r="K2" s="89"/>
      <c r="L2" s="89"/>
    </row>
    <row r="3" spans="1:12" ht="55.5" customHeight="1" x14ac:dyDescent="0.25">
      <c r="A3" s="141" t="s">
        <v>50</v>
      </c>
      <c r="B3" s="141"/>
      <c r="C3" s="141"/>
      <c r="D3" s="141"/>
      <c r="E3" s="141"/>
      <c r="F3" s="141"/>
      <c r="G3" s="141"/>
      <c r="H3" s="141"/>
      <c r="I3" s="69"/>
      <c r="J3" s="69"/>
      <c r="K3" s="69"/>
      <c r="L3" s="7"/>
    </row>
    <row r="4" spans="1:12" ht="17.45" customHeight="1" x14ac:dyDescent="0.25">
      <c r="A4" s="66"/>
      <c r="B4" s="66"/>
      <c r="C4" s="66"/>
      <c r="D4" s="66"/>
      <c r="E4" s="88"/>
      <c r="F4" s="88"/>
      <c r="G4" s="88"/>
      <c r="H4" s="88"/>
      <c r="I4" s="88"/>
      <c r="J4" s="60"/>
      <c r="K4" s="66"/>
      <c r="L4" s="66"/>
    </row>
    <row r="5" spans="1:12" ht="16.149999999999999" customHeight="1" x14ac:dyDescent="0.25">
      <c r="A5" s="144" t="s">
        <v>17</v>
      </c>
      <c r="B5" s="145"/>
      <c r="C5" s="145"/>
      <c r="D5" s="145"/>
      <c r="E5" s="145"/>
      <c r="F5" s="145"/>
      <c r="G5" s="146"/>
      <c r="H5" s="33"/>
      <c r="I5" s="34" t="s">
        <v>22</v>
      </c>
      <c r="J5" s="127" t="s">
        <v>23</v>
      </c>
      <c r="K5" s="128"/>
      <c r="L5" s="66"/>
    </row>
    <row r="6" spans="1:12" ht="37.9" customHeight="1" x14ac:dyDescent="0.25">
      <c r="A6" s="133" t="s">
        <v>5</v>
      </c>
      <c r="B6" s="133"/>
      <c r="C6" s="133"/>
      <c r="D6" s="133"/>
      <c r="E6" s="133" t="s">
        <v>6</v>
      </c>
      <c r="F6" s="133"/>
      <c r="G6" s="30" t="s">
        <v>51</v>
      </c>
      <c r="H6" s="35"/>
      <c r="I6" s="34"/>
      <c r="J6" s="129"/>
      <c r="K6" s="130"/>
      <c r="L6" s="66"/>
    </row>
    <row r="7" spans="1:12" ht="13.9" customHeight="1" x14ac:dyDescent="0.25">
      <c r="A7" s="134" t="s">
        <v>7</v>
      </c>
      <c r="B7" s="134"/>
      <c r="C7" s="134"/>
      <c r="D7" s="134"/>
      <c r="E7" s="133" t="s">
        <v>8</v>
      </c>
      <c r="F7" s="133"/>
      <c r="G7" s="71">
        <v>91.897000000000006</v>
      </c>
      <c r="H7" s="36"/>
      <c r="I7" s="34"/>
      <c r="J7" s="129"/>
      <c r="K7" s="130"/>
      <c r="L7" s="66"/>
    </row>
    <row r="8" spans="1:12" ht="13.9" customHeight="1" x14ac:dyDescent="0.25">
      <c r="A8" s="135" t="s">
        <v>9</v>
      </c>
      <c r="B8" s="136"/>
      <c r="C8" s="136"/>
      <c r="D8" s="137"/>
      <c r="E8" s="133"/>
      <c r="F8" s="133"/>
      <c r="G8" s="71"/>
      <c r="H8" s="36"/>
      <c r="I8" s="34"/>
      <c r="J8" s="129"/>
      <c r="K8" s="130"/>
      <c r="L8" s="66"/>
    </row>
    <row r="9" spans="1:12" ht="13.9" customHeight="1" x14ac:dyDescent="0.25">
      <c r="A9" s="134" t="s">
        <v>10</v>
      </c>
      <c r="B9" s="134"/>
      <c r="C9" s="134"/>
      <c r="D9" s="134"/>
      <c r="E9" s="133" t="s">
        <v>11</v>
      </c>
      <c r="F9" s="133"/>
      <c r="G9" s="71">
        <v>53.82</v>
      </c>
      <c r="H9" s="36"/>
      <c r="I9" s="34"/>
      <c r="J9" s="131"/>
      <c r="K9" s="132"/>
      <c r="L9" s="66"/>
    </row>
    <row r="10" spans="1:12" ht="13.9" customHeight="1" x14ac:dyDescent="0.25">
      <c r="A10" s="147" t="s">
        <v>9</v>
      </c>
      <c r="B10" s="148"/>
      <c r="C10" s="148"/>
      <c r="D10" s="149"/>
      <c r="E10" s="133" t="s">
        <v>18</v>
      </c>
      <c r="F10" s="133"/>
      <c r="G10" s="70">
        <f>F136</f>
        <v>46.45773999999998</v>
      </c>
      <c r="H10" s="36"/>
      <c r="I10" s="34"/>
      <c r="J10" s="61"/>
      <c r="K10" s="9"/>
      <c r="L10" s="66"/>
    </row>
    <row r="11" spans="1:12" ht="13.9" customHeight="1" x14ac:dyDescent="0.25">
      <c r="A11" s="150"/>
      <c r="B11" s="151"/>
      <c r="C11" s="151"/>
      <c r="D11" s="152"/>
      <c r="E11" s="133" t="s">
        <v>19</v>
      </c>
      <c r="F11" s="133"/>
      <c r="G11" s="70">
        <f>G9-G10</f>
        <v>7.3622600000000205</v>
      </c>
      <c r="H11" s="36"/>
      <c r="I11" s="34"/>
      <c r="J11" s="61" t="s">
        <v>31</v>
      </c>
      <c r="K11" s="9"/>
      <c r="L11" s="66"/>
    </row>
    <row r="12" spans="1:12" ht="13.9" customHeight="1" x14ac:dyDescent="0.25">
      <c r="A12" s="134" t="s">
        <v>12</v>
      </c>
      <c r="B12" s="134"/>
      <c r="C12" s="134"/>
      <c r="D12" s="134"/>
      <c r="E12" s="133" t="s">
        <v>13</v>
      </c>
      <c r="F12" s="133"/>
      <c r="G12" s="71">
        <v>0</v>
      </c>
      <c r="H12" s="36"/>
      <c r="I12" s="34"/>
      <c r="J12" s="61"/>
      <c r="K12" s="9"/>
      <c r="L12" s="66"/>
    </row>
    <row r="13" spans="1:12" ht="13.9" customHeight="1" x14ac:dyDescent="0.25">
      <c r="A13" s="134" t="s">
        <v>14</v>
      </c>
      <c r="B13" s="134"/>
      <c r="C13" s="134"/>
      <c r="D13" s="134"/>
      <c r="E13" s="133" t="s">
        <v>21</v>
      </c>
      <c r="F13" s="133"/>
      <c r="G13" s="70">
        <v>7.1390000000000002</v>
      </c>
      <c r="H13" s="36"/>
      <c r="I13" s="34"/>
      <c r="J13" s="138" t="s">
        <v>37</v>
      </c>
      <c r="K13" s="138"/>
      <c r="L13" s="61"/>
    </row>
    <row r="14" spans="1:12" ht="13.9" customHeight="1" x14ac:dyDescent="0.25">
      <c r="A14" s="134"/>
      <c r="B14" s="134"/>
      <c r="C14" s="134"/>
      <c r="D14" s="134"/>
      <c r="E14" s="133" t="s">
        <v>20</v>
      </c>
      <c r="F14" s="133"/>
      <c r="G14" s="70">
        <f>G7-G9-G12-G13</f>
        <v>30.938000000000006</v>
      </c>
      <c r="H14" s="36"/>
      <c r="I14" s="34"/>
      <c r="J14" s="138"/>
      <c r="K14" s="138"/>
      <c r="L14" s="61"/>
    </row>
    <row r="15" spans="1:12" ht="16.149999999999999" customHeight="1" x14ac:dyDescent="0.25">
      <c r="E15" s="37"/>
      <c r="G15" s="37"/>
      <c r="H15" s="37"/>
    </row>
    <row r="16" spans="1:12" ht="14.45" customHeight="1" x14ac:dyDescent="0.25">
      <c r="E16" s="37"/>
    </row>
    <row r="17" spans="1:10" s="3" customFormat="1" ht="42" customHeight="1" x14ac:dyDescent="0.25">
      <c r="A17" s="2" t="s">
        <v>0</v>
      </c>
      <c r="B17" s="6" t="s">
        <v>1</v>
      </c>
      <c r="C17" s="2" t="s">
        <v>2</v>
      </c>
      <c r="D17" s="39" t="s">
        <v>48</v>
      </c>
      <c r="E17" s="39" t="s">
        <v>52</v>
      </c>
      <c r="F17" s="39" t="s">
        <v>33</v>
      </c>
      <c r="G17" s="40" t="s">
        <v>15</v>
      </c>
      <c r="H17" s="41" t="s">
        <v>36</v>
      </c>
      <c r="I17" s="42"/>
      <c r="J17" s="63"/>
    </row>
    <row r="18" spans="1:10" x14ac:dyDescent="0.25">
      <c r="A18" s="11">
        <v>1</v>
      </c>
      <c r="B18" s="11">
        <v>49694375</v>
      </c>
      <c r="C18" s="11">
        <v>51.7</v>
      </c>
      <c r="D18" s="78">
        <v>27259</v>
      </c>
      <c r="E18" s="78">
        <v>27836</v>
      </c>
      <c r="F18" s="13">
        <v>0.49621999999999999</v>
      </c>
      <c r="G18" s="44">
        <v>5.5094931245114935E-2</v>
      </c>
      <c r="H18" s="45">
        <v>0.55131493124511488</v>
      </c>
    </row>
    <row r="19" spans="1:10" x14ac:dyDescent="0.25">
      <c r="A19" s="11">
        <v>2</v>
      </c>
      <c r="B19" s="11">
        <v>49694370</v>
      </c>
      <c r="C19" s="11">
        <v>48.8</v>
      </c>
      <c r="D19" s="78">
        <v>20655</v>
      </c>
      <c r="E19" s="78">
        <v>21301</v>
      </c>
      <c r="F19" s="13">
        <v>0.55555999999999994</v>
      </c>
      <c r="G19" s="44">
        <v>5.2004499898677149E-2</v>
      </c>
      <c r="H19" s="45">
        <v>0.60756449989867711</v>
      </c>
    </row>
    <row r="20" spans="1:10" x14ac:dyDescent="0.25">
      <c r="A20" s="11">
        <v>3</v>
      </c>
      <c r="B20" s="11">
        <v>49694359</v>
      </c>
      <c r="C20" s="11">
        <v>79.8</v>
      </c>
      <c r="D20" s="78">
        <v>23652</v>
      </c>
      <c r="E20" s="78">
        <v>23932</v>
      </c>
      <c r="F20" s="13">
        <v>0.24079999999999999</v>
      </c>
      <c r="G20" s="44">
        <v>8.5040145326115507E-2</v>
      </c>
      <c r="H20" s="45">
        <v>0.32584014532611549</v>
      </c>
    </row>
    <row r="21" spans="1:10" x14ac:dyDescent="0.25">
      <c r="A21" s="11">
        <v>4</v>
      </c>
      <c r="B21" s="11">
        <v>49694358</v>
      </c>
      <c r="C21" s="11">
        <v>84.3</v>
      </c>
      <c r="D21" s="78">
        <v>45818</v>
      </c>
      <c r="E21" s="78">
        <v>47940</v>
      </c>
      <c r="F21" s="13">
        <v>1.8249199999999999</v>
      </c>
      <c r="G21" s="44">
        <v>8.9835642243001723E-2</v>
      </c>
      <c r="H21" s="45">
        <v>1.9147556422430017</v>
      </c>
    </row>
    <row r="22" spans="1:10" x14ac:dyDescent="0.25">
      <c r="A22" s="11">
        <v>5</v>
      </c>
      <c r="B22" s="11">
        <v>49694360</v>
      </c>
      <c r="C22" s="11">
        <v>84.4</v>
      </c>
      <c r="D22" s="78">
        <v>33889</v>
      </c>
      <c r="E22" s="78">
        <v>35069</v>
      </c>
      <c r="F22" s="13">
        <v>1.0147999999999999</v>
      </c>
      <c r="G22" s="44">
        <v>8.9942208841154753E-2</v>
      </c>
      <c r="H22" s="45">
        <v>1.1047422088411547</v>
      </c>
    </row>
    <row r="23" spans="1:10" x14ac:dyDescent="0.25">
      <c r="A23" s="14">
        <v>6</v>
      </c>
      <c r="B23" s="14">
        <v>49694353</v>
      </c>
      <c r="C23" s="14">
        <v>57.9</v>
      </c>
      <c r="D23" s="78">
        <v>14830</v>
      </c>
      <c r="E23" s="78">
        <v>14830</v>
      </c>
      <c r="F23" s="13">
        <v>0</v>
      </c>
      <c r="G23" s="46">
        <v>6.1702060330602611E-2</v>
      </c>
      <c r="H23" s="47">
        <v>6.1702060330602611E-2</v>
      </c>
    </row>
    <row r="24" spans="1:10" x14ac:dyDescent="0.25">
      <c r="A24" s="14">
        <v>7</v>
      </c>
      <c r="B24" s="14">
        <v>49694367</v>
      </c>
      <c r="C24" s="14">
        <v>43.1</v>
      </c>
      <c r="D24" s="78">
        <v>16951</v>
      </c>
      <c r="E24" s="78">
        <v>17307</v>
      </c>
      <c r="F24" s="13">
        <v>0.30615999999999999</v>
      </c>
      <c r="G24" s="46">
        <v>4.5930203803954621E-2</v>
      </c>
      <c r="H24" s="47">
        <v>0.35209020380395462</v>
      </c>
    </row>
    <row r="25" spans="1:10" x14ac:dyDescent="0.25">
      <c r="A25" s="14">
        <v>8</v>
      </c>
      <c r="B25" s="15">
        <v>49694352</v>
      </c>
      <c r="C25" s="14">
        <v>45.5</v>
      </c>
      <c r="D25" s="78">
        <v>15601</v>
      </c>
      <c r="E25" s="78">
        <v>16314</v>
      </c>
      <c r="F25" s="13">
        <v>0.61317999999999995</v>
      </c>
      <c r="G25" s="46">
        <v>4.8487802159627266E-2</v>
      </c>
      <c r="H25" s="47">
        <v>0.66166780215962717</v>
      </c>
    </row>
    <row r="26" spans="1:10" x14ac:dyDescent="0.25">
      <c r="A26" s="14">
        <v>9</v>
      </c>
      <c r="B26" s="15">
        <v>49694372</v>
      </c>
      <c r="C26" s="14">
        <v>52</v>
      </c>
      <c r="D26" s="79">
        <v>18106</v>
      </c>
      <c r="E26" s="79">
        <v>18259</v>
      </c>
      <c r="F26" s="13">
        <v>0.13158</v>
      </c>
      <c r="G26" s="46">
        <v>5.5414631039574017E-2</v>
      </c>
      <c r="H26" s="47">
        <v>0.18699463103957403</v>
      </c>
    </row>
    <row r="27" spans="1:10" x14ac:dyDescent="0.25">
      <c r="A27" s="14">
        <v>10</v>
      </c>
      <c r="B27" s="15">
        <v>49694378</v>
      </c>
      <c r="C27" s="14">
        <v>52.6</v>
      </c>
      <c r="D27" s="78">
        <v>24788</v>
      </c>
      <c r="E27" s="78">
        <v>25589</v>
      </c>
      <c r="F27" s="13">
        <v>0.68886000000000003</v>
      </c>
      <c r="G27" s="46">
        <v>5.605403062849218E-2</v>
      </c>
      <c r="H27" s="47">
        <v>0.74491403062849226</v>
      </c>
    </row>
    <row r="28" spans="1:10" x14ac:dyDescent="0.25">
      <c r="A28" s="14">
        <v>11</v>
      </c>
      <c r="B28" s="15">
        <v>49694373</v>
      </c>
      <c r="C28" s="14">
        <v>50.5</v>
      </c>
      <c r="D28" s="78">
        <v>11882</v>
      </c>
      <c r="E28" s="78">
        <v>11882</v>
      </c>
      <c r="F28" s="13">
        <v>0</v>
      </c>
      <c r="G28" s="46">
        <v>5.3816132067278609E-2</v>
      </c>
      <c r="H28" s="47">
        <v>5.3816132067278609E-2</v>
      </c>
    </row>
    <row r="29" spans="1:10" x14ac:dyDescent="0.25">
      <c r="A29" s="14">
        <v>12</v>
      </c>
      <c r="B29" s="15">
        <v>49694377</v>
      </c>
      <c r="C29" s="14">
        <v>80.900000000000006</v>
      </c>
      <c r="D29" s="78">
        <v>22470</v>
      </c>
      <c r="E29" s="78">
        <v>23384</v>
      </c>
      <c r="F29" s="13">
        <v>0.78603999999999996</v>
      </c>
      <c r="G29" s="46">
        <v>8.6212377905798804E-2</v>
      </c>
      <c r="H29" s="47">
        <v>0.87225237790579879</v>
      </c>
    </row>
    <row r="30" spans="1:10" x14ac:dyDescent="0.25">
      <c r="A30" s="14">
        <v>13</v>
      </c>
      <c r="B30" s="15">
        <v>49694366</v>
      </c>
      <c r="C30" s="14">
        <v>83.6</v>
      </c>
      <c r="D30" s="78">
        <v>26313</v>
      </c>
      <c r="E30" s="78">
        <v>26524</v>
      </c>
      <c r="F30" s="13">
        <v>0.18145999999999998</v>
      </c>
      <c r="G30" s="46">
        <v>8.9089676055930531E-2</v>
      </c>
      <c r="H30" s="47">
        <v>0.2705496760559305</v>
      </c>
    </row>
    <row r="31" spans="1:10" x14ac:dyDescent="0.25">
      <c r="A31" s="16">
        <v>14</v>
      </c>
      <c r="B31" s="17">
        <v>48446947</v>
      </c>
      <c r="C31" s="16">
        <v>85</v>
      </c>
      <c r="D31" s="78">
        <v>25615</v>
      </c>
      <c r="E31" s="78">
        <v>27050</v>
      </c>
      <c r="F31" s="13">
        <v>1.2341</v>
      </c>
      <c r="G31" s="44">
        <v>9.0581608430072902E-2</v>
      </c>
      <c r="H31" s="45">
        <v>1.324681608430073</v>
      </c>
    </row>
    <row r="32" spans="1:10" x14ac:dyDescent="0.25">
      <c r="A32" s="16">
        <v>15</v>
      </c>
      <c r="B32" s="16">
        <v>49694351</v>
      </c>
      <c r="C32" s="16">
        <v>57.9</v>
      </c>
      <c r="D32" s="78">
        <v>18353</v>
      </c>
      <c r="E32" s="78">
        <v>18908</v>
      </c>
      <c r="F32" s="13">
        <v>0.4773</v>
      </c>
      <c r="G32" s="44">
        <v>6.1702060330602611E-2</v>
      </c>
      <c r="H32" s="45">
        <v>0.53900206033060261</v>
      </c>
    </row>
    <row r="33" spans="1:8" x14ac:dyDescent="0.25">
      <c r="A33" s="16">
        <v>16</v>
      </c>
      <c r="B33" s="16">
        <v>49694368</v>
      </c>
      <c r="C33" s="11">
        <v>42.3</v>
      </c>
      <c r="D33" s="78">
        <v>16581</v>
      </c>
      <c r="E33" s="78">
        <v>17032</v>
      </c>
      <c r="F33" s="13">
        <v>0.38785999999999998</v>
      </c>
      <c r="G33" s="44">
        <v>4.5077671018730392E-2</v>
      </c>
      <c r="H33" s="45">
        <v>0.43293767101873037</v>
      </c>
    </row>
    <row r="34" spans="1:8" x14ac:dyDescent="0.25">
      <c r="A34" s="16">
        <v>17</v>
      </c>
      <c r="B34" s="16">
        <v>49694356</v>
      </c>
      <c r="C34" s="11">
        <v>45.8</v>
      </c>
      <c r="D34" s="78">
        <v>18681</v>
      </c>
      <c r="E34" s="78">
        <v>19134</v>
      </c>
      <c r="F34" s="13">
        <v>0.38957999999999998</v>
      </c>
      <c r="G34" s="44">
        <v>4.8807501954086341E-2</v>
      </c>
      <c r="H34" s="45">
        <v>0.43838750195408632</v>
      </c>
    </row>
    <row r="35" spans="1:8" x14ac:dyDescent="0.25">
      <c r="A35" s="11">
        <v>18</v>
      </c>
      <c r="B35" s="11">
        <v>49694371</v>
      </c>
      <c r="C35" s="11">
        <v>51.9</v>
      </c>
      <c r="D35" s="78">
        <v>16800</v>
      </c>
      <c r="E35" s="78">
        <v>17556</v>
      </c>
      <c r="F35" s="13">
        <v>0.65015999999999996</v>
      </c>
      <c r="G35" s="44">
        <v>5.5308064441420994E-2</v>
      </c>
      <c r="H35" s="45">
        <v>0.70546806444142096</v>
      </c>
    </row>
    <row r="36" spans="1:8" x14ac:dyDescent="0.25">
      <c r="A36" s="11">
        <v>19</v>
      </c>
      <c r="B36" s="11">
        <v>49694357</v>
      </c>
      <c r="C36" s="11">
        <v>52.8</v>
      </c>
      <c r="D36" s="78">
        <v>2057</v>
      </c>
      <c r="E36" s="78">
        <v>2057</v>
      </c>
      <c r="F36" s="13">
        <v>0</v>
      </c>
      <c r="G36" s="44">
        <v>5.6267163824798232E-2</v>
      </c>
      <c r="H36" s="45">
        <v>5.6267163824798232E-2</v>
      </c>
    </row>
    <row r="37" spans="1:8" x14ac:dyDescent="0.25">
      <c r="A37" s="11">
        <v>20</v>
      </c>
      <c r="B37" s="11">
        <v>49690023</v>
      </c>
      <c r="C37" s="11">
        <v>50.8</v>
      </c>
      <c r="D37" s="78">
        <v>3364</v>
      </c>
      <c r="E37" s="78">
        <v>3364</v>
      </c>
      <c r="F37" s="13">
        <v>0</v>
      </c>
      <c r="G37" s="44">
        <v>5.413583186173769E-2</v>
      </c>
      <c r="H37" s="45">
        <v>5.413583186173769E-2</v>
      </c>
    </row>
    <row r="38" spans="1:8" x14ac:dyDescent="0.25">
      <c r="A38" s="11">
        <v>21</v>
      </c>
      <c r="B38" s="11">
        <v>49690017</v>
      </c>
      <c r="C38" s="11">
        <v>80.7</v>
      </c>
      <c r="D38" s="80">
        <v>16655</v>
      </c>
      <c r="E38" s="80">
        <v>16655</v>
      </c>
      <c r="F38" s="13">
        <v>0</v>
      </c>
      <c r="G38" s="44">
        <v>8.5999244709492759E-2</v>
      </c>
      <c r="H38" s="45">
        <v>8.5999244709492759E-2</v>
      </c>
    </row>
    <row r="39" spans="1:8" x14ac:dyDescent="0.25">
      <c r="A39" s="11">
        <v>22</v>
      </c>
      <c r="B39" s="11">
        <v>49690009</v>
      </c>
      <c r="C39" s="11">
        <v>86.3</v>
      </c>
      <c r="D39" s="80">
        <v>28552</v>
      </c>
      <c r="E39" s="80">
        <v>28552</v>
      </c>
      <c r="F39" s="13">
        <v>0</v>
      </c>
      <c r="G39" s="44">
        <v>9.1966974206062257E-2</v>
      </c>
      <c r="H39" s="45">
        <v>9.1966974206062257E-2</v>
      </c>
    </row>
    <row r="40" spans="1:8" x14ac:dyDescent="0.25">
      <c r="A40" s="11">
        <v>23</v>
      </c>
      <c r="B40" s="11">
        <v>49690012</v>
      </c>
      <c r="C40" s="11">
        <v>87.1</v>
      </c>
      <c r="D40" s="80">
        <v>32826</v>
      </c>
      <c r="E40" s="80">
        <v>34067</v>
      </c>
      <c r="F40" s="13">
        <v>1.0672599999999999</v>
      </c>
      <c r="G40" s="44">
        <v>9.281950699128648E-2</v>
      </c>
      <c r="H40" s="45">
        <v>1.1600795069912864</v>
      </c>
    </row>
    <row r="41" spans="1:8" x14ac:dyDescent="0.25">
      <c r="A41" s="11">
        <v>24</v>
      </c>
      <c r="B41" s="11">
        <v>49694361</v>
      </c>
      <c r="C41" s="11">
        <v>57.4</v>
      </c>
      <c r="D41" s="80">
        <v>17873</v>
      </c>
      <c r="E41" s="80">
        <v>18385</v>
      </c>
      <c r="F41" s="13">
        <v>0.44031999999999999</v>
      </c>
      <c r="G41" s="44">
        <v>6.116922733983747E-2</v>
      </c>
      <c r="H41" s="45">
        <v>0.50148922733983747</v>
      </c>
    </row>
    <row r="42" spans="1:8" x14ac:dyDescent="0.25">
      <c r="A42" s="11">
        <v>25</v>
      </c>
      <c r="B42" s="11">
        <v>49694376</v>
      </c>
      <c r="C42" s="11">
        <v>42.6</v>
      </c>
      <c r="D42" s="80">
        <v>7824</v>
      </c>
      <c r="E42" s="80">
        <v>7941</v>
      </c>
      <c r="F42" s="13">
        <v>0.10062</v>
      </c>
      <c r="G42" s="44">
        <v>4.5397370813189487E-2</v>
      </c>
      <c r="H42" s="45">
        <v>0.1460173708131895</v>
      </c>
    </row>
    <row r="43" spans="1:8" x14ac:dyDescent="0.25">
      <c r="A43" s="11">
        <v>26</v>
      </c>
      <c r="B43" s="11">
        <v>49690027</v>
      </c>
      <c r="C43" s="11">
        <v>45.7</v>
      </c>
      <c r="D43" s="80">
        <v>11398</v>
      </c>
      <c r="E43" s="80">
        <v>11718</v>
      </c>
      <c r="F43" s="13">
        <v>0.2752</v>
      </c>
      <c r="G43" s="44">
        <v>4.8700935355933325E-2</v>
      </c>
      <c r="H43" s="45">
        <v>0.32390093535593334</v>
      </c>
    </row>
    <row r="44" spans="1:8" x14ac:dyDescent="0.25">
      <c r="A44" s="11">
        <v>27</v>
      </c>
      <c r="B44" s="11">
        <v>49694363</v>
      </c>
      <c r="C44" s="11">
        <v>52.1</v>
      </c>
      <c r="D44" s="80">
        <v>25256</v>
      </c>
      <c r="E44" s="80">
        <v>26085</v>
      </c>
      <c r="F44" s="13">
        <v>0.71294000000000002</v>
      </c>
      <c r="G44" s="44">
        <v>5.5521197637727039E-2</v>
      </c>
      <c r="H44" s="45">
        <v>0.76846119763772702</v>
      </c>
    </row>
    <row r="45" spans="1:8" x14ac:dyDescent="0.25">
      <c r="A45" s="11">
        <v>28</v>
      </c>
      <c r="B45" s="11">
        <v>49690013</v>
      </c>
      <c r="C45" s="11">
        <v>52.6</v>
      </c>
      <c r="D45" s="80">
        <v>23985</v>
      </c>
      <c r="E45" s="80">
        <v>25226</v>
      </c>
      <c r="F45" s="13">
        <v>1.0672599999999999</v>
      </c>
      <c r="G45" s="44">
        <v>5.605403062849218E-2</v>
      </c>
      <c r="H45" s="45">
        <v>1.1233140306284921</v>
      </c>
    </row>
    <row r="46" spans="1:8" x14ac:dyDescent="0.25">
      <c r="A46" s="11">
        <v>29</v>
      </c>
      <c r="B46" s="11">
        <v>49694355</v>
      </c>
      <c r="C46" s="11">
        <v>50.3</v>
      </c>
      <c r="D46" s="80">
        <v>20555</v>
      </c>
      <c r="E46" s="80">
        <v>21580</v>
      </c>
      <c r="F46" s="13">
        <v>0.88149999999999995</v>
      </c>
      <c r="G46" s="44">
        <v>5.360299887097255E-2</v>
      </c>
      <c r="H46" s="45">
        <v>0.93510299887097248</v>
      </c>
    </row>
    <row r="47" spans="1:8" x14ac:dyDescent="0.25">
      <c r="A47" s="11">
        <v>30</v>
      </c>
      <c r="B47" s="11">
        <v>48446938</v>
      </c>
      <c r="C47" s="11">
        <v>79</v>
      </c>
      <c r="D47" s="80">
        <v>21451</v>
      </c>
      <c r="E47" s="80">
        <v>22243</v>
      </c>
      <c r="F47" s="13">
        <v>0.68111999999999995</v>
      </c>
      <c r="G47" s="44">
        <v>8.4187612540891299E-2</v>
      </c>
      <c r="H47" s="45">
        <v>0.7653076125408913</v>
      </c>
    </row>
    <row r="48" spans="1:8" x14ac:dyDescent="0.25">
      <c r="A48" s="11">
        <v>31</v>
      </c>
      <c r="B48" s="11">
        <v>49690019</v>
      </c>
      <c r="C48" s="11">
        <v>86</v>
      </c>
      <c r="D48" s="80">
        <v>35140</v>
      </c>
      <c r="E48" s="80">
        <v>36766</v>
      </c>
      <c r="F48" s="13">
        <v>1.39836</v>
      </c>
      <c r="G48" s="44">
        <v>9.1647274411603183E-2</v>
      </c>
      <c r="H48" s="45">
        <v>1.4900072744116033</v>
      </c>
    </row>
    <row r="49" spans="1:8" x14ac:dyDescent="0.25">
      <c r="A49" s="11">
        <v>32</v>
      </c>
      <c r="B49" s="11">
        <v>49690026</v>
      </c>
      <c r="C49" s="11">
        <v>87.4</v>
      </c>
      <c r="D49" s="80">
        <v>31070</v>
      </c>
      <c r="E49" s="80">
        <v>31396</v>
      </c>
      <c r="F49" s="13">
        <v>0.28036</v>
      </c>
      <c r="G49" s="44">
        <v>9.3139206785745568E-2</v>
      </c>
      <c r="H49" s="45">
        <v>0.37349920678574555</v>
      </c>
    </row>
    <row r="50" spans="1:8" x14ac:dyDescent="0.25">
      <c r="A50" s="11">
        <v>33</v>
      </c>
      <c r="B50" s="11">
        <v>49694364</v>
      </c>
      <c r="C50" s="11">
        <v>57.1</v>
      </c>
      <c r="D50" s="80">
        <v>20364</v>
      </c>
      <c r="E50" s="80">
        <v>20784</v>
      </c>
      <c r="F50" s="13">
        <v>0.36119999999999997</v>
      </c>
      <c r="G50" s="44">
        <v>6.0849527545378389E-2</v>
      </c>
      <c r="H50" s="45">
        <v>0.42204952754537833</v>
      </c>
    </row>
    <row r="51" spans="1:8" x14ac:dyDescent="0.25">
      <c r="A51" s="11">
        <v>34</v>
      </c>
      <c r="B51" s="11">
        <v>49690020</v>
      </c>
      <c r="C51" s="11">
        <v>42.9</v>
      </c>
      <c r="D51" s="80">
        <v>8863</v>
      </c>
      <c r="E51" s="80">
        <v>8863</v>
      </c>
      <c r="F51" s="13">
        <v>0</v>
      </c>
      <c r="G51" s="44">
        <v>4.5717070607648562E-2</v>
      </c>
      <c r="H51" s="45">
        <v>4.5717070607648562E-2</v>
      </c>
    </row>
    <row r="52" spans="1:8" x14ac:dyDescent="0.25">
      <c r="A52" s="11">
        <v>35</v>
      </c>
      <c r="B52" s="11">
        <v>49690028</v>
      </c>
      <c r="C52" s="11">
        <v>44.3</v>
      </c>
      <c r="D52" s="80">
        <v>15485</v>
      </c>
      <c r="E52" s="80">
        <v>15856</v>
      </c>
      <c r="F52" s="13">
        <v>0.31906000000000001</v>
      </c>
      <c r="G52" s="44">
        <v>4.7209002981790933E-2</v>
      </c>
      <c r="H52" s="45">
        <v>0.36626900298179094</v>
      </c>
    </row>
    <row r="53" spans="1:8" x14ac:dyDescent="0.25">
      <c r="A53" s="11">
        <v>36</v>
      </c>
      <c r="B53" s="11">
        <v>49690015</v>
      </c>
      <c r="C53" s="11">
        <v>51.7</v>
      </c>
      <c r="D53" s="80">
        <v>20022</v>
      </c>
      <c r="E53" s="80">
        <v>21005</v>
      </c>
      <c r="F53" s="13">
        <v>0.84538000000000002</v>
      </c>
      <c r="G53" s="44">
        <v>5.5094931245114942E-2</v>
      </c>
      <c r="H53" s="45">
        <v>0.90047493124511502</v>
      </c>
    </row>
    <row r="54" spans="1:8" x14ac:dyDescent="0.25">
      <c r="A54" s="11">
        <v>37</v>
      </c>
      <c r="B54" s="11">
        <v>49690008</v>
      </c>
      <c r="C54" s="11">
        <v>52.3</v>
      </c>
      <c r="D54" s="80">
        <v>21838</v>
      </c>
      <c r="E54" s="80">
        <v>22181</v>
      </c>
      <c r="F54" s="13">
        <v>0.29498000000000002</v>
      </c>
      <c r="G54" s="44">
        <v>5.5734330834033091E-2</v>
      </c>
      <c r="H54" s="45">
        <v>0.35071433083403314</v>
      </c>
    </row>
    <row r="55" spans="1:8" x14ac:dyDescent="0.25">
      <c r="A55" s="11">
        <v>38</v>
      </c>
      <c r="B55" s="11">
        <v>49690029</v>
      </c>
      <c r="C55" s="11">
        <v>50.2</v>
      </c>
      <c r="D55" s="80">
        <v>18421</v>
      </c>
      <c r="E55" s="80">
        <v>19221</v>
      </c>
      <c r="F55" s="13">
        <v>0.68799999999999994</v>
      </c>
      <c r="G55" s="44">
        <v>5.3496432272819534E-2</v>
      </c>
      <c r="H55" s="45">
        <v>0.74149643227281947</v>
      </c>
    </row>
    <row r="56" spans="1:8" x14ac:dyDescent="0.25">
      <c r="A56" s="11">
        <v>39</v>
      </c>
      <c r="B56" s="11">
        <v>49690016</v>
      </c>
      <c r="C56" s="11">
        <v>79.7</v>
      </c>
      <c r="D56" s="80">
        <v>13534</v>
      </c>
      <c r="E56" s="80">
        <v>13541</v>
      </c>
      <c r="F56" s="13">
        <v>6.0200000000000002E-3</v>
      </c>
      <c r="G56" s="44">
        <v>8.4933578727962492E-2</v>
      </c>
      <c r="H56" s="45">
        <v>9.0953578727962489E-2</v>
      </c>
    </row>
    <row r="57" spans="1:8" x14ac:dyDescent="0.25">
      <c r="A57" s="11">
        <v>40</v>
      </c>
      <c r="B57" s="11">
        <v>49690024</v>
      </c>
      <c r="C57" s="11">
        <v>86.4</v>
      </c>
      <c r="D57" s="80">
        <v>20051</v>
      </c>
      <c r="E57" s="80">
        <v>20778</v>
      </c>
      <c r="F57" s="13">
        <v>0.62522</v>
      </c>
      <c r="G57" s="44">
        <v>9.2073540804215287E-2</v>
      </c>
      <c r="H57" s="45">
        <v>0.71729354080421526</v>
      </c>
    </row>
    <row r="58" spans="1:8" x14ac:dyDescent="0.25">
      <c r="A58" s="11">
        <v>41</v>
      </c>
      <c r="B58" s="11">
        <v>49690035</v>
      </c>
      <c r="C58" s="11">
        <v>87.4</v>
      </c>
      <c r="D58" s="80">
        <v>26138</v>
      </c>
      <c r="E58" s="80">
        <v>27337</v>
      </c>
      <c r="F58" s="13">
        <v>1.0311399999999999</v>
      </c>
      <c r="G58" s="44">
        <v>9.3139206785745568E-2</v>
      </c>
      <c r="H58" s="45">
        <v>1.1242792067857454</v>
      </c>
    </row>
    <row r="59" spans="1:8" x14ac:dyDescent="0.25">
      <c r="A59" s="11">
        <v>42</v>
      </c>
      <c r="B59" s="11">
        <v>49690040</v>
      </c>
      <c r="C59" s="11">
        <v>57.4</v>
      </c>
      <c r="D59" s="80">
        <v>18222</v>
      </c>
      <c r="E59" s="80">
        <v>19161</v>
      </c>
      <c r="F59" s="13">
        <v>0.80754000000000004</v>
      </c>
      <c r="G59" s="44">
        <v>6.116922733983747E-2</v>
      </c>
      <c r="H59" s="45">
        <v>0.86870922733983746</v>
      </c>
    </row>
    <row r="60" spans="1:8" x14ac:dyDescent="0.25">
      <c r="A60" s="11">
        <v>43</v>
      </c>
      <c r="B60" s="11">
        <v>49690038</v>
      </c>
      <c r="C60" s="11">
        <v>42.4</v>
      </c>
      <c r="D60" s="80">
        <v>16225</v>
      </c>
      <c r="E60" s="80">
        <v>17776</v>
      </c>
      <c r="F60" s="13">
        <v>1.33386</v>
      </c>
      <c r="G60" s="44">
        <v>4.5184237616883428E-2</v>
      </c>
      <c r="H60" s="45">
        <v>1.3790442376168834</v>
      </c>
    </row>
    <row r="61" spans="1:8" x14ac:dyDescent="0.25">
      <c r="A61" s="11">
        <v>44</v>
      </c>
      <c r="B61" s="11">
        <v>49690010</v>
      </c>
      <c r="C61" s="11">
        <v>45.4</v>
      </c>
      <c r="D61" s="80">
        <v>13967</v>
      </c>
      <c r="E61" s="80">
        <v>13967</v>
      </c>
      <c r="F61" s="13">
        <v>0</v>
      </c>
      <c r="G61" s="44">
        <v>4.838123556147423E-2</v>
      </c>
      <c r="H61" s="45">
        <v>4.838123556147423E-2</v>
      </c>
    </row>
    <row r="62" spans="1:8" x14ac:dyDescent="0.25">
      <c r="A62" s="11">
        <v>45</v>
      </c>
      <c r="B62" s="11">
        <v>49690033</v>
      </c>
      <c r="C62" s="11">
        <v>51.4</v>
      </c>
      <c r="D62" s="80">
        <v>15017</v>
      </c>
      <c r="E62" s="80">
        <v>15802</v>
      </c>
      <c r="F62" s="13">
        <v>0.67510000000000003</v>
      </c>
      <c r="G62" s="44">
        <v>5.4775231450655847E-2</v>
      </c>
      <c r="H62" s="45">
        <v>0.72987523145065591</v>
      </c>
    </row>
    <row r="63" spans="1:8" x14ac:dyDescent="0.25">
      <c r="A63" s="11">
        <v>46</v>
      </c>
      <c r="B63" s="11">
        <v>49690054</v>
      </c>
      <c r="C63" s="11">
        <v>53.1</v>
      </c>
      <c r="D63" s="80">
        <v>19705</v>
      </c>
      <c r="E63" s="80">
        <v>20449</v>
      </c>
      <c r="F63" s="13">
        <v>0.63983999999999996</v>
      </c>
      <c r="G63" s="44">
        <v>5.6586863619257313E-2</v>
      </c>
      <c r="H63" s="45">
        <v>0.69642686361925732</v>
      </c>
    </row>
    <row r="64" spans="1:8" x14ac:dyDescent="0.25">
      <c r="A64" s="11">
        <v>47</v>
      </c>
      <c r="B64" s="11">
        <v>49690036</v>
      </c>
      <c r="C64" s="11">
        <v>49.9</v>
      </c>
      <c r="D64" s="80">
        <v>6621</v>
      </c>
      <c r="E64" s="80">
        <v>6621</v>
      </c>
      <c r="F64" s="13">
        <v>0</v>
      </c>
      <c r="G64" s="44">
        <v>5.3176732478360453E-2</v>
      </c>
      <c r="H64" s="45">
        <v>5.3176732478360453E-2</v>
      </c>
    </row>
    <row r="65" spans="1:8" x14ac:dyDescent="0.25">
      <c r="A65" s="11">
        <v>48</v>
      </c>
      <c r="B65" s="11">
        <v>49690043</v>
      </c>
      <c r="C65" s="11">
        <v>79.900000000000006</v>
      </c>
      <c r="D65" s="80">
        <v>10639</v>
      </c>
      <c r="E65" s="80">
        <v>11396</v>
      </c>
      <c r="F65" s="13">
        <v>0.65101999999999993</v>
      </c>
      <c r="G65" s="44">
        <v>8.5146711924268537E-2</v>
      </c>
      <c r="H65" s="45">
        <v>0.73616671192426852</v>
      </c>
    </row>
    <row r="66" spans="1:8" x14ac:dyDescent="0.25">
      <c r="A66" s="11">
        <v>49</v>
      </c>
      <c r="B66" s="11">
        <v>49690052</v>
      </c>
      <c r="C66" s="11">
        <v>78</v>
      </c>
      <c r="D66" s="80">
        <v>33310</v>
      </c>
      <c r="E66" s="80">
        <v>34882</v>
      </c>
      <c r="F66" s="13">
        <v>1.35192</v>
      </c>
      <c r="G66" s="44">
        <v>8.3121946559361032E-2</v>
      </c>
      <c r="H66" s="47">
        <v>1.4350419465593611</v>
      </c>
    </row>
    <row r="67" spans="1:8" x14ac:dyDescent="0.25">
      <c r="A67" s="11">
        <v>50</v>
      </c>
      <c r="B67" s="11">
        <v>49690050</v>
      </c>
      <c r="C67" s="11">
        <v>87</v>
      </c>
      <c r="D67" s="80">
        <v>14870</v>
      </c>
      <c r="E67" s="80">
        <v>14870</v>
      </c>
      <c r="F67" s="13">
        <v>0</v>
      </c>
      <c r="G67" s="44">
        <v>9.271294039313345E-2</v>
      </c>
      <c r="H67" s="47">
        <v>9.271294039313345E-2</v>
      </c>
    </row>
    <row r="68" spans="1:8" x14ac:dyDescent="0.25">
      <c r="A68" s="11">
        <v>51</v>
      </c>
      <c r="B68" s="11">
        <v>49690014</v>
      </c>
      <c r="C68" s="11">
        <v>57</v>
      </c>
      <c r="D68" s="80">
        <v>6820</v>
      </c>
      <c r="E68" s="80">
        <v>6820</v>
      </c>
      <c r="F68" s="13">
        <v>0</v>
      </c>
      <c r="G68" s="44">
        <v>6.0742960947225359E-2</v>
      </c>
      <c r="H68" s="47">
        <v>6.0742960947225359E-2</v>
      </c>
    </row>
    <row r="69" spans="1:8" x14ac:dyDescent="0.25">
      <c r="A69" s="11">
        <v>52</v>
      </c>
      <c r="B69" s="11">
        <v>49690037</v>
      </c>
      <c r="C69" s="11">
        <v>42.2</v>
      </c>
      <c r="D69" s="80">
        <v>12898</v>
      </c>
      <c r="E69" s="80">
        <v>12898</v>
      </c>
      <c r="F69" s="13">
        <v>0</v>
      </c>
      <c r="G69" s="44">
        <v>4.4971104420577376E-2</v>
      </c>
      <c r="H69" s="47">
        <v>4.4971104420577376E-2</v>
      </c>
    </row>
    <row r="70" spans="1:8" x14ac:dyDescent="0.25">
      <c r="A70" s="11">
        <v>53</v>
      </c>
      <c r="B70" s="11">
        <v>49690056</v>
      </c>
      <c r="C70" s="11">
        <v>45.5</v>
      </c>
      <c r="D70" s="80">
        <v>10910</v>
      </c>
      <c r="E70" s="80">
        <v>11071</v>
      </c>
      <c r="F70" s="13">
        <v>0.13846</v>
      </c>
      <c r="G70" s="44">
        <v>4.8487802159627266E-2</v>
      </c>
      <c r="H70" s="47">
        <v>0.18694780215962725</v>
      </c>
    </row>
    <row r="71" spans="1:8" x14ac:dyDescent="0.25">
      <c r="A71" s="11">
        <v>54</v>
      </c>
      <c r="B71" s="11">
        <v>49690032</v>
      </c>
      <c r="C71" s="11">
        <v>51.6</v>
      </c>
      <c r="D71" s="80">
        <v>9300</v>
      </c>
      <c r="E71" s="80">
        <v>9300</v>
      </c>
      <c r="F71" s="13">
        <v>0</v>
      </c>
      <c r="G71" s="44">
        <v>5.4988364646961906E-2</v>
      </c>
      <c r="H71" s="47">
        <v>5.4988364646961906E-2</v>
      </c>
    </row>
    <row r="72" spans="1:8" x14ac:dyDescent="0.25">
      <c r="A72" s="11">
        <v>55</v>
      </c>
      <c r="B72" s="11">
        <v>49690055</v>
      </c>
      <c r="C72" s="11">
        <v>52.7</v>
      </c>
      <c r="D72" s="80">
        <v>24192</v>
      </c>
      <c r="E72" s="80">
        <v>24192</v>
      </c>
      <c r="F72" s="13">
        <v>0</v>
      </c>
      <c r="G72" s="44">
        <v>5.6160597226645209E-2</v>
      </c>
      <c r="H72" s="47">
        <v>5.6160597226645209E-2</v>
      </c>
    </row>
    <row r="73" spans="1:8" x14ac:dyDescent="0.25">
      <c r="A73" s="11">
        <v>56</v>
      </c>
      <c r="B73" s="11">
        <v>49690058</v>
      </c>
      <c r="C73" s="11">
        <v>49.9</v>
      </c>
      <c r="D73" s="80">
        <v>15552</v>
      </c>
      <c r="E73" s="80">
        <v>16334</v>
      </c>
      <c r="F73" s="13">
        <v>0.67252000000000001</v>
      </c>
      <c r="G73" s="44">
        <v>5.3176732478360453E-2</v>
      </c>
      <c r="H73" s="47">
        <v>0.72569673247836042</v>
      </c>
    </row>
    <row r="74" spans="1:8" x14ac:dyDescent="0.25">
      <c r="A74" s="11">
        <v>57</v>
      </c>
      <c r="B74" s="11">
        <v>49690011</v>
      </c>
      <c r="C74" s="11">
        <v>79.5</v>
      </c>
      <c r="D74" s="80">
        <v>18654</v>
      </c>
      <c r="E74" s="80">
        <v>19182</v>
      </c>
      <c r="F74" s="13">
        <v>0.45407999999999998</v>
      </c>
      <c r="G74" s="44">
        <v>8.4720445531656419E-2</v>
      </c>
      <c r="H74" s="47">
        <v>0.5388004455316564</v>
      </c>
    </row>
    <row r="75" spans="1:8" x14ac:dyDescent="0.25">
      <c r="A75" s="11">
        <v>58</v>
      </c>
      <c r="B75" s="11">
        <v>49690061</v>
      </c>
      <c r="C75" s="11">
        <v>78.099999999999994</v>
      </c>
      <c r="D75" s="80">
        <v>28658</v>
      </c>
      <c r="E75" s="80">
        <v>29872</v>
      </c>
      <c r="F75" s="13">
        <v>1.0440400000000001</v>
      </c>
      <c r="G75" s="44">
        <v>8.3228513157514034E-2</v>
      </c>
      <c r="H75" s="47">
        <v>1.1272685131575142</v>
      </c>
    </row>
    <row r="76" spans="1:8" x14ac:dyDescent="0.25">
      <c r="A76" s="11">
        <v>59</v>
      </c>
      <c r="B76" s="11">
        <v>49690059</v>
      </c>
      <c r="C76" s="11">
        <v>87</v>
      </c>
      <c r="D76" s="80">
        <v>27365</v>
      </c>
      <c r="E76" s="80">
        <v>28178</v>
      </c>
      <c r="F76" s="13">
        <v>0.69918000000000002</v>
      </c>
      <c r="G76" s="44">
        <v>9.271294039313345E-2</v>
      </c>
      <c r="H76" s="47">
        <v>0.79189294039313352</v>
      </c>
    </row>
    <row r="77" spans="1:8" x14ac:dyDescent="0.25">
      <c r="A77" s="11">
        <v>60</v>
      </c>
      <c r="B77" s="11">
        <v>49690049</v>
      </c>
      <c r="C77" s="11">
        <v>56.7</v>
      </c>
      <c r="D77" s="80">
        <v>18194</v>
      </c>
      <c r="E77" s="80">
        <v>18945</v>
      </c>
      <c r="F77" s="13">
        <v>0.64585999999999999</v>
      </c>
      <c r="G77" s="44">
        <v>6.0423261152766285E-2</v>
      </c>
      <c r="H77" s="47">
        <v>0.7062832611527663</v>
      </c>
    </row>
    <row r="78" spans="1:8" x14ac:dyDescent="0.25">
      <c r="A78" s="11">
        <v>61</v>
      </c>
      <c r="B78" s="11">
        <v>49690044</v>
      </c>
      <c r="C78" s="11">
        <v>42.5</v>
      </c>
      <c r="D78" s="80">
        <v>9802</v>
      </c>
      <c r="E78" s="80">
        <v>9992</v>
      </c>
      <c r="F78" s="13">
        <v>0.16339999999999999</v>
      </c>
      <c r="G78" s="44">
        <v>4.5290804215036451E-2</v>
      </c>
      <c r="H78" s="47">
        <v>0.20869080421503644</v>
      </c>
    </row>
    <row r="79" spans="1:8" x14ac:dyDescent="0.25">
      <c r="A79" s="11">
        <v>62</v>
      </c>
      <c r="B79" s="11">
        <v>49690047</v>
      </c>
      <c r="C79" s="11">
        <v>45.1</v>
      </c>
      <c r="D79" s="80">
        <v>5550</v>
      </c>
      <c r="E79" s="80">
        <v>5550</v>
      </c>
      <c r="F79" s="13">
        <v>0</v>
      </c>
      <c r="G79" s="46">
        <v>4.8061535767015155E-2</v>
      </c>
      <c r="H79" s="47">
        <v>4.8061535767015155E-2</v>
      </c>
    </row>
    <row r="80" spans="1:8" x14ac:dyDescent="0.25">
      <c r="A80" s="11">
        <v>63</v>
      </c>
      <c r="B80" s="11">
        <v>49690046</v>
      </c>
      <c r="C80" s="11">
        <v>51.3</v>
      </c>
      <c r="D80" s="80">
        <v>8511</v>
      </c>
      <c r="E80" s="80">
        <v>8511</v>
      </c>
      <c r="F80" s="13">
        <v>0</v>
      </c>
      <c r="G80" s="46">
        <v>5.4668664852502824E-2</v>
      </c>
      <c r="H80" s="47">
        <v>5.4668664852502824E-2</v>
      </c>
    </row>
    <row r="81" spans="1:8" x14ac:dyDescent="0.25">
      <c r="A81" s="11">
        <v>64</v>
      </c>
      <c r="B81" s="85" t="s">
        <v>49</v>
      </c>
      <c r="C81" s="11">
        <v>52.3</v>
      </c>
      <c r="D81" s="86">
        <v>4.9800000000000004</v>
      </c>
      <c r="E81" s="86">
        <v>4.99</v>
      </c>
      <c r="F81" s="13">
        <v>9.9999999999997868E-3</v>
      </c>
      <c r="G81" s="46">
        <v>5.5734330834033091E-2</v>
      </c>
      <c r="H81" s="47">
        <v>6.5734330834032878E-2</v>
      </c>
    </row>
    <row r="82" spans="1:8" x14ac:dyDescent="0.25">
      <c r="A82" s="11">
        <v>65</v>
      </c>
      <c r="B82" s="11">
        <v>49690060</v>
      </c>
      <c r="C82" s="11">
        <v>49.5</v>
      </c>
      <c r="D82" s="80">
        <v>19237</v>
      </c>
      <c r="E82" s="80">
        <v>19999</v>
      </c>
      <c r="F82" s="13">
        <v>0.65532000000000001</v>
      </c>
      <c r="G82" s="46">
        <v>5.2750466085748342E-2</v>
      </c>
      <c r="H82" s="47">
        <v>0.70807046608574831</v>
      </c>
    </row>
    <row r="83" spans="1:8" x14ac:dyDescent="0.25">
      <c r="A83" s="11">
        <v>66</v>
      </c>
      <c r="B83" s="11">
        <v>49690051</v>
      </c>
      <c r="C83" s="11">
        <v>78.900000000000006</v>
      </c>
      <c r="D83" s="80">
        <v>17762</v>
      </c>
      <c r="E83" s="80">
        <v>18393</v>
      </c>
      <c r="F83" s="13">
        <v>0.54266000000000003</v>
      </c>
      <c r="G83" s="46">
        <v>8.4081045942738269E-2</v>
      </c>
      <c r="H83" s="47">
        <v>0.62674104594273827</v>
      </c>
    </row>
    <row r="84" spans="1:8" x14ac:dyDescent="0.25">
      <c r="A84" s="11">
        <v>67</v>
      </c>
      <c r="B84" s="11">
        <v>49694374</v>
      </c>
      <c r="C84" s="11">
        <v>78.099999999999994</v>
      </c>
      <c r="D84" s="80">
        <v>7676</v>
      </c>
      <c r="E84" s="80">
        <v>7676</v>
      </c>
      <c r="F84" s="13">
        <v>0</v>
      </c>
      <c r="G84" s="44">
        <v>8.3228513157514034E-2</v>
      </c>
      <c r="H84" s="47">
        <v>8.3228513157514034E-2</v>
      </c>
    </row>
    <row r="85" spans="1:8" x14ac:dyDescent="0.25">
      <c r="A85" s="11">
        <v>68</v>
      </c>
      <c r="B85" s="11">
        <v>49690030</v>
      </c>
      <c r="C85" s="11">
        <v>78.099999999999994</v>
      </c>
      <c r="D85" s="80">
        <v>26816</v>
      </c>
      <c r="E85" s="80">
        <v>26846</v>
      </c>
      <c r="F85" s="13">
        <v>2.58E-2</v>
      </c>
      <c r="G85" s="44">
        <v>8.3228513157514034E-2</v>
      </c>
      <c r="H85" s="47">
        <v>0.10902851315751404</v>
      </c>
    </row>
    <row r="86" spans="1:8" x14ac:dyDescent="0.25">
      <c r="A86" s="11">
        <v>69</v>
      </c>
      <c r="B86" s="11">
        <v>49690022</v>
      </c>
      <c r="C86" s="11">
        <v>56.8</v>
      </c>
      <c r="D86" s="80">
        <v>7714</v>
      </c>
      <c r="E86" s="80">
        <v>7714</v>
      </c>
      <c r="F86" s="13">
        <v>0</v>
      </c>
      <c r="G86" s="44">
        <v>6.0529827750919307E-2</v>
      </c>
      <c r="H86" s="47">
        <v>6.0529827750919307E-2</v>
      </c>
    </row>
    <row r="87" spans="1:8" x14ac:dyDescent="0.25">
      <c r="A87" s="11">
        <v>70</v>
      </c>
      <c r="B87" s="11">
        <v>49690018</v>
      </c>
      <c r="C87" s="11">
        <v>42</v>
      </c>
      <c r="D87" s="80">
        <v>10580</v>
      </c>
      <c r="E87" s="80">
        <v>10580</v>
      </c>
      <c r="F87" s="13">
        <v>0</v>
      </c>
      <c r="G87" s="44">
        <v>4.4757971224271317E-2</v>
      </c>
      <c r="H87" s="47">
        <v>4.4757971224271317E-2</v>
      </c>
    </row>
    <row r="88" spans="1:8" x14ac:dyDescent="0.25">
      <c r="A88" s="11">
        <v>71</v>
      </c>
      <c r="B88" s="11">
        <v>49690021</v>
      </c>
      <c r="C88" s="11">
        <v>45.2</v>
      </c>
      <c r="D88" s="80">
        <v>13561</v>
      </c>
      <c r="E88" s="80">
        <v>13706</v>
      </c>
      <c r="F88" s="13">
        <v>0.12469999999999999</v>
      </c>
      <c r="G88" s="44">
        <v>4.8168102365168185E-2</v>
      </c>
      <c r="H88" s="47">
        <v>0.17286810236516817</v>
      </c>
    </row>
    <row r="89" spans="1:8" x14ac:dyDescent="0.25">
      <c r="A89" s="11">
        <v>72</v>
      </c>
      <c r="B89" s="11">
        <v>49690037</v>
      </c>
      <c r="C89" s="11">
        <v>51.4</v>
      </c>
      <c r="D89" s="80">
        <v>4978</v>
      </c>
      <c r="E89" s="80">
        <v>4978</v>
      </c>
      <c r="F89" s="13">
        <v>0</v>
      </c>
      <c r="G89" s="44">
        <v>5.4775231450655847E-2</v>
      </c>
      <c r="H89" s="47">
        <v>5.4775231450655847E-2</v>
      </c>
    </row>
    <row r="90" spans="1:8" x14ac:dyDescent="0.25">
      <c r="A90" s="11">
        <v>73</v>
      </c>
      <c r="B90" s="11">
        <v>49690034</v>
      </c>
      <c r="C90" s="11">
        <v>52.1</v>
      </c>
      <c r="D90" s="80">
        <v>14645</v>
      </c>
      <c r="E90" s="80">
        <v>15491</v>
      </c>
      <c r="F90" s="13">
        <v>0.72755999999999998</v>
      </c>
      <c r="G90" s="44">
        <v>5.5521197637727039E-2</v>
      </c>
      <c r="H90" s="47">
        <v>0.78308119763772699</v>
      </c>
    </row>
    <row r="91" spans="1:8" x14ac:dyDescent="0.25">
      <c r="A91" s="11">
        <v>74</v>
      </c>
      <c r="B91" s="11">
        <v>49777205</v>
      </c>
      <c r="C91" s="11">
        <v>49.7</v>
      </c>
      <c r="D91" s="80">
        <v>10884</v>
      </c>
      <c r="E91" s="80">
        <v>11420</v>
      </c>
      <c r="F91" s="13">
        <v>0.46095999999999998</v>
      </c>
      <c r="G91" s="44">
        <v>5.2963599282054401E-2</v>
      </c>
      <c r="H91" s="47">
        <v>0.51392359928205433</v>
      </c>
    </row>
    <row r="92" spans="1:8" x14ac:dyDescent="0.25">
      <c r="A92" s="11">
        <v>75</v>
      </c>
      <c r="B92" s="11">
        <v>49730686</v>
      </c>
      <c r="C92" s="11">
        <v>79</v>
      </c>
      <c r="D92" s="80">
        <v>18228</v>
      </c>
      <c r="E92" s="80">
        <v>18815</v>
      </c>
      <c r="F92" s="13">
        <v>0.50481999999999994</v>
      </c>
      <c r="G92" s="44">
        <v>8.4187612540891299E-2</v>
      </c>
      <c r="H92" s="47">
        <v>0.58900761254089118</v>
      </c>
    </row>
    <row r="93" spans="1:8" x14ac:dyDescent="0.25">
      <c r="A93" s="11">
        <v>76</v>
      </c>
      <c r="B93" s="11">
        <v>49690025</v>
      </c>
      <c r="C93" s="11">
        <v>78.3</v>
      </c>
      <c r="D93" s="80">
        <v>28903</v>
      </c>
      <c r="E93" s="80">
        <v>29942</v>
      </c>
      <c r="F93" s="13">
        <v>0.89354</v>
      </c>
      <c r="G93" s="44">
        <v>8.3441646353820106E-2</v>
      </c>
      <c r="H93" s="47">
        <v>0.97698164635382012</v>
      </c>
    </row>
    <row r="94" spans="1:8" x14ac:dyDescent="0.25">
      <c r="A94" s="11">
        <v>77</v>
      </c>
      <c r="B94" s="11">
        <v>49690042</v>
      </c>
      <c r="C94" s="11">
        <v>78.2</v>
      </c>
      <c r="D94" s="80">
        <v>9998</v>
      </c>
      <c r="E94" s="80">
        <v>9998</v>
      </c>
      <c r="F94" s="13">
        <v>0</v>
      </c>
      <c r="G94" s="44">
        <v>8.3335079755667077E-2</v>
      </c>
      <c r="H94" s="47">
        <v>8.3335079755667077E-2</v>
      </c>
    </row>
    <row r="95" spans="1:8" x14ac:dyDescent="0.25">
      <c r="A95" s="11">
        <v>78</v>
      </c>
      <c r="B95" s="11">
        <v>49730694</v>
      </c>
      <c r="C95" s="11">
        <v>56.7</v>
      </c>
      <c r="D95" s="80">
        <v>6664</v>
      </c>
      <c r="E95" s="80">
        <v>6664</v>
      </c>
      <c r="F95" s="13">
        <v>0</v>
      </c>
      <c r="G95" s="44">
        <v>6.0423261152766285E-2</v>
      </c>
      <c r="H95" s="47">
        <v>6.0423261152766285E-2</v>
      </c>
    </row>
    <row r="96" spans="1:8" x14ac:dyDescent="0.25">
      <c r="A96" s="11">
        <v>79</v>
      </c>
      <c r="B96" s="11">
        <v>49690039</v>
      </c>
      <c r="C96" s="11">
        <v>42</v>
      </c>
      <c r="D96" s="80">
        <v>3145</v>
      </c>
      <c r="E96" s="80">
        <v>3147</v>
      </c>
      <c r="F96" s="13">
        <v>1.72E-3</v>
      </c>
      <c r="G96" s="44">
        <v>4.4757971224271317E-2</v>
      </c>
      <c r="H96" s="47">
        <v>4.6477971224271317E-2</v>
      </c>
    </row>
    <row r="97" spans="1:8" x14ac:dyDescent="0.25">
      <c r="A97" s="11">
        <v>80</v>
      </c>
      <c r="B97" s="11">
        <v>49730693</v>
      </c>
      <c r="C97" s="11">
        <v>44.9</v>
      </c>
      <c r="D97" s="80">
        <v>15667</v>
      </c>
      <c r="E97" s="80">
        <v>16115</v>
      </c>
      <c r="F97" s="13">
        <v>0.38528000000000001</v>
      </c>
      <c r="G97" s="44">
        <v>4.7848402570709103E-2</v>
      </c>
      <c r="H97" s="47">
        <v>0.43312840257070911</v>
      </c>
    </row>
    <row r="98" spans="1:8" x14ac:dyDescent="0.25">
      <c r="A98" s="11">
        <v>81</v>
      </c>
      <c r="B98" s="11">
        <v>49730689</v>
      </c>
      <c r="C98" s="11">
        <v>51.3</v>
      </c>
      <c r="D98" s="80">
        <v>18001</v>
      </c>
      <c r="E98" s="80">
        <v>19055</v>
      </c>
      <c r="F98" s="13">
        <v>0.90644000000000002</v>
      </c>
      <c r="G98" s="44">
        <v>5.4668664852502824E-2</v>
      </c>
      <c r="H98" s="47">
        <v>0.9611086648525029</v>
      </c>
    </row>
    <row r="99" spans="1:8" x14ac:dyDescent="0.25">
      <c r="A99" s="11">
        <v>82</v>
      </c>
      <c r="B99" s="11">
        <v>49777206</v>
      </c>
      <c r="C99" s="11">
        <v>51.6</v>
      </c>
      <c r="D99" s="80">
        <v>23774</v>
      </c>
      <c r="E99" s="80">
        <v>24847</v>
      </c>
      <c r="F99" s="13">
        <v>0.92277999999999993</v>
      </c>
      <c r="G99" s="44">
        <v>5.4988364646961906E-2</v>
      </c>
      <c r="H99" s="47">
        <v>0.97776836464696182</v>
      </c>
    </row>
    <row r="100" spans="1:8" x14ac:dyDescent="0.25">
      <c r="A100" s="11">
        <v>83</v>
      </c>
      <c r="B100" s="11">
        <v>49777193</v>
      </c>
      <c r="C100" s="11">
        <v>49.7</v>
      </c>
      <c r="D100" s="80">
        <v>4439</v>
      </c>
      <c r="E100" s="80">
        <v>4439</v>
      </c>
      <c r="F100" s="13">
        <v>0</v>
      </c>
      <c r="G100" s="44">
        <v>5.2963599282054401E-2</v>
      </c>
      <c r="H100" s="47">
        <v>5.2963599282054401E-2</v>
      </c>
    </row>
    <row r="101" spans="1:8" x14ac:dyDescent="0.25">
      <c r="A101" s="11">
        <v>84</v>
      </c>
      <c r="B101" s="11">
        <v>49777196</v>
      </c>
      <c r="C101" s="11">
        <v>75.7</v>
      </c>
      <c r="D101" s="80">
        <v>6644</v>
      </c>
      <c r="E101" s="80">
        <v>6644</v>
      </c>
      <c r="F101" s="13">
        <v>0</v>
      </c>
      <c r="G101" s="44">
        <v>8.0670914801841409E-2</v>
      </c>
      <c r="H101" s="47">
        <v>8.0670914801841409E-2</v>
      </c>
    </row>
    <row r="102" spans="1:8" x14ac:dyDescent="0.25">
      <c r="A102" s="11">
        <v>85</v>
      </c>
      <c r="B102" s="11">
        <v>49777188</v>
      </c>
      <c r="C102" s="11">
        <v>88.1</v>
      </c>
      <c r="D102" s="80">
        <v>27304</v>
      </c>
      <c r="E102" s="80">
        <v>27321</v>
      </c>
      <c r="F102" s="13">
        <v>1.4619999999999999E-2</v>
      </c>
      <c r="G102" s="44">
        <v>9.3885172972816747E-2</v>
      </c>
      <c r="H102" s="47">
        <v>0.10850517297281674</v>
      </c>
    </row>
    <row r="103" spans="1:8" x14ac:dyDescent="0.25">
      <c r="A103" s="11">
        <v>86</v>
      </c>
      <c r="B103" s="11">
        <v>49690031</v>
      </c>
      <c r="C103" s="11">
        <v>49</v>
      </c>
      <c r="D103" s="80">
        <v>15346</v>
      </c>
      <c r="E103" s="80">
        <v>16005</v>
      </c>
      <c r="F103" s="13">
        <v>0.56674000000000002</v>
      </c>
      <c r="G103" s="44">
        <v>5.2217633094983201E-2</v>
      </c>
      <c r="H103" s="47">
        <v>0.6189576330949832</v>
      </c>
    </row>
    <row r="104" spans="1:8" x14ac:dyDescent="0.25">
      <c r="A104" s="11">
        <v>87</v>
      </c>
      <c r="B104" s="11">
        <v>49730696</v>
      </c>
      <c r="C104" s="11">
        <v>42.6</v>
      </c>
      <c r="D104" s="80">
        <v>10023</v>
      </c>
      <c r="E104" s="80">
        <v>10427</v>
      </c>
      <c r="F104" s="13">
        <v>0.34743999999999997</v>
      </c>
      <c r="G104" s="44">
        <v>4.5397370813189487E-2</v>
      </c>
      <c r="H104" s="47">
        <v>0.39283737081318948</v>
      </c>
    </row>
    <row r="105" spans="1:8" x14ac:dyDescent="0.25">
      <c r="A105" s="11">
        <v>88</v>
      </c>
      <c r="B105" s="11">
        <v>49777183</v>
      </c>
      <c r="C105" s="11">
        <v>45</v>
      </c>
      <c r="D105" s="80">
        <v>10414</v>
      </c>
      <c r="E105" s="80">
        <v>10414</v>
      </c>
      <c r="F105" s="13">
        <v>0</v>
      </c>
      <c r="G105" s="44">
        <v>4.7954969168862126E-2</v>
      </c>
      <c r="H105" s="47">
        <v>4.7954969168862126E-2</v>
      </c>
    </row>
    <row r="106" spans="1:8" x14ac:dyDescent="0.25">
      <c r="A106" s="11">
        <v>89</v>
      </c>
      <c r="B106" s="11">
        <v>49690045</v>
      </c>
      <c r="C106" s="11">
        <v>51.2</v>
      </c>
      <c r="D106" s="80">
        <v>20468</v>
      </c>
      <c r="E106" s="80">
        <v>21363</v>
      </c>
      <c r="F106" s="13">
        <v>0.76969999999999994</v>
      </c>
      <c r="G106" s="44">
        <v>5.4562098254349801E-2</v>
      </c>
      <c r="H106" s="47">
        <v>0.82426209825434971</v>
      </c>
    </row>
    <row r="107" spans="1:8" x14ac:dyDescent="0.25">
      <c r="A107" s="11">
        <v>90</v>
      </c>
      <c r="B107" s="11">
        <v>49777189</v>
      </c>
      <c r="C107" s="11">
        <v>52.1</v>
      </c>
      <c r="D107" s="80">
        <v>13637</v>
      </c>
      <c r="E107" s="80">
        <v>13637</v>
      </c>
      <c r="F107" s="13">
        <v>0</v>
      </c>
      <c r="G107" s="44">
        <v>5.5521197637727039E-2</v>
      </c>
      <c r="H107" s="47">
        <v>5.5521197637727039E-2</v>
      </c>
    </row>
    <row r="108" spans="1:8" x14ac:dyDescent="0.25">
      <c r="A108" s="11">
        <v>91</v>
      </c>
      <c r="B108" s="11">
        <v>49777185</v>
      </c>
      <c r="C108" s="11">
        <v>49.8</v>
      </c>
      <c r="D108" s="80">
        <v>21919</v>
      </c>
      <c r="E108" s="80">
        <v>21999</v>
      </c>
      <c r="F108" s="13">
        <v>6.88E-2</v>
      </c>
      <c r="G108" s="44">
        <v>5.3070165880207416E-2</v>
      </c>
      <c r="H108" s="47">
        <v>0.12187016588020741</v>
      </c>
    </row>
    <row r="109" spans="1:8" x14ac:dyDescent="0.25">
      <c r="A109" s="11">
        <v>92</v>
      </c>
      <c r="B109" s="11">
        <v>49777190</v>
      </c>
      <c r="C109" s="11">
        <v>75.5</v>
      </c>
      <c r="D109" s="80">
        <v>24049</v>
      </c>
      <c r="E109" s="80">
        <v>24383</v>
      </c>
      <c r="F109" s="13">
        <v>0.28724</v>
      </c>
      <c r="G109" s="44">
        <v>8.045778160553535E-2</v>
      </c>
      <c r="H109" s="47">
        <v>0.36769778160553535</v>
      </c>
    </row>
    <row r="110" spans="1:8" x14ac:dyDescent="0.25">
      <c r="A110" s="11">
        <v>93</v>
      </c>
      <c r="B110" s="11">
        <v>49730704</v>
      </c>
      <c r="C110" s="11">
        <v>34</v>
      </c>
      <c r="D110" s="80">
        <v>8239</v>
      </c>
      <c r="E110" s="80">
        <v>8239</v>
      </c>
      <c r="F110" s="13">
        <v>0</v>
      </c>
      <c r="G110" s="44">
        <v>3.6232643372029166E-2</v>
      </c>
      <c r="H110" s="47">
        <v>3.6232643372029166E-2</v>
      </c>
    </row>
    <row r="111" spans="1:8" x14ac:dyDescent="0.25">
      <c r="A111" s="19" t="s">
        <v>3</v>
      </c>
      <c r="B111" s="11">
        <v>49777192</v>
      </c>
      <c r="C111" s="11">
        <v>49.1</v>
      </c>
      <c r="D111" s="80">
        <v>6982</v>
      </c>
      <c r="E111" s="80">
        <v>6982</v>
      </c>
      <c r="F111" s="13">
        <v>0</v>
      </c>
      <c r="G111" s="44">
        <v>5.2324199693136238E-2</v>
      </c>
      <c r="H111" s="47">
        <v>5.2324199693136238E-2</v>
      </c>
    </row>
    <row r="112" spans="1:8" x14ac:dyDescent="0.25">
      <c r="A112" s="11">
        <v>94</v>
      </c>
      <c r="B112" s="11">
        <v>49777209</v>
      </c>
      <c r="C112" s="11">
        <v>48.5</v>
      </c>
      <c r="D112" s="80">
        <v>4617</v>
      </c>
      <c r="E112" s="80">
        <v>4617</v>
      </c>
      <c r="F112" s="13">
        <v>0</v>
      </c>
      <c r="G112" s="44">
        <v>5.1684800104218068E-2</v>
      </c>
      <c r="H112" s="47">
        <v>5.1684800104218068E-2</v>
      </c>
    </row>
    <row r="113" spans="1:8" x14ac:dyDescent="0.25">
      <c r="A113" s="11">
        <v>95</v>
      </c>
      <c r="B113" s="11">
        <v>49777195</v>
      </c>
      <c r="C113" s="11">
        <v>42.4</v>
      </c>
      <c r="D113" s="80">
        <v>11164</v>
      </c>
      <c r="E113" s="80">
        <v>11164</v>
      </c>
      <c r="F113" s="13">
        <v>0</v>
      </c>
      <c r="G113" s="44">
        <v>4.5184237616883428E-2</v>
      </c>
      <c r="H113" s="47">
        <v>4.5184237616883428E-2</v>
      </c>
    </row>
    <row r="114" spans="1:8" x14ac:dyDescent="0.25">
      <c r="A114" s="11">
        <v>96</v>
      </c>
      <c r="B114" s="11">
        <v>49777187</v>
      </c>
      <c r="C114" s="11">
        <v>46</v>
      </c>
      <c r="D114" s="80">
        <v>18027</v>
      </c>
      <c r="E114" s="80">
        <v>18763</v>
      </c>
      <c r="F114" s="13">
        <v>0.63295999999999997</v>
      </c>
      <c r="G114" s="44">
        <v>4.90206351503924E-2</v>
      </c>
      <c r="H114" s="47">
        <v>0.68198063515039231</v>
      </c>
    </row>
    <row r="115" spans="1:8" x14ac:dyDescent="0.25">
      <c r="A115" s="11">
        <v>97</v>
      </c>
      <c r="B115" s="11">
        <v>49730692</v>
      </c>
      <c r="C115" s="11">
        <v>52.4</v>
      </c>
      <c r="D115" s="80">
        <v>12666</v>
      </c>
      <c r="E115" s="80">
        <v>13580</v>
      </c>
      <c r="F115" s="13">
        <v>0.78603999999999996</v>
      </c>
      <c r="G115" s="44">
        <v>5.5840897432186121E-2</v>
      </c>
      <c r="H115" s="47">
        <v>0.84188089743218608</v>
      </c>
    </row>
    <row r="116" spans="1:8" x14ac:dyDescent="0.25">
      <c r="A116" s="11">
        <v>98</v>
      </c>
      <c r="B116" s="11">
        <v>49730699</v>
      </c>
      <c r="C116" s="11">
        <v>51.7</v>
      </c>
      <c r="D116" s="80">
        <v>22495</v>
      </c>
      <c r="E116" s="80">
        <v>23002</v>
      </c>
      <c r="F116" s="13">
        <v>0.43601999999999996</v>
      </c>
      <c r="G116" s="44">
        <v>5.5094931245114942E-2</v>
      </c>
      <c r="H116" s="47">
        <v>0.49111493124511491</v>
      </c>
    </row>
    <row r="117" spans="1:8" x14ac:dyDescent="0.25">
      <c r="A117" s="11">
        <v>99</v>
      </c>
      <c r="B117" s="11">
        <v>49730683</v>
      </c>
      <c r="C117" s="11">
        <v>50.1</v>
      </c>
      <c r="D117" s="80">
        <v>18220</v>
      </c>
      <c r="E117" s="80">
        <v>18220</v>
      </c>
      <c r="F117" s="13">
        <v>0</v>
      </c>
      <c r="G117" s="44">
        <v>5.3389865674666498E-2</v>
      </c>
      <c r="H117" s="47">
        <v>5.3389865674666498E-2</v>
      </c>
    </row>
    <row r="118" spans="1:8" x14ac:dyDescent="0.25">
      <c r="A118" s="11">
        <v>100</v>
      </c>
      <c r="B118" s="11">
        <v>49730685</v>
      </c>
      <c r="C118" s="11">
        <v>76.599999999999994</v>
      </c>
      <c r="D118" s="80">
        <v>6323</v>
      </c>
      <c r="E118" s="80">
        <v>6323</v>
      </c>
      <c r="F118" s="13">
        <v>0</v>
      </c>
      <c r="G118" s="44">
        <v>8.1630014185218633E-2</v>
      </c>
      <c r="H118" s="47">
        <v>8.1630014185218633E-2</v>
      </c>
    </row>
    <row r="119" spans="1:8" x14ac:dyDescent="0.25">
      <c r="A119" s="11">
        <v>101</v>
      </c>
      <c r="B119" s="11">
        <v>49730406</v>
      </c>
      <c r="C119" s="11">
        <v>92.9</v>
      </c>
      <c r="D119" s="80">
        <v>35658</v>
      </c>
      <c r="E119" s="80">
        <v>37234</v>
      </c>
      <c r="F119" s="13">
        <v>1.3553599999999999</v>
      </c>
      <c r="G119" s="44">
        <v>9.9000369684162037E-2</v>
      </c>
      <c r="H119" s="47">
        <v>1.4543603696841618</v>
      </c>
    </row>
    <row r="120" spans="1:8" x14ac:dyDescent="0.25">
      <c r="A120" s="11">
        <v>102</v>
      </c>
      <c r="B120" s="11">
        <v>49730702</v>
      </c>
      <c r="C120" s="11">
        <v>48</v>
      </c>
      <c r="D120" s="80">
        <v>18476</v>
      </c>
      <c r="E120" s="80">
        <v>18902</v>
      </c>
      <c r="F120" s="13">
        <v>0.36635999999999996</v>
      </c>
      <c r="G120" s="44">
        <v>5.1151967113452934E-2</v>
      </c>
      <c r="H120" s="47">
        <v>0.4175119671134529</v>
      </c>
    </row>
    <row r="121" spans="1:8" x14ac:dyDescent="0.25">
      <c r="A121" s="11">
        <v>103</v>
      </c>
      <c r="B121" s="11">
        <v>49730700</v>
      </c>
      <c r="C121" s="11">
        <v>42.5</v>
      </c>
      <c r="D121" s="80">
        <v>15786</v>
      </c>
      <c r="E121" s="80">
        <v>16503</v>
      </c>
      <c r="F121" s="13">
        <v>0.61661999999999995</v>
      </c>
      <c r="G121" s="44">
        <v>4.5290804215036451E-2</v>
      </c>
      <c r="H121" s="47">
        <v>0.66191080421503634</v>
      </c>
    </row>
    <row r="122" spans="1:8" x14ac:dyDescent="0.25">
      <c r="A122" s="11">
        <v>104</v>
      </c>
      <c r="B122" s="11">
        <v>49730705</v>
      </c>
      <c r="C122" s="11">
        <v>45.4</v>
      </c>
      <c r="D122" s="80">
        <v>5938</v>
      </c>
      <c r="E122" s="80">
        <v>5938</v>
      </c>
      <c r="F122" s="13">
        <v>0</v>
      </c>
      <c r="G122" s="44">
        <v>4.838123556147423E-2</v>
      </c>
      <c r="H122" s="47">
        <v>4.838123556147423E-2</v>
      </c>
    </row>
    <row r="123" spans="1:8" x14ac:dyDescent="0.25">
      <c r="A123" s="11">
        <v>105</v>
      </c>
      <c r="B123" s="11">
        <v>49730684</v>
      </c>
      <c r="C123" s="11">
        <v>51.7</v>
      </c>
      <c r="D123" s="80">
        <v>14002</v>
      </c>
      <c r="E123" s="80">
        <v>14132</v>
      </c>
      <c r="F123" s="13">
        <v>0.1118</v>
      </c>
      <c r="G123" s="44">
        <v>5.5094931245114942E-2</v>
      </c>
      <c r="H123" s="47">
        <v>0.16689493124511495</v>
      </c>
    </row>
    <row r="124" spans="1:8" x14ac:dyDescent="0.25">
      <c r="A124" s="11">
        <v>106</v>
      </c>
      <c r="B124" s="11">
        <v>49730698</v>
      </c>
      <c r="C124" s="11">
        <v>51.8</v>
      </c>
      <c r="D124" s="80">
        <v>21817</v>
      </c>
      <c r="E124" s="80">
        <v>22024</v>
      </c>
      <c r="F124" s="13">
        <v>0.17801999999999998</v>
      </c>
      <c r="G124" s="44">
        <v>5.5201497843267958E-2</v>
      </c>
      <c r="H124" s="47">
        <v>0.23322149784326796</v>
      </c>
    </row>
    <row r="125" spans="1:8" x14ac:dyDescent="0.25">
      <c r="A125" s="11">
        <v>107</v>
      </c>
      <c r="B125" s="11">
        <v>49730701</v>
      </c>
      <c r="C125" s="11">
        <v>49.9</v>
      </c>
      <c r="D125" s="80">
        <v>2008</v>
      </c>
      <c r="E125" s="80">
        <v>2008</v>
      </c>
      <c r="F125" s="13">
        <v>0</v>
      </c>
      <c r="G125" s="46">
        <v>5.3176732478360453E-2</v>
      </c>
      <c r="H125" s="47">
        <v>5.3176732478360453E-2</v>
      </c>
    </row>
    <row r="126" spans="1:8" x14ac:dyDescent="0.25">
      <c r="A126" s="11">
        <v>108</v>
      </c>
      <c r="B126" s="11">
        <v>49730688</v>
      </c>
      <c r="C126" s="11">
        <v>55.3</v>
      </c>
      <c r="D126" s="80">
        <v>2967</v>
      </c>
      <c r="E126" s="80">
        <v>2967</v>
      </c>
      <c r="F126" s="13">
        <v>0</v>
      </c>
      <c r="G126" s="46">
        <v>5.89313287786239E-2</v>
      </c>
      <c r="H126" s="47">
        <v>5.89313287786239E-2</v>
      </c>
    </row>
    <row r="127" spans="1:8" x14ac:dyDescent="0.25">
      <c r="A127" s="11">
        <v>109</v>
      </c>
      <c r="B127" s="11">
        <v>49730703</v>
      </c>
      <c r="C127" s="11">
        <v>61.8</v>
      </c>
      <c r="D127" s="80">
        <v>15292</v>
      </c>
      <c r="E127" s="80">
        <v>16315</v>
      </c>
      <c r="F127" s="13">
        <v>0.87978000000000001</v>
      </c>
      <c r="G127" s="46">
        <v>6.5858157658570657E-2</v>
      </c>
      <c r="H127" s="47">
        <v>0.94563815765857062</v>
      </c>
    </row>
    <row r="128" spans="1:8" x14ac:dyDescent="0.25">
      <c r="A128" s="11">
        <v>110</v>
      </c>
      <c r="B128" s="11">
        <v>49730697</v>
      </c>
      <c r="C128" s="11">
        <v>47.7</v>
      </c>
      <c r="D128" s="80">
        <v>17654</v>
      </c>
      <c r="E128" s="80">
        <v>18385</v>
      </c>
      <c r="F128" s="13">
        <v>0.62866</v>
      </c>
      <c r="G128" s="46">
        <v>5.083226731899386E-2</v>
      </c>
      <c r="H128" s="47">
        <v>0.67949226731899381</v>
      </c>
    </row>
    <row r="129" spans="1:12" x14ac:dyDescent="0.25">
      <c r="A129" s="11">
        <v>111</v>
      </c>
      <c r="B129" s="11">
        <v>49690048</v>
      </c>
      <c r="C129" s="11">
        <v>51.2</v>
      </c>
      <c r="D129" s="80">
        <v>17336</v>
      </c>
      <c r="E129" s="80">
        <v>17766</v>
      </c>
      <c r="F129" s="13">
        <v>0.36980000000000002</v>
      </c>
      <c r="G129" s="46">
        <v>5.4562098254349801E-2</v>
      </c>
      <c r="H129" s="47">
        <v>0.42436209825434984</v>
      </c>
      <c r="I129" s="48"/>
    </row>
    <row r="130" spans="1:12" x14ac:dyDescent="0.25">
      <c r="A130" s="11">
        <v>112</v>
      </c>
      <c r="B130" s="11">
        <v>49777198</v>
      </c>
      <c r="C130" s="11">
        <v>51.9</v>
      </c>
      <c r="D130" s="80">
        <v>19403</v>
      </c>
      <c r="E130" s="80">
        <v>19955</v>
      </c>
      <c r="F130" s="13">
        <v>0.47471999999999998</v>
      </c>
      <c r="G130" s="46">
        <v>5.5308064441420994E-2</v>
      </c>
      <c r="H130" s="47">
        <v>0.53002806444142092</v>
      </c>
      <c r="I130" s="48"/>
    </row>
    <row r="131" spans="1:12" x14ac:dyDescent="0.25">
      <c r="A131" s="11">
        <v>113</v>
      </c>
      <c r="B131" s="11">
        <v>49690041</v>
      </c>
      <c r="C131" s="11">
        <v>50.1</v>
      </c>
      <c r="D131" s="80">
        <v>11556</v>
      </c>
      <c r="E131" s="80">
        <v>11643</v>
      </c>
      <c r="F131" s="13">
        <v>7.4819999999999998E-2</v>
      </c>
      <c r="G131" s="46">
        <v>5.3389865674666498E-2</v>
      </c>
      <c r="H131" s="47">
        <v>0.1282098656746665</v>
      </c>
      <c r="I131" s="48"/>
    </row>
    <row r="132" spans="1:12" x14ac:dyDescent="0.25">
      <c r="A132" s="11">
        <v>114</v>
      </c>
      <c r="B132" s="11">
        <v>49777212</v>
      </c>
      <c r="C132" s="11">
        <v>61.1</v>
      </c>
      <c r="D132" s="80">
        <v>11538</v>
      </c>
      <c r="E132" s="80">
        <v>11541</v>
      </c>
      <c r="F132" s="13">
        <v>2.5799999999999998E-3</v>
      </c>
      <c r="G132" s="46">
        <v>6.5112191471499464E-2</v>
      </c>
      <c r="H132" s="47">
        <v>6.7692191471499463E-2</v>
      </c>
      <c r="I132" s="48"/>
    </row>
    <row r="133" spans="1:12" x14ac:dyDescent="0.25">
      <c r="A133" s="11">
        <v>115</v>
      </c>
      <c r="B133" s="11">
        <v>49730687</v>
      </c>
      <c r="C133" s="11">
        <v>59.9</v>
      </c>
      <c r="D133" s="80">
        <v>22550</v>
      </c>
      <c r="E133" s="80">
        <v>23116</v>
      </c>
      <c r="F133" s="13">
        <v>0.48675999999999997</v>
      </c>
      <c r="G133" s="46">
        <v>6.3833392293663152E-2</v>
      </c>
      <c r="H133" s="47">
        <v>0.55059339229366311</v>
      </c>
      <c r="I133" s="48"/>
    </row>
    <row r="134" spans="1:12" x14ac:dyDescent="0.25">
      <c r="A134" s="11">
        <v>116</v>
      </c>
      <c r="B134" s="11">
        <v>49730690</v>
      </c>
      <c r="C134" s="11">
        <v>45.8</v>
      </c>
      <c r="D134" s="80">
        <v>5751</v>
      </c>
      <c r="E134" s="80">
        <v>5751</v>
      </c>
      <c r="F134" s="13">
        <v>0</v>
      </c>
      <c r="G134" s="46">
        <v>4.8807501954086341E-2</v>
      </c>
      <c r="H134" s="47">
        <v>4.8807501954086341E-2</v>
      </c>
      <c r="I134" s="48"/>
    </row>
    <row r="135" spans="1:12" x14ac:dyDescent="0.25">
      <c r="A135" s="11">
        <v>117</v>
      </c>
      <c r="B135" s="11">
        <v>49730691</v>
      </c>
      <c r="C135" s="11">
        <v>51.6</v>
      </c>
      <c r="D135" s="80">
        <v>23493</v>
      </c>
      <c r="E135" s="80">
        <v>24086</v>
      </c>
      <c r="F135" s="13">
        <v>0.50997999999999999</v>
      </c>
      <c r="G135" s="46">
        <v>5.4988364646961906E-2</v>
      </c>
      <c r="H135" s="47">
        <v>0.56496836464696187</v>
      </c>
      <c r="I135" s="48"/>
    </row>
    <row r="136" spans="1:12" s="4" customFormat="1" ht="16.5" customHeight="1" x14ac:dyDescent="0.25">
      <c r="A136" s="139" t="s">
        <v>4</v>
      </c>
      <c r="B136" s="140"/>
      <c r="C136" s="20">
        <f t="shared" ref="C136" si="0">SUM(C18:C135)</f>
        <v>6908.6</v>
      </c>
      <c r="D136" s="82"/>
      <c r="E136" s="82"/>
      <c r="F136" s="49">
        <f>SUM(F18:F135)</f>
        <v>46.45773999999998</v>
      </c>
      <c r="G136" s="50">
        <f>SUM(G18:G135)</f>
        <v>7.3622600000000222</v>
      </c>
      <c r="H136" s="50">
        <f>SUM(H18:H135)</f>
        <v>53.820000000000036</v>
      </c>
      <c r="I136" s="48"/>
      <c r="J136" s="62"/>
      <c r="K136" s="5"/>
      <c r="L136" s="5"/>
    </row>
    <row r="137" spans="1:12" x14ac:dyDescent="0.25">
      <c r="E137" s="37"/>
      <c r="F137" s="51"/>
      <c r="G137" s="52"/>
      <c r="H137" s="52"/>
      <c r="I137" s="52"/>
    </row>
    <row r="138" spans="1:12" ht="61.5" customHeight="1" x14ac:dyDescent="0.25">
      <c r="A138" s="10" t="s">
        <v>29</v>
      </c>
      <c r="B138" s="10" t="s">
        <v>1</v>
      </c>
      <c r="C138" s="10" t="s">
        <v>2</v>
      </c>
      <c r="D138" s="39" t="s">
        <v>48</v>
      </c>
      <c r="E138" s="39" t="s">
        <v>52</v>
      </c>
      <c r="F138" s="53" t="s">
        <v>35</v>
      </c>
      <c r="G138" s="62"/>
      <c r="H138" s="62"/>
      <c r="I138" s="62"/>
    </row>
    <row r="139" spans="1:12" x14ac:dyDescent="0.25">
      <c r="A139" s="90" t="s">
        <v>24</v>
      </c>
      <c r="B139" s="14">
        <v>49730695</v>
      </c>
      <c r="C139" s="11">
        <v>88.2</v>
      </c>
      <c r="D139" s="83">
        <v>58460</v>
      </c>
      <c r="E139" s="83">
        <v>60705</v>
      </c>
      <c r="F139" s="43">
        <v>1.9306999999999999</v>
      </c>
      <c r="G139" s="62"/>
      <c r="H139" s="62"/>
      <c r="I139" s="62"/>
    </row>
    <row r="140" spans="1:12" x14ac:dyDescent="0.25">
      <c r="A140" s="90" t="s">
        <v>25</v>
      </c>
      <c r="B140" s="14">
        <v>49777184</v>
      </c>
      <c r="C140" s="11">
        <v>95.2</v>
      </c>
      <c r="D140" s="83">
        <v>55337</v>
      </c>
      <c r="E140" s="83">
        <v>57598</v>
      </c>
      <c r="F140" s="43">
        <v>1.9444599999999999</v>
      </c>
      <c r="G140" s="62"/>
      <c r="H140" s="62"/>
      <c r="I140" s="62"/>
    </row>
    <row r="141" spans="1:12" x14ac:dyDescent="0.25">
      <c r="A141" s="90" t="s">
        <v>26</v>
      </c>
      <c r="B141" s="14">
        <v>49777197</v>
      </c>
      <c r="C141" s="11">
        <v>94.5</v>
      </c>
      <c r="D141" s="83">
        <v>44837</v>
      </c>
      <c r="E141" s="83">
        <v>44837</v>
      </c>
      <c r="F141" s="43">
        <v>0</v>
      </c>
      <c r="G141" s="62"/>
      <c r="H141" s="62"/>
      <c r="I141" s="62"/>
    </row>
    <row r="142" spans="1:12" x14ac:dyDescent="0.25">
      <c r="A142" s="90" t="s">
        <v>27</v>
      </c>
      <c r="B142" s="14">
        <v>49777207</v>
      </c>
      <c r="C142" s="11">
        <v>66</v>
      </c>
      <c r="D142" s="83">
        <v>43355</v>
      </c>
      <c r="E142" s="83">
        <v>45498</v>
      </c>
      <c r="F142" s="43">
        <v>1.8429800000000001</v>
      </c>
      <c r="G142" s="62"/>
      <c r="H142" s="62"/>
      <c r="I142" s="62"/>
    </row>
    <row r="143" spans="1:12" x14ac:dyDescent="0.25">
      <c r="A143" s="90" t="s">
        <v>28</v>
      </c>
      <c r="B143" s="14">
        <v>49777210</v>
      </c>
      <c r="C143" s="11">
        <v>64.2</v>
      </c>
      <c r="D143" s="83">
        <v>41339</v>
      </c>
      <c r="E143" s="83">
        <v>43226</v>
      </c>
      <c r="F143" s="43">
        <v>1.6228199999999999</v>
      </c>
      <c r="G143" s="62"/>
      <c r="H143" s="62"/>
      <c r="I143" s="62"/>
    </row>
    <row r="144" spans="1:12" x14ac:dyDescent="0.25">
      <c r="A144" s="143" t="s">
        <v>30</v>
      </c>
      <c r="B144" s="143"/>
      <c r="C144" s="28">
        <f t="shared" ref="C144" si="1">SUM(C139:C143)</f>
        <v>408.09999999999997</v>
      </c>
      <c r="D144" s="84">
        <f>SUM(D139:D143)</f>
        <v>243328</v>
      </c>
      <c r="E144" s="84">
        <f>SUM(E139:E143)</f>
        <v>251864</v>
      </c>
      <c r="F144" s="50">
        <f>SUM(F139:F143)</f>
        <v>7.3409599999999999</v>
      </c>
      <c r="G144" s="62"/>
      <c r="H144" s="62"/>
      <c r="I144" s="62"/>
    </row>
    <row r="145" spans="1:10" x14ac:dyDescent="0.25">
      <c r="A145" s="24"/>
      <c r="B145" s="24"/>
      <c r="C145" s="25"/>
      <c r="D145" s="26"/>
      <c r="E145" s="87"/>
      <c r="F145" s="54"/>
      <c r="G145" s="55"/>
      <c r="H145" s="55"/>
      <c r="I145" s="48"/>
      <c r="J145" s="64"/>
    </row>
    <row r="146" spans="1:10" x14ac:dyDescent="0.25">
      <c r="A146" s="24"/>
      <c r="B146" s="24"/>
      <c r="C146" s="25"/>
      <c r="D146" s="26"/>
      <c r="E146" s="87"/>
      <c r="F146" s="56"/>
      <c r="G146" s="55"/>
      <c r="H146" s="55"/>
      <c r="I146" s="48"/>
      <c r="J146" s="64"/>
    </row>
    <row r="147" spans="1:10" x14ac:dyDescent="0.25">
      <c r="A147" s="27" t="s">
        <v>34</v>
      </c>
      <c r="B147" s="27"/>
      <c r="C147" s="27"/>
      <c r="D147" s="27"/>
      <c r="E147" s="57"/>
      <c r="F147" s="57"/>
      <c r="G147" s="58"/>
      <c r="H147" s="52"/>
      <c r="I147" s="48"/>
      <c r="J147" s="64"/>
    </row>
    <row r="148" spans="1:10" x14ac:dyDescent="0.25">
      <c r="G148" s="52"/>
      <c r="H148" s="52"/>
      <c r="I148" s="48"/>
      <c r="J148" s="64"/>
    </row>
  </sheetData>
  <mergeCells count="24">
    <mergeCell ref="A144:B144"/>
    <mergeCell ref="A13:D13"/>
    <mergeCell ref="E13:F13"/>
    <mergeCell ref="J13:K14"/>
    <mergeCell ref="A14:D14"/>
    <mergeCell ref="E14:F14"/>
    <mergeCell ref="A136:B136"/>
    <mergeCell ref="A12:D12"/>
    <mergeCell ref="E12:F12"/>
    <mergeCell ref="A1:H1"/>
    <mergeCell ref="A3:H3"/>
    <mergeCell ref="A5:G5"/>
    <mergeCell ref="A9:D9"/>
    <mergeCell ref="E9:F9"/>
    <mergeCell ref="A10:D11"/>
    <mergeCell ref="E10:F10"/>
    <mergeCell ref="E11:F11"/>
    <mergeCell ref="J5:K9"/>
    <mergeCell ref="A6:D6"/>
    <mergeCell ref="E6:F6"/>
    <mergeCell ref="A7:D7"/>
    <mergeCell ref="E7:F7"/>
    <mergeCell ref="A8:D8"/>
    <mergeCell ref="E8:F8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pane xSplit="1" ySplit="17" topLeftCell="B135" activePane="bottomRight" state="frozen"/>
      <selection pane="topRight" activeCell="B1" sqref="B1"/>
      <selection pane="bottomLeft" activeCell="A18" sqref="A18"/>
      <selection pane="bottomRight" activeCell="G27" sqref="G27"/>
    </sheetView>
  </sheetViews>
  <sheetFormatPr defaultRowHeight="15" x14ac:dyDescent="0.25"/>
  <cols>
    <col min="1" max="1" width="4.85546875" style="111" customWidth="1"/>
    <col min="2" max="2" width="12.5703125" style="111" customWidth="1"/>
    <col min="3" max="3" width="8.28515625" style="111" customWidth="1"/>
    <col min="4" max="5" width="10.5703125" style="111" customWidth="1"/>
    <col min="6" max="6" width="10.85546875" style="48" customWidth="1"/>
    <col min="7" max="7" width="12.5703125" style="52" customWidth="1"/>
    <col min="8" max="8" width="10.7109375" style="52" customWidth="1"/>
    <col min="9" max="9" width="2.140625" style="48" customWidth="1"/>
    <col min="10" max="10" width="25.28515625" style="64" customWidth="1"/>
    <col min="11" max="11" width="4.7109375" style="111" customWidth="1"/>
    <col min="12" max="12" width="10.7109375" style="111" bestFit="1" customWidth="1"/>
    <col min="13" max="16384" width="9.140625" style="94"/>
  </cols>
  <sheetData>
    <row r="1" spans="1:12" ht="20.25" x14ac:dyDescent="0.3">
      <c r="A1" s="158" t="s">
        <v>16</v>
      </c>
      <c r="B1" s="158"/>
      <c r="C1" s="158"/>
      <c r="D1" s="158"/>
      <c r="E1" s="158"/>
      <c r="F1" s="158"/>
      <c r="G1" s="158"/>
      <c r="H1" s="158"/>
      <c r="I1" s="93"/>
      <c r="J1" s="93"/>
      <c r="K1" s="93"/>
      <c r="L1" s="93"/>
    </row>
    <row r="2" spans="1:12" ht="14.45" customHeight="1" x14ac:dyDescent="0.3">
      <c r="A2" s="95"/>
      <c r="B2" s="95"/>
      <c r="C2" s="95"/>
      <c r="D2" s="95"/>
      <c r="E2" s="96"/>
      <c r="F2" s="96"/>
      <c r="G2" s="97"/>
      <c r="H2" s="97"/>
      <c r="I2" s="96"/>
      <c r="J2" s="98"/>
      <c r="K2" s="95"/>
      <c r="L2" s="95"/>
    </row>
    <row r="3" spans="1:12" ht="55.5" customHeight="1" x14ac:dyDescent="0.25">
      <c r="A3" s="159" t="s">
        <v>54</v>
      </c>
      <c r="B3" s="159"/>
      <c r="C3" s="159"/>
      <c r="D3" s="159"/>
      <c r="E3" s="159"/>
      <c r="F3" s="159"/>
      <c r="G3" s="159"/>
      <c r="H3" s="159"/>
      <c r="I3" s="99"/>
      <c r="J3" s="99"/>
      <c r="K3" s="99"/>
      <c r="L3" s="100"/>
    </row>
    <row r="4" spans="1:12" ht="17.45" customHeight="1" x14ac:dyDescent="0.25">
      <c r="A4" s="101"/>
      <c r="B4" s="101"/>
      <c r="C4" s="101"/>
      <c r="D4" s="101"/>
      <c r="E4" s="102"/>
      <c r="F4" s="102"/>
      <c r="G4" s="102"/>
      <c r="H4" s="102"/>
      <c r="I4" s="102"/>
      <c r="J4" s="103"/>
      <c r="K4" s="101"/>
      <c r="L4" s="101"/>
    </row>
    <row r="5" spans="1:12" ht="16.149999999999999" customHeight="1" x14ac:dyDescent="0.25">
      <c r="A5" s="160" t="s">
        <v>17</v>
      </c>
      <c r="B5" s="161"/>
      <c r="C5" s="161"/>
      <c r="D5" s="161"/>
      <c r="E5" s="161"/>
      <c r="F5" s="161"/>
      <c r="G5" s="162"/>
      <c r="H5" s="104"/>
      <c r="I5" s="105" t="s">
        <v>22</v>
      </c>
      <c r="J5" s="169" t="s">
        <v>23</v>
      </c>
      <c r="K5" s="170"/>
      <c r="L5" s="101"/>
    </row>
    <row r="6" spans="1:12" ht="37.9" customHeight="1" x14ac:dyDescent="0.25">
      <c r="A6" s="154" t="s">
        <v>5</v>
      </c>
      <c r="B6" s="154"/>
      <c r="C6" s="154"/>
      <c r="D6" s="154"/>
      <c r="E6" s="154" t="s">
        <v>6</v>
      </c>
      <c r="F6" s="154"/>
      <c r="G6" s="106" t="s">
        <v>55</v>
      </c>
      <c r="H6" s="107"/>
      <c r="I6" s="105"/>
      <c r="J6" s="171"/>
      <c r="K6" s="172"/>
      <c r="L6" s="101"/>
    </row>
    <row r="7" spans="1:12" ht="13.9" customHeight="1" x14ac:dyDescent="0.25">
      <c r="A7" s="153" t="s">
        <v>7</v>
      </c>
      <c r="B7" s="153"/>
      <c r="C7" s="153"/>
      <c r="D7" s="153"/>
      <c r="E7" s="154" t="s">
        <v>8</v>
      </c>
      <c r="F7" s="154"/>
      <c r="G7" s="71">
        <v>68.783000000000001</v>
      </c>
      <c r="H7" s="108"/>
      <c r="I7" s="105"/>
      <c r="J7" s="171"/>
      <c r="K7" s="172"/>
      <c r="L7" s="101"/>
    </row>
    <row r="8" spans="1:12" ht="13.9" customHeight="1" x14ac:dyDescent="0.25">
      <c r="A8" s="175" t="s">
        <v>9</v>
      </c>
      <c r="B8" s="176"/>
      <c r="C8" s="176"/>
      <c r="D8" s="177"/>
      <c r="E8" s="154"/>
      <c r="F8" s="154"/>
      <c r="G8" s="29"/>
      <c r="H8" s="108"/>
      <c r="I8" s="105"/>
      <c r="J8" s="171"/>
      <c r="K8" s="172"/>
      <c r="L8" s="101"/>
    </row>
    <row r="9" spans="1:12" ht="13.9" customHeight="1" x14ac:dyDescent="0.25">
      <c r="A9" s="153" t="s">
        <v>10</v>
      </c>
      <c r="B9" s="153"/>
      <c r="C9" s="153"/>
      <c r="D9" s="153"/>
      <c r="E9" s="154" t="s">
        <v>11</v>
      </c>
      <c r="F9" s="154"/>
      <c r="G9" s="71">
        <v>40.104999999999997</v>
      </c>
      <c r="H9" s="108"/>
      <c r="I9" s="105"/>
      <c r="J9" s="173"/>
      <c r="K9" s="174"/>
      <c r="L9" s="101"/>
    </row>
    <row r="10" spans="1:12" ht="13.9" customHeight="1" x14ac:dyDescent="0.25">
      <c r="A10" s="163" t="s">
        <v>9</v>
      </c>
      <c r="B10" s="164"/>
      <c r="C10" s="164"/>
      <c r="D10" s="165"/>
      <c r="E10" s="154" t="s">
        <v>18</v>
      </c>
      <c r="F10" s="154"/>
      <c r="G10" s="70">
        <f>F136</f>
        <v>36.370640000000002</v>
      </c>
      <c r="H10" s="108"/>
      <c r="I10" s="105"/>
      <c r="J10" s="109"/>
      <c r="K10" s="110"/>
      <c r="L10" s="101"/>
    </row>
    <row r="11" spans="1:12" ht="13.9" customHeight="1" x14ac:dyDescent="0.25">
      <c r="A11" s="166"/>
      <c r="B11" s="167"/>
      <c r="C11" s="167"/>
      <c r="D11" s="168"/>
      <c r="E11" s="154" t="s">
        <v>19</v>
      </c>
      <c r="F11" s="154"/>
      <c r="G11" s="70">
        <f>G9-G10</f>
        <v>3.7343599999999952</v>
      </c>
      <c r="H11" s="108"/>
      <c r="I11" s="105"/>
      <c r="J11" s="109" t="s">
        <v>31</v>
      </c>
      <c r="K11" s="110"/>
      <c r="L11" s="101"/>
    </row>
    <row r="12" spans="1:12" ht="13.9" customHeight="1" x14ac:dyDescent="0.25">
      <c r="A12" s="153" t="s">
        <v>12</v>
      </c>
      <c r="B12" s="153"/>
      <c r="C12" s="153"/>
      <c r="D12" s="153"/>
      <c r="E12" s="154" t="s">
        <v>13</v>
      </c>
      <c r="F12" s="154"/>
      <c r="G12" s="71">
        <v>0</v>
      </c>
      <c r="H12" s="108"/>
      <c r="I12" s="105"/>
      <c r="J12" s="109"/>
      <c r="K12" s="110"/>
      <c r="L12" s="101"/>
    </row>
    <row r="13" spans="1:12" ht="13.9" customHeight="1" x14ac:dyDescent="0.25">
      <c r="A13" s="153" t="s">
        <v>14</v>
      </c>
      <c r="B13" s="153"/>
      <c r="C13" s="153"/>
      <c r="D13" s="153"/>
      <c r="E13" s="154" t="s">
        <v>21</v>
      </c>
      <c r="F13" s="154"/>
      <c r="G13" s="70">
        <v>3.2890000000000001</v>
      </c>
      <c r="H13" s="108"/>
      <c r="I13" s="105"/>
      <c r="J13" s="155" t="s">
        <v>56</v>
      </c>
      <c r="K13" s="155"/>
      <c r="L13" s="109"/>
    </row>
    <row r="14" spans="1:12" ht="13.9" customHeight="1" x14ac:dyDescent="0.25">
      <c r="A14" s="153"/>
      <c r="B14" s="153"/>
      <c r="C14" s="153"/>
      <c r="D14" s="153"/>
      <c r="E14" s="154" t="s">
        <v>20</v>
      </c>
      <c r="F14" s="154"/>
      <c r="G14" s="70">
        <f>G7-G9-G12-G13</f>
        <v>25.389000000000003</v>
      </c>
      <c r="H14" s="108"/>
      <c r="I14" s="105"/>
      <c r="J14" s="155"/>
      <c r="K14" s="155"/>
      <c r="L14" s="109"/>
    </row>
    <row r="15" spans="1:12" ht="16.149999999999999" customHeight="1" x14ac:dyDescent="0.25">
      <c r="E15" s="48"/>
      <c r="G15" s="48"/>
      <c r="H15" s="48"/>
    </row>
    <row r="16" spans="1:12" ht="14.45" customHeight="1" x14ac:dyDescent="0.25">
      <c r="E16" s="48"/>
    </row>
    <row r="17" spans="1:10" s="117" customFormat="1" ht="42" customHeight="1" x14ac:dyDescent="0.25">
      <c r="A17" s="10" t="s">
        <v>0</v>
      </c>
      <c r="B17" s="112" t="s">
        <v>1</v>
      </c>
      <c r="C17" s="10" t="s">
        <v>2</v>
      </c>
      <c r="D17" s="39" t="s">
        <v>52</v>
      </c>
      <c r="E17" s="39" t="s">
        <v>53</v>
      </c>
      <c r="F17" s="39" t="s">
        <v>33</v>
      </c>
      <c r="G17" s="113" t="s">
        <v>15</v>
      </c>
      <c r="H17" s="114" t="s">
        <v>36</v>
      </c>
      <c r="I17" s="115"/>
      <c r="J17" s="116"/>
    </row>
    <row r="18" spans="1:10" x14ac:dyDescent="0.25">
      <c r="A18" s="14">
        <v>1</v>
      </c>
      <c r="B18" s="14">
        <v>49694375</v>
      </c>
      <c r="C18" s="14">
        <v>51.7</v>
      </c>
      <c r="D18" s="79">
        <v>27836</v>
      </c>
      <c r="E18" s="79">
        <v>28324</v>
      </c>
      <c r="F18" s="13">
        <f>(E18-D18)*0.00086</f>
        <v>0.41968</v>
      </c>
      <c r="G18" s="46">
        <f>C18/6908.6*$G$11</f>
        <v>2.7945808412702972E-2</v>
      </c>
      <c r="H18" s="47">
        <f>F18+G18</f>
        <v>0.44762580841270294</v>
      </c>
    </row>
    <row r="19" spans="1:10" x14ac:dyDescent="0.25">
      <c r="A19" s="14">
        <v>2</v>
      </c>
      <c r="B19" s="14">
        <v>49694370</v>
      </c>
      <c r="C19" s="14">
        <v>48.8</v>
      </c>
      <c r="D19" s="79">
        <v>21301</v>
      </c>
      <c r="E19" s="79">
        <v>21771</v>
      </c>
      <c r="F19" s="13">
        <f t="shared" ref="F19:F82" si="0">(E19-D19)*0.00086</f>
        <v>0.4042</v>
      </c>
      <c r="G19" s="46">
        <f t="shared" ref="G19:G21" si="1">C19/6908.6*$G$11</f>
        <v>2.6378248559766053E-2</v>
      </c>
      <c r="H19" s="47">
        <f t="shared" ref="H19:H82" si="2">F19+G19</f>
        <v>0.43057824855976606</v>
      </c>
    </row>
    <row r="20" spans="1:10" x14ac:dyDescent="0.25">
      <c r="A20" s="14">
        <v>3</v>
      </c>
      <c r="B20" s="14">
        <v>49694359</v>
      </c>
      <c r="C20" s="14">
        <v>79.8</v>
      </c>
      <c r="D20" s="79">
        <v>23932</v>
      </c>
      <c r="E20" s="79">
        <v>24446</v>
      </c>
      <c r="F20" s="13">
        <f t="shared" si="0"/>
        <v>0.44203999999999999</v>
      </c>
      <c r="G20" s="46">
        <f t="shared" si="1"/>
        <v>4.3134922849781376E-2</v>
      </c>
      <c r="H20" s="47">
        <f t="shared" si="2"/>
        <v>0.48517492284978136</v>
      </c>
    </row>
    <row r="21" spans="1:10" x14ac:dyDescent="0.25">
      <c r="A21" s="14">
        <v>4</v>
      </c>
      <c r="B21" s="14">
        <v>49694358</v>
      </c>
      <c r="C21" s="14">
        <v>84.3</v>
      </c>
      <c r="D21" s="79">
        <v>47940</v>
      </c>
      <c r="E21" s="79">
        <v>49383</v>
      </c>
      <c r="F21" s="13">
        <f t="shared" si="0"/>
        <v>1.24098</v>
      </c>
      <c r="G21" s="46">
        <f t="shared" si="1"/>
        <v>4.5567343311235207E-2</v>
      </c>
      <c r="H21" s="47">
        <f t="shared" si="2"/>
        <v>1.2865473433112351</v>
      </c>
    </row>
    <row r="22" spans="1:10" x14ac:dyDescent="0.25">
      <c r="A22" s="14">
        <v>5</v>
      </c>
      <c r="B22" s="14">
        <v>49694360</v>
      </c>
      <c r="C22" s="14">
        <v>84.4</v>
      </c>
      <c r="D22" s="79">
        <v>35069</v>
      </c>
      <c r="E22" s="79">
        <v>35864</v>
      </c>
      <c r="F22" s="13">
        <f t="shared" si="0"/>
        <v>0.68369999999999997</v>
      </c>
      <c r="G22" s="46">
        <f t="shared" ref="G22:G85" si="3">C22*$G$11/6908.6</f>
        <v>4.5621397099267519E-2</v>
      </c>
      <c r="H22" s="47">
        <f t="shared" si="2"/>
        <v>0.72932139709926747</v>
      </c>
    </row>
    <row r="23" spans="1:10" x14ac:dyDescent="0.25">
      <c r="A23" s="14">
        <v>6</v>
      </c>
      <c r="B23" s="14">
        <v>49694353</v>
      </c>
      <c r="C23" s="14">
        <v>57.9</v>
      </c>
      <c r="D23" s="79">
        <v>14830</v>
      </c>
      <c r="E23" s="79">
        <v>14830</v>
      </c>
      <c r="F23" s="13">
        <f t="shared" si="0"/>
        <v>0</v>
      </c>
      <c r="G23" s="46">
        <f>C23*$G$11/6908.6</f>
        <v>3.1297143270706033E-2</v>
      </c>
      <c r="H23" s="47">
        <f t="shared" si="2"/>
        <v>3.1297143270706033E-2</v>
      </c>
    </row>
    <row r="24" spans="1:10" x14ac:dyDescent="0.25">
      <c r="A24" s="14">
        <v>7</v>
      </c>
      <c r="B24" s="14">
        <v>49694367</v>
      </c>
      <c r="C24" s="14">
        <v>43.1</v>
      </c>
      <c r="D24" s="79">
        <v>17307</v>
      </c>
      <c r="E24" s="79">
        <v>17544</v>
      </c>
      <c r="F24" s="13">
        <f t="shared" si="0"/>
        <v>0.20382</v>
      </c>
      <c r="G24" s="46">
        <f t="shared" si="3"/>
        <v>2.3297182641924527E-2</v>
      </c>
      <c r="H24" s="47">
        <f t="shared" si="2"/>
        <v>0.22711718264192454</v>
      </c>
    </row>
    <row r="25" spans="1:10" x14ac:dyDescent="0.25">
      <c r="A25" s="14">
        <v>8</v>
      </c>
      <c r="B25" s="15">
        <v>49694352</v>
      </c>
      <c r="C25" s="14">
        <v>45.5</v>
      </c>
      <c r="D25" s="79">
        <v>16314</v>
      </c>
      <c r="E25" s="79">
        <v>17608</v>
      </c>
      <c r="F25" s="13">
        <f t="shared" si="0"/>
        <v>1.1128400000000001</v>
      </c>
      <c r="G25" s="46">
        <f t="shared" si="3"/>
        <v>2.4594473554699906E-2</v>
      </c>
      <c r="H25" s="47">
        <f t="shared" si="2"/>
        <v>1.1374344735547</v>
      </c>
    </row>
    <row r="26" spans="1:10" x14ac:dyDescent="0.25">
      <c r="A26" s="14">
        <v>9</v>
      </c>
      <c r="B26" s="15">
        <v>49694372</v>
      </c>
      <c r="C26" s="14">
        <v>52</v>
      </c>
      <c r="D26" s="79">
        <v>18259</v>
      </c>
      <c r="E26" s="79">
        <v>18259</v>
      </c>
      <c r="F26" s="13">
        <f t="shared" si="0"/>
        <v>0</v>
      </c>
      <c r="G26" s="46">
        <f t="shared" si="3"/>
        <v>2.8107969776799892E-2</v>
      </c>
      <c r="H26" s="47">
        <f t="shared" si="2"/>
        <v>2.8107969776799892E-2</v>
      </c>
    </row>
    <row r="27" spans="1:10" x14ac:dyDescent="0.25">
      <c r="A27" s="14">
        <v>10</v>
      </c>
      <c r="B27" s="15">
        <v>49694378</v>
      </c>
      <c r="C27" s="14">
        <v>52.6</v>
      </c>
      <c r="D27" s="79">
        <v>25589</v>
      </c>
      <c r="E27" s="79">
        <v>26261</v>
      </c>
      <c r="F27" s="13">
        <f t="shared" si="0"/>
        <v>0.57791999999999999</v>
      </c>
      <c r="G27" s="46">
        <f t="shared" si="3"/>
        <v>2.8432292504993736E-2</v>
      </c>
      <c r="H27" s="47">
        <f t="shared" si="2"/>
        <v>0.60635229250499367</v>
      </c>
    </row>
    <row r="28" spans="1:10" x14ac:dyDescent="0.25">
      <c r="A28" s="14">
        <v>11</v>
      </c>
      <c r="B28" s="15">
        <v>49694373</v>
      </c>
      <c r="C28" s="14">
        <v>50.5</v>
      </c>
      <c r="D28" s="79">
        <v>11882</v>
      </c>
      <c r="E28" s="79">
        <v>11882</v>
      </c>
      <c r="F28" s="13">
        <f t="shared" si="0"/>
        <v>0</v>
      </c>
      <c r="G28" s="46">
        <f t="shared" si="3"/>
        <v>2.729716295631528E-2</v>
      </c>
      <c r="H28" s="47">
        <f t="shared" si="2"/>
        <v>2.729716295631528E-2</v>
      </c>
    </row>
    <row r="29" spans="1:10" x14ac:dyDescent="0.25">
      <c r="A29" s="14">
        <v>12</v>
      </c>
      <c r="B29" s="15">
        <v>49694377</v>
      </c>
      <c r="C29" s="14">
        <v>80.900000000000006</v>
      </c>
      <c r="D29" s="79">
        <v>23384</v>
      </c>
      <c r="E29" s="79">
        <v>23863</v>
      </c>
      <c r="F29" s="13">
        <f t="shared" si="0"/>
        <v>0.41193999999999997</v>
      </c>
      <c r="G29" s="46">
        <f t="shared" si="3"/>
        <v>4.372951451813676E-2</v>
      </c>
      <c r="H29" s="47">
        <f t="shared" si="2"/>
        <v>0.45566951451813675</v>
      </c>
    </row>
    <row r="30" spans="1:10" x14ac:dyDescent="0.25">
      <c r="A30" s="14">
        <v>13</v>
      </c>
      <c r="B30" s="15">
        <v>49694366</v>
      </c>
      <c r="C30" s="14">
        <v>83.6</v>
      </c>
      <c r="D30" s="79">
        <v>26524</v>
      </c>
      <c r="E30" s="79">
        <v>26795</v>
      </c>
      <c r="F30" s="13">
        <f t="shared" si="0"/>
        <v>0.23305999999999999</v>
      </c>
      <c r="G30" s="46">
        <f t="shared" si="3"/>
        <v>4.5188966795009063E-2</v>
      </c>
      <c r="H30" s="47">
        <f t="shared" si="2"/>
        <v>0.27824896679500905</v>
      </c>
    </row>
    <row r="31" spans="1:10" x14ac:dyDescent="0.25">
      <c r="A31" s="14">
        <v>14</v>
      </c>
      <c r="B31" s="15">
        <v>48446947</v>
      </c>
      <c r="C31" s="14">
        <v>85</v>
      </c>
      <c r="D31" s="79">
        <v>27050</v>
      </c>
      <c r="E31" s="79">
        <v>27872</v>
      </c>
      <c r="F31" s="13">
        <f t="shared" si="0"/>
        <v>0.70691999999999999</v>
      </c>
      <c r="G31" s="46">
        <f t="shared" si="3"/>
        <v>4.5945719827461359E-2</v>
      </c>
      <c r="H31" s="47">
        <f t="shared" si="2"/>
        <v>0.75286571982746131</v>
      </c>
    </row>
    <row r="32" spans="1:10" x14ac:dyDescent="0.25">
      <c r="A32" s="14">
        <v>15</v>
      </c>
      <c r="B32" s="14">
        <v>49694351</v>
      </c>
      <c r="C32" s="14">
        <v>57.9</v>
      </c>
      <c r="D32" s="79">
        <v>18908</v>
      </c>
      <c r="E32" s="79">
        <v>19335</v>
      </c>
      <c r="F32" s="13">
        <f t="shared" si="0"/>
        <v>0.36721999999999999</v>
      </c>
      <c r="G32" s="46">
        <f t="shared" si="3"/>
        <v>3.1297143270706033E-2</v>
      </c>
      <c r="H32" s="47">
        <f t="shared" si="2"/>
        <v>0.39851714327070603</v>
      </c>
    </row>
    <row r="33" spans="1:8" x14ac:dyDescent="0.25">
      <c r="A33" s="14">
        <v>16</v>
      </c>
      <c r="B33" s="14">
        <v>49694368</v>
      </c>
      <c r="C33" s="14">
        <v>42.3</v>
      </c>
      <c r="D33" s="79">
        <v>17032</v>
      </c>
      <c r="E33" s="79">
        <v>17408</v>
      </c>
      <c r="F33" s="13">
        <f t="shared" si="0"/>
        <v>0.32335999999999998</v>
      </c>
      <c r="G33" s="46">
        <f t="shared" si="3"/>
        <v>2.2864752337666067E-2</v>
      </c>
      <c r="H33" s="47">
        <f t="shared" si="2"/>
        <v>0.34622475233766603</v>
      </c>
    </row>
    <row r="34" spans="1:8" x14ac:dyDescent="0.25">
      <c r="A34" s="14">
        <v>17</v>
      </c>
      <c r="B34" s="14">
        <v>49694356</v>
      </c>
      <c r="C34" s="14">
        <v>45.8</v>
      </c>
      <c r="D34" s="79">
        <v>19134</v>
      </c>
      <c r="E34" s="79">
        <v>19553</v>
      </c>
      <c r="F34" s="13">
        <f t="shared" si="0"/>
        <v>0.36033999999999999</v>
      </c>
      <c r="G34" s="46">
        <f t="shared" si="3"/>
        <v>2.475663491879683E-2</v>
      </c>
      <c r="H34" s="47">
        <f t="shared" si="2"/>
        <v>0.38509663491879681</v>
      </c>
    </row>
    <row r="35" spans="1:8" x14ac:dyDescent="0.25">
      <c r="A35" s="14">
        <v>18</v>
      </c>
      <c r="B35" s="14">
        <v>49694371</v>
      </c>
      <c r="C35" s="14">
        <v>51.9</v>
      </c>
      <c r="D35" s="79">
        <v>17556</v>
      </c>
      <c r="E35" s="79">
        <v>17994</v>
      </c>
      <c r="F35" s="13">
        <f t="shared" si="0"/>
        <v>0.37668000000000001</v>
      </c>
      <c r="G35" s="46">
        <f t="shared" si="3"/>
        <v>2.8053915988767587E-2</v>
      </c>
      <c r="H35" s="47">
        <f t="shared" si="2"/>
        <v>0.40473391598876762</v>
      </c>
    </row>
    <row r="36" spans="1:8" x14ac:dyDescent="0.25">
      <c r="A36" s="14">
        <v>19</v>
      </c>
      <c r="B36" s="14">
        <v>49694357</v>
      </c>
      <c r="C36" s="14">
        <v>52.8</v>
      </c>
      <c r="D36" s="79">
        <v>2057</v>
      </c>
      <c r="E36" s="79">
        <v>2057</v>
      </c>
      <c r="F36" s="13">
        <f t="shared" si="0"/>
        <v>0</v>
      </c>
      <c r="G36" s="46">
        <f t="shared" si="3"/>
        <v>2.8540400081058351E-2</v>
      </c>
      <c r="H36" s="47">
        <f t="shared" si="2"/>
        <v>2.8540400081058351E-2</v>
      </c>
    </row>
    <row r="37" spans="1:8" x14ac:dyDescent="0.25">
      <c r="A37" s="14">
        <v>20</v>
      </c>
      <c r="B37" s="14">
        <v>49690023</v>
      </c>
      <c r="C37" s="14">
        <v>50.8</v>
      </c>
      <c r="D37" s="79">
        <v>3364</v>
      </c>
      <c r="E37" s="79">
        <v>3364</v>
      </c>
      <c r="F37" s="13">
        <f t="shared" si="0"/>
        <v>0</v>
      </c>
      <c r="G37" s="46">
        <f t="shared" si="3"/>
        <v>2.74593243204122E-2</v>
      </c>
      <c r="H37" s="47">
        <f t="shared" si="2"/>
        <v>2.74593243204122E-2</v>
      </c>
    </row>
    <row r="38" spans="1:8" x14ac:dyDescent="0.25">
      <c r="A38" s="14">
        <v>21</v>
      </c>
      <c r="B38" s="14">
        <v>49690017</v>
      </c>
      <c r="C38" s="14">
        <v>80.7</v>
      </c>
      <c r="D38" s="80">
        <v>16655</v>
      </c>
      <c r="E38" s="80">
        <v>16958</v>
      </c>
      <c r="F38" s="13">
        <f t="shared" si="0"/>
        <v>0.26057999999999998</v>
      </c>
      <c r="G38" s="46">
        <f t="shared" si="3"/>
        <v>4.3621406942072144E-2</v>
      </c>
      <c r="H38" s="47">
        <f t="shared" si="2"/>
        <v>0.30420140694207209</v>
      </c>
    </row>
    <row r="39" spans="1:8" x14ac:dyDescent="0.25">
      <c r="A39" s="14">
        <v>22</v>
      </c>
      <c r="B39" s="14">
        <v>49690009</v>
      </c>
      <c r="C39" s="14">
        <v>86.3</v>
      </c>
      <c r="D39" s="80">
        <v>28552</v>
      </c>
      <c r="E39" s="80">
        <v>29087</v>
      </c>
      <c r="F39" s="13">
        <f t="shared" si="0"/>
        <v>0.46010000000000001</v>
      </c>
      <c r="G39" s="46">
        <f t="shared" si="3"/>
        <v>4.6648419071881358E-2</v>
      </c>
      <c r="H39" s="47">
        <f t="shared" si="2"/>
        <v>0.5067484190718814</v>
      </c>
    </row>
    <row r="40" spans="1:8" x14ac:dyDescent="0.25">
      <c r="A40" s="14">
        <v>23</v>
      </c>
      <c r="B40" s="14">
        <v>49690012</v>
      </c>
      <c r="C40" s="14">
        <v>87.1</v>
      </c>
      <c r="D40" s="80">
        <v>34067</v>
      </c>
      <c r="E40" s="80">
        <v>34781</v>
      </c>
      <c r="F40" s="13">
        <f t="shared" si="0"/>
        <v>0.61404000000000003</v>
      </c>
      <c r="G40" s="46">
        <f t="shared" si="3"/>
        <v>4.7080849376139822E-2</v>
      </c>
      <c r="H40" s="47">
        <f t="shared" si="2"/>
        <v>0.6611208493761398</v>
      </c>
    </row>
    <row r="41" spans="1:8" x14ac:dyDescent="0.25">
      <c r="A41" s="14">
        <v>24</v>
      </c>
      <c r="B41" s="14">
        <v>49694361</v>
      </c>
      <c r="C41" s="14">
        <v>57.4</v>
      </c>
      <c r="D41" s="80">
        <v>18385</v>
      </c>
      <c r="E41" s="80">
        <v>18813</v>
      </c>
      <c r="F41" s="13">
        <f t="shared" si="0"/>
        <v>0.36808000000000002</v>
      </c>
      <c r="G41" s="46">
        <f t="shared" si="3"/>
        <v>3.1026874330544497E-2</v>
      </c>
      <c r="H41" s="47">
        <f t="shared" si="2"/>
        <v>0.39910687433054454</v>
      </c>
    </row>
    <row r="42" spans="1:8" x14ac:dyDescent="0.25">
      <c r="A42" s="14">
        <v>25</v>
      </c>
      <c r="B42" s="14">
        <v>49694376</v>
      </c>
      <c r="C42" s="14">
        <v>42.6</v>
      </c>
      <c r="D42" s="80">
        <v>7941</v>
      </c>
      <c r="E42" s="80">
        <v>7970</v>
      </c>
      <c r="F42" s="13">
        <f t="shared" si="0"/>
        <v>2.494E-2</v>
      </c>
      <c r="G42" s="46">
        <f t="shared" si="3"/>
        <v>2.3026913701762988E-2</v>
      </c>
      <c r="H42" s="47">
        <f t="shared" si="2"/>
        <v>4.7966913701762988E-2</v>
      </c>
    </row>
    <row r="43" spans="1:8" x14ac:dyDescent="0.25">
      <c r="A43" s="14">
        <v>26</v>
      </c>
      <c r="B43" s="14">
        <v>49690027</v>
      </c>
      <c r="C43" s="14">
        <v>45.7</v>
      </c>
      <c r="D43" s="80">
        <v>11718</v>
      </c>
      <c r="E43" s="80">
        <v>11878</v>
      </c>
      <c r="F43" s="13">
        <f t="shared" si="0"/>
        <v>0.1376</v>
      </c>
      <c r="G43" s="46">
        <f t="shared" si="3"/>
        <v>2.4702581130764522E-2</v>
      </c>
      <c r="H43" s="47">
        <f t="shared" si="2"/>
        <v>0.16230258113076451</v>
      </c>
    </row>
    <row r="44" spans="1:8" x14ac:dyDescent="0.25">
      <c r="A44" s="14">
        <v>27</v>
      </c>
      <c r="B44" s="14">
        <v>49694363</v>
      </c>
      <c r="C44" s="14">
        <v>52.1</v>
      </c>
      <c r="D44" s="80">
        <v>26085</v>
      </c>
      <c r="E44" s="80">
        <v>26663</v>
      </c>
      <c r="F44" s="13">
        <f t="shared" si="0"/>
        <v>0.49707999999999997</v>
      </c>
      <c r="G44" s="46">
        <f t="shared" si="3"/>
        <v>2.81620235648322E-2</v>
      </c>
      <c r="H44" s="47">
        <f t="shared" si="2"/>
        <v>0.52524202356483218</v>
      </c>
    </row>
    <row r="45" spans="1:8" x14ac:dyDescent="0.25">
      <c r="A45" s="14">
        <v>28</v>
      </c>
      <c r="B45" s="14">
        <v>49690013</v>
      </c>
      <c r="C45" s="14">
        <v>52.6</v>
      </c>
      <c r="D45" s="80">
        <v>25226</v>
      </c>
      <c r="E45" s="80">
        <v>25863</v>
      </c>
      <c r="F45" s="13">
        <f t="shared" si="0"/>
        <v>0.54781999999999997</v>
      </c>
      <c r="G45" s="46">
        <f t="shared" si="3"/>
        <v>2.8432292504993736E-2</v>
      </c>
      <c r="H45" s="47">
        <f t="shared" si="2"/>
        <v>0.57625229250499366</v>
      </c>
    </row>
    <row r="46" spans="1:8" x14ac:dyDescent="0.25">
      <c r="A46" s="14">
        <v>29</v>
      </c>
      <c r="B46" s="14">
        <v>49694355</v>
      </c>
      <c r="C46" s="14">
        <v>50.3</v>
      </c>
      <c r="D46" s="80">
        <v>21580</v>
      </c>
      <c r="E46" s="80">
        <v>21979</v>
      </c>
      <c r="F46" s="13">
        <f t="shared" si="0"/>
        <v>0.34314</v>
      </c>
      <c r="G46" s="46">
        <f t="shared" si="3"/>
        <v>2.7189055380250664E-2</v>
      </c>
      <c r="H46" s="47">
        <f t="shared" si="2"/>
        <v>0.37032905538025068</v>
      </c>
    </row>
    <row r="47" spans="1:8" x14ac:dyDescent="0.25">
      <c r="A47" s="14">
        <v>30</v>
      </c>
      <c r="B47" s="14">
        <v>48446938</v>
      </c>
      <c r="C47" s="14">
        <v>79</v>
      </c>
      <c r="D47" s="80">
        <v>22243</v>
      </c>
      <c r="E47" s="80">
        <v>22732</v>
      </c>
      <c r="F47" s="13">
        <f t="shared" si="0"/>
        <v>0.42053999999999997</v>
      </c>
      <c r="G47" s="46">
        <f t="shared" si="3"/>
        <v>4.270249254552292E-2</v>
      </c>
      <c r="H47" s="47">
        <f t="shared" si="2"/>
        <v>0.46324249254552291</v>
      </c>
    </row>
    <row r="48" spans="1:8" x14ac:dyDescent="0.25">
      <c r="A48" s="14">
        <v>31</v>
      </c>
      <c r="B48" s="14">
        <v>49690019</v>
      </c>
      <c r="C48" s="14">
        <v>86</v>
      </c>
      <c r="D48" s="80">
        <v>36766</v>
      </c>
      <c r="E48" s="80">
        <v>37448</v>
      </c>
      <c r="F48" s="13">
        <f t="shared" si="0"/>
        <v>0.58651999999999993</v>
      </c>
      <c r="G48" s="46">
        <f t="shared" si="3"/>
        <v>4.6486257707784445E-2</v>
      </c>
      <c r="H48" s="47">
        <f t="shared" si="2"/>
        <v>0.6330062577077844</v>
      </c>
    </row>
    <row r="49" spans="1:8" x14ac:dyDescent="0.25">
      <c r="A49" s="14">
        <v>32</v>
      </c>
      <c r="B49" s="14">
        <v>49690026</v>
      </c>
      <c r="C49" s="14">
        <v>87.4</v>
      </c>
      <c r="D49" s="80">
        <v>31396</v>
      </c>
      <c r="E49" s="80">
        <v>31829</v>
      </c>
      <c r="F49" s="13">
        <f t="shared" si="0"/>
        <v>0.37237999999999999</v>
      </c>
      <c r="G49" s="46">
        <f t="shared" si="3"/>
        <v>4.7243010740236742E-2</v>
      </c>
      <c r="H49" s="47">
        <f t="shared" si="2"/>
        <v>0.41962301074023672</v>
      </c>
    </row>
    <row r="50" spans="1:8" x14ac:dyDescent="0.25">
      <c r="A50" s="14">
        <v>33</v>
      </c>
      <c r="B50" s="14">
        <v>49694364</v>
      </c>
      <c r="C50" s="14">
        <v>57.1</v>
      </c>
      <c r="D50" s="80">
        <v>20784</v>
      </c>
      <c r="E50" s="80">
        <v>21035</v>
      </c>
      <c r="F50" s="13">
        <f t="shared" si="0"/>
        <v>0.21586</v>
      </c>
      <c r="G50" s="46">
        <f t="shared" si="3"/>
        <v>3.0864712966447577E-2</v>
      </c>
      <c r="H50" s="47">
        <f t="shared" si="2"/>
        <v>0.24672471296644757</v>
      </c>
    </row>
    <row r="51" spans="1:8" x14ac:dyDescent="0.25">
      <c r="A51" s="14">
        <v>34</v>
      </c>
      <c r="B51" s="14">
        <v>49690020</v>
      </c>
      <c r="C51" s="14">
        <v>42.9</v>
      </c>
      <c r="D51" s="80">
        <v>8863</v>
      </c>
      <c r="E51" s="80">
        <v>9076</v>
      </c>
      <c r="F51" s="13">
        <f t="shared" si="0"/>
        <v>0.18317999999999998</v>
      </c>
      <c r="G51" s="46">
        <f t="shared" si="3"/>
        <v>2.3189075065859911E-2</v>
      </c>
      <c r="H51" s="47">
        <f t="shared" si="2"/>
        <v>0.20636907506585989</v>
      </c>
    </row>
    <row r="52" spans="1:8" x14ac:dyDescent="0.25">
      <c r="A52" s="14">
        <v>35</v>
      </c>
      <c r="B52" s="14">
        <v>49690028</v>
      </c>
      <c r="C52" s="14">
        <v>44.3</v>
      </c>
      <c r="D52" s="80">
        <v>15856</v>
      </c>
      <c r="E52" s="80">
        <v>16185</v>
      </c>
      <c r="F52" s="13">
        <f t="shared" si="0"/>
        <v>0.28293999999999997</v>
      </c>
      <c r="G52" s="46">
        <f t="shared" si="3"/>
        <v>2.3945828098312215E-2</v>
      </c>
      <c r="H52" s="47">
        <f t="shared" si="2"/>
        <v>0.30688582809831216</v>
      </c>
    </row>
    <row r="53" spans="1:8" x14ac:dyDescent="0.25">
      <c r="A53" s="14">
        <v>36</v>
      </c>
      <c r="B53" s="14">
        <v>49690015</v>
      </c>
      <c r="C53" s="14">
        <v>51.7</v>
      </c>
      <c r="D53" s="80">
        <v>21005</v>
      </c>
      <c r="E53" s="80">
        <v>21544</v>
      </c>
      <c r="F53" s="13">
        <f t="shared" si="0"/>
        <v>0.46354000000000001</v>
      </c>
      <c r="G53" s="46">
        <f t="shared" si="3"/>
        <v>2.7945808412702972E-2</v>
      </c>
      <c r="H53" s="47">
        <f t="shared" si="2"/>
        <v>0.49148580841270295</v>
      </c>
    </row>
    <row r="54" spans="1:8" x14ac:dyDescent="0.25">
      <c r="A54" s="14">
        <v>37</v>
      </c>
      <c r="B54" s="14">
        <v>49690008</v>
      </c>
      <c r="C54" s="14">
        <v>52.3</v>
      </c>
      <c r="D54" s="80">
        <v>22181</v>
      </c>
      <c r="E54" s="80">
        <v>22518</v>
      </c>
      <c r="F54" s="13">
        <f t="shared" si="0"/>
        <v>0.28981999999999997</v>
      </c>
      <c r="G54" s="46">
        <f t="shared" si="3"/>
        <v>2.8270131140896815E-2</v>
      </c>
      <c r="H54" s="47">
        <f t="shared" si="2"/>
        <v>0.31809013114089679</v>
      </c>
    </row>
    <row r="55" spans="1:8" x14ac:dyDescent="0.25">
      <c r="A55" s="14">
        <v>38</v>
      </c>
      <c r="B55" s="14">
        <v>49690029</v>
      </c>
      <c r="C55" s="14">
        <v>50.2</v>
      </c>
      <c r="D55" s="80">
        <v>19221</v>
      </c>
      <c r="E55" s="80">
        <v>19687</v>
      </c>
      <c r="F55" s="13">
        <f t="shared" si="0"/>
        <v>0.40076000000000001</v>
      </c>
      <c r="G55" s="46">
        <f t="shared" si="3"/>
        <v>2.7135001592218357E-2</v>
      </c>
      <c r="H55" s="47">
        <f t="shared" si="2"/>
        <v>0.42789500159221838</v>
      </c>
    </row>
    <row r="56" spans="1:8" x14ac:dyDescent="0.25">
      <c r="A56" s="14">
        <v>39</v>
      </c>
      <c r="B56" s="14">
        <v>49690016</v>
      </c>
      <c r="C56" s="14">
        <v>79.7</v>
      </c>
      <c r="D56" s="80">
        <v>13541</v>
      </c>
      <c r="E56" s="80">
        <v>14037</v>
      </c>
      <c r="F56" s="13">
        <f t="shared" si="0"/>
        <v>0.42655999999999999</v>
      </c>
      <c r="G56" s="46">
        <f t="shared" si="3"/>
        <v>4.3080869061749072E-2</v>
      </c>
      <c r="H56" s="47">
        <f t="shared" si="2"/>
        <v>0.46964086906174907</v>
      </c>
    </row>
    <row r="57" spans="1:8" x14ac:dyDescent="0.25">
      <c r="A57" s="14">
        <v>40</v>
      </c>
      <c r="B57" s="14">
        <v>49690024</v>
      </c>
      <c r="C57" s="14">
        <v>86.4</v>
      </c>
      <c r="D57" s="80">
        <v>20778</v>
      </c>
      <c r="E57" s="80">
        <v>21592</v>
      </c>
      <c r="F57" s="13">
        <f t="shared" si="0"/>
        <v>0.70004</v>
      </c>
      <c r="G57" s="46">
        <f t="shared" si="3"/>
        <v>4.670247285991367E-2</v>
      </c>
      <c r="H57" s="47">
        <f t="shared" si="2"/>
        <v>0.74674247285991369</v>
      </c>
    </row>
    <row r="58" spans="1:8" x14ac:dyDescent="0.25">
      <c r="A58" s="14">
        <v>41</v>
      </c>
      <c r="B58" s="14">
        <v>49690035</v>
      </c>
      <c r="C58" s="14">
        <v>87.4</v>
      </c>
      <c r="D58" s="80">
        <v>27337</v>
      </c>
      <c r="E58" s="80">
        <v>27957</v>
      </c>
      <c r="F58" s="13">
        <f t="shared" si="0"/>
        <v>0.53320000000000001</v>
      </c>
      <c r="G58" s="46">
        <f t="shared" si="3"/>
        <v>4.7243010740236742E-2</v>
      </c>
      <c r="H58" s="47">
        <f t="shared" si="2"/>
        <v>0.58044301074023674</v>
      </c>
    </row>
    <row r="59" spans="1:8" x14ac:dyDescent="0.25">
      <c r="A59" s="14">
        <v>42</v>
      </c>
      <c r="B59" s="14">
        <v>49690040</v>
      </c>
      <c r="C59" s="14">
        <v>57.4</v>
      </c>
      <c r="D59" s="80">
        <v>19161</v>
      </c>
      <c r="E59" s="80">
        <v>19692</v>
      </c>
      <c r="F59" s="13">
        <f t="shared" si="0"/>
        <v>0.45666000000000001</v>
      </c>
      <c r="G59" s="46">
        <f t="shared" si="3"/>
        <v>3.1026874330544497E-2</v>
      </c>
      <c r="H59" s="47">
        <f t="shared" si="2"/>
        <v>0.48768687433054453</v>
      </c>
    </row>
    <row r="60" spans="1:8" x14ac:dyDescent="0.25">
      <c r="A60" s="14">
        <v>43</v>
      </c>
      <c r="B60" s="14">
        <v>49690038</v>
      </c>
      <c r="C60" s="14">
        <v>42.4</v>
      </c>
      <c r="D60" s="80">
        <v>17776</v>
      </c>
      <c r="E60" s="80">
        <v>17776</v>
      </c>
      <c r="F60" s="13">
        <f t="shared" si="0"/>
        <v>0</v>
      </c>
      <c r="G60" s="46">
        <f t="shared" si="3"/>
        <v>2.2918806125698375E-2</v>
      </c>
      <c r="H60" s="47">
        <f t="shared" si="2"/>
        <v>2.2918806125698375E-2</v>
      </c>
    </row>
    <row r="61" spans="1:8" x14ac:dyDescent="0.25">
      <c r="A61" s="14">
        <v>44</v>
      </c>
      <c r="B61" s="14">
        <v>49690010</v>
      </c>
      <c r="C61" s="14">
        <v>45.4</v>
      </c>
      <c r="D61" s="80">
        <v>13967</v>
      </c>
      <c r="E61" s="80">
        <v>13967</v>
      </c>
      <c r="F61" s="13">
        <f t="shared" si="0"/>
        <v>0</v>
      </c>
      <c r="G61" s="46">
        <f t="shared" si="3"/>
        <v>2.4540419766667602E-2</v>
      </c>
      <c r="H61" s="47">
        <f t="shared" si="2"/>
        <v>2.4540419766667602E-2</v>
      </c>
    </row>
    <row r="62" spans="1:8" x14ac:dyDescent="0.25">
      <c r="A62" s="14">
        <v>45</v>
      </c>
      <c r="B62" s="14">
        <v>49690033</v>
      </c>
      <c r="C62" s="14">
        <v>51.4</v>
      </c>
      <c r="D62" s="80">
        <v>15802</v>
      </c>
      <c r="E62" s="80">
        <v>16277</v>
      </c>
      <c r="F62" s="13">
        <f t="shared" si="0"/>
        <v>0.40849999999999997</v>
      </c>
      <c r="G62" s="46">
        <f t="shared" si="3"/>
        <v>2.7783647048606048E-2</v>
      </c>
      <c r="H62" s="47">
        <f t="shared" si="2"/>
        <v>0.436283647048606</v>
      </c>
    </row>
    <row r="63" spans="1:8" x14ac:dyDescent="0.25">
      <c r="A63" s="14">
        <v>46</v>
      </c>
      <c r="B63" s="14">
        <v>49690054</v>
      </c>
      <c r="C63" s="14">
        <v>53.1</v>
      </c>
      <c r="D63" s="80">
        <v>20449</v>
      </c>
      <c r="E63" s="80">
        <v>20985</v>
      </c>
      <c r="F63" s="13">
        <f t="shared" si="0"/>
        <v>0.46095999999999998</v>
      </c>
      <c r="G63" s="46">
        <f t="shared" si="3"/>
        <v>2.8702561445155279E-2</v>
      </c>
      <c r="H63" s="47">
        <f t="shared" si="2"/>
        <v>0.48966256144515524</v>
      </c>
    </row>
    <row r="64" spans="1:8" x14ac:dyDescent="0.25">
      <c r="A64" s="14">
        <v>47</v>
      </c>
      <c r="B64" s="14">
        <v>49690036</v>
      </c>
      <c r="C64" s="14">
        <v>49.9</v>
      </c>
      <c r="D64" s="80">
        <v>6621</v>
      </c>
      <c r="E64" s="80">
        <v>6741</v>
      </c>
      <c r="F64" s="13">
        <f t="shared" si="0"/>
        <v>0.1032</v>
      </c>
      <c r="G64" s="46">
        <f t="shared" si="3"/>
        <v>2.6972840228121436E-2</v>
      </c>
      <c r="H64" s="47">
        <f t="shared" si="2"/>
        <v>0.13017284022812142</v>
      </c>
    </row>
    <row r="65" spans="1:8" x14ac:dyDescent="0.25">
      <c r="A65" s="14">
        <v>48</v>
      </c>
      <c r="B65" s="14">
        <v>49690043</v>
      </c>
      <c r="C65" s="14">
        <v>79.900000000000006</v>
      </c>
      <c r="D65" s="80">
        <v>11396</v>
      </c>
      <c r="E65" s="80">
        <v>11931</v>
      </c>
      <c r="F65" s="13">
        <f t="shared" si="0"/>
        <v>0.46010000000000001</v>
      </c>
      <c r="G65" s="46">
        <f t="shared" si="3"/>
        <v>4.3188976637813688E-2</v>
      </c>
      <c r="H65" s="47">
        <f t="shared" si="2"/>
        <v>0.50328897663781369</v>
      </c>
    </row>
    <row r="66" spans="1:8" x14ac:dyDescent="0.25">
      <c r="A66" s="14">
        <v>49</v>
      </c>
      <c r="B66" s="14">
        <v>49690052</v>
      </c>
      <c r="C66" s="14">
        <v>78</v>
      </c>
      <c r="D66" s="80">
        <v>34882</v>
      </c>
      <c r="E66" s="80">
        <v>35104</v>
      </c>
      <c r="F66" s="13">
        <f t="shared" si="0"/>
        <v>0.19092000000000001</v>
      </c>
      <c r="G66" s="46">
        <f t="shared" si="3"/>
        <v>4.2161954665199841E-2</v>
      </c>
      <c r="H66" s="47">
        <f t="shared" si="2"/>
        <v>0.23308195466519985</v>
      </c>
    </row>
    <row r="67" spans="1:8" x14ac:dyDescent="0.25">
      <c r="A67" s="14">
        <v>50</v>
      </c>
      <c r="B67" s="14">
        <v>49690050</v>
      </c>
      <c r="C67" s="14">
        <v>87</v>
      </c>
      <c r="D67" s="80">
        <v>14870</v>
      </c>
      <c r="E67" s="80">
        <v>14870</v>
      </c>
      <c r="F67" s="13">
        <f t="shared" si="0"/>
        <v>0</v>
      </c>
      <c r="G67" s="46">
        <f t="shared" si="3"/>
        <v>4.7026795588107517E-2</v>
      </c>
      <c r="H67" s="47">
        <f t="shared" si="2"/>
        <v>4.7026795588107517E-2</v>
      </c>
    </row>
    <row r="68" spans="1:8" x14ac:dyDescent="0.25">
      <c r="A68" s="14">
        <v>51</v>
      </c>
      <c r="B68" s="14">
        <v>49690014</v>
      </c>
      <c r="C68" s="14">
        <v>57</v>
      </c>
      <c r="D68" s="80">
        <v>6820</v>
      </c>
      <c r="E68" s="80">
        <v>6820</v>
      </c>
      <c r="F68" s="13">
        <f t="shared" si="0"/>
        <v>0</v>
      </c>
      <c r="G68" s="46">
        <f t="shared" si="3"/>
        <v>3.0810659178415266E-2</v>
      </c>
      <c r="H68" s="47">
        <f t="shared" si="2"/>
        <v>3.0810659178415266E-2</v>
      </c>
    </row>
    <row r="69" spans="1:8" x14ac:dyDescent="0.25">
      <c r="A69" s="14">
        <v>52</v>
      </c>
      <c r="B69" s="14">
        <v>49690037</v>
      </c>
      <c r="C69" s="14">
        <v>42.2</v>
      </c>
      <c r="D69" s="80">
        <v>12898</v>
      </c>
      <c r="E69" s="80">
        <v>12898</v>
      </c>
      <c r="F69" s="13">
        <f t="shared" si="0"/>
        <v>0</v>
      </c>
      <c r="G69" s="46">
        <f t="shared" si="3"/>
        <v>2.2810698549633759E-2</v>
      </c>
      <c r="H69" s="47">
        <f t="shared" si="2"/>
        <v>2.2810698549633759E-2</v>
      </c>
    </row>
    <row r="70" spans="1:8" x14ac:dyDescent="0.25">
      <c r="A70" s="14">
        <v>53</v>
      </c>
      <c r="B70" s="14">
        <v>49690056</v>
      </c>
      <c r="C70" s="14">
        <v>45.5</v>
      </c>
      <c r="D70" s="80">
        <v>11071</v>
      </c>
      <c r="E70" s="80">
        <v>11276</v>
      </c>
      <c r="F70" s="13">
        <f t="shared" si="0"/>
        <v>0.17629999999999998</v>
      </c>
      <c r="G70" s="46">
        <f t="shared" si="3"/>
        <v>2.4594473554699906E-2</v>
      </c>
      <c r="H70" s="47">
        <f t="shared" si="2"/>
        <v>0.20089447355469989</v>
      </c>
    </row>
    <row r="71" spans="1:8" x14ac:dyDescent="0.25">
      <c r="A71" s="14">
        <v>54</v>
      </c>
      <c r="B71" s="14">
        <v>49690032</v>
      </c>
      <c r="C71" s="14">
        <v>51.6</v>
      </c>
      <c r="D71" s="80">
        <v>9300</v>
      </c>
      <c r="E71" s="80">
        <v>9514</v>
      </c>
      <c r="F71" s="13">
        <f t="shared" si="0"/>
        <v>0.18404000000000001</v>
      </c>
      <c r="G71" s="46">
        <f t="shared" si="3"/>
        <v>2.7891754624670664E-2</v>
      </c>
      <c r="H71" s="47">
        <f t="shared" si="2"/>
        <v>0.21193175462467068</v>
      </c>
    </row>
    <row r="72" spans="1:8" x14ac:dyDescent="0.25">
      <c r="A72" s="14">
        <v>55</v>
      </c>
      <c r="B72" s="14">
        <v>49690055</v>
      </c>
      <c r="C72" s="14">
        <v>52.7</v>
      </c>
      <c r="D72" s="80">
        <v>24192</v>
      </c>
      <c r="E72" s="80">
        <v>25514</v>
      </c>
      <c r="F72" s="13">
        <f t="shared" si="0"/>
        <v>1.1369199999999999</v>
      </c>
      <c r="G72" s="46">
        <f t="shared" si="3"/>
        <v>2.8486346293026047E-2</v>
      </c>
      <c r="H72" s="47">
        <f t="shared" si="2"/>
        <v>1.165406346293026</v>
      </c>
    </row>
    <row r="73" spans="1:8" x14ac:dyDescent="0.25">
      <c r="A73" s="14">
        <v>56</v>
      </c>
      <c r="B73" s="14">
        <v>49690058</v>
      </c>
      <c r="C73" s="14">
        <v>49.9</v>
      </c>
      <c r="D73" s="80">
        <v>16334</v>
      </c>
      <c r="E73" s="80">
        <v>16732</v>
      </c>
      <c r="F73" s="13">
        <f t="shared" si="0"/>
        <v>0.34227999999999997</v>
      </c>
      <c r="G73" s="46">
        <f t="shared" si="3"/>
        <v>2.6972840228121436E-2</v>
      </c>
      <c r="H73" s="47">
        <f t="shared" si="2"/>
        <v>0.36925284022812144</v>
      </c>
    </row>
    <row r="74" spans="1:8" x14ac:dyDescent="0.25">
      <c r="A74" s="14">
        <v>57</v>
      </c>
      <c r="B74" s="14">
        <v>49690011</v>
      </c>
      <c r="C74" s="14">
        <v>79.5</v>
      </c>
      <c r="D74" s="80">
        <v>19182</v>
      </c>
      <c r="E74" s="80">
        <v>19543</v>
      </c>
      <c r="F74" s="13">
        <f t="shared" si="0"/>
        <v>0.31046000000000001</v>
      </c>
      <c r="G74" s="46">
        <f t="shared" si="3"/>
        <v>4.2972761485684449E-2</v>
      </c>
      <c r="H74" s="47">
        <f t="shared" si="2"/>
        <v>0.35343276148568448</v>
      </c>
    </row>
    <row r="75" spans="1:8" x14ac:dyDescent="0.25">
      <c r="A75" s="14">
        <v>58</v>
      </c>
      <c r="B75" s="14">
        <v>49690061</v>
      </c>
      <c r="C75" s="14">
        <v>78.099999999999994</v>
      </c>
      <c r="D75" s="80">
        <v>29872</v>
      </c>
      <c r="E75" s="80">
        <v>30363</v>
      </c>
      <c r="F75" s="13">
        <f t="shared" si="0"/>
        <v>0.42225999999999997</v>
      </c>
      <c r="G75" s="46">
        <f t="shared" si="3"/>
        <v>4.2216008453232146E-2</v>
      </c>
      <c r="H75" s="47">
        <f t="shared" si="2"/>
        <v>0.46447600845323211</v>
      </c>
    </row>
    <row r="76" spans="1:8" x14ac:dyDescent="0.25">
      <c r="A76" s="14">
        <v>59</v>
      </c>
      <c r="B76" s="14">
        <v>49690059</v>
      </c>
      <c r="C76" s="14">
        <v>87</v>
      </c>
      <c r="D76" s="80">
        <v>28178</v>
      </c>
      <c r="E76" s="80">
        <v>28494</v>
      </c>
      <c r="F76" s="13">
        <f t="shared" si="0"/>
        <v>0.27176</v>
      </c>
      <c r="G76" s="46">
        <f t="shared" si="3"/>
        <v>4.7026795588107517E-2</v>
      </c>
      <c r="H76" s="47">
        <f t="shared" si="2"/>
        <v>0.31878679558810752</v>
      </c>
    </row>
    <row r="77" spans="1:8" x14ac:dyDescent="0.25">
      <c r="A77" s="14">
        <v>60</v>
      </c>
      <c r="B77" s="14">
        <v>49690049</v>
      </c>
      <c r="C77" s="14">
        <v>56.7</v>
      </c>
      <c r="D77" s="80">
        <v>18945</v>
      </c>
      <c r="E77" s="80">
        <v>19366</v>
      </c>
      <c r="F77" s="13">
        <f t="shared" si="0"/>
        <v>0.36205999999999999</v>
      </c>
      <c r="G77" s="46">
        <f t="shared" si="3"/>
        <v>3.0648497814318349E-2</v>
      </c>
      <c r="H77" s="47">
        <f t="shared" si="2"/>
        <v>0.39270849781431832</v>
      </c>
    </row>
    <row r="78" spans="1:8" x14ac:dyDescent="0.25">
      <c r="A78" s="14">
        <v>61</v>
      </c>
      <c r="B78" s="14">
        <v>49690044</v>
      </c>
      <c r="C78" s="14">
        <v>42.5</v>
      </c>
      <c r="D78" s="80">
        <v>9992</v>
      </c>
      <c r="E78" s="80">
        <v>10314</v>
      </c>
      <c r="F78" s="13">
        <f t="shared" si="0"/>
        <v>0.27692</v>
      </c>
      <c r="G78" s="46">
        <f t="shared" si="3"/>
        <v>2.297285991373068E-2</v>
      </c>
      <c r="H78" s="47">
        <f t="shared" si="2"/>
        <v>0.29989285991373066</v>
      </c>
    </row>
    <row r="79" spans="1:8" x14ac:dyDescent="0.25">
      <c r="A79" s="14">
        <v>62</v>
      </c>
      <c r="B79" s="14">
        <v>49690047</v>
      </c>
      <c r="C79" s="14">
        <v>45.1</v>
      </c>
      <c r="D79" s="80">
        <v>5550</v>
      </c>
      <c r="E79" s="80">
        <v>5560</v>
      </c>
      <c r="F79" s="13">
        <f t="shared" si="0"/>
        <v>8.6E-3</v>
      </c>
      <c r="G79" s="46">
        <f t="shared" si="3"/>
        <v>2.4378258402570678E-2</v>
      </c>
      <c r="H79" s="47">
        <f t="shared" si="2"/>
        <v>3.2978258402570682E-2</v>
      </c>
    </row>
    <row r="80" spans="1:8" x14ac:dyDescent="0.25">
      <c r="A80" s="14">
        <v>63</v>
      </c>
      <c r="B80" s="14">
        <v>49690046</v>
      </c>
      <c r="C80" s="14">
        <v>51.3</v>
      </c>
      <c r="D80" s="80">
        <v>8511</v>
      </c>
      <c r="E80" s="80">
        <v>8511</v>
      </c>
      <c r="F80" s="13">
        <f t="shared" si="0"/>
        <v>0</v>
      </c>
      <c r="G80" s="46">
        <f t="shared" si="3"/>
        <v>2.7729593260573736E-2</v>
      </c>
      <c r="H80" s="47">
        <f t="shared" si="2"/>
        <v>2.7729593260573736E-2</v>
      </c>
    </row>
    <row r="81" spans="1:8" x14ac:dyDescent="0.25">
      <c r="A81" s="14">
        <v>64</v>
      </c>
      <c r="B81" s="85" t="s">
        <v>49</v>
      </c>
      <c r="C81" s="14">
        <v>52.3</v>
      </c>
      <c r="D81" s="86">
        <v>4.99</v>
      </c>
      <c r="E81" s="86">
        <v>5.22</v>
      </c>
      <c r="F81" s="13">
        <f>E81-D81</f>
        <v>0.22999999999999954</v>
      </c>
      <c r="G81" s="46">
        <f t="shared" si="3"/>
        <v>2.8270131140896815E-2</v>
      </c>
      <c r="H81" s="47">
        <f t="shared" si="2"/>
        <v>0.25827013114089636</v>
      </c>
    </row>
    <row r="82" spans="1:8" x14ac:dyDescent="0.25">
      <c r="A82" s="14">
        <v>65</v>
      </c>
      <c r="B82" s="14">
        <v>49690060</v>
      </c>
      <c r="C82" s="14">
        <v>49.5</v>
      </c>
      <c r="D82" s="80">
        <v>19999</v>
      </c>
      <c r="E82" s="80">
        <v>20427</v>
      </c>
      <c r="F82" s="13">
        <f t="shared" si="0"/>
        <v>0.36808000000000002</v>
      </c>
      <c r="G82" s="46">
        <f t="shared" si="3"/>
        <v>2.6756625075992208E-2</v>
      </c>
      <c r="H82" s="47">
        <f t="shared" si="2"/>
        <v>0.39483662507599221</v>
      </c>
    </row>
    <row r="83" spans="1:8" x14ac:dyDescent="0.25">
      <c r="A83" s="14">
        <v>66</v>
      </c>
      <c r="B83" s="14">
        <v>49690051</v>
      </c>
      <c r="C83" s="14">
        <v>78.900000000000006</v>
      </c>
      <c r="D83" s="80">
        <v>18393</v>
      </c>
      <c r="E83" s="80">
        <v>18399</v>
      </c>
      <c r="F83" s="13">
        <f t="shared" ref="F83:F135" si="4">(E83-D83)*0.00086</f>
        <v>5.1599999999999997E-3</v>
      </c>
      <c r="G83" s="46">
        <f t="shared" si="3"/>
        <v>4.2648438757490616E-2</v>
      </c>
      <c r="H83" s="47">
        <f t="shared" ref="H83:H135" si="5">F83+G83</f>
        <v>4.7808438757490614E-2</v>
      </c>
    </row>
    <row r="84" spans="1:8" x14ac:dyDescent="0.25">
      <c r="A84" s="14">
        <v>67</v>
      </c>
      <c r="B84" s="14">
        <v>49694374</v>
      </c>
      <c r="C84" s="14">
        <v>78.099999999999994</v>
      </c>
      <c r="D84" s="80">
        <v>7676</v>
      </c>
      <c r="E84" s="80">
        <v>7676</v>
      </c>
      <c r="F84" s="13">
        <f t="shared" si="4"/>
        <v>0</v>
      </c>
      <c r="G84" s="46">
        <f t="shared" si="3"/>
        <v>4.2216008453232146E-2</v>
      </c>
      <c r="H84" s="47">
        <f t="shared" si="5"/>
        <v>4.2216008453232146E-2</v>
      </c>
    </row>
    <row r="85" spans="1:8" x14ac:dyDescent="0.25">
      <c r="A85" s="14">
        <v>68</v>
      </c>
      <c r="B85" s="14">
        <v>49690030</v>
      </c>
      <c r="C85" s="14">
        <v>78.099999999999994</v>
      </c>
      <c r="D85" s="80">
        <v>26846</v>
      </c>
      <c r="E85" s="80">
        <v>27423</v>
      </c>
      <c r="F85" s="13">
        <f t="shared" si="4"/>
        <v>0.49621999999999999</v>
      </c>
      <c r="G85" s="46">
        <f t="shared" si="3"/>
        <v>4.2216008453232146E-2</v>
      </c>
      <c r="H85" s="47">
        <f t="shared" si="5"/>
        <v>0.53843600845323214</v>
      </c>
    </row>
    <row r="86" spans="1:8" x14ac:dyDescent="0.25">
      <c r="A86" s="14">
        <v>69</v>
      </c>
      <c r="B86" s="14">
        <v>49690022</v>
      </c>
      <c r="C86" s="14">
        <v>56.8</v>
      </c>
      <c r="D86" s="80">
        <v>7714</v>
      </c>
      <c r="E86" s="80">
        <v>7806</v>
      </c>
      <c r="F86" s="13">
        <f t="shared" si="4"/>
        <v>7.9119999999999996E-2</v>
      </c>
      <c r="G86" s="46">
        <f t="shared" ref="G86:G135" si="6">C86*$G$11/6908.6</f>
        <v>3.070255160235065E-2</v>
      </c>
      <c r="H86" s="47">
        <f t="shared" si="5"/>
        <v>0.10982255160235065</v>
      </c>
    </row>
    <row r="87" spans="1:8" x14ac:dyDescent="0.25">
      <c r="A87" s="14">
        <v>70</v>
      </c>
      <c r="B87" s="14">
        <v>49690018</v>
      </c>
      <c r="C87" s="14">
        <v>42</v>
      </c>
      <c r="D87" s="80">
        <v>10580</v>
      </c>
      <c r="E87" s="80">
        <v>10783</v>
      </c>
      <c r="F87" s="13">
        <f t="shared" si="4"/>
        <v>0.17457999999999999</v>
      </c>
      <c r="G87" s="46">
        <f t="shared" si="6"/>
        <v>2.2702590973569144E-2</v>
      </c>
      <c r="H87" s="47">
        <f t="shared" si="5"/>
        <v>0.19728259097356912</v>
      </c>
    </row>
    <row r="88" spans="1:8" x14ac:dyDescent="0.25">
      <c r="A88" s="14">
        <v>71</v>
      </c>
      <c r="B88" s="14">
        <v>49690021</v>
      </c>
      <c r="C88" s="14">
        <v>45.2</v>
      </c>
      <c r="D88" s="80">
        <v>13706</v>
      </c>
      <c r="E88" s="80">
        <v>14088</v>
      </c>
      <c r="F88" s="13">
        <f t="shared" si="4"/>
        <v>0.32851999999999998</v>
      </c>
      <c r="G88" s="46">
        <f t="shared" si="6"/>
        <v>2.4432312190602986E-2</v>
      </c>
      <c r="H88" s="47">
        <f t="shared" si="5"/>
        <v>0.35295231219060297</v>
      </c>
    </row>
    <row r="89" spans="1:8" x14ac:dyDescent="0.25">
      <c r="A89" s="14">
        <v>72</v>
      </c>
      <c r="B89" s="14">
        <v>49690037</v>
      </c>
      <c r="C89" s="14">
        <v>51.4</v>
      </c>
      <c r="D89" s="80">
        <v>4978</v>
      </c>
      <c r="E89" s="80">
        <v>4978</v>
      </c>
      <c r="F89" s="13">
        <f t="shared" si="4"/>
        <v>0</v>
      </c>
      <c r="G89" s="46">
        <f t="shared" si="6"/>
        <v>2.7783647048606048E-2</v>
      </c>
      <c r="H89" s="47">
        <f t="shared" si="5"/>
        <v>2.7783647048606048E-2</v>
      </c>
    </row>
    <row r="90" spans="1:8" x14ac:dyDescent="0.25">
      <c r="A90" s="14">
        <v>73</v>
      </c>
      <c r="B90" s="14">
        <v>49690034</v>
      </c>
      <c r="C90" s="14">
        <v>52.1</v>
      </c>
      <c r="D90" s="80">
        <v>15491</v>
      </c>
      <c r="E90" s="80">
        <v>16156</v>
      </c>
      <c r="F90" s="13">
        <f t="shared" si="4"/>
        <v>0.57189999999999996</v>
      </c>
      <c r="G90" s="46">
        <f t="shared" si="6"/>
        <v>2.81620235648322E-2</v>
      </c>
      <c r="H90" s="47">
        <f t="shared" si="5"/>
        <v>0.60006202356483218</v>
      </c>
    </row>
    <row r="91" spans="1:8" x14ac:dyDescent="0.25">
      <c r="A91" s="14">
        <v>74</v>
      </c>
      <c r="B91" s="14">
        <v>49777205</v>
      </c>
      <c r="C91" s="14">
        <v>49.7</v>
      </c>
      <c r="D91" s="80">
        <v>11420</v>
      </c>
      <c r="E91" s="80">
        <v>11734</v>
      </c>
      <c r="F91" s="13">
        <f t="shared" si="4"/>
        <v>0.27004</v>
      </c>
      <c r="G91" s="46">
        <f t="shared" si="6"/>
        <v>2.6864732652056821E-2</v>
      </c>
      <c r="H91" s="47">
        <f t="shared" si="5"/>
        <v>0.2969047326520568</v>
      </c>
    </row>
    <row r="92" spans="1:8" x14ac:dyDescent="0.25">
      <c r="A92" s="14">
        <v>75</v>
      </c>
      <c r="B92" s="14">
        <v>49730686</v>
      </c>
      <c r="C92" s="14">
        <v>79</v>
      </c>
      <c r="D92" s="80">
        <v>18815</v>
      </c>
      <c r="E92" s="80">
        <v>19400</v>
      </c>
      <c r="F92" s="13">
        <f t="shared" si="4"/>
        <v>0.50309999999999999</v>
      </c>
      <c r="G92" s="46">
        <f t="shared" si="6"/>
        <v>4.270249254552292E-2</v>
      </c>
      <c r="H92" s="47">
        <f t="shared" si="5"/>
        <v>0.54580249254552293</v>
      </c>
    </row>
    <row r="93" spans="1:8" x14ac:dyDescent="0.25">
      <c r="A93" s="14">
        <v>76</v>
      </c>
      <c r="B93" s="14">
        <v>49690025</v>
      </c>
      <c r="C93" s="14">
        <v>78.3</v>
      </c>
      <c r="D93" s="80">
        <v>29942</v>
      </c>
      <c r="E93" s="80">
        <v>30704</v>
      </c>
      <c r="F93" s="13">
        <f t="shared" si="4"/>
        <v>0.65532000000000001</v>
      </c>
      <c r="G93" s="46">
        <f t="shared" si="6"/>
        <v>4.2324116029296761E-2</v>
      </c>
      <c r="H93" s="47">
        <f t="shared" si="5"/>
        <v>0.69764411602929677</v>
      </c>
    </row>
    <row r="94" spans="1:8" x14ac:dyDescent="0.25">
      <c r="A94" s="14">
        <v>77</v>
      </c>
      <c r="B94" s="14">
        <v>49690042</v>
      </c>
      <c r="C94" s="14">
        <v>78.2</v>
      </c>
      <c r="D94" s="80">
        <v>9998</v>
      </c>
      <c r="E94" s="80">
        <v>9998</v>
      </c>
      <c r="F94" s="13">
        <f t="shared" si="4"/>
        <v>0</v>
      </c>
      <c r="G94" s="46">
        <f t="shared" si="6"/>
        <v>4.2270062241264457E-2</v>
      </c>
      <c r="H94" s="47">
        <f t="shared" si="5"/>
        <v>4.2270062241264457E-2</v>
      </c>
    </row>
    <row r="95" spans="1:8" x14ac:dyDescent="0.25">
      <c r="A95" s="14">
        <v>78</v>
      </c>
      <c r="B95" s="14">
        <v>49730694</v>
      </c>
      <c r="C95" s="14">
        <v>56.7</v>
      </c>
      <c r="D95" s="80">
        <v>6664</v>
      </c>
      <c r="E95" s="80">
        <v>6836</v>
      </c>
      <c r="F95" s="13">
        <f t="shared" si="4"/>
        <v>0.14792</v>
      </c>
      <c r="G95" s="46">
        <f t="shared" si="6"/>
        <v>3.0648497814318349E-2</v>
      </c>
      <c r="H95" s="47">
        <f t="shared" si="5"/>
        <v>0.17856849781431836</v>
      </c>
    </row>
    <row r="96" spans="1:8" x14ac:dyDescent="0.25">
      <c r="A96" s="14">
        <v>79</v>
      </c>
      <c r="B96" s="14">
        <v>49690039</v>
      </c>
      <c r="C96" s="14">
        <v>42</v>
      </c>
      <c r="D96" s="80">
        <v>3147</v>
      </c>
      <c r="E96" s="80">
        <v>3149</v>
      </c>
      <c r="F96" s="13">
        <f t="shared" si="4"/>
        <v>1.72E-3</v>
      </c>
      <c r="G96" s="46">
        <f t="shared" si="6"/>
        <v>2.2702590973569144E-2</v>
      </c>
      <c r="H96" s="47">
        <f t="shared" si="5"/>
        <v>2.4422590973569143E-2</v>
      </c>
    </row>
    <row r="97" spans="1:8" x14ac:dyDescent="0.25">
      <c r="A97" s="14">
        <v>80</v>
      </c>
      <c r="B97" s="14">
        <v>49730693</v>
      </c>
      <c r="C97" s="14">
        <v>44.9</v>
      </c>
      <c r="D97" s="80">
        <v>16115</v>
      </c>
      <c r="E97" s="80">
        <v>16526</v>
      </c>
      <c r="F97" s="13">
        <f t="shared" si="4"/>
        <v>0.35346</v>
      </c>
      <c r="G97" s="46">
        <f t="shared" si="6"/>
        <v>2.4270150826506059E-2</v>
      </c>
      <c r="H97" s="47">
        <f t="shared" si="5"/>
        <v>0.37773015082650607</v>
      </c>
    </row>
    <row r="98" spans="1:8" x14ac:dyDescent="0.25">
      <c r="A98" s="14">
        <v>81</v>
      </c>
      <c r="B98" s="14">
        <v>49730689</v>
      </c>
      <c r="C98" s="14">
        <v>51.3</v>
      </c>
      <c r="D98" s="80">
        <v>19055</v>
      </c>
      <c r="E98" s="80">
        <v>19055</v>
      </c>
      <c r="F98" s="13">
        <f t="shared" si="4"/>
        <v>0</v>
      </c>
      <c r="G98" s="46">
        <f t="shared" si="6"/>
        <v>2.7729593260573736E-2</v>
      </c>
      <c r="H98" s="47">
        <f t="shared" si="5"/>
        <v>2.7729593260573736E-2</v>
      </c>
    </row>
    <row r="99" spans="1:8" x14ac:dyDescent="0.25">
      <c r="A99" s="14">
        <v>82</v>
      </c>
      <c r="B99" s="14">
        <v>49777206</v>
      </c>
      <c r="C99" s="14">
        <v>51.6</v>
      </c>
      <c r="D99" s="80">
        <v>24847</v>
      </c>
      <c r="E99" s="80">
        <v>25450</v>
      </c>
      <c r="F99" s="13">
        <f t="shared" si="4"/>
        <v>0.51858000000000004</v>
      </c>
      <c r="G99" s="46">
        <f t="shared" si="6"/>
        <v>2.7891754624670664E-2</v>
      </c>
      <c r="H99" s="47">
        <f t="shared" si="5"/>
        <v>0.54647175462467068</v>
      </c>
    </row>
    <row r="100" spans="1:8" x14ac:dyDescent="0.25">
      <c r="A100" s="14">
        <v>83</v>
      </c>
      <c r="B100" s="14">
        <v>49777193</v>
      </c>
      <c r="C100" s="14">
        <v>49.7</v>
      </c>
      <c r="D100" s="80">
        <v>4439</v>
      </c>
      <c r="E100" s="80">
        <v>4439</v>
      </c>
      <c r="F100" s="13">
        <f t="shared" si="4"/>
        <v>0</v>
      </c>
      <c r="G100" s="46">
        <f t="shared" si="6"/>
        <v>2.6864732652056821E-2</v>
      </c>
      <c r="H100" s="47">
        <f t="shared" si="5"/>
        <v>2.6864732652056821E-2</v>
      </c>
    </row>
    <row r="101" spans="1:8" x14ac:dyDescent="0.25">
      <c r="A101" s="14">
        <v>84</v>
      </c>
      <c r="B101" s="14">
        <v>49777196</v>
      </c>
      <c r="C101" s="14">
        <v>75.7</v>
      </c>
      <c r="D101" s="80">
        <v>6644</v>
      </c>
      <c r="E101" s="80">
        <v>6644</v>
      </c>
      <c r="F101" s="13">
        <f t="shared" si="4"/>
        <v>0</v>
      </c>
      <c r="G101" s="46">
        <f t="shared" si="6"/>
        <v>4.091871754045677E-2</v>
      </c>
      <c r="H101" s="47">
        <f t="shared" si="5"/>
        <v>4.091871754045677E-2</v>
      </c>
    </row>
    <row r="102" spans="1:8" x14ac:dyDescent="0.25">
      <c r="A102" s="14">
        <v>85</v>
      </c>
      <c r="B102" s="14">
        <v>49777188</v>
      </c>
      <c r="C102" s="14">
        <v>88.1</v>
      </c>
      <c r="D102" s="80">
        <v>27321</v>
      </c>
      <c r="E102" s="80">
        <v>27716</v>
      </c>
      <c r="F102" s="13">
        <f t="shared" si="4"/>
        <v>0.3397</v>
      </c>
      <c r="G102" s="46">
        <f t="shared" si="6"/>
        <v>4.7621387256462894E-2</v>
      </c>
      <c r="H102" s="47">
        <f t="shared" si="5"/>
        <v>0.38732138725646292</v>
      </c>
    </row>
    <row r="103" spans="1:8" x14ac:dyDescent="0.25">
      <c r="A103" s="14">
        <v>86</v>
      </c>
      <c r="B103" s="14">
        <v>49690031</v>
      </c>
      <c r="C103" s="14">
        <v>49</v>
      </c>
      <c r="D103" s="80">
        <v>16005</v>
      </c>
      <c r="E103" s="80">
        <v>16451</v>
      </c>
      <c r="F103" s="13">
        <f t="shared" si="4"/>
        <v>0.38356000000000001</v>
      </c>
      <c r="G103" s="46">
        <f t="shared" si="6"/>
        <v>2.6486356135830665E-2</v>
      </c>
      <c r="H103" s="47">
        <f t="shared" si="5"/>
        <v>0.41004635613583068</v>
      </c>
    </row>
    <row r="104" spans="1:8" x14ac:dyDescent="0.25">
      <c r="A104" s="14">
        <v>87</v>
      </c>
      <c r="B104" s="14">
        <v>49730696</v>
      </c>
      <c r="C104" s="14">
        <v>42.6</v>
      </c>
      <c r="D104" s="80">
        <v>10427</v>
      </c>
      <c r="E104" s="80">
        <v>10427</v>
      </c>
      <c r="F104" s="13">
        <f t="shared" si="4"/>
        <v>0</v>
      </c>
      <c r="G104" s="46">
        <f t="shared" si="6"/>
        <v>2.3026913701762988E-2</v>
      </c>
      <c r="H104" s="47">
        <f t="shared" si="5"/>
        <v>2.3026913701762988E-2</v>
      </c>
    </row>
    <row r="105" spans="1:8" x14ac:dyDescent="0.25">
      <c r="A105" s="14">
        <v>88</v>
      </c>
      <c r="B105" s="14">
        <v>49777183</v>
      </c>
      <c r="C105" s="14">
        <v>45</v>
      </c>
      <c r="D105" s="80">
        <v>10414</v>
      </c>
      <c r="E105" s="80">
        <v>10414</v>
      </c>
      <c r="F105" s="13">
        <f t="shared" si="4"/>
        <v>0</v>
      </c>
      <c r="G105" s="46">
        <f t="shared" si="6"/>
        <v>2.4324204614538367E-2</v>
      </c>
      <c r="H105" s="47">
        <f t="shared" si="5"/>
        <v>2.4324204614538367E-2</v>
      </c>
    </row>
    <row r="106" spans="1:8" x14ac:dyDescent="0.25">
      <c r="A106" s="14">
        <v>89</v>
      </c>
      <c r="B106" s="14">
        <v>49690045</v>
      </c>
      <c r="C106" s="14">
        <v>51.2</v>
      </c>
      <c r="D106" s="80">
        <v>21363</v>
      </c>
      <c r="E106" s="80">
        <v>21929</v>
      </c>
      <c r="F106" s="13">
        <f t="shared" si="4"/>
        <v>0.48675999999999997</v>
      </c>
      <c r="G106" s="46">
        <f t="shared" si="6"/>
        <v>2.7675539472541436E-2</v>
      </c>
      <c r="H106" s="47">
        <f t="shared" si="5"/>
        <v>0.51443553947254139</v>
      </c>
    </row>
    <row r="107" spans="1:8" x14ac:dyDescent="0.25">
      <c r="A107" s="14">
        <v>90</v>
      </c>
      <c r="B107" s="14">
        <v>49777189</v>
      </c>
      <c r="C107" s="14">
        <v>52.1</v>
      </c>
      <c r="D107" s="80">
        <v>13637</v>
      </c>
      <c r="E107" s="80">
        <v>13637</v>
      </c>
      <c r="F107" s="13">
        <f t="shared" si="4"/>
        <v>0</v>
      </c>
      <c r="G107" s="46">
        <f t="shared" si="6"/>
        <v>2.81620235648322E-2</v>
      </c>
      <c r="H107" s="47">
        <f t="shared" si="5"/>
        <v>2.81620235648322E-2</v>
      </c>
    </row>
    <row r="108" spans="1:8" x14ac:dyDescent="0.25">
      <c r="A108" s="14">
        <v>91</v>
      </c>
      <c r="B108" s="14">
        <v>49777185</v>
      </c>
      <c r="C108" s="14">
        <v>49.8</v>
      </c>
      <c r="D108" s="80">
        <v>21999</v>
      </c>
      <c r="E108" s="80">
        <v>23529</v>
      </c>
      <c r="F108" s="13">
        <f t="shared" si="4"/>
        <v>1.3157999999999999</v>
      </c>
      <c r="G108" s="46">
        <f t="shared" si="6"/>
        <v>2.6918786440089128E-2</v>
      </c>
      <c r="H108" s="47">
        <f t="shared" si="5"/>
        <v>1.3427187864400889</v>
      </c>
    </row>
    <row r="109" spans="1:8" x14ac:dyDescent="0.25">
      <c r="A109" s="14">
        <v>92</v>
      </c>
      <c r="B109" s="14">
        <v>49777190</v>
      </c>
      <c r="C109" s="14">
        <v>75.5</v>
      </c>
      <c r="D109" s="80">
        <v>24383</v>
      </c>
      <c r="E109" s="80">
        <v>24814</v>
      </c>
      <c r="F109" s="13">
        <f t="shared" si="4"/>
        <v>0.37065999999999999</v>
      </c>
      <c r="G109" s="46">
        <f t="shared" si="6"/>
        <v>4.0810609964392147E-2</v>
      </c>
      <c r="H109" s="47">
        <f t="shared" si="5"/>
        <v>0.41147060996439211</v>
      </c>
    </row>
    <row r="110" spans="1:8" x14ac:dyDescent="0.25">
      <c r="A110" s="14">
        <v>93</v>
      </c>
      <c r="B110" s="14">
        <v>49730704</v>
      </c>
      <c r="C110" s="14">
        <v>34</v>
      </c>
      <c r="D110" s="80">
        <v>8239</v>
      </c>
      <c r="E110" s="80">
        <v>8239</v>
      </c>
      <c r="F110" s="13">
        <f t="shared" si="4"/>
        <v>0</v>
      </c>
      <c r="G110" s="46">
        <f t="shared" si="6"/>
        <v>1.8378287930984546E-2</v>
      </c>
      <c r="H110" s="47">
        <f t="shared" si="5"/>
        <v>1.8378287930984546E-2</v>
      </c>
    </row>
    <row r="111" spans="1:8" x14ac:dyDescent="0.25">
      <c r="A111" s="118" t="s">
        <v>3</v>
      </c>
      <c r="B111" s="14">
        <v>49777192</v>
      </c>
      <c r="C111" s="14">
        <v>49.1</v>
      </c>
      <c r="D111" s="80">
        <v>6982</v>
      </c>
      <c r="E111" s="80">
        <v>6982</v>
      </c>
      <c r="F111" s="13">
        <f t="shared" si="4"/>
        <v>0</v>
      </c>
      <c r="G111" s="46">
        <f t="shared" si="6"/>
        <v>2.6540409923862977E-2</v>
      </c>
      <c r="H111" s="47">
        <f t="shared" si="5"/>
        <v>2.6540409923862977E-2</v>
      </c>
    </row>
    <row r="112" spans="1:8" x14ac:dyDescent="0.25">
      <c r="A112" s="14">
        <v>94</v>
      </c>
      <c r="B112" s="14">
        <v>49777209</v>
      </c>
      <c r="C112" s="14">
        <v>48.5</v>
      </c>
      <c r="D112" s="80">
        <v>4617</v>
      </c>
      <c r="E112" s="80">
        <v>4617</v>
      </c>
      <c r="F112" s="13">
        <f t="shared" si="4"/>
        <v>0</v>
      </c>
      <c r="G112" s="46">
        <f t="shared" si="6"/>
        <v>2.6216087195669129E-2</v>
      </c>
      <c r="H112" s="47">
        <f t="shared" si="5"/>
        <v>2.6216087195669129E-2</v>
      </c>
    </row>
    <row r="113" spans="1:8" x14ac:dyDescent="0.25">
      <c r="A113" s="14">
        <v>95</v>
      </c>
      <c r="B113" s="14">
        <v>49777195</v>
      </c>
      <c r="C113" s="14">
        <v>42.4</v>
      </c>
      <c r="D113" s="80">
        <v>11164</v>
      </c>
      <c r="E113" s="80">
        <v>11164</v>
      </c>
      <c r="F113" s="13">
        <f t="shared" si="4"/>
        <v>0</v>
      </c>
      <c r="G113" s="46">
        <f t="shared" si="6"/>
        <v>2.2918806125698375E-2</v>
      </c>
      <c r="H113" s="47">
        <f t="shared" si="5"/>
        <v>2.2918806125698375E-2</v>
      </c>
    </row>
    <row r="114" spans="1:8" x14ac:dyDescent="0.25">
      <c r="A114" s="14">
        <v>96</v>
      </c>
      <c r="B114" s="14">
        <v>49777187</v>
      </c>
      <c r="C114" s="14">
        <v>46</v>
      </c>
      <c r="D114" s="80">
        <v>18763</v>
      </c>
      <c r="E114" s="80">
        <v>19176</v>
      </c>
      <c r="F114" s="13">
        <f t="shared" si="4"/>
        <v>0.35518</v>
      </c>
      <c r="G114" s="46">
        <f t="shared" si="6"/>
        <v>2.4864742494861446E-2</v>
      </c>
      <c r="H114" s="47">
        <f t="shared" si="5"/>
        <v>0.38004474249486142</v>
      </c>
    </row>
    <row r="115" spans="1:8" x14ac:dyDescent="0.25">
      <c r="A115" s="14">
        <v>97</v>
      </c>
      <c r="B115" s="14">
        <v>49730692</v>
      </c>
      <c r="C115" s="14">
        <v>52.4</v>
      </c>
      <c r="D115" s="80">
        <v>13580</v>
      </c>
      <c r="E115" s="80">
        <v>13580</v>
      </c>
      <c r="F115" s="13">
        <f t="shared" si="4"/>
        <v>0</v>
      </c>
      <c r="G115" s="46">
        <f t="shared" si="6"/>
        <v>2.8324184928929123E-2</v>
      </c>
      <c r="H115" s="47">
        <f t="shared" si="5"/>
        <v>2.8324184928929123E-2</v>
      </c>
    </row>
    <row r="116" spans="1:8" x14ac:dyDescent="0.25">
      <c r="A116" s="14">
        <v>98</v>
      </c>
      <c r="B116" s="14">
        <v>49730699</v>
      </c>
      <c r="C116" s="14">
        <v>51.7</v>
      </c>
      <c r="D116" s="80">
        <v>23002</v>
      </c>
      <c r="E116" s="80">
        <v>23468</v>
      </c>
      <c r="F116" s="13">
        <f t="shared" si="4"/>
        <v>0.40076000000000001</v>
      </c>
      <c r="G116" s="46">
        <f t="shared" si="6"/>
        <v>2.7945808412702972E-2</v>
      </c>
      <c r="H116" s="47">
        <f t="shared" si="5"/>
        <v>0.428705808412703</v>
      </c>
    </row>
    <row r="117" spans="1:8" x14ac:dyDescent="0.25">
      <c r="A117" s="14">
        <v>99</v>
      </c>
      <c r="B117" s="14">
        <v>49730683</v>
      </c>
      <c r="C117" s="14">
        <v>50.1</v>
      </c>
      <c r="D117" s="80">
        <v>18220</v>
      </c>
      <c r="E117" s="80">
        <v>18648</v>
      </c>
      <c r="F117" s="13">
        <f t="shared" si="4"/>
        <v>0.36808000000000002</v>
      </c>
      <c r="G117" s="46">
        <f t="shared" si="6"/>
        <v>2.7080947804186052E-2</v>
      </c>
      <c r="H117" s="47">
        <f t="shared" si="5"/>
        <v>0.39516094780418609</v>
      </c>
    </row>
    <row r="118" spans="1:8" x14ac:dyDescent="0.25">
      <c r="A118" s="14">
        <v>100</v>
      </c>
      <c r="B118" s="14">
        <v>49730685</v>
      </c>
      <c r="C118" s="14">
        <v>76.599999999999994</v>
      </c>
      <c r="D118" s="80">
        <v>6323</v>
      </c>
      <c r="E118" s="80">
        <v>6876</v>
      </c>
      <c r="F118" s="13">
        <f t="shared" si="4"/>
        <v>0.47558</v>
      </c>
      <c r="G118" s="46">
        <f t="shared" si="6"/>
        <v>4.1405201632747531E-2</v>
      </c>
      <c r="H118" s="47">
        <f t="shared" si="5"/>
        <v>0.51698520163274753</v>
      </c>
    </row>
    <row r="119" spans="1:8" x14ac:dyDescent="0.25">
      <c r="A119" s="14">
        <v>101</v>
      </c>
      <c r="B119" s="14">
        <v>49730406</v>
      </c>
      <c r="C119" s="14">
        <v>92.9</v>
      </c>
      <c r="D119" s="80">
        <v>37234</v>
      </c>
      <c r="E119" s="80">
        <v>38225</v>
      </c>
      <c r="F119" s="13">
        <f t="shared" si="4"/>
        <v>0.85226000000000002</v>
      </c>
      <c r="G119" s="46">
        <f t="shared" si="6"/>
        <v>5.0215969082013659E-2</v>
      </c>
      <c r="H119" s="47">
        <f t="shared" si="5"/>
        <v>0.90247596908201366</v>
      </c>
    </row>
    <row r="120" spans="1:8" x14ac:dyDescent="0.25">
      <c r="A120" s="14">
        <v>102</v>
      </c>
      <c r="B120" s="14">
        <v>49730702</v>
      </c>
      <c r="C120" s="14">
        <v>48</v>
      </c>
      <c r="D120" s="80">
        <v>18902</v>
      </c>
      <c r="E120" s="80">
        <v>19344</v>
      </c>
      <c r="F120" s="13">
        <f t="shared" si="4"/>
        <v>0.38012000000000001</v>
      </c>
      <c r="G120" s="46">
        <f t="shared" si="6"/>
        <v>2.5945818255507593E-2</v>
      </c>
      <c r="H120" s="47">
        <f t="shared" si="5"/>
        <v>0.40606581825550758</v>
      </c>
    </row>
    <row r="121" spans="1:8" x14ac:dyDescent="0.25">
      <c r="A121" s="14">
        <v>103</v>
      </c>
      <c r="B121" s="14">
        <v>49730700</v>
      </c>
      <c r="C121" s="14">
        <v>42.5</v>
      </c>
      <c r="D121" s="80">
        <v>16503</v>
      </c>
      <c r="E121" s="80">
        <v>16828</v>
      </c>
      <c r="F121" s="13">
        <f t="shared" si="4"/>
        <v>0.27949999999999997</v>
      </c>
      <c r="G121" s="46">
        <f t="shared" si="6"/>
        <v>2.297285991373068E-2</v>
      </c>
      <c r="H121" s="47">
        <f t="shared" si="5"/>
        <v>0.30247285991373063</v>
      </c>
    </row>
    <row r="122" spans="1:8" x14ac:dyDescent="0.25">
      <c r="A122" s="14">
        <v>104</v>
      </c>
      <c r="B122" s="14">
        <v>49730705</v>
      </c>
      <c r="C122" s="14">
        <v>45.4</v>
      </c>
      <c r="D122" s="80">
        <v>5938</v>
      </c>
      <c r="E122" s="80">
        <v>5938</v>
      </c>
      <c r="F122" s="13">
        <f t="shared" si="4"/>
        <v>0</v>
      </c>
      <c r="G122" s="46">
        <f t="shared" si="6"/>
        <v>2.4540419766667602E-2</v>
      </c>
      <c r="H122" s="47">
        <f t="shared" si="5"/>
        <v>2.4540419766667602E-2</v>
      </c>
    </row>
    <row r="123" spans="1:8" x14ac:dyDescent="0.25">
      <c r="A123" s="14">
        <v>105</v>
      </c>
      <c r="B123" s="14">
        <v>49730684</v>
      </c>
      <c r="C123" s="14">
        <v>51.7</v>
      </c>
      <c r="D123" s="80">
        <v>14132</v>
      </c>
      <c r="E123" s="80">
        <v>14585</v>
      </c>
      <c r="F123" s="13">
        <f t="shared" si="4"/>
        <v>0.38957999999999998</v>
      </c>
      <c r="G123" s="46">
        <f t="shared" si="6"/>
        <v>2.7945808412702972E-2</v>
      </c>
      <c r="H123" s="47">
        <f t="shared" si="5"/>
        <v>0.41752580841270293</v>
      </c>
    </row>
    <row r="124" spans="1:8" x14ac:dyDescent="0.25">
      <c r="A124" s="14">
        <v>106</v>
      </c>
      <c r="B124" s="14">
        <v>49730698</v>
      </c>
      <c r="C124" s="14">
        <v>51.8</v>
      </c>
      <c r="D124" s="80">
        <v>22024</v>
      </c>
      <c r="E124" s="80">
        <v>22445</v>
      </c>
      <c r="F124" s="13">
        <f t="shared" si="4"/>
        <v>0.36205999999999999</v>
      </c>
      <c r="G124" s="46">
        <f t="shared" si="6"/>
        <v>2.7999862200735279E-2</v>
      </c>
      <c r="H124" s="47">
        <f t="shared" si="5"/>
        <v>0.3900598622007353</v>
      </c>
    </row>
    <row r="125" spans="1:8" x14ac:dyDescent="0.25">
      <c r="A125" s="14">
        <v>107</v>
      </c>
      <c r="B125" s="14">
        <v>49730701</v>
      </c>
      <c r="C125" s="14">
        <v>49.9</v>
      </c>
      <c r="D125" s="80">
        <v>2008</v>
      </c>
      <c r="E125" s="80">
        <v>2008</v>
      </c>
      <c r="F125" s="13">
        <f t="shared" si="4"/>
        <v>0</v>
      </c>
      <c r="G125" s="46">
        <f t="shared" si="6"/>
        <v>2.6972840228121436E-2</v>
      </c>
      <c r="H125" s="47">
        <f t="shared" si="5"/>
        <v>2.6972840228121436E-2</v>
      </c>
    </row>
    <row r="126" spans="1:8" x14ac:dyDescent="0.25">
      <c r="A126" s="14">
        <v>108</v>
      </c>
      <c r="B126" s="14">
        <v>49730688</v>
      </c>
      <c r="C126" s="14">
        <v>55.3</v>
      </c>
      <c r="D126" s="80">
        <v>2967</v>
      </c>
      <c r="E126" s="80">
        <v>2967</v>
      </c>
      <c r="F126" s="13">
        <f t="shared" si="4"/>
        <v>0</v>
      </c>
      <c r="G126" s="46">
        <f t="shared" si="6"/>
        <v>2.9891744781866039E-2</v>
      </c>
      <c r="H126" s="47">
        <f t="shared" si="5"/>
        <v>2.9891744781866039E-2</v>
      </c>
    </row>
    <row r="127" spans="1:8" x14ac:dyDescent="0.25">
      <c r="A127" s="14">
        <v>109</v>
      </c>
      <c r="B127" s="14">
        <v>49730703</v>
      </c>
      <c r="C127" s="14">
        <v>61.8</v>
      </c>
      <c r="D127" s="80">
        <v>16315</v>
      </c>
      <c r="E127" s="80">
        <v>17017</v>
      </c>
      <c r="F127" s="13">
        <f t="shared" si="4"/>
        <v>0.60372000000000003</v>
      </c>
      <c r="G127" s="46">
        <f t="shared" si="6"/>
        <v>3.3405241003966024E-2</v>
      </c>
      <c r="H127" s="47">
        <f t="shared" si="5"/>
        <v>0.63712524100396606</v>
      </c>
    </row>
    <row r="128" spans="1:8" x14ac:dyDescent="0.25">
      <c r="A128" s="14">
        <v>110</v>
      </c>
      <c r="B128" s="14">
        <v>49730697</v>
      </c>
      <c r="C128" s="14">
        <v>47.7</v>
      </c>
      <c r="D128" s="80">
        <v>18385</v>
      </c>
      <c r="E128" s="80">
        <v>18796</v>
      </c>
      <c r="F128" s="13">
        <f t="shared" si="4"/>
        <v>0.35346</v>
      </c>
      <c r="G128" s="46">
        <f t="shared" si="6"/>
        <v>2.5783656891410673E-2</v>
      </c>
      <c r="H128" s="47">
        <f t="shared" si="5"/>
        <v>0.37924365689141065</v>
      </c>
    </row>
    <row r="129" spans="1:12" x14ac:dyDescent="0.25">
      <c r="A129" s="14">
        <v>111</v>
      </c>
      <c r="B129" s="14">
        <v>49690048</v>
      </c>
      <c r="C129" s="14">
        <v>51.2</v>
      </c>
      <c r="D129" s="80">
        <v>17766</v>
      </c>
      <c r="E129" s="80">
        <v>18079</v>
      </c>
      <c r="F129" s="13">
        <f t="shared" si="4"/>
        <v>0.26917999999999997</v>
      </c>
      <c r="G129" s="46">
        <f t="shared" si="6"/>
        <v>2.7675539472541436E-2</v>
      </c>
      <c r="H129" s="47">
        <f t="shared" si="5"/>
        <v>0.2968555394725414</v>
      </c>
    </row>
    <row r="130" spans="1:12" x14ac:dyDescent="0.25">
      <c r="A130" s="14">
        <v>112</v>
      </c>
      <c r="B130" s="14">
        <v>49777198</v>
      </c>
      <c r="C130" s="14">
        <v>51.9</v>
      </c>
      <c r="D130" s="80">
        <v>19955</v>
      </c>
      <c r="E130" s="80">
        <v>20445</v>
      </c>
      <c r="F130" s="13">
        <f t="shared" si="4"/>
        <v>0.4214</v>
      </c>
      <c r="G130" s="46">
        <f t="shared" si="6"/>
        <v>2.8053915988767587E-2</v>
      </c>
      <c r="H130" s="47">
        <f t="shared" si="5"/>
        <v>0.4494539159887676</v>
      </c>
    </row>
    <row r="131" spans="1:12" x14ac:dyDescent="0.25">
      <c r="A131" s="14">
        <v>113</v>
      </c>
      <c r="B131" s="14">
        <v>49690041</v>
      </c>
      <c r="C131" s="14">
        <v>50.1</v>
      </c>
      <c r="D131" s="80">
        <v>11643</v>
      </c>
      <c r="E131" s="80">
        <v>12100</v>
      </c>
      <c r="F131" s="13">
        <f t="shared" si="4"/>
        <v>0.39301999999999998</v>
      </c>
      <c r="G131" s="46">
        <f>C131*$G$11/6908.6</f>
        <v>2.7080947804186052E-2</v>
      </c>
      <c r="H131" s="47">
        <f>F131+G131</f>
        <v>0.42010094780418605</v>
      </c>
    </row>
    <row r="132" spans="1:12" x14ac:dyDescent="0.25">
      <c r="A132" s="14">
        <v>114</v>
      </c>
      <c r="B132" s="14">
        <v>49777212</v>
      </c>
      <c r="C132" s="14">
        <v>61.1</v>
      </c>
      <c r="D132" s="80">
        <v>11541</v>
      </c>
      <c r="E132" s="80">
        <v>12058</v>
      </c>
      <c r="F132" s="13">
        <f t="shared" si="4"/>
        <v>0.44462000000000002</v>
      </c>
      <c r="G132" s="46">
        <f t="shared" si="6"/>
        <v>3.3026864487739879E-2</v>
      </c>
      <c r="H132" s="47">
        <f t="shared" si="5"/>
        <v>0.47764686448773991</v>
      </c>
    </row>
    <row r="133" spans="1:12" x14ac:dyDescent="0.25">
      <c r="A133" s="14">
        <v>115</v>
      </c>
      <c r="B133" s="14">
        <v>49730687</v>
      </c>
      <c r="C133" s="14">
        <v>59.9</v>
      </c>
      <c r="D133" s="80">
        <v>23116</v>
      </c>
      <c r="E133" s="80">
        <v>23632</v>
      </c>
      <c r="F133" s="13">
        <f t="shared" si="4"/>
        <v>0.44375999999999999</v>
      </c>
      <c r="G133" s="46">
        <f t="shared" si="6"/>
        <v>3.2378219031352184E-2</v>
      </c>
      <c r="H133" s="47">
        <f t="shared" si="5"/>
        <v>0.47613821903135217</v>
      </c>
    </row>
    <row r="134" spans="1:12" x14ac:dyDescent="0.25">
      <c r="A134" s="14">
        <v>116</v>
      </c>
      <c r="B134" s="14">
        <v>49730690</v>
      </c>
      <c r="C134" s="14">
        <v>45.8</v>
      </c>
      <c r="D134" s="80">
        <v>5751</v>
      </c>
      <c r="E134" s="80">
        <v>5751</v>
      </c>
      <c r="F134" s="13">
        <f t="shared" si="4"/>
        <v>0</v>
      </c>
      <c r="G134" s="46">
        <f t="shared" si="6"/>
        <v>2.475663491879683E-2</v>
      </c>
      <c r="H134" s="47">
        <f t="shared" si="5"/>
        <v>2.475663491879683E-2</v>
      </c>
    </row>
    <row r="135" spans="1:12" x14ac:dyDescent="0.25">
      <c r="A135" s="14">
        <v>117</v>
      </c>
      <c r="B135" s="14">
        <v>49730691</v>
      </c>
      <c r="C135" s="14">
        <v>51.6</v>
      </c>
      <c r="D135" s="80">
        <v>24086</v>
      </c>
      <c r="E135" s="80">
        <v>24566</v>
      </c>
      <c r="F135" s="13">
        <f t="shared" si="4"/>
        <v>0.4128</v>
      </c>
      <c r="G135" s="46">
        <f t="shared" si="6"/>
        <v>2.7891754624670664E-2</v>
      </c>
      <c r="H135" s="47">
        <f t="shared" si="5"/>
        <v>0.44069175462467064</v>
      </c>
    </row>
    <row r="136" spans="1:12" s="120" customFormat="1" ht="16.5" customHeight="1" x14ac:dyDescent="0.25">
      <c r="A136" s="156" t="s">
        <v>4</v>
      </c>
      <c r="B136" s="157"/>
      <c r="C136" s="119">
        <f t="shared" ref="C136" si="7">SUM(C18:C135)</f>
        <v>6908.6</v>
      </c>
      <c r="D136" s="80"/>
      <c r="E136" s="80"/>
      <c r="F136" s="50">
        <f>SUM(F18:F135)</f>
        <v>36.370640000000002</v>
      </c>
      <c r="G136" s="50">
        <f>SUM(G18:G135)</f>
        <v>3.7343599999999966</v>
      </c>
      <c r="H136" s="50">
        <f>SUM(H18:H135)</f>
        <v>40.104999999999961</v>
      </c>
      <c r="I136" s="48"/>
      <c r="J136" s="64"/>
      <c r="K136" s="111"/>
      <c r="L136" s="111"/>
    </row>
    <row r="137" spans="1:12" x14ac:dyDescent="0.25">
      <c r="D137" s="48"/>
      <c r="E137" s="48"/>
      <c r="F137" s="121"/>
      <c r="I137" s="52"/>
    </row>
    <row r="138" spans="1:12" ht="61.5" customHeight="1" x14ac:dyDescent="0.25">
      <c r="A138" s="10" t="s">
        <v>29</v>
      </c>
      <c r="B138" s="10" t="s">
        <v>1</v>
      </c>
      <c r="C138" s="10" t="s">
        <v>2</v>
      </c>
      <c r="D138" s="39" t="str">
        <f>D17</f>
        <v>Показания кВт на 25.04.17</v>
      </c>
      <c r="E138" s="39" t="str">
        <f>E17</f>
        <v>Показания кВт на 25.10.17</v>
      </c>
      <c r="F138" s="53" t="s">
        <v>35</v>
      </c>
      <c r="G138" s="64"/>
      <c r="H138" s="64"/>
      <c r="I138" s="64"/>
    </row>
    <row r="139" spans="1:12" x14ac:dyDescent="0.25">
      <c r="A139" s="91" t="s">
        <v>24</v>
      </c>
      <c r="B139" s="14">
        <v>49730695</v>
      </c>
      <c r="C139" s="14">
        <v>88.2</v>
      </c>
      <c r="D139" s="83">
        <v>60705</v>
      </c>
      <c r="E139" s="83">
        <v>61405</v>
      </c>
      <c r="F139" s="43">
        <f>(E139-D139)*0.00086</f>
        <v>0.60199999999999998</v>
      </c>
      <c r="G139" s="64"/>
      <c r="H139" s="64"/>
      <c r="I139" s="64"/>
    </row>
    <row r="140" spans="1:12" x14ac:dyDescent="0.25">
      <c r="A140" s="91" t="s">
        <v>25</v>
      </c>
      <c r="B140" s="14">
        <v>49777184</v>
      </c>
      <c r="C140" s="14">
        <v>95.2</v>
      </c>
      <c r="D140" s="83">
        <v>57598</v>
      </c>
      <c r="E140" s="83">
        <v>58428</v>
      </c>
      <c r="F140" s="43">
        <f t="shared" ref="F140:F143" si="8">(E140-D140)*0.00086</f>
        <v>0.71379999999999999</v>
      </c>
      <c r="G140" s="64"/>
      <c r="H140" s="64"/>
      <c r="I140" s="64"/>
    </row>
    <row r="141" spans="1:12" x14ac:dyDescent="0.25">
      <c r="A141" s="91" t="s">
        <v>26</v>
      </c>
      <c r="B141" s="14">
        <v>49777197</v>
      </c>
      <c r="C141" s="14">
        <v>94.5</v>
      </c>
      <c r="D141" s="83">
        <v>44837</v>
      </c>
      <c r="E141" s="83">
        <v>45663</v>
      </c>
      <c r="F141" s="43">
        <f>(E141-D141)*0.00086</f>
        <v>0.71035999999999999</v>
      </c>
      <c r="G141" s="64"/>
      <c r="H141" s="64"/>
      <c r="I141" s="64"/>
    </row>
    <row r="142" spans="1:12" x14ac:dyDescent="0.25">
      <c r="A142" s="91" t="s">
        <v>27</v>
      </c>
      <c r="B142" s="14">
        <v>49777207</v>
      </c>
      <c r="C142" s="14">
        <v>66</v>
      </c>
      <c r="D142" s="83">
        <v>45498</v>
      </c>
      <c r="E142" s="83">
        <v>46181</v>
      </c>
      <c r="F142" s="43">
        <f t="shared" si="8"/>
        <v>0.58738000000000001</v>
      </c>
      <c r="G142" s="64"/>
      <c r="H142" s="64"/>
      <c r="I142" s="64"/>
    </row>
    <row r="143" spans="1:12" x14ac:dyDescent="0.25">
      <c r="A143" s="91" t="s">
        <v>28</v>
      </c>
      <c r="B143" s="14">
        <v>49777210</v>
      </c>
      <c r="C143" s="14">
        <v>64.2</v>
      </c>
      <c r="D143" s="83">
        <v>43226</v>
      </c>
      <c r="E143" s="83">
        <v>43886</v>
      </c>
      <c r="F143" s="43">
        <f t="shared" si="8"/>
        <v>0.56759999999999999</v>
      </c>
      <c r="G143" s="64"/>
      <c r="H143" s="64"/>
      <c r="I143" s="64"/>
    </row>
    <row r="144" spans="1:12" x14ac:dyDescent="0.25">
      <c r="A144" s="143" t="s">
        <v>30</v>
      </c>
      <c r="B144" s="143"/>
      <c r="C144" s="28">
        <f t="shared" ref="C144" si="9">SUM(C139:C143)</f>
        <v>408.09999999999997</v>
      </c>
      <c r="D144" s="84">
        <f>SUM(D139:D143)</f>
        <v>251864</v>
      </c>
      <c r="E144" s="84">
        <f>SUM(E139:E143)</f>
        <v>255563</v>
      </c>
      <c r="F144" s="50">
        <f>SUM(F139:F143)</f>
        <v>3.1811400000000001</v>
      </c>
      <c r="G144" s="64"/>
      <c r="H144" s="64"/>
      <c r="I144" s="64"/>
    </row>
    <row r="145" spans="1:8" x14ac:dyDescent="0.25">
      <c r="A145" s="24"/>
      <c r="B145" s="24"/>
      <c r="C145" s="25"/>
      <c r="D145" s="26"/>
      <c r="E145" s="87"/>
      <c r="F145" s="54"/>
      <c r="G145" s="55"/>
      <c r="H145" s="55"/>
    </row>
    <row r="146" spans="1:8" x14ac:dyDescent="0.25">
      <c r="A146" s="24"/>
      <c r="B146" s="24"/>
      <c r="C146" s="25"/>
      <c r="D146" s="26"/>
      <c r="E146" s="87"/>
      <c r="F146" s="56"/>
      <c r="G146" s="55"/>
      <c r="H146" s="55"/>
    </row>
    <row r="147" spans="1:8" x14ac:dyDescent="0.25">
      <c r="A147" s="122" t="s">
        <v>34</v>
      </c>
      <c r="B147" s="122"/>
      <c r="C147" s="122"/>
      <c r="D147" s="122"/>
      <c r="E147" s="123"/>
      <c r="F147" s="123"/>
      <c r="G147" s="58"/>
    </row>
  </sheetData>
  <mergeCells count="24">
    <mergeCell ref="J5:K9"/>
    <mergeCell ref="A6:D6"/>
    <mergeCell ref="E6:F6"/>
    <mergeCell ref="A7:D7"/>
    <mergeCell ref="E7:F7"/>
    <mergeCell ref="A8:D8"/>
    <mergeCell ref="E8:F8"/>
    <mergeCell ref="A12:D12"/>
    <mergeCell ref="E12:F12"/>
    <mergeCell ref="A1:H1"/>
    <mergeCell ref="A3:H3"/>
    <mergeCell ref="A5:G5"/>
    <mergeCell ref="A9:D9"/>
    <mergeCell ref="E9:F9"/>
    <mergeCell ref="A10:D11"/>
    <mergeCell ref="E10:F10"/>
    <mergeCell ref="E11:F11"/>
    <mergeCell ref="A144:B144"/>
    <mergeCell ref="A13:D13"/>
    <mergeCell ref="E13:F13"/>
    <mergeCell ref="J13:K14"/>
    <mergeCell ref="A14:D14"/>
    <mergeCell ref="E14:F14"/>
    <mergeCell ref="A136:B136"/>
  </mergeCells>
  <pageMargins left="0.23622047244094488" right="0.23622047244094488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pane xSplit="1" ySplit="18" topLeftCell="B19" activePane="bottomRight" state="frozen"/>
      <selection pane="topRight" activeCell="B1" sqref="B1"/>
      <selection pane="bottomLeft" activeCell="A18" sqref="A18"/>
      <selection pane="bottomRight" activeCell="J142" sqref="J142"/>
    </sheetView>
  </sheetViews>
  <sheetFormatPr defaultRowHeight="15" x14ac:dyDescent="0.25"/>
  <cols>
    <col min="1" max="1" width="4.85546875" style="111" customWidth="1"/>
    <col min="2" max="2" width="12.5703125" style="111" customWidth="1"/>
    <col min="3" max="3" width="8.28515625" style="111" customWidth="1"/>
    <col min="4" max="5" width="10.5703125" style="111" customWidth="1"/>
    <col min="6" max="6" width="10.85546875" style="48" customWidth="1"/>
    <col min="7" max="7" width="12.5703125" style="52" customWidth="1"/>
    <col min="8" max="8" width="10.7109375" style="52" customWidth="1"/>
    <col min="9" max="9" width="2.140625" style="48" customWidth="1"/>
    <col min="10" max="10" width="25.28515625" style="64" customWidth="1"/>
    <col min="11" max="11" width="4.7109375" style="111" customWidth="1"/>
    <col min="12" max="12" width="10.7109375" style="111" bestFit="1" customWidth="1"/>
    <col min="13" max="16384" width="9.140625" style="94"/>
  </cols>
  <sheetData>
    <row r="1" spans="1:12" ht="20.25" x14ac:dyDescent="0.3">
      <c r="A1" s="158" t="s">
        <v>16</v>
      </c>
      <c r="B1" s="158"/>
      <c r="C1" s="158"/>
      <c r="D1" s="158"/>
      <c r="E1" s="158"/>
      <c r="F1" s="158"/>
      <c r="G1" s="158"/>
      <c r="H1" s="158"/>
      <c r="I1" s="93"/>
      <c r="J1" s="93"/>
      <c r="K1" s="93"/>
      <c r="L1" s="93"/>
    </row>
    <row r="2" spans="1:12" ht="14.45" customHeight="1" x14ac:dyDescent="0.3">
      <c r="A2" s="95"/>
      <c r="B2" s="95"/>
      <c r="C2" s="95"/>
      <c r="D2" s="95"/>
      <c r="E2" s="96"/>
      <c r="F2" s="96"/>
      <c r="G2" s="97"/>
      <c r="H2" s="97"/>
      <c r="I2" s="96"/>
      <c r="J2" s="98"/>
      <c r="K2" s="95"/>
      <c r="L2" s="95"/>
    </row>
    <row r="3" spans="1:12" ht="36.75" customHeight="1" x14ac:dyDescent="0.25">
      <c r="A3" s="141" t="s">
        <v>57</v>
      </c>
      <c r="B3" s="141"/>
      <c r="C3" s="141"/>
      <c r="D3" s="141"/>
      <c r="E3" s="141"/>
      <c r="F3" s="141"/>
      <c r="G3" s="141"/>
      <c r="H3" s="141"/>
      <c r="I3" s="99"/>
      <c r="J3" s="99"/>
      <c r="K3" s="99"/>
      <c r="L3" s="100"/>
    </row>
    <row r="4" spans="1:12" ht="19.5" customHeight="1" x14ac:dyDescent="0.25">
      <c r="A4" s="141" t="s">
        <v>58</v>
      </c>
      <c r="B4" s="141"/>
      <c r="C4" s="141"/>
      <c r="D4" s="141"/>
      <c r="E4" s="141"/>
      <c r="F4" s="141"/>
      <c r="G4" s="141"/>
      <c r="H4" s="141"/>
      <c r="I4" s="99"/>
      <c r="J4" s="99"/>
      <c r="K4" s="99"/>
      <c r="L4" s="100"/>
    </row>
    <row r="5" spans="1:12" ht="17.45" customHeight="1" x14ac:dyDescent="0.25">
      <c r="A5" s="101"/>
      <c r="B5" s="101"/>
      <c r="C5" s="101"/>
      <c r="D5" s="101"/>
      <c r="E5" s="102"/>
      <c r="F5" s="102"/>
      <c r="G5" s="102"/>
      <c r="H5" s="102"/>
      <c r="I5" s="102"/>
      <c r="J5" s="103"/>
      <c r="K5" s="101"/>
      <c r="L5" s="101"/>
    </row>
    <row r="6" spans="1:12" ht="16.149999999999999" customHeight="1" x14ac:dyDescent="0.25">
      <c r="A6" s="160" t="s">
        <v>17</v>
      </c>
      <c r="B6" s="161"/>
      <c r="C6" s="161"/>
      <c r="D6" s="161"/>
      <c r="E6" s="161"/>
      <c r="F6" s="161"/>
      <c r="G6" s="162"/>
      <c r="H6" s="104"/>
      <c r="I6" s="105" t="s">
        <v>22</v>
      </c>
      <c r="J6" s="169" t="s">
        <v>23</v>
      </c>
      <c r="K6" s="170"/>
      <c r="L6" s="101"/>
    </row>
    <row r="7" spans="1:12" ht="37.9" customHeight="1" x14ac:dyDescent="0.25">
      <c r="A7" s="154" t="s">
        <v>5</v>
      </c>
      <c r="B7" s="154"/>
      <c r="C7" s="154"/>
      <c r="D7" s="154"/>
      <c r="E7" s="154" t="s">
        <v>6</v>
      </c>
      <c r="F7" s="154"/>
      <c r="G7" s="30" t="s">
        <v>59</v>
      </c>
      <c r="H7" s="107"/>
      <c r="I7" s="105"/>
      <c r="J7" s="171"/>
      <c r="K7" s="172"/>
      <c r="L7" s="101"/>
    </row>
    <row r="8" spans="1:12" ht="13.9" customHeight="1" x14ac:dyDescent="0.25">
      <c r="A8" s="153" t="s">
        <v>7</v>
      </c>
      <c r="B8" s="153"/>
      <c r="C8" s="153"/>
      <c r="D8" s="153"/>
      <c r="E8" s="154" t="s">
        <v>8</v>
      </c>
      <c r="F8" s="154"/>
      <c r="G8" s="71"/>
      <c r="H8" s="108"/>
      <c r="I8" s="105"/>
      <c r="J8" s="171"/>
      <c r="K8" s="172"/>
      <c r="L8" s="101"/>
    </row>
    <row r="9" spans="1:12" ht="13.9" customHeight="1" x14ac:dyDescent="0.25">
      <c r="A9" s="175" t="s">
        <v>9</v>
      </c>
      <c r="B9" s="176"/>
      <c r="C9" s="176"/>
      <c r="D9" s="177"/>
      <c r="E9" s="154"/>
      <c r="F9" s="154"/>
      <c r="G9" s="29"/>
      <c r="H9" s="108"/>
      <c r="I9" s="105"/>
      <c r="J9" s="171"/>
      <c r="K9" s="172"/>
      <c r="L9" s="101"/>
    </row>
    <row r="10" spans="1:12" ht="13.9" customHeight="1" x14ac:dyDescent="0.25">
      <c r="A10" s="153" t="s">
        <v>10</v>
      </c>
      <c r="B10" s="153"/>
      <c r="C10" s="153"/>
      <c r="D10" s="153"/>
      <c r="E10" s="154" t="s">
        <v>11</v>
      </c>
      <c r="F10" s="154"/>
      <c r="G10" s="71">
        <v>98.799000000000007</v>
      </c>
      <c r="H10" s="108"/>
      <c r="I10" s="105"/>
      <c r="J10" s="173"/>
      <c r="K10" s="174"/>
      <c r="L10" s="101"/>
    </row>
    <row r="11" spans="1:12" ht="13.9" customHeight="1" x14ac:dyDescent="0.25">
      <c r="A11" s="163" t="s">
        <v>9</v>
      </c>
      <c r="B11" s="164"/>
      <c r="C11" s="164"/>
      <c r="D11" s="165"/>
      <c r="E11" s="154" t="s">
        <v>18</v>
      </c>
      <c r="F11" s="154"/>
      <c r="G11" s="70">
        <f>F137</f>
        <v>89.383620000000036</v>
      </c>
      <c r="H11" s="108"/>
      <c r="I11" s="105"/>
      <c r="J11" s="109"/>
      <c r="K11" s="110"/>
      <c r="L11" s="101"/>
    </row>
    <row r="12" spans="1:12" ht="13.9" customHeight="1" x14ac:dyDescent="0.25">
      <c r="A12" s="166"/>
      <c r="B12" s="167"/>
      <c r="C12" s="167"/>
      <c r="D12" s="168"/>
      <c r="E12" s="154" t="s">
        <v>19</v>
      </c>
      <c r="F12" s="154"/>
      <c r="G12" s="70">
        <f>G10-G11</f>
        <v>9.4153799999999706</v>
      </c>
      <c r="H12" s="108"/>
      <c r="I12" s="105"/>
      <c r="J12" s="109" t="s">
        <v>31</v>
      </c>
      <c r="K12" s="110"/>
      <c r="L12" s="101"/>
    </row>
    <row r="13" spans="1:12" ht="13.9" customHeight="1" x14ac:dyDescent="0.25">
      <c r="A13" s="153" t="s">
        <v>12</v>
      </c>
      <c r="B13" s="153"/>
      <c r="C13" s="153"/>
      <c r="D13" s="153"/>
      <c r="E13" s="154" t="s">
        <v>13</v>
      </c>
      <c r="F13" s="154"/>
      <c r="G13" s="71"/>
      <c r="H13" s="108"/>
      <c r="I13" s="105"/>
      <c r="J13" s="109"/>
      <c r="K13" s="110"/>
      <c r="L13" s="101"/>
    </row>
    <row r="14" spans="1:12" ht="13.9" customHeight="1" x14ac:dyDescent="0.25">
      <c r="A14" s="153" t="s">
        <v>14</v>
      </c>
      <c r="B14" s="153"/>
      <c r="C14" s="153"/>
      <c r="D14" s="153"/>
      <c r="E14" s="154" t="s">
        <v>21</v>
      </c>
      <c r="F14" s="154"/>
      <c r="G14" s="70"/>
      <c r="H14" s="108"/>
      <c r="I14" s="105"/>
      <c r="J14" s="155" t="s">
        <v>56</v>
      </c>
      <c r="K14" s="155"/>
      <c r="L14" s="109"/>
    </row>
    <row r="15" spans="1:12" ht="13.9" customHeight="1" x14ac:dyDescent="0.25">
      <c r="A15" s="153"/>
      <c r="B15" s="153"/>
      <c r="C15" s="153"/>
      <c r="D15" s="153"/>
      <c r="E15" s="154" t="s">
        <v>20</v>
      </c>
      <c r="F15" s="154"/>
      <c r="G15" s="70"/>
      <c r="H15" s="108"/>
      <c r="I15" s="105"/>
      <c r="J15" s="155"/>
      <c r="K15" s="155"/>
      <c r="L15" s="109"/>
    </row>
    <row r="16" spans="1:12" ht="16.149999999999999" customHeight="1" x14ac:dyDescent="0.25">
      <c r="E16" s="48"/>
      <c r="G16" s="48"/>
      <c r="H16" s="48"/>
    </row>
    <row r="17" spans="1:10" ht="14.45" customHeight="1" x14ac:dyDescent="0.25">
      <c r="E17" s="48"/>
    </row>
    <row r="18" spans="1:10" s="117" customFormat="1" ht="42" customHeight="1" x14ac:dyDescent="0.25">
      <c r="A18" s="10" t="s">
        <v>0</v>
      </c>
      <c r="B18" s="112" t="s">
        <v>1</v>
      </c>
      <c r="C18" s="10" t="s">
        <v>2</v>
      </c>
      <c r="D18" s="39" t="s">
        <v>53</v>
      </c>
      <c r="E18" s="39" t="s">
        <v>60</v>
      </c>
      <c r="F18" s="39" t="s">
        <v>33</v>
      </c>
      <c r="G18" s="113" t="s">
        <v>15</v>
      </c>
      <c r="H18" s="114" t="s">
        <v>36</v>
      </c>
      <c r="I18" s="115"/>
      <c r="J18" s="116"/>
    </row>
    <row r="19" spans="1:10" s="111" customFormat="1" x14ac:dyDescent="0.25">
      <c r="A19" s="14">
        <v>1</v>
      </c>
      <c r="B19" s="14">
        <v>49694375</v>
      </c>
      <c r="C19" s="14">
        <v>51.7</v>
      </c>
      <c r="D19" s="79">
        <v>28324</v>
      </c>
      <c r="E19" s="79">
        <v>29488</v>
      </c>
      <c r="F19" s="13">
        <v>1.0010399999999999</v>
      </c>
      <c r="G19" s="46">
        <v>7.0459303766320022E-2</v>
      </c>
      <c r="H19" s="47">
        <v>1.0714993037663199</v>
      </c>
      <c r="I19" s="48"/>
      <c r="J19" s="64"/>
    </row>
    <row r="20" spans="1:10" s="111" customFormat="1" x14ac:dyDescent="0.25">
      <c r="A20" s="14">
        <v>2</v>
      </c>
      <c r="B20" s="14">
        <v>49694370</v>
      </c>
      <c r="C20" s="14">
        <v>48.8</v>
      </c>
      <c r="D20" s="79">
        <v>21771</v>
      </c>
      <c r="E20" s="79">
        <v>22856</v>
      </c>
      <c r="F20" s="13">
        <v>0.93310000000000004</v>
      </c>
      <c r="G20" s="46">
        <v>6.6507041079234358E-2</v>
      </c>
      <c r="H20" s="47">
        <v>0.99960704107923426</v>
      </c>
      <c r="I20" s="48"/>
      <c r="J20" s="64"/>
    </row>
    <row r="21" spans="1:10" s="111" customFormat="1" x14ac:dyDescent="0.25">
      <c r="A21" s="14">
        <v>3</v>
      </c>
      <c r="B21" s="14">
        <v>49694359</v>
      </c>
      <c r="C21" s="14">
        <v>79.8</v>
      </c>
      <c r="D21" s="79">
        <v>24446</v>
      </c>
      <c r="E21" s="79">
        <v>25599</v>
      </c>
      <c r="F21" s="13">
        <v>0.99158000000000002</v>
      </c>
      <c r="G21" s="46">
        <v>0.10875536635497751</v>
      </c>
      <c r="H21" s="47">
        <v>1.1003353663549775</v>
      </c>
      <c r="I21" s="48"/>
      <c r="J21" s="64"/>
    </row>
    <row r="22" spans="1:10" s="111" customFormat="1" x14ac:dyDescent="0.25">
      <c r="A22" s="14">
        <v>4</v>
      </c>
      <c r="B22" s="14">
        <v>49694358</v>
      </c>
      <c r="C22" s="14">
        <v>84.3</v>
      </c>
      <c r="D22" s="79">
        <v>49383</v>
      </c>
      <c r="E22" s="79">
        <v>52310</v>
      </c>
      <c r="F22" s="13">
        <v>2.51722</v>
      </c>
      <c r="G22" s="46">
        <v>0.11488818776597247</v>
      </c>
      <c r="H22" s="47">
        <v>2.6321081877659727</v>
      </c>
      <c r="I22" s="48"/>
      <c r="J22" s="64"/>
    </row>
    <row r="23" spans="1:10" s="111" customFormat="1" x14ac:dyDescent="0.25">
      <c r="A23" s="14">
        <v>5</v>
      </c>
      <c r="B23" s="14">
        <v>49694360</v>
      </c>
      <c r="C23" s="14">
        <v>84.4</v>
      </c>
      <c r="D23" s="79">
        <v>35864</v>
      </c>
      <c r="E23" s="79">
        <v>37950</v>
      </c>
      <c r="F23" s="13">
        <v>1.79396</v>
      </c>
      <c r="G23" s="46">
        <v>0.11502447268621682</v>
      </c>
      <c r="H23" s="47">
        <v>1.9089844726862168</v>
      </c>
      <c r="I23" s="48"/>
      <c r="J23" s="64"/>
    </row>
    <row r="24" spans="1:10" s="111" customFormat="1" x14ac:dyDescent="0.25">
      <c r="A24" s="14">
        <v>6</v>
      </c>
      <c r="B24" s="14">
        <v>49694353</v>
      </c>
      <c r="C24" s="14">
        <v>57.9</v>
      </c>
      <c r="D24" s="79">
        <v>14830</v>
      </c>
      <c r="E24" s="79">
        <v>14832</v>
      </c>
      <c r="F24" s="13">
        <v>1.72E-3</v>
      </c>
      <c r="G24" s="46">
        <v>7.8908968821468639E-2</v>
      </c>
      <c r="H24" s="47">
        <v>8.0628968821468638E-2</v>
      </c>
      <c r="I24" s="48"/>
      <c r="J24" s="64"/>
    </row>
    <row r="25" spans="1:10" s="111" customFormat="1" x14ac:dyDescent="0.25">
      <c r="A25" s="14">
        <v>7</v>
      </c>
      <c r="B25" s="14">
        <v>49694367</v>
      </c>
      <c r="C25" s="14">
        <v>43.1</v>
      </c>
      <c r="D25" s="79">
        <v>17544</v>
      </c>
      <c r="E25" s="79">
        <v>18585</v>
      </c>
      <c r="F25" s="13">
        <v>0.89525999999999994</v>
      </c>
      <c r="G25" s="46">
        <v>5.8738800625307404E-2</v>
      </c>
      <c r="H25" s="47">
        <v>0.9539988006253074</v>
      </c>
      <c r="I25" s="48"/>
      <c r="J25" s="64"/>
    </row>
    <row r="26" spans="1:10" s="111" customFormat="1" x14ac:dyDescent="0.25">
      <c r="A26" s="14">
        <v>8</v>
      </c>
      <c r="B26" s="15">
        <v>49694352</v>
      </c>
      <c r="C26" s="14">
        <v>45.5</v>
      </c>
      <c r="D26" s="79">
        <v>17608</v>
      </c>
      <c r="E26" s="79">
        <v>17756</v>
      </c>
      <c r="F26" s="13">
        <v>0.12728</v>
      </c>
      <c r="G26" s="46">
        <v>6.2009638711171391E-2</v>
      </c>
      <c r="H26" s="47">
        <v>0.18928963871117138</v>
      </c>
      <c r="I26" s="48"/>
      <c r="J26" s="64"/>
    </row>
    <row r="27" spans="1:10" s="111" customFormat="1" x14ac:dyDescent="0.25">
      <c r="A27" s="14">
        <v>9</v>
      </c>
      <c r="B27" s="15">
        <v>49694372</v>
      </c>
      <c r="C27" s="14">
        <v>52</v>
      </c>
      <c r="D27" s="79">
        <v>18259</v>
      </c>
      <c r="E27" s="79">
        <v>18259</v>
      </c>
      <c r="F27" s="13">
        <v>0</v>
      </c>
      <c r="G27" s="46">
        <v>7.0868158527053013E-2</v>
      </c>
      <c r="H27" s="47">
        <v>7.0868158527053013E-2</v>
      </c>
      <c r="I27" s="48"/>
      <c r="J27" s="64"/>
    </row>
    <row r="28" spans="1:10" s="111" customFormat="1" x14ac:dyDescent="0.25">
      <c r="A28" s="14">
        <v>10</v>
      </c>
      <c r="B28" s="15">
        <v>49694378</v>
      </c>
      <c r="C28" s="14">
        <v>52.6</v>
      </c>
      <c r="D28" s="79">
        <v>26261</v>
      </c>
      <c r="E28" s="79">
        <v>27881</v>
      </c>
      <c r="F28" s="13">
        <v>1.3932</v>
      </c>
      <c r="G28" s="46">
        <v>7.1685868048519008E-2</v>
      </c>
      <c r="H28" s="47">
        <v>1.4648858680485191</v>
      </c>
      <c r="I28" s="48"/>
      <c r="J28" s="64"/>
    </row>
    <row r="29" spans="1:10" s="111" customFormat="1" x14ac:dyDescent="0.25">
      <c r="A29" s="14">
        <v>11</v>
      </c>
      <c r="B29" s="15">
        <v>49694373</v>
      </c>
      <c r="C29" s="14">
        <v>50.5</v>
      </c>
      <c r="D29" s="79">
        <v>11882</v>
      </c>
      <c r="E29" s="79">
        <v>11882</v>
      </c>
      <c r="F29" s="13">
        <v>0</v>
      </c>
      <c r="G29" s="46">
        <v>6.8823884723388018E-2</v>
      </c>
      <c r="H29" s="47">
        <v>6.8823884723388018E-2</v>
      </c>
      <c r="I29" s="48"/>
      <c r="J29" s="64"/>
    </row>
    <row r="30" spans="1:10" s="111" customFormat="1" x14ac:dyDescent="0.25">
      <c r="A30" s="14">
        <v>12</v>
      </c>
      <c r="B30" s="15">
        <v>49694377</v>
      </c>
      <c r="C30" s="14">
        <v>80.900000000000006</v>
      </c>
      <c r="D30" s="79">
        <v>23863</v>
      </c>
      <c r="E30" s="79">
        <v>24741</v>
      </c>
      <c r="F30" s="13">
        <v>0.75507999999999997</v>
      </c>
      <c r="G30" s="46">
        <v>0.11025450047766518</v>
      </c>
      <c r="H30" s="47">
        <v>0.86533450047766514</v>
      </c>
      <c r="I30" s="48"/>
      <c r="J30" s="64"/>
    </row>
    <row r="31" spans="1:10" s="111" customFormat="1" x14ac:dyDescent="0.25">
      <c r="A31" s="14">
        <v>13</v>
      </c>
      <c r="B31" s="15">
        <v>49694366</v>
      </c>
      <c r="C31" s="14">
        <v>83.6</v>
      </c>
      <c r="D31" s="79">
        <v>26795</v>
      </c>
      <c r="E31" s="79">
        <v>27483</v>
      </c>
      <c r="F31" s="13">
        <v>0.59167999999999998</v>
      </c>
      <c r="G31" s="46">
        <v>0.11393419332426215</v>
      </c>
      <c r="H31" s="47">
        <v>0.70561419332426212</v>
      </c>
      <c r="I31" s="48"/>
      <c r="J31" s="64"/>
    </row>
    <row r="32" spans="1:10" s="111" customFormat="1" x14ac:dyDescent="0.25">
      <c r="A32" s="14">
        <v>14</v>
      </c>
      <c r="B32" s="15">
        <v>48446947</v>
      </c>
      <c r="C32" s="14">
        <v>85</v>
      </c>
      <c r="D32" s="79">
        <v>27872</v>
      </c>
      <c r="E32" s="79">
        <v>29962</v>
      </c>
      <c r="F32" s="13">
        <v>1.7973999999999999</v>
      </c>
      <c r="G32" s="46">
        <v>0.1158421822076828</v>
      </c>
      <c r="H32" s="47">
        <v>1.9132421822076826</v>
      </c>
      <c r="I32" s="48"/>
      <c r="J32" s="64"/>
    </row>
    <row r="33" spans="1:12" s="111" customFormat="1" x14ac:dyDescent="0.25">
      <c r="A33" s="14">
        <v>15</v>
      </c>
      <c r="B33" s="14">
        <v>49694351</v>
      </c>
      <c r="C33" s="14">
        <v>57.9</v>
      </c>
      <c r="D33" s="79">
        <v>19335</v>
      </c>
      <c r="E33" s="79">
        <v>20322</v>
      </c>
      <c r="F33" s="13">
        <v>0.84882000000000002</v>
      </c>
      <c r="G33" s="46">
        <v>7.8908968821468639E-2</v>
      </c>
      <c r="H33" s="47">
        <v>0.92772896882146871</v>
      </c>
      <c r="I33" s="48"/>
      <c r="J33" s="64"/>
    </row>
    <row r="34" spans="1:12" s="48" customFormat="1" x14ac:dyDescent="0.25">
      <c r="A34" s="14">
        <v>16</v>
      </c>
      <c r="B34" s="14">
        <v>49694368</v>
      </c>
      <c r="C34" s="14">
        <v>42.3</v>
      </c>
      <c r="D34" s="79">
        <v>17408</v>
      </c>
      <c r="E34" s="79">
        <v>18555</v>
      </c>
      <c r="F34" s="13">
        <v>0.98641999999999996</v>
      </c>
      <c r="G34" s="46">
        <v>5.764852126335273E-2</v>
      </c>
      <c r="H34" s="47">
        <v>1.0440685212633527</v>
      </c>
      <c r="J34" s="64"/>
      <c r="K34" s="111"/>
      <c r="L34" s="111"/>
    </row>
    <row r="35" spans="1:12" s="48" customFormat="1" x14ac:dyDescent="0.25">
      <c r="A35" s="14">
        <v>17</v>
      </c>
      <c r="B35" s="14">
        <v>49694356</v>
      </c>
      <c r="C35" s="14">
        <v>45.8</v>
      </c>
      <c r="D35" s="79">
        <v>19553</v>
      </c>
      <c r="E35" s="79">
        <v>20766</v>
      </c>
      <c r="F35" s="13">
        <v>1.04318</v>
      </c>
      <c r="G35" s="46">
        <v>6.2418493471904382E-2</v>
      </c>
      <c r="H35" s="47">
        <v>1.1055984934719043</v>
      </c>
      <c r="J35" s="64"/>
      <c r="K35" s="111"/>
      <c r="L35" s="111"/>
    </row>
    <row r="36" spans="1:12" s="48" customFormat="1" x14ac:dyDescent="0.25">
      <c r="A36" s="14">
        <v>18</v>
      </c>
      <c r="B36" s="14">
        <v>49694371</v>
      </c>
      <c r="C36" s="14">
        <v>51.9</v>
      </c>
      <c r="D36" s="79">
        <v>17994</v>
      </c>
      <c r="E36" s="79">
        <v>19202</v>
      </c>
      <c r="F36" s="13">
        <v>1.03888</v>
      </c>
      <c r="G36" s="46">
        <v>7.0731873606808673E-2</v>
      </c>
      <c r="H36" s="47">
        <v>1.1096118736068088</v>
      </c>
      <c r="J36" s="64"/>
      <c r="K36" s="111"/>
      <c r="L36" s="111"/>
    </row>
    <row r="37" spans="1:12" s="48" customFormat="1" x14ac:dyDescent="0.25">
      <c r="A37" s="14">
        <v>19</v>
      </c>
      <c r="B37" s="14">
        <v>49694357</v>
      </c>
      <c r="C37" s="14">
        <v>52.8</v>
      </c>
      <c r="D37" s="79">
        <v>2057</v>
      </c>
      <c r="E37" s="79">
        <v>2057</v>
      </c>
      <c r="F37" s="13">
        <v>0</v>
      </c>
      <c r="G37" s="46">
        <v>7.1958437889007673E-2</v>
      </c>
      <c r="H37" s="47">
        <v>7.1958437889007673E-2</v>
      </c>
      <c r="J37" s="64"/>
      <c r="K37" s="111"/>
      <c r="L37" s="111"/>
    </row>
    <row r="38" spans="1:12" s="48" customFormat="1" x14ac:dyDescent="0.25">
      <c r="A38" s="14">
        <v>20</v>
      </c>
      <c r="B38" s="14">
        <v>49690023</v>
      </c>
      <c r="C38" s="14">
        <v>50.8</v>
      </c>
      <c r="D38" s="79">
        <v>3364</v>
      </c>
      <c r="E38" s="79">
        <v>4293</v>
      </c>
      <c r="F38" s="13">
        <v>0.79893999999999998</v>
      </c>
      <c r="G38" s="46">
        <v>6.9232739484121023E-2</v>
      </c>
      <c r="H38" s="47">
        <v>0.86817273948412099</v>
      </c>
      <c r="J38" s="64"/>
      <c r="K38" s="111"/>
      <c r="L38" s="111"/>
    </row>
    <row r="39" spans="1:12" s="48" customFormat="1" x14ac:dyDescent="0.25">
      <c r="A39" s="14">
        <v>21</v>
      </c>
      <c r="B39" s="14">
        <v>49690017</v>
      </c>
      <c r="C39" s="14">
        <v>80.7</v>
      </c>
      <c r="D39" s="80">
        <v>16958</v>
      </c>
      <c r="E39" s="80">
        <v>17162</v>
      </c>
      <c r="F39" s="13">
        <v>0.17543999999999998</v>
      </c>
      <c r="G39" s="46">
        <v>0.10998193063717651</v>
      </c>
      <c r="H39" s="47">
        <v>0.28542193063717647</v>
      </c>
      <c r="J39" s="64"/>
      <c r="K39" s="111"/>
      <c r="L39" s="111"/>
    </row>
    <row r="40" spans="1:12" s="48" customFormat="1" x14ac:dyDescent="0.25">
      <c r="A40" s="14">
        <v>22</v>
      </c>
      <c r="B40" s="14">
        <v>49690009</v>
      </c>
      <c r="C40" s="14">
        <v>86.3</v>
      </c>
      <c r="D40" s="80">
        <v>29087</v>
      </c>
      <c r="E40" s="80">
        <v>30153</v>
      </c>
      <c r="F40" s="13">
        <v>0.91676000000000002</v>
      </c>
      <c r="G40" s="46">
        <v>0.11761388617085913</v>
      </c>
      <c r="H40" s="47">
        <v>1.0343738861708591</v>
      </c>
      <c r="J40" s="64"/>
      <c r="K40" s="111"/>
      <c r="L40" s="111"/>
    </row>
    <row r="41" spans="1:12" s="48" customFormat="1" x14ac:dyDescent="0.25">
      <c r="A41" s="14">
        <v>23</v>
      </c>
      <c r="B41" s="14">
        <v>49690012</v>
      </c>
      <c r="C41" s="14">
        <v>87.1</v>
      </c>
      <c r="D41" s="80">
        <v>34781</v>
      </c>
      <c r="E41" s="80">
        <v>36725</v>
      </c>
      <c r="F41" s="13">
        <v>1.67184</v>
      </c>
      <c r="G41" s="46">
        <v>0.11870416553281379</v>
      </c>
      <c r="H41" s="47">
        <v>1.7905441655328138</v>
      </c>
      <c r="J41" s="64"/>
      <c r="K41" s="111"/>
      <c r="L41" s="111"/>
    </row>
    <row r="42" spans="1:12" s="48" customFormat="1" x14ac:dyDescent="0.25">
      <c r="A42" s="14">
        <v>24</v>
      </c>
      <c r="B42" s="14">
        <v>49694361</v>
      </c>
      <c r="C42" s="14">
        <v>57.4</v>
      </c>
      <c r="D42" s="80">
        <v>18813</v>
      </c>
      <c r="E42" s="80">
        <v>19867</v>
      </c>
      <c r="F42" s="13">
        <v>0.90644000000000002</v>
      </c>
      <c r="G42" s="46">
        <v>7.8227544220246983E-2</v>
      </c>
      <c r="H42" s="47">
        <v>0.98466754422024705</v>
      </c>
      <c r="J42" s="64"/>
      <c r="K42" s="111"/>
      <c r="L42" s="111"/>
    </row>
    <row r="43" spans="1:12" s="48" customFormat="1" x14ac:dyDescent="0.25">
      <c r="A43" s="14">
        <v>25</v>
      </c>
      <c r="B43" s="14">
        <v>49694376</v>
      </c>
      <c r="C43" s="14">
        <v>42.6</v>
      </c>
      <c r="D43" s="80">
        <v>7970</v>
      </c>
      <c r="E43" s="80">
        <v>7997</v>
      </c>
      <c r="F43" s="13">
        <v>2.3220000000000001E-2</v>
      </c>
      <c r="G43" s="46">
        <v>5.8057376024085741E-2</v>
      </c>
      <c r="H43" s="47">
        <v>8.1277376024085746E-2</v>
      </c>
      <c r="J43" s="64"/>
      <c r="K43" s="111"/>
      <c r="L43" s="111"/>
    </row>
    <row r="44" spans="1:12" s="48" customFormat="1" x14ac:dyDescent="0.25">
      <c r="A44" s="14">
        <v>26</v>
      </c>
      <c r="B44" s="14">
        <v>49690027</v>
      </c>
      <c r="C44" s="14">
        <v>45.7</v>
      </c>
      <c r="D44" s="80">
        <v>11878</v>
      </c>
      <c r="E44" s="80">
        <v>12307</v>
      </c>
      <c r="F44" s="13">
        <v>0.36893999999999999</v>
      </c>
      <c r="G44" s="46">
        <v>6.2282208551660057E-2</v>
      </c>
      <c r="H44" s="47">
        <v>0.43122220855166005</v>
      </c>
      <c r="J44" s="64"/>
      <c r="K44" s="111"/>
      <c r="L44" s="111"/>
    </row>
    <row r="45" spans="1:12" s="48" customFormat="1" x14ac:dyDescent="0.25">
      <c r="A45" s="14">
        <v>27</v>
      </c>
      <c r="B45" s="14">
        <v>49694363</v>
      </c>
      <c r="C45" s="14">
        <v>52.1</v>
      </c>
      <c r="D45" s="80">
        <v>26663</v>
      </c>
      <c r="E45" s="80">
        <v>27959</v>
      </c>
      <c r="F45" s="13">
        <v>1.11456</v>
      </c>
      <c r="G45" s="46">
        <v>7.1004443447297352E-2</v>
      </c>
      <c r="H45" s="47">
        <v>1.1855644434472974</v>
      </c>
      <c r="J45" s="64"/>
      <c r="K45" s="111"/>
      <c r="L45" s="111"/>
    </row>
    <row r="46" spans="1:12" s="48" customFormat="1" x14ac:dyDescent="0.25">
      <c r="A46" s="14">
        <v>28</v>
      </c>
      <c r="B46" s="14">
        <v>49690013</v>
      </c>
      <c r="C46" s="14">
        <v>52.6</v>
      </c>
      <c r="D46" s="80">
        <v>25863</v>
      </c>
      <c r="E46" s="80">
        <v>27532</v>
      </c>
      <c r="F46" s="13">
        <v>1.4353400000000001</v>
      </c>
      <c r="G46" s="46">
        <v>7.1685868048519008E-2</v>
      </c>
      <c r="H46" s="47">
        <v>1.5070258680485191</v>
      </c>
      <c r="J46" s="64"/>
      <c r="K46" s="111"/>
      <c r="L46" s="111"/>
    </row>
    <row r="47" spans="1:12" s="48" customFormat="1" x14ac:dyDescent="0.25">
      <c r="A47" s="14">
        <v>29</v>
      </c>
      <c r="B47" s="14">
        <v>49694355</v>
      </c>
      <c r="C47" s="14">
        <v>50.3</v>
      </c>
      <c r="D47" s="80">
        <v>21979</v>
      </c>
      <c r="E47" s="80">
        <v>23159</v>
      </c>
      <c r="F47" s="13">
        <v>1.0147999999999999</v>
      </c>
      <c r="G47" s="46">
        <v>6.8551314882899353E-2</v>
      </c>
      <c r="H47" s="47">
        <v>1.0833513148828993</v>
      </c>
      <c r="J47" s="64"/>
      <c r="K47" s="111"/>
      <c r="L47" s="111"/>
    </row>
    <row r="48" spans="1:12" s="48" customFormat="1" x14ac:dyDescent="0.25">
      <c r="A48" s="14">
        <v>30</v>
      </c>
      <c r="B48" s="14">
        <v>48446938</v>
      </c>
      <c r="C48" s="14">
        <v>79</v>
      </c>
      <c r="D48" s="80">
        <v>22732</v>
      </c>
      <c r="E48" s="80">
        <v>23798</v>
      </c>
      <c r="F48" s="13">
        <v>0.91676000000000002</v>
      </c>
      <c r="G48" s="46">
        <v>0.10766508699302285</v>
      </c>
      <c r="H48" s="47">
        <v>1.0244250869930229</v>
      </c>
      <c r="J48" s="64"/>
      <c r="K48" s="111"/>
      <c r="L48" s="111"/>
    </row>
    <row r="49" spans="1:12" s="48" customFormat="1" x14ac:dyDescent="0.25">
      <c r="A49" s="14">
        <v>31</v>
      </c>
      <c r="B49" s="14">
        <v>49690019</v>
      </c>
      <c r="C49" s="14">
        <v>86</v>
      </c>
      <c r="D49" s="80">
        <v>37448</v>
      </c>
      <c r="E49" s="80">
        <v>39137</v>
      </c>
      <c r="F49" s="13">
        <v>1.4525399999999999</v>
      </c>
      <c r="G49" s="46">
        <v>0.11720503141012614</v>
      </c>
      <c r="H49" s="47">
        <v>1.569745031410126</v>
      </c>
      <c r="J49" s="64"/>
      <c r="K49" s="111"/>
      <c r="L49" s="111"/>
    </row>
    <row r="50" spans="1:12" s="48" customFormat="1" x14ac:dyDescent="0.25">
      <c r="A50" s="14">
        <v>32</v>
      </c>
      <c r="B50" s="14">
        <v>49690026</v>
      </c>
      <c r="C50" s="14">
        <v>87.4</v>
      </c>
      <c r="D50" s="80">
        <v>31829</v>
      </c>
      <c r="E50" s="80">
        <v>34203</v>
      </c>
      <c r="F50" s="13">
        <v>2.0416400000000001</v>
      </c>
      <c r="G50" s="46">
        <v>0.11911302029354681</v>
      </c>
      <c r="H50" s="47">
        <v>2.160753020293547</v>
      </c>
      <c r="J50" s="64"/>
      <c r="K50" s="111"/>
      <c r="L50" s="111"/>
    </row>
    <row r="51" spans="1:12" s="48" customFormat="1" x14ac:dyDescent="0.25">
      <c r="A51" s="14">
        <v>33</v>
      </c>
      <c r="B51" s="14">
        <v>49694364</v>
      </c>
      <c r="C51" s="14">
        <v>57.1</v>
      </c>
      <c r="D51" s="80">
        <v>21035</v>
      </c>
      <c r="E51" s="80">
        <v>21369</v>
      </c>
      <c r="F51" s="13">
        <v>0.28724</v>
      </c>
      <c r="G51" s="46">
        <v>7.7818689459513979E-2</v>
      </c>
      <c r="H51" s="47">
        <v>0.36505868945951397</v>
      </c>
      <c r="J51" s="64"/>
      <c r="K51" s="111"/>
      <c r="L51" s="111"/>
    </row>
    <row r="52" spans="1:12" s="48" customFormat="1" x14ac:dyDescent="0.25">
      <c r="A52" s="14">
        <v>34</v>
      </c>
      <c r="B52" s="14">
        <v>49690020</v>
      </c>
      <c r="C52" s="14">
        <v>42.9</v>
      </c>
      <c r="D52" s="80">
        <v>9076</v>
      </c>
      <c r="E52" s="80">
        <v>9609</v>
      </c>
      <c r="F52" s="13">
        <v>0.45838000000000001</v>
      </c>
      <c r="G52" s="46">
        <v>5.8466230784818732E-2</v>
      </c>
      <c r="H52" s="47">
        <v>0.51684623078481873</v>
      </c>
      <c r="J52" s="64"/>
      <c r="K52" s="111"/>
      <c r="L52" s="111"/>
    </row>
    <row r="53" spans="1:12" s="48" customFormat="1" x14ac:dyDescent="0.25">
      <c r="A53" s="14">
        <v>35</v>
      </c>
      <c r="B53" s="14">
        <v>49690028</v>
      </c>
      <c r="C53" s="14">
        <v>44.3</v>
      </c>
      <c r="D53" s="80">
        <v>16185</v>
      </c>
      <c r="E53" s="80">
        <v>16928</v>
      </c>
      <c r="F53" s="13">
        <v>0.63897999999999999</v>
      </c>
      <c r="G53" s="46">
        <v>6.0374219668239387E-2</v>
      </c>
      <c r="H53" s="47">
        <v>0.69935421966823941</v>
      </c>
      <c r="J53" s="64"/>
      <c r="K53" s="111"/>
      <c r="L53" s="111"/>
    </row>
    <row r="54" spans="1:12" s="48" customFormat="1" x14ac:dyDescent="0.25">
      <c r="A54" s="14">
        <v>36</v>
      </c>
      <c r="B54" s="14">
        <v>49690015</v>
      </c>
      <c r="C54" s="14">
        <v>51.7</v>
      </c>
      <c r="D54" s="80">
        <v>21544</v>
      </c>
      <c r="E54" s="80">
        <v>23106</v>
      </c>
      <c r="F54" s="13">
        <v>1.3433200000000001</v>
      </c>
      <c r="G54" s="46">
        <v>7.0459303766320022E-2</v>
      </c>
      <c r="H54" s="47">
        <v>1.41377930376632</v>
      </c>
      <c r="J54" s="64"/>
      <c r="K54" s="111"/>
      <c r="L54" s="111"/>
    </row>
    <row r="55" spans="1:12" s="48" customFormat="1" x14ac:dyDescent="0.25">
      <c r="A55" s="14">
        <v>37</v>
      </c>
      <c r="B55" s="14">
        <v>49690008</v>
      </c>
      <c r="C55" s="14">
        <v>52.3</v>
      </c>
      <c r="D55" s="80">
        <v>22518</v>
      </c>
      <c r="E55" s="80">
        <v>23584</v>
      </c>
      <c r="F55" s="13">
        <v>0.91676000000000002</v>
      </c>
      <c r="G55" s="46">
        <v>7.1277013287786004E-2</v>
      </c>
      <c r="H55" s="47">
        <v>0.98803701328778604</v>
      </c>
      <c r="J55" s="64"/>
      <c r="K55" s="111"/>
      <c r="L55" s="111"/>
    </row>
    <row r="56" spans="1:12" s="48" customFormat="1" x14ac:dyDescent="0.25">
      <c r="A56" s="14">
        <v>38</v>
      </c>
      <c r="B56" s="14">
        <v>49690029</v>
      </c>
      <c r="C56" s="14">
        <v>50.2</v>
      </c>
      <c r="D56" s="80">
        <v>19687</v>
      </c>
      <c r="E56" s="80">
        <v>19687</v>
      </c>
      <c r="F56" s="13">
        <v>0</v>
      </c>
      <c r="G56" s="46">
        <v>6.8415029962655027E-2</v>
      </c>
      <c r="H56" s="47">
        <v>6.8415029962655027E-2</v>
      </c>
      <c r="J56" s="64"/>
      <c r="K56" s="111"/>
      <c r="L56" s="111"/>
    </row>
    <row r="57" spans="1:12" s="48" customFormat="1" x14ac:dyDescent="0.25">
      <c r="A57" s="14">
        <v>39</v>
      </c>
      <c r="B57" s="14">
        <v>49690016</v>
      </c>
      <c r="C57" s="14">
        <v>79.7</v>
      </c>
      <c r="D57" s="80">
        <v>14037</v>
      </c>
      <c r="E57" s="80">
        <v>14752</v>
      </c>
      <c r="F57" s="13">
        <v>0.6149</v>
      </c>
      <c r="G57" s="46">
        <v>0.10861908143473317</v>
      </c>
      <c r="H57" s="47">
        <v>0.7235190814347332</v>
      </c>
      <c r="J57" s="64"/>
      <c r="K57" s="111"/>
      <c r="L57" s="111"/>
    </row>
    <row r="58" spans="1:12" s="48" customFormat="1" x14ac:dyDescent="0.25">
      <c r="A58" s="14">
        <v>40</v>
      </c>
      <c r="B58" s="14">
        <v>49690024</v>
      </c>
      <c r="C58" s="14">
        <v>86.4</v>
      </c>
      <c r="D58" s="80">
        <v>21592</v>
      </c>
      <c r="E58" s="80">
        <v>23369</v>
      </c>
      <c r="F58" s="13">
        <v>1.5282199999999999</v>
      </c>
      <c r="G58" s="46">
        <v>0.11775017109110347</v>
      </c>
      <c r="H58" s="47">
        <v>1.6459701710911034</v>
      </c>
      <c r="J58" s="64"/>
      <c r="K58" s="111"/>
      <c r="L58" s="111"/>
    </row>
    <row r="59" spans="1:12" s="48" customFormat="1" x14ac:dyDescent="0.25">
      <c r="A59" s="14">
        <v>41</v>
      </c>
      <c r="B59" s="14">
        <v>49690035</v>
      </c>
      <c r="C59" s="14">
        <v>87.4</v>
      </c>
      <c r="D59" s="80">
        <v>27957</v>
      </c>
      <c r="E59" s="80">
        <v>29945</v>
      </c>
      <c r="F59" s="13">
        <v>1.7096799999999999</v>
      </c>
      <c r="G59" s="46">
        <v>0.11911302029354681</v>
      </c>
      <c r="H59" s="47">
        <v>1.8287930202935467</v>
      </c>
      <c r="J59" s="64"/>
      <c r="K59" s="111"/>
      <c r="L59" s="111"/>
    </row>
    <row r="60" spans="1:12" s="48" customFormat="1" x14ac:dyDescent="0.25">
      <c r="A60" s="14">
        <v>42</v>
      </c>
      <c r="B60" s="14">
        <v>49690040</v>
      </c>
      <c r="C60" s="14">
        <v>57.4</v>
      </c>
      <c r="D60" s="80">
        <v>19692</v>
      </c>
      <c r="E60" s="80">
        <v>20640</v>
      </c>
      <c r="F60" s="13">
        <v>0.81528</v>
      </c>
      <c r="G60" s="46">
        <v>7.8227544220246983E-2</v>
      </c>
      <c r="H60" s="47">
        <v>0.89350754422024703</v>
      </c>
      <c r="J60" s="64"/>
      <c r="K60" s="111"/>
      <c r="L60" s="111"/>
    </row>
    <row r="61" spans="1:12" s="48" customFormat="1" x14ac:dyDescent="0.25">
      <c r="A61" s="14">
        <v>43</v>
      </c>
      <c r="B61" s="14">
        <v>49690038</v>
      </c>
      <c r="C61" s="14">
        <v>42.4</v>
      </c>
      <c r="D61" s="80">
        <v>17776</v>
      </c>
      <c r="E61" s="80">
        <v>17953</v>
      </c>
      <c r="F61" s="13">
        <v>0.15221999999999999</v>
      </c>
      <c r="G61" s="46">
        <v>5.7784806183597069E-2</v>
      </c>
      <c r="H61" s="47">
        <v>0.21000480618359707</v>
      </c>
      <c r="J61" s="64"/>
      <c r="K61" s="111"/>
      <c r="L61" s="111"/>
    </row>
    <row r="62" spans="1:12" s="48" customFormat="1" x14ac:dyDescent="0.25">
      <c r="A62" s="14">
        <v>44</v>
      </c>
      <c r="B62" s="14">
        <v>49690010</v>
      </c>
      <c r="C62" s="14">
        <v>45.4</v>
      </c>
      <c r="D62" s="80">
        <v>13967</v>
      </c>
      <c r="E62" s="80">
        <v>14011</v>
      </c>
      <c r="F62" s="13">
        <v>3.7839999999999999E-2</v>
      </c>
      <c r="G62" s="46">
        <v>6.1873353790927052E-2</v>
      </c>
      <c r="H62" s="47">
        <v>9.9713353790927051E-2</v>
      </c>
      <c r="J62" s="64"/>
      <c r="K62" s="111"/>
      <c r="L62" s="111"/>
    </row>
    <row r="63" spans="1:12" s="48" customFormat="1" x14ac:dyDescent="0.25">
      <c r="A63" s="14">
        <v>45</v>
      </c>
      <c r="B63" s="14">
        <v>49690033</v>
      </c>
      <c r="C63" s="14">
        <v>51.4</v>
      </c>
      <c r="D63" s="80">
        <v>16277</v>
      </c>
      <c r="E63" s="80">
        <v>17800</v>
      </c>
      <c r="F63" s="13">
        <v>1.3097799999999999</v>
      </c>
      <c r="G63" s="46">
        <v>7.0050449005587018E-2</v>
      </c>
      <c r="H63" s="47">
        <v>1.379830449005587</v>
      </c>
      <c r="J63" s="64"/>
      <c r="K63" s="111"/>
      <c r="L63" s="111"/>
    </row>
    <row r="64" spans="1:12" s="48" customFormat="1" x14ac:dyDescent="0.25">
      <c r="A64" s="14">
        <v>46</v>
      </c>
      <c r="B64" s="14">
        <v>49690054</v>
      </c>
      <c r="C64" s="14">
        <v>53.1</v>
      </c>
      <c r="D64" s="80">
        <v>20985</v>
      </c>
      <c r="E64" s="80">
        <v>22516</v>
      </c>
      <c r="F64" s="13">
        <v>1.3166599999999999</v>
      </c>
      <c r="G64" s="46">
        <v>7.2367292649740678E-2</v>
      </c>
      <c r="H64" s="47">
        <v>1.3890272926497407</v>
      </c>
      <c r="J64" s="64"/>
      <c r="K64" s="111"/>
      <c r="L64" s="111"/>
    </row>
    <row r="65" spans="1:12" s="48" customFormat="1" x14ac:dyDescent="0.25">
      <c r="A65" s="14">
        <v>47</v>
      </c>
      <c r="B65" s="14">
        <v>49690036</v>
      </c>
      <c r="C65" s="14">
        <v>49.9</v>
      </c>
      <c r="D65" s="80">
        <v>6741</v>
      </c>
      <c r="E65" s="80">
        <v>6771</v>
      </c>
      <c r="F65" s="13">
        <v>2.58E-2</v>
      </c>
      <c r="G65" s="46">
        <v>6.8006175201922023E-2</v>
      </c>
      <c r="H65" s="47">
        <v>9.3806175201922026E-2</v>
      </c>
      <c r="J65" s="64"/>
      <c r="K65" s="111"/>
      <c r="L65" s="111"/>
    </row>
    <row r="66" spans="1:12" s="48" customFormat="1" x14ac:dyDescent="0.25">
      <c r="A66" s="14">
        <v>48</v>
      </c>
      <c r="B66" s="14">
        <v>49690043</v>
      </c>
      <c r="C66" s="14">
        <v>79.900000000000006</v>
      </c>
      <c r="D66" s="80">
        <v>11931</v>
      </c>
      <c r="E66" s="80">
        <v>13364</v>
      </c>
      <c r="F66" s="13">
        <v>1.23238</v>
      </c>
      <c r="G66" s="46">
        <v>0.10889165127522185</v>
      </c>
      <c r="H66" s="47">
        <v>1.3412716512752219</v>
      </c>
      <c r="J66" s="64"/>
      <c r="K66" s="111"/>
      <c r="L66" s="111"/>
    </row>
    <row r="67" spans="1:12" s="48" customFormat="1" x14ac:dyDescent="0.25">
      <c r="A67" s="14">
        <v>49</v>
      </c>
      <c r="B67" s="14">
        <v>49690052</v>
      </c>
      <c r="C67" s="14">
        <v>78</v>
      </c>
      <c r="D67" s="80">
        <v>35104</v>
      </c>
      <c r="E67" s="80">
        <v>37968</v>
      </c>
      <c r="F67" s="13">
        <v>2.4630399999999999</v>
      </c>
      <c r="G67" s="46">
        <v>0.10630223779057951</v>
      </c>
      <c r="H67" s="47">
        <v>2.5693422377905795</v>
      </c>
      <c r="J67" s="64"/>
      <c r="K67" s="111"/>
      <c r="L67" s="111"/>
    </row>
    <row r="68" spans="1:12" s="48" customFormat="1" x14ac:dyDescent="0.25">
      <c r="A68" s="14">
        <v>50</v>
      </c>
      <c r="B68" s="14">
        <v>49690050</v>
      </c>
      <c r="C68" s="14">
        <v>87</v>
      </c>
      <c r="D68" s="80">
        <v>14870</v>
      </c>
      <c r="E68" s="80">
        <v>14870</v>
      </c>
      <c r="F68" s="13">
        <v>0</v>
      </c>
      <c r="G68" s="46">
        <v>0.11856788061256947</v>
      </c>
      <c r="H68" s="47">
        <v>0.11856788061256947</v>
      </c>
      <c r="J68" s="64"/>
      <c r="K68" s="111"/>
      <c r="L68" s="111"/>
    </row>
    <row r="69" spans="1:12" s="48" customFormat="1" x14ac:dyDescent="0.25">
      <c r="A69" s="14">
        <v>51</v>
      </c>
      <c r="B69" s="14">
        <v>49690014</v>
      </c>
      <c r="C69" s="14">
        <v>57</v>
      </c>
      <c r="D69" s="80">
        <v>6820</v>
      </c>
      <c r="E69" s="80">
        <v>6820</v>
      </c>
      <c r="F69" s="13">
        <v>0</v>
      </c>
      <c r="G69" s="46">
        <v>7.7682404539269639E-2</v>
      </c>
      <c r="H69" s="47">
        <v>7.7682404539269639E-2</v>
      </c>
      <c r="J69" s="64"/>
      <c r="K69" s="111"/>
      <c r="L69" s="111"/>
    </row>
    <row r="70" spans="1:12" s="48" customFormat="1" x14ac:dyDescent="0.25">
      <c r="A70" s="14">
        <v>52</v>
      </c>
      <c r="B70" s="14">
        <v>49690037</v>
      </c>
      <c r="C70" s="14">
        <v>42.2</v>
      </c>
      <c r="D70" s="80">
        <v>12898</v>
      </c>
      <c r="E70" s="80">
        <v>12898</v>
      </c>
      <c r="F70" s="13">
        <v>0</v>
      </c>
      <c r="G70" s="46">
        <v>5.7512236343108411E-2</v>
      </c>
      <c r="H70" s="47">
        <v>5.7512236343108411E-2</v>
      </c>
      <c r="J70" s="64"/>
      <c r="K70" s="111"/>
      <c r="L70" s="111"/>
    </row>
    <row r="71" spans="1:12" s="48" customFormat="1" x14ac:dyDescent="0.25">
      <c r="A71" s="14">
        <v>53</v>
      </c>
      <c r="B71" s="14">
        <v>49690056</v>
      </c>
      <c r="C71" s="14">
        <v>45.5</v>
      </c>
      <c r="D71" s="80">
        <v>11276</v>
      </c>
      <c r="E71" s="80">
        <v>11586</v>
      </c>
      <c r="F71" s="13">
        <v>0.2666</v>
      </c>
      <c r="G71" s="46">
        <v>6.2009638711171391E-2</v>
      </c>
      <c r="H71" s="47">
        <v>0.32860963871117138</v>
      </c>
      <c r="J71" s="64"/>
      <c r="K71" s="111"/>
      <c r="L71" s="111"/>
    </row>
    <row r="72" spans="1:12" s="48" customFormat="1" x14ac:dyDescent="0.25">
      <c r="A72" s="14">
        <v>54</v>
      </c>
      <c r="B72" s="14">
        <v>49690032</v>
      </c>
      <c r="C72" s="14">
        <v>51.6</v>
      </c>
      <c r="D72" s="80">
        <v>9514</v>
      </c>
      <c r="E72" s="80">
        <v>10207</v>
      </c>
      <c r="F72" s="13">
        <v>0.59597999999999995</v>
      </c>
      <c r="G72" s="46">
        <v>7.0323018846075683E-2</v>
      </c>
      <c r="H72" s="47">
        <v>0.66630301884607568</v>
      </c>
      <c r="J72" s="64"/>
      <c r="K72" s="111"/>
      <c r="L72" s="111"/>
    </row>
    <row r="73" spans="1:12" s="48" customFormat="1" x14ac:dyDescent="0.25">
      <c r="A73" s="14">
        <v>55</v>
      </c>
      <c r="B73" s="14">
        <v>49690055</v>
      </c>
      <c r="C73" s="14">
        <v>52.7</v>
      </c>
      <c r="D73" s="80">
        <v>25514</v>
      </c>
      <c r="E73" s="80">
        <v>26946</v>
      </c>
      <c r="F73" s="13">
        <v>1.2315199999999999</v>
      </c>
      <c r="G73" s="46">
        <v>7.1822152968763348E-2</v>
      </c>
      <c r="H73" s="47">
        <v>1.3033421529687632</v>
      </c>
      <c r="J73" s="64"/>
      <c r="K73" s="111"/>
      <c r="L73" s="111"/>
    </row>
    <row r="74" spans="1:12" s="48" customFormat="1" x14ac:dyDescent="0.25">
      <c r="A74" s="14">
        <v>56</v>
      </c>
      <c r="B74" s="14">
        <v>49690058</v>
      </c>
      <c r="C74" s="14">
        <v>49.9</v>
      </c>
      <c r="D74" s="80">
        <v>16732</v>
      </c>
      <c r="E74" s="80">
        <v>17752</v>
      </c>
      <c r="F74" s="13">
        <v>0.87719999999999998</v>
      </c>
      <c r="G74" s="46">
        <v>6.8006175201922023E-2</v>
      </c>
      <c r="H74" s="47">
        <v>0.94520617520192196</v>
      </c>
      <c r="J74" s="64"/>
      <c r="K74" s="111"/>
      <c r="L74" s="111"/>
    </row>
    <row r="75" spans="1:12" s="48" customFormat="1" x14ac:dyDescent="0.25">
      <c r="A75" s="14">
        <v>57</v>
      </c>
      <c r="B75" s="14">
        <v>49690011</v>
      </c>
      <c r="C75" s="14">
        <v>79.5</v>
      </c>
      <c r="D75" s="80">
        <v>19543</v>
      </c>
      <c r="E75" s="80">
        <v>20750</v>
      </c>
      <c r="F75" s="13">
        <v>1.0380199999999999</v>
      </c>
      <c r="G75" s="46">
        <v>0.10834651159424451</v>
      </c>
      <c r="H75" s="47">
        <v>1.1463665115942445</v>
      </c>
      <c r="J75" s="64"/>
      <c r="K75" s="111"/>
      <c r="L75" s="111"/>
    </row>
    <row r="76" spans="1:12" s="48" customFormat="1" x14ac:dyDescent="0.25">
      <c r="A76" s="14">
        <v>58</v>
      </c>
      <c r="B76" s="14">
        <v>49690061</v>
      </c>
      <c r="C76" s="14">
        <v>78.099999999999994</v>
      </c>
      <c r="D76" s="80">
        <v>30363</v>
      </c>
      <c r="E76" s="80">
        <v>32028</v>
      </c>
      <c r="F76" s="13">
        <v>1.4319</v>
      </c>
      <c r="G76" s="46">
        <v>0.10643852271082384</v>
      </c>
      <c r="H76" s="47">
        <v>1.5383385227108237</v>
      </c>
      <c r="J76" s="64"/>
      <c r="K76" s="111"/>
      <c r="L76" s="111"/>
    </row>
    <row r="77" spans="1:12" s="48" customFormat="1" x14ac:dyDescent="0.25">
      <c r="A77" s="14">
        <v>59</v>
      </c>
      <c r="B77" s="14">
        <v>49690059</v>
      </c>
      <c r="C77" s="14">
        <v>87</v>
      </c>
      <c r="D77" s="80">
        <v>28494</v>
      </c>
      <c r="E77" s="80">
        <v>29506</v>
      </c>
      <c r="F77" s="13">
        <v>0.87031999999999998</v>
      </c>
      <c r="G77" s="46">
        <v>0.11856788061256947</v>
      </c>
      <c r="H77" s="47">
        <v>0.98888788061256949</v>
      </c>
      <c r="J77" s="64"/>
      <c r="K77" s="111"/>
      <c r="L77" s="111"/>
    </row>
    <row r="78" spans="1:12" s="48" customFormat="1" x14ac:dyDescent="0.25">
      <c r="A78" s="14">
        <v>60</v>
      </c>
      <c r="B78" s="14">
        <v>49690049</v>
      </c>
      <c r="C78" s="14">
        <v>56.7</v>
      </c>
      <c r="D78" s="80">
        <v>19366</v>
      </c>
      <c r="E78" s="80">
        <v>20521</v>
      </c>
      <c r="F78" s="13">
        <v>0.99329999999999996</v>
      </c>
      <c r="G78" s="46">
        <v>7.7273549778536663E-2</v>
      </c>
      <c r="H78" s="47">
        <v>1.0705735497785367</v>
      </c>
      <c r="J78" s="64"/>
      <c r="K78" s="111"/>
      <c r="L78" s="111"/>
    </row>
    <row r="79" spans="1:12" s="48" customFormat="1" x14ac:dyDescent="0.25">
      <c r="A79" s="14">
        <v>61</v>
      </c>
      <c r="B79" s="14">
        <v>49690044</v>
      </c>
      <c r="C79" s="14">
        <v>42.5</v>
      </c>
      <c r="D79" s="80">
        <v>10314</v>
      </c>
      <c r="E79" s="80">
        <v>11294</v>
      </c>
      <c r="F79" s="13">
        <v>0.84279999999999999</v>
      </c>
      <c r="G79" s="46">
        <v>5.7921091103841402E-2</v>
      </c>
      <c r="H79" s="47">
        <v>0.90072109110384135</v>
      </c>
      <c r="J79" s="64"/>
      <c r="K79" s="111"/>
      <c r="L79" s="111"/>
    </row>
    <row r="80" spans="1:12" s="48" customFormat="1" x14ac:dyDescent="0.25">
      <c r="A80" s="14">
        <v>62</v>
      </c>
      <c r="B80" s="14">
        <v>49690047</v>
      </c>
      <c r="C80" s="14">
        <v>45.1</v>
      </c>
      <c r="D80" s="80">
        <v>5560</v>
      </c>
      <c r="E80" s="80">
        <v>5948</v>
      </c>
      <c r="F80" s="13">
        <v>0.33367999999999998</v>
      </c>
      <c r="G80" s="46">
        <v>6.1464499030194061E-2</v>
      </c>
      <c r="H80" s="47">
        <v>0.39514449903019405</v>
      </c>
      <c r="J80" s="64"/>
      <c r="K80" s="111"/>
      <c r="L80" s="111"/>
    </row>
    <row r="81" spans="1:12" s="48" customFormat="1" x14ac:dyDescent="0.25">
      <c r="A81" s="14">
        <v>63</v>
      </c>
      <c r="B81" s="14">
        <v>49690046</v>
      </c>
      <c r="C81" s="14">
        <v>51.3</v>
      </c>
      <c r="D81" s="80">
        <v>8511</v>
      </c>
      <c r="E81" s="80">
        <v>8511</v>
      </c>
      <c r="F81" s="13">
        <v>0</v>
      </c>
      <c r="G81" s="46">
        <v>6.9914164085342678E-2</v>
      </c>
      <c r="H81" s="47">
        <v>6.9914164085342678E-2</v>
      </c>
      <c r="J81" s="64"/>
      <c r="K81" s="111"/>
      <c r="L81" s="111"/>
    </row>
    <row r="82" spans="1:12" s="48" customFormat="1" x14ac:dyDescent="0.25">
      <c r="A82" s="14">
        <v>64</v>
      </c>
      <c r="B82" s="85" t="s">
        <v>49</v>
      </c>
      <c r="C82" s="14">
        <v>52.3</v>
      </c>
      <c r="D82" s="86">
        <v>5.22</v>
      </c>
      <c r="E82" s="86">
        <v>5.45</v>
      </c>
      <c r="F82" s="13">
        <v>0.23000000000000043</v>
      </c>
      <c r="G82" s="46">
        <v>7.1277013287786004E-2</v>
      </c>
      <c r="H82" s="47">
        <v>0.30127701328778644</v>
      </c>
      <c r="J82" s="64"/>
      <c r="K82" s="111"/>
      <c r="L82" s="111"/>
    </row>
    <row r="83" spans="1:12" s="48" customFormat="1" x14ac:dyDescent="0.25">
      <c r="A83" s="14">
        <v>65</v>
      </c>
      <c r="B83" s="14">
        <v>49690060</v>
      </c>
      <c r="C83" s="14">
        <v>49.5</v>
      </c>
      <c r="D83" s="80">
        <v>20427</v>
      </c>
      <c r="E83" s="80">
        <v>21579</v>
      </c>
      <c r="F83" s="13">
        <v>0.99071999999999993</v>
      </c>
      <c r="G83" s="46">
        <v>6.7461035520944693E-2</v>
      </c>
      <c r="H83" s="47">
        <v>1.0581810355209447</v>
      </c>
      <c r="J83" s="64"/>
      <c r="K83" s="111"/>
      <c r="L83" s="111"/>
    </row>
    <row r="84" spans="1:12" s="48" customFormat="1" x14ac:dyDescent="0.25">
      <c r="A84" s="14">
        <v>66</v>
      </c>
      <c r="B84" s="14">
        <v>49690051</v>
      </c>
      <c r="C84" s="14">
        <v>78.900000000000006</v>
      </c>
      <c r="D84" s="80">
        <v>18399</v>
      </c>
      <c r="E84" s="80">
        <v>18399</v>
      </c>
      <c r="F84" s="13">
        <v>0</v>
      </c>
      <c r="G84" s="46">
        <v>0.10752880207277851</v>
      </c>
      <c r="H84" s="47">
        <v>0.10752880207277851</v>
      </c>
      <c r="J84" s="64"/>
      <c r="K84" s="111"/>
      <c r="L84" s="111"/>
    </row>
    <row r="85" spans="1:12" s="48" customFormat="1" x14ac:dyDescent="0.25">
      <c r="A85" s="14">
        <v>67</v>
      </c>
      <c r="B85" s="14">
        <v>49694374</v>
      </c>
      <c r="C85" s="14">
        <v>78.099999999999994</v>
      </c>
      <c r="D85" s="80">
        <v>7676</v>
      </c>
      <c r="E85" s="80">
        <v>7676</v>
      </c>
      <c r="F85" s="13">
        <v>0</v>
      </c>
      <c r="G85" s="46">
        <v>0.10643852271082384</v>
      </c>
      <c r="H85" s="47">
        <v>0.10643852271082384</v>
      </c>
      <c r="J85" s="64"/>
      <c r="K85" s="111"/>
      <c r="L85" s="111"/>
    </row>
    <row r="86" spans="1:12" s="48" customFormat="1" x14ac:dyDescent="0.25">
      <c r="A86" s="14">
        <v>68</v>
      </c>
      <c r="B86" s="14">
        <v>49690030</v>
      </c>
      <c r="C86" s="14">
        <v>78.099999999999994</v>
      </c>
      <c r="D86" s="80">
        <v>27423</v>
      </c>
      <c r="E86" s="80">
        <v>28486</v>
      </c>
      <c r="F86" s="13">
        <v>0.91417999999999999</v>
      </c>
      <c r="G86" s="46">
        <v>0.10643852271082384</v>
      </c>
      <c r="H86" s="47">
        <v>1.0206185227108238</v>
      </c>
      <c r="J86" s="64"/>
      <c r="K86" s="111"/>
      <c r="L86" s="111"/>
    </row>
    <row r="87" spans="1:12" s="48" customFormat="1" x14ac:dyDescent="0.25">
      <c r="A87" s="14">
        <v>69</v>
      </c>
      <c r="B87" s="14">
        <v>49690022</v>
      </c>
      <c r="C87" s="14">
        <v>56.8</v>
      </c>
      <c r="D87" s="80">
        <v>7806</v>
      </c>
      <c r="E87" s="80">
        <v>8224</v>
      </c>
      <c r="F87" s="13">
        <v>0.35947999999999997</v>
      </c>
      <c r="G87" s="46">
        <v>7.7409834698780974E-2</v>
      </c>
      <c r="H87" s="47">
        <v>0.43688983469878095</v>
      </c>
      <c r="J87" s="64"/>
      <c r="K87" s="111"/>
      <c r="L87" s="111"/>
    </row>
    <row r="88" spans="1:12" s="48" customFormat="1" x14ac:dyDescent="0.25">
      <c r="A88" s="14">
        <v>70</v>
      </c>
      <c r="B88" s="14">
        <v>49690018</v>
      </c>
      <c r="C88" s="14">
        <v>42</v>
      </c>
      <c r="D88" s="80">
        <v>10783</v>
      </c>
      <c r="E88" s="80">
        <v>12024</v>
      </c>
      <c r="F88" s="13">
        <v>1.0672599999999999</v>
      </c>
      <c r="G88" s="46">
        <v>5.7239666502619739E-2</v>
      </c>
      <c r="H88" s="47">
        <v>1.1244996665026197</v>
      </c>
      <c r="J88" s="64"/>
      <c r="K88" s="111"/>
      <c r="L88" s="111"/>
    </row>
    <row r="89" spans="1:12" s="48" customFormat="1" x14ac:dyDescent="0.25">
      <c r="A89" s="14">
        <v>71</v>
      </c>
      <c r="B89" s="14">
        <v>49690021</v>
      </c>
      <c r="C89" s="14">
        <v>45.2</v>
      </c>
      <c r="D89" s="80">
        <v>14088</v>
      </c>
      <c r="E89" s="80">
        <v>14806</v>
      </c>
      <c r="F89" s="13">
        <v>0.61748000000000003</v>
      </c>
      <c r="G89" s="46">
        <v>6.1600783950438394E-2</v>
      </c>
      <c r="H89" s="47">
        <v>0.67908078395043847</v>
      </c>
      <c r="J89" s="64"/>
      <c r="K89" s="111"/>
      <c r="L89" s="111"/>
    </row>
    <row r="90" spans="1:12" s="48" customFormat="1" x14ac:dyDescent="0.25">
      <c r="A90" s="14">
        <v>72</v>
      </c>
      <c r="B90" s="14">
        <v>49690037</v>
      </c>
      <c r="C90" s="14">
        <v>51.4</v>
      </c>
      <c r="D90" s="80">
        <v>4978</v>
      </c>
      <c r="E90" s="80">
        <v>4978</v>
      </c>
      <c r="F90" s="13">
        <v>0</v>
      </c>
      <c r="G90" s="46">
        <v>7.0050449005587018E-2</v>
      </c>
      <c r="H90" s="47">
        <v>7.0050449005587018E-2</v>
      </c>
      <c r="J90" s="64"/>
      <c r="K90" s="111"/>
      <c r="L90" s="111"/>
    </row>
    <row r="91" spans="1:12" s="48" customFormat="1" x14ac:dyDescent="0.25">
      <c r="A91" s="14">
        <v>73</v>
      </c>
      <c r="B91" s="14">
        <v>49690034</v>
      </c>
      <c r="C91" s="14">
        <v>52.1</v>
      </c>
      <c r="D91" s="80">
        <v>16156</v>
      </c>
      <c r="E91" s="80">
        <v>17783</v>
      </c>
      <c r="F91" s="13">
        <v>1.3992199999999999</v>
      </c>
      <c r="G91" s="46">
        <v>7.1004443447297352E-2</v>
      </c>
      <c r="H91" s="47">
        <v>1.4702244434472973</v>
      </c>
      <c r="J91" s="64"/>
      <c r="K91" s="111"/>
      <c r="L91" s="111"/>
    </row>
    <row r="92" spans="1:12" s="48" customFormat="1" x14ac:dyDescent="0.25">
      <c r="A92" s="14">
        <v>74</v>
      </c>
      <c r="B92" s="14">
        <v>49777205</v>
      </c>
      <c r="C92" s="14">
        <v>49.7</v>
      </c>
      <c r="D92" s="80">
        <v>11734</v>
      </c>
      <c r="E92" s="80">
        <v>12670</v>
      </c>
      <c r="F92" s="13">
        <v>0.80496000000000001</v>
      </c>
      <c r="G92" s="46">
        <v>6.7733605361433372E-2</v>
      </c>
      <c r="H92" s="47">
        <v>0.87269360536143337</v>
      </c>
      <c r="J92" s="64"/>
      <c r="K92" s="111"/>
      <c r="L92" s="111"/>
    </row>
    <row r="93" spans="1:12" s="48" customFormat="1" x14ac:dyDescent="0.25">
      <c r="A93" s="14">
        <v>75</v>
      </c>
      <c r="B93" s="14">
        <v>49730686</v>
      </c>
      <c r="C93" s="14">
        <v>79</v>
      </c>
      <c r="D93" s="80">
        <v>19400</v>
      </c>
      <c r="E93" s="80">
        <v>20773</v>
      </c>
      <c r="F93" s="13">
        <v>1.1807799999999999</v>
      </c>
      <c r="G93" s="46">
        <v>0.10766508699302285</v>
      </c>
      <c r="H93" s="47">
        <v>1.2884450869930228</v>
      </c>
      <c r="J93" s="64"/>
      <c r="K93" s="111"/>
      <c r="L93" s="111"/>
    </row>
    <row r="94" spans="1:12" s="48" customFormat="1" x14ac:dyDescent="0.25">
      <c r="A94" s="14">
        <v>76</v>
      </c>
      <c r="B94" s="14">
        <v>49690025</v>
      </c>
      <c r="C94" s="14">
        <v>78.3</v>
      </c>
      <c r="D94" s="80">
        <v>30704</v>
      </c>
      <c r="E94" s="80">
        <v>32453</v>
      </c>
      <c r="F94" s="13">
        <v>1.50414</v>
      </c>
      <c r="G94" s="46">
        <v>0.10671109255131252</v>
      </c>
      <c r="H94" s="47">
        <v>1.6108510925513126</v>
      </c>
      <c r="J94" s="64"/>
      <c r="K94" s="111"/>
      <c r="L94" s="111"/>
    </row>
    <row r="95" spans="1:12" s="48" customFormat="1" x14ac:dyDescent="0.25">
      <c r="A95" s="14">
        <v>77</v>
      </c>
      <c r="B95" s="14">
        <v>49690042</v>
      </c>
      <c r="C95" s="14">
        <v>78.2</v>
      </c>
      <c r="D95" s="80">
        <v>9998</v>
      </c>
      <c r="E95" s="80">
        <v>9998</v>
      </c>
      <c r="F95" s="13">
        <v>0</v>
      </c>
      <c r="G95" s="46">
        <v>0.10657480763106819</v>
      </c>
      <c r="H95" s="47">
        <v>0.10657480763106819</v>
      </c>
      <c r="J95" s="64"/>
      <c r="K95" s="111"/>
      <c r="L95" s="111"/>
    </row>
    <row r="96" spans="1:12" s="48" customFormat="1" x14ac:dyDescent="0.25">
      <c r="A96" s="14">
        <v>78</v>
      </c>
      <c r="B96" s="14">
        <v>49730694</v>
      </c>
      <c r="C96" s="14">
        <v>56.7</v>
      </c>
      <c r="D96" s="80">
        <v>6836</v>
      </c>
      <c r="E96" s="80">
        <v>7717</v>
      </c>
      <c r="F96" s="13">
        <v>0.75766</v>
      </c>
      <c r="G96" s="46">
        <v>7.7273549778536663E-2</v>
      </c>
      <c r="H96" s="47">
        <v>0.83493354977853662</v>
      </c>
      <c r="J96" s="64"/>
      <c r="K96" s="111"/>
      <c r="L96" s="111"/>
    </row>
    <row r="97" spans="1:12" s="48" customFormat="1" x14ac:dyDescent="0.25">
      <c r="A97" s="14">
        <v>79</v>
      </c>
      <c r="B97" s="14">
        <v>49690039</v>
      </c>
      <c r="C97" s="14">
        <v>42</v>
      </c>
      <c r="D97" s="80">
        <v>3149</v>
      </c>
      <c r="E97" s="80">
        <v>3149</v>
      </c>
      <c r="F97" s="13">
        <v>0</v>
      </c>
      <c r="G97" s="46">
        <v>5.7239666502619739E-2</v>
      </c>
      <c r="H97" s="47">
        <v>5.7239666502619739E-2</v>
      </c>
      <c r="J97" s="64"/>
      <c r="K97" s="111"/>
      <c r="L97" s="111"/>
    </row>
    <row r="98" spans="1:12" s="48" customFormat="1" x14ac:dyDescent="0.25">
      <c r="A98" s="14">
        <v>80</v>
      </c>
      <c r="B98" s="14">
        <v>49730693</v>
      </c>
      <c r="C98" s="14">
        <v>44.9</v>
      </c>
      <c r="D98" s="80">
        <v>16526</v>
      </c>
      <c r="E98" s="80">
        <v>17386</v>
      </c>
      <c r="F98" s="13">
        <v>0.73960000000000004</v>
      </c>
      <c r="G98" s="46">
        <v>6.1191929189705382E-2</v>
      </c>
      <c r="H98" s="47">
        <v>0.80079192918970543</v>
      </c>
      <c r="J98" s="64"/>
      <c r="K98" s="111"/>
      <c r="L98" s="111"/>
    </row>
    <row r="99" spans="1:12" s="48" customFormat="1" x14ac:dyDescent="0.25">
      <c r="A99" s="14">
        <v>81</v>
      </c>
      <c r="B99" s="14">
        <v>49730689</v>
      </c>
      <c r="C99" s="14">
        <v>51.3</v>
      </c>
      <c r="D99" s="80">
        <v>19055</v>
      </c>
      <c r="E99" s="80">
        <v>19055</v>
      </c>
      <c r="F99" s="13">
        <v>0</v>
      </c>
      <c r="G99" s="46">
        <v>6.9914164085342678E-2</v>
      </c>
      <c r="H99" s="47">
        <v>6.9914164085342678E-2</v>
      </c>
      <c r="J99" s="64"/>
      <c r="K99" s="111"/>
      <c r="L99" s="111"/>
    </row>
    <row r="100" spans="1:12" s="48" customFormat="1" x14ac:dyDescent="0.25">
      <c r="A100" s="14">
        <v>82</v>
      </c>
      <c r="B100" s="14">
        <v>49777206</v>
      </c>
      <c r="C100" s="14">
        <v>51.6</v>
      </c>
      <c r="D100" s="80">
        <v>25450</v>
      </c>
      <c r="E100" s="80">
        <v>27117</v>
      </c>
      <c r="F100" s="13">
        <v>1.4336199999999999</v>
      </c>
      <c r="G100" s="46">
        <v>7.0323018846075683E-2</v>
      </c>
      <c r="H100" s="47">
        <v>1.5039430188460756</v>
      </c>
      <c r="J100" s="64"/>
      <c r="K100" s="111"/>
      <c r="L100" s="111"/>
    </row>
    <row r="101" spans="1:12" s="48" customFormat="1" x14ac:dyDescent="0.25">
      <c r="A101" s="14">
        <v>83</v>
      </c>
      <c r="B101" s="14">
        <v>49777193</v>
      </c>
      <c r="C101" s="14">
        <v>49.7</v>
      </c>
      <c r="D101" s="80">
        <v>4439</v>
      </c>
      <c r="E101" s="80">
        <v>4439</v>
      </c>
      <c r="F101" s="13">
        <v>0</v>
      </c>
      <c r="G101" s="46">
        <v>6.7733605361433372E-2</v>
      </c>
      <c r="H101" s="47">
        <v>6.7733605361433372E-2</v>
      </c>
      <c r="J101" s="64"/>
      <c r="K101" s="111"/>
      <c r="L101" s="111"/>
    </row>
    <row r="102" spans="1:12" s="48" customFormat="1" x14ac:dyDescent="0.25">
      <c r="A102" s="14">
        <v>84</v>
      </c>
      <c r="B102" s="14">
        <v>49777196</v>
      </c>
      <c r="C102" s="14">
        <v>75.7</v>
      </c>
      <c r="D102" s="80">
        <v>6644</v>
      </c>
      <c r="E102" s="80">
        <v>6644</v>
      </c>
      <c r="F102" s="13">
        <v>0</v>
      </c>
      <c r="G102" s="46">
        <v>0.10316768462495987</v>
      </c>
      <c r="H102" s="47">
        <v>0.10316768462495987</v>
      </c>
      <c r="J102" s="64"/>
      <c r="K102" s="111"/>
      <c r="L102" s="111"/>
    </row>
    <row r="103" spans="1:12" s="48" customFormat="1" x14ac:dyDescent="0.25">
      <c r="A103" s="14">
        <v>85</v>
      </c>
      <c r="B103" s="14">
        <v>49777188</v>
      </c>
      <c r="C103" s="14">
        <v>88.1</v>
      </c>
      <c r="D103" s="80">
        <v>27716</v>
      </c>
      <c r="E103" s="80">
        <v>28172</v>
      </c>
      <c r="F103" s="13">
        <v>0.39216000000000001</v>
      </c>
      <c r="G103" s="46">
        <v>0.12006701473525712</v>
      </c>
      <c r="H103" s="47">
        <v>0.51222701473525711</v>
      </c>
      <c r="J103" s="64"/>
      <c r="K103" s="111"/>
      <c r="L103" s="111"/>
    </row>
    <row r="104" spans="1:12" s="48" customFormat="1" x14ac:dyDescent="0.25">
      <c r="A104" s="14">
        <v>86</v>
      </c>
      <c r="B104" s="14">
        <v>49690031</v>
      </c>
      <c r="C104" s="14">
        <v>49</v>
      </c>
      <c r="D104" s="80">
        <v>16451</v>
      </c>
      <c r="E104" s="80">
        <v>17731</v>
      </c>
      <c r="F104" s="13">
        <v>1.1008</v>
      </c>
      <c r="G104" s="46">
        <v>6.6779610919723037E-2</v>
      </c>
      <c r="H104" s="47">
        <v>1.167579610919723</v>
      </c>
      <c r="J104" s="64"/>
      <c r="K104" s="111"/>
      <c r="L104" s="111"/>
    </row>
    <row r="105" spans="1:12" s="48" customFormat="1" x14ac:dyDescent="0.25">
      <c r="A105" s="14">
        <v>87</v>
      </c>
      <c r="B105" s="14">
        <v>49730696</v>
      </c>
      <c r="C105" s="14">
        <v>42.6</v>
      </c>
      <c r="D105" s="80">
        <v>10427</v>
      </c>
      <c r="E105" s="80">
        <v>11494</v>
      </c>
      <c r="F105" s="13">
        <v>0.91761999999999999</v>
      </c>
      <c r="G105" s="46">
        <v>5.8057376024085741E-2</v>
      </c>
      <c r="H105" s="47">
        <v>0.97567737602408577</v>
      </c>
      <c r="J105" s="64"/>
      <c r="K105" s="111"/>
      <c r="L105" s="111"/>
    </row>
    <row r="106" spans="1:12" s="48" customFormat="1" x14ac:dyDescent="0.25">
      <c r="A106" s="14">
        <v>88</v>
      </c>
      <c r="B106" s="14">
        <v>49777183</v>
      </c>
      <c r="C106" s="14">
        <v>45</v>
      </c>
      <c r="D106" s="80">
        <v>10414</v>
      </c>
      <c r="E106" s="80">
        <v>10414</v>
      </c>
      <c r="F106" s="13">
        <v>0</v>
      </c>
      <c r="G106" s="46">
        <v>6.1328214109949722E-2</v>
      </c>
      <c r="H106" s="47">
        <v>6.1328214109949722E-2</v>
      </c>
      <c r="J106" s="64"/>
      <c r="K106" s="111"/>
      <c r="L106" s="111"/>
    </row>
    <row r="107" spans="1:12" s="48" customFormat="1" x14ac:dyDescent="0.25">
      <c r="A107" s="14">
        <v>89</v>
      </c>
      <c r="B107" s="14">
        <v>49690045</v>
      </c>
      <c r="C107" s="14">
        <v>51.2</v>
      </c>
      <c r="D107" s="80">
        <v>21929</v>
      </c>
      <c r="E107" s="80">
        <v>23518</v>
      </c>
      <c r="F107" s="13">
        <v>1.3665399999999999</v>
      </c>
      <c r="G107" s="46">
        <v>6.9777879165098353E-2</v>
      </c>
      <c r="H107" s="47">
        <v>1.4363178791650981</v>
      </c>
      <c r="J107" s="64"/>
      <c r="K107" s="111"/>
      <c r="L107" s="111"/>
    </row>
    <row r="108" spans="1:12" s="48" customFormat="1" x14ac:dyDescent="0.25">
      <c r="A108" s="14">
        <v>90</v>
      </c>
      <c r="B108" s="14">
        <v>49777189</v>
      </c>
      <c r="C108" s="14">
        <v>52.1</v>
      </c>
      <c r="D108" s="80">
        <v>13637</v>
      </c>
      <c r="E108" s="80">
        <v>13862</v>
      </c>
      <c r="F108" s="13">
        <v>0.19350000000000001</v>
      </c>
      <c r="G108" s="46">
        <v>7.1004443447297352E-2</v>
      </c>
      <c r="H108" s="47">
        <v>0.26450444344729734</v>
      </c>
      <c r="J108" s="64"/>
      <c r="K108" s="111"/>
      <c r="L108" s="111"/>
    </row>
    <row r="109" spans="1:12" s="48" customFormat="1" x14ac:dyDescent="0.25">
      <c r="A109" s="14">
        <v>91</v>
      </c>
      <c r="B109" s="14">
        <v>49777185</v>
      </c>
      <c r="C109" s="14">
        <v>49.8</v>
      </c>
      <c r="D109" s="80">
        <v>23529</v>
      </c>
      <c r="E109" s="80">
        <v>24957</v>
      </c>
      <c r="F109" s="13">
        <v>1.2280800000000001</v>
      </c>
      <c r="G109" s="46">
        <v>6.7869890281677683E-2</v>
      </c>
      <c r="H109" s="47">
        <v>1.2959498902816777</v>
      </c>
      <c r="J109" s="64"/>
      <c r="K109" s="111"/>
      <c r="L109" s="111"/>
    </row>
    <row r="110" spans="1:12" s="48" customFormat="1" x14ac:dyDescent="0.25">
      <c r="A110" s="14">
        <v>92</v>
      </c>
      <c r="B110" s="14">
        <v>49777190</v>
      </c>
      <c r="C110" s="14">
        <v>75.5</v>
      </c>
      <c r="D110" s="80">
        <v>24814</v>
      </c>
      <c r="E110" s="80">
        <v>25364</v>
      </c>
      <c r="F110" s="13">
        <v>0.47299999999999998</v>
      </c>
      <c r="G110" s="46">
        <v>0.10289511478447121</v>
      </c>
      <c r="H110" s="47">
        <v>0.5758951147844712</v>
      </c>
      <c r="J110" s="64"/>
      <c r="K110" s="111"/>
      <c r="L110" s="111"/>
    </row>
    <row r="111" spans="1:12" s="48" customFormat="1" x14ac:dyDescent="0.25">
      <c r="A111" s="14">
        <v>93</v>
      </c>
      <c r="B111" s="14">
        <v>49730704</v>
      </c>
      <c r="C111" s="14">
        <v>34</v>
      </c>
      <c r="D111" s="80">
        <v>8239</v>
      </c>
      <c r="E111" s="80">
        <v>8239</v>
      </c>
      <c r="F111" s="13">
        <v>0</v>
      </c>
      <c r="G111" s="46">
        <v>4.6336872883073123E-2</v>
      </c>
      <c r="H111" s="47">
        <v>4.6336872883073123E-2</v>
      </c>
      <c r="J111" s="64"/>
      <c r="K111" s="111"/>
      <c r="L111" s="111"/>
    </row>
    <row r="112" spans="1:12" s="48" customFormat="1" x14ac:dyDescent="0.25">
      <c r="A112" s="118" t="s">
        <v>3</v>
      </c>
      <c r="B112" s="14">
        <v>49777192</v>
      </c>
      <c r="C112" s="14">
        <v>49.1</v>
      </c>
      <c r="D112" s="80">
        <v>6982</v>
      </c>
      <c r="E112" s="80">
        <v>6982</v>
      </c>
      <c r="F112" s="13">
        <v>0</v>
      </c>
      <c r="G112" s="46">
        <v>6.6915895839967376E-2</v>
      </c>
      <c r="H112" s="47">
        <v>6.6915895839967376E-2</v>
      </c>
      <c r="J112" s="64"/>
      <c r="K112" s="111"/>
      <c r="L112" s="111"/>
    </row>
    <row r="113" spans="1:12" s="48" customFormat="1" x14ac:dyDescent="0.25">
      <c r="A113" s="14">
        <v>94</v>
      </c>
      <c r="B113" s="14">
        <v>49777209</v>
      </c>
      <c r="C113" s="14">
        <v>48.5</v>
      </c>
      <c r="D113" s="80">
        <v>4617</v>
      </c>
      <c r="E113" s="80">
        <v>4617</v>
      </c>
      <c r="F113" s="13">
        <v>0</v>
      </c>
      <c r="G113" s="46">
        <v>6.6098186318501367E-2</v>
      </c>
      <c r="H113" s="47">
        <v>6.6098186318501367E-2</v>
      </c>
      <c r="J113" s="64"/>
      <c r="K113" s="111"/>
      <c r="L113" s="111"/>
    </row>
    <row r="114" spans="1:12" s="48" customFormat="1" x14ac:dyDescent="0.25">
      <c r="A114" s="14">
        <v>95</v>
      </c>
      <c r="B114" s="14">
        <v>49777195</v>
      </c>
      <c r="C114" s="14">
        <v>42.4</v>
      </c>
      <c r="D114" s="80">
        <v>11164</v>
      </c>
      <c r="E114" s="80">
        <v>11164</v>
      </c>
      <c r="F114" s="13">
        <v>0</v>
      </c>
      <c r="G114" s="46">
        <v>5.7784806183597069E-2</v>
      </c>
      <c r="H114" s="47">
        <v>5.7784806183597069E-2</v>
      </c>
      <c r="J114" s="64"/>
      <c r="K114" s="111"/>
      <c r="L114" s="111"/>
    </row>
    <row r="115" spans="1:12" s="48" customFormat="1" x14ac:dyDescent="0.25">
      <c r="A115" s="14">
        <v>96</v>
      </c>
      <c r="B115" s="14">
        <v>49777187</v>
      </c>
      <c r="C115" s="14">
        <v>46</v>
      </c>
      <c r="D115" s="80">
        <v>19176</v>
      </c>
      <c r="E115" s="80">
        <v>20340</v>
      </c>
      <c r="F115" s="13">
        <v>1.0010399999999999</v>
      </c>
      <c r="G115" s="46">
        <v>6.2691063312393047E-2</v>
      </c>
      <c r="H115" s="47">
        <v>1.0637310633123929</v>
      </c>
      <c r="J115" s="64"/>
      <c r="K115" s="111"/>
      <c r="L115" s="111"/>
    </row>
    <row r="116" spans="1:12" s="48" customFormat="1" x14ac:dyDescent="0.25">
      <c r="A116" s="14">
        <v>97</v>
      </c>
      <c r="B116" s="14">
        <v>49730692</v>
      </c>
      <c r="C116" s="14">
        <v>52.4</v>
      </c>
      <c r="D116" s="80">
        <v>13580</v>
      </c>
      <c r="E116" s="80">
        <v>13580</v>
      </c>
      <c r="F116" s="13">
        <v>0</v>
      </c>
      <c r="G116" s="46">
        <v>7.1413298208030343E-2</v>
      </c>
      <c r="H116" s="47">
        <v>7.1413298208030343E-2</v>
      </c>
      <c r="J116" s="64"/>
      <c r="K116" s="111"/>
      <c r="L116" s="111"/>
    </row>
    <row r="117" spans="1:12" s="48" customFormat="1" x14ac:dyDescent="0.25">
      <c r="A117" s="14">
        <v>98</v>
      </c>
      <c r="B117" s="14">
        <v>49730699</v>
      </c>
      <c r="C117" s="14">
        <v>51.7</v>
      </c>
      <c r="D117" s="80">
        <v>23468</v>
      </c>
      <c r="E117" s="80">
        <v>25175</v>
      </c>
      <c r="F117" s="13">
        <v>1.4680199999999999</v>
      </c>
      <c r="G117" s="46">
        <v>7.0459303766320022E-2</v>
      </c>
      <c r="H117" s="47">
        <v>1.5384793037663198</v>
      </c>
      <c r="J117" s="64"/>
      <c r="K117" s="111"/>
      <c r="L117" s="111"/>
    </row>
    <row r="118" spans="1:12" s="48" customFormat="1" x14ac:dyDescent="0.25">
      <c r="A118" s="14">
        <v>99</v>
      </c>
      <c r="B118" s="14">
        <v>49730683</v>
      </c>
      <c r="C118" s="14">
        <v>50.1</v>
      </c>
      <c r="D118" s="80">
        <v>18648</v>
      </c>
      <c r="E118" s="80">
        <v>20099</v>
      </c>
      <c r="F118" s="13">
        <v>1.24786</v>
      </c>
      <c r="G118" s="46">
        <v>6.8278745042410702E-2</v>
      </c>
      <c r="H118" s="47">
        <v>1.3161387450424107</v>
      </c>
      <c r="J118" s="64"/>
      <c r="K118" s="111"/>
      <c r="L118" s="111"/>
    </row>
    <row r="119" spans="1:12" s="48" customFormat="1" x14ac:dyDescent="0.25">
      <c r="A119" s="14">
        <v>100</v>
      </c>
      <c r="B119" s="14">
        <v>49730685</v>
      </c>
      <c r="C119" s="14">
        <v>76.599999999999994</v>
      </c>
      <c r="D119" s="80">
        <v>6876</v>
      </c>
      <c r="E119" s="80">
        <v>8117</v>
      </c>
      <c r="F119" s="13">
        <v>1.0672599999999999</v>
      </c>
      <c r="G119" s="46">
        <v>0.10439424890715884</v>
      </c>
      <c r="H119" s="47">
        <v>1.1716542489071586</v>
      </c>
      <c r="J119" s="64"/>
      <c r="K119" s="111"/>
      <c r="L119" s="111"/>
    </row>
    <row r="120" spans="1:12" s="48" customFormat="1" x14ac:dyDescent="0.25">
      <c r="A120" s="14">
        <v>101</v>
      </c>
      <c r="B120" s="14">
        <v>49730406</v>
      </c>
      <c r="C120" s="14">
        <v>92.9</v>
      </c>
      <c r="D120" s="80">
        <v>38225</v>
      </c>
      <c r="E120" s="80">
        <v>40561</v>
      </c>
      <c r="F120" s="13">
        <v>2.0089600000000001</v>
      </c>
      <c r="G120" s="46">
        <v>0.12660869090698509</v>
      </c>
      <c r="H120" s="47">
        <v>2.1355686909069851</v>
      </c>
      <c r="J120" s="64"/>
      <c r="K120" s="111"/>
      <c r="L120" s="111"/>
    </row>
    <row r="121" spans="1:12" s="48" customFormat="1" x14ac:dyDescent="0.25">
      <c r="A121" s="14">
        <v>102</v>
      </c>
      <c r="B121" s="14">
        <v>49730702</v>
      </c>
      <c r="C121" s="14">
        <v>48</v>
      </c>
      <c r="D121" s="80">
        <v>19344</v>
      </c>
      <c r="E121" s="80">
        <v>20590</v>
      </c>
      <c r="F121" s="13">
        <v>1.0715600000000001</v>
      </c>
      <c r="G121" s="46">
        <v>6.5416761717279698E-2</v>
      </c>
      <c r="H121" s="47">
        <v>1.1369767617172797</v>
      </c>
      <c r="J121" s="64"/>
      <c r="K121" s="111"/>
      <c r="L121" s="111"/>
    </row>
    <row r="122" spans="1:12" s="48" customFormat="1" x14ac:dyDescent="0.25">
      <c r="A122" s="14">
        <v>103</v>
      </c>
      <c r="B122" s="14">
        <v>49730700</v>
      </c>
      <c r="C122" s="14">
        <v>42.5</v>
      </c>
      <c r="D122" s="80">
        <v>16828</v>
      </c>
      <c r="E122" s="80">
        <v>17977</v>
      </c>
      <c r="F122" s="13">
        <v>0.98814000000000002</v>
      </c>
      <c r="G122" s="46">
        <v>5.7921091103841402E-2</v>
      </c>
      <c r="H122" s="47">
        <v>1.0460610911038415</v>
      </c>
      <c r="J122" s="64"/>
      <c r="K122" s="111"/>
      <c r="L122" s="111"/>
    </row>
    <row r="123" spans="1:12" s="48" customFormat="1" x14ac:dyDescent="0.25">
      <c r="A123" s="14">
        <v>104</v>
      </c>
      <c r="B123" s="14">
        <v>49730705</v>
      </c>
      <c r="C123" s="14">
        <v>45.4</v>
      </c>
      <c r="D123" s="80">
        <v>5938</v>
      </c>
      <c r="E123" s="80">
        <v>5938</v>
      </c>
      <c r="F123" s="13">
        <v>0</v>
      </c>
      <c r="G123" s="46">
        <v>6.1873353790927052E-2</v>
      </c>
      <c r="H123" s="47">
        <v>6.1873353790927052E-2</v>
      </c>
      <c r="J123" s="64"/>
      <c r="K123" s="111"/>
      <c r="L123" s="111"/>
    </row>
    <row r="124" spans="1:12" s="48" customFormat="1" x14ac:dyDescent="0.25">
      <c r="A124" s="14">
        <v>105</v>
      </c>
      <c r="B124" s="14">
        <v>49730684</v>
      </c>
      <c r="C124" s="14">
        <v>51.7</v>
      </c>
      <c r="D124" s="80">
        <v>14585</v>
      </c>
      <c r="E124" s="80">
        <v>15126</v>
      </c>
      <c r="F124" s="13">
        <v>0.46526000000000001</v>
      </c>
      <c r="G124" s="46">
        <v>7.0459303766320022E-2</v>
      </c>
      <c r="H124" s="47">
        <v>0.53571930376632004</v>
      </c>
      <c r="J124" s="64"/>
      <c r="K124" s="111"/>
      <c r="L124" s="111"/>
    </row>
    <row r="125" spans="1:12" s="48" customFormat="1" x14ac:dyDescent="0.25">
      <c r="A125" s="14">
        <v>106</v>
      </c>
      <c r="B125" s="14">
        <v>49730698</v>
      </c>
      <c r="C125" s="14">
        <v>51.8</v>
      </c>
      <c r="D125" s="80">
        <v>22445</v>
      </c>
      <c r="E125" s="80">
        <v>23446</v>
      </c>
      <c r="F125" s="13">
        <v>0.86085999999999996</v>
      </c>
      <c r="G125" s="46">
        <v>7.0595588686564348E-2</v>
      </c>
      <c r="H125" s="47">
        <v>0.93145558868656431</v>
      </c>
      <c r="J125" s="64"/>
      <c r="K125" s="111"/>
      <c r="L125" s="111"/>
    </row>
    <row r="126" spans="1:12" s="48" customFormat="1" x14ac:dyDescent="0.25">
      <c r="A126" s="14">
        <v>107</v>
      </c>
      <c r="B126" s="14">
        <v>49730701</v>
      </c>
      <c r="C126" s="14">
        <v>49.9</v>
      </c>
      <c r="D126" s="80">
        <v>2008</v>
      </c>
      <c r="E126" s="80">
        <v>2008</v>
      </c>
      <c r="F126" s="13">
        <v>0</v>
      </c>
      <c r="G126" s="46">
        <v>6.8006175201922023E-2</v>
      </c>
      <c r="H126" s="47">
        <v>6.8006175201922023E-2</v>
      </c>
      <c r="J126" s="64"/>
      <c r="K126" s="111"/>
      <c r="L126" s="111"/>
    </row>
    <row r="127" spans="1:12" s="48" customFormat="1" x14ac:dyDescent="0.25">
      <c r="A127" s="14">
        <v>108</v>
      </c>
      <c r="B127" s="14">
        <v>49730688</v>
      </c>
      <c r="C127" s="14">
        <v>55.3</v>
      </c>
      <c r="D127" s="80">
        <v>2967</v>
      </c>
      <c r="E127" s="80">
        <v>2967</v>
      </c>
      <c r="F127" s="13">
        <v>0</v>
      </c>
      <c r="G127" s="46">
        <v>7.5365560895115979E-2</v>
      </c>
      <c r="H127" s="47">
        <v>7.5365560895115979E-2</v>
      </c>
      <c r="J127" s="64"/>
      <c r="K127" s="111"/>
      <c r="L127" s="111"/>
    </row>
    <row r="128" spans="1:12" s="48" customFormat="1" x14ac:dyDescent="0.25">
      <c r="A128" s="14">
        <v>109</v>
      </c>
      <c r="B128" s="14">
        <v>49730703</v>
      </c>
      <c r="C128" s="14">
        <v>61.8</v>
      </c>
      <c r="D128" s="80">
        <v>17017</v>
      </c>
      <c r="E128" s="80">
        <v>19053</v>
      </c>
      <c r="F128" s="13">
        <v>1.7509599999999998</v>
      </c>
      <c r="G128" s="46">
        <v>8.4224080710997601E-2</v>
      </c>
      <c r="H128" s="47">
        <v>1.8351840807109974</v>
      </c>
      <c r="J128" s="64"/>
      <c r="K128" s="111"/>
      <c r="L128" s="111"/>
    </row>
    <row r="129" spans="1:12" s="48" customFormat="1" x14ac:dyDescent="0.25">
      <c r="A129" s="14">
        <v>110</v>
      </c>
      <c r="B129" s="14">
        <v>49730697</v>
      </c>
      <c r="C129" s="14">
        <v>47.7</v>
      </c>
      <c r="D129" s="80">
        <v>18796</v>
      </c>
      <c r="E129" s="80">
        <v>20078</v>
      </c>
      <c r="F129" s="13">
        <v>1.1025199999999999</v>
      </c>
      <c r="G129" s="46">
        <v>6.5007906956546707E-2</v>
      </c>
      <c r="H129" s="47">
        <v>1.1675279069565467</v>
      </c>
      <c r="J129" s="64"/>
      <c r="K129" s="111"/>
      <c r="L129" s="111"/>
    </row>
    <row r="130" spans="1:12" x14ac:dyDescent="0.25">
      <c r="A130" s="14">
        <v>111</v>
      </c>
      <c r="B130" s="14">
        <v>49690048</v>
      </c>
      <c r="C130" s="14">
        <v>51.2</v>
      </c>
      <c r="D130" s="80">
        <v>18079</v>
      </c>
      <c r="E130" s="80">
        <v>18851</v>
      </c>
      <c r="F130" s="13">
        <v>0.66391999999999995</v>
      </c>
      <c r="G130" s="46">
        <v>6.9777879165098353E-2</v>
      </c>
      <c r="H130" s="47">
        <v>0.73369787916509832</v>
      </c>
    </row>
    <row r="131" spans="1:12" x14ac:dyDescent="0.25">
      <c r="A131" s="14">
        <v>112</v>
      </c>
      <c r="B131" s="14">
        <v>49777198</v>
      </c>
      <c r="C131" s="14">
        <v>51.9</v>
      </c>
      <c r="D131" s="80">
        <v>20445</v>
      </c>
      <c r="E131" s="80">
        <v>21880</v>
      </c>
      <c r="F131" s="13">
        <v>1.2341</v>
      </c>
      <c r="G131" s="46">
        <v>7.0731873606808673E-2</v>
      </c>
      <c r="H131" s="47">
        <v>1.3048318736068087</v>
      </c>
    </row>
    <row r="132" spans="1:12" x14ac:dyDescent="0.25">
      <c r="A132" s="14">
        <v>113</v>
      </c>
      <c r="B132" s="14">
        <v>49690041</v>
      </c>
      <c r="C132" s="14">
        <v>50.1</v>
      </c>
      <c r="D132" s="80">
        <v>12100</v>
      </c>
      <c r="E132" s="80">
        <v>12990</v>
      </c>
      <c r="F132" s="13">
        <v>0.76539999999999997</v>
      </c>
      <c r="G132" s="46">
        <v>6.8278745042410702E-2</v>
      </c>
      <c r="H132" s="47">
        <v>0.83367874504241068</v>
      </c>
    </row>
    <row r="133" spans="1:12" x14ac:dyDescent="0.25">
      <c r="A133" s="14">
        <v>114</v>
      </c>
      <c r="B133" s="14">
        <v>49777212</v>
      </c>
      <c r="C133" s="14">
        <v>61.1</v>
      </c>
      <c r="D133" s="80">
        <v>12058</v>
      </c>
      <c r="E133" s="80">
        <v>13187</v>
      </c>
      <c r="F133" s="13">
        <v>0.97094000000000003</v>
      </c>
      <c r="G133" s="46">
        <v>8.3270086269287294E-2</v>
      </c>
      <c r="H133" s="47">
        <v>1.0542100862692874</v>
      </c>
    </row>
    <row r="134" spans="1:12" x14ac:dyDescent="0.25">
      <c r="A134" s="14">
        <v>115</v>
      </c>
      <c r="B134" s="14">
        <v>49730687</v>
      </c>
      <c r="C134" s="14">
        <v>59.9</v>
      </c>
      <c r="D134" s="80">
        <v>23632</v>
      </c>
      <c r="E134" s="80">
        <v>24854</v>
      </c>
      <c r="F134" s="13">
        <v>1.0509200000000001</v>
      </c>
      <c r="G134" s="46">
        <v>8.163466722635529E-2</v>
      </c>
      <c r="H134" s="47">
        <v>1.1325546672263553</v>
      </c>
    </row>
    <row r="135" spans="1:12" x14ac:dyDescent="0.25">
      <c r="A135" s="14">
        <v>116</v>
      </c>
      <c r="B135" s="14">
        <v>49730690</v>
      </c>
      <c r="C135" s="14">
        <v>45.8</v>
      </c>
      <c r="D135" s="80">
        <v>5751</v>
      </c>
      <c r="E135" s="80">
        <v>5751</v>
      </c>
      <c r="F135" s="13">
        <v>0</v>
      </c>
      <c r="G135" s="46">
        <v>6.2418493471904382E-2</v>
      </c>
      <c r="H135" s="47">
        <v>6.2418493471904382E-2</v>
      </c>
    </row>
    <row r="136" spans="1:12" x14ac:dyDescent="0.25">
      <c r="A136" s="14">
        <v>117</v>
      </c>
      <c r="B136" s="14">
        <v>49730691</v>
      </c>
      <c r="C136" s="14">
        <v>51.6</v>
      </c>
      <c r="D136" s="80">
        <v>24566</v>
      </c>
      <c r="E136" s="80">
        <v>25857</v>
      </c>
      <c r="F136" s="13">
        <v>1.11026</v>
      </c>
      <c r="G136" s="46">
        <v>7.0323018846075683E-2</v>
      </c>
      <c r="H136" s="47">
        <v>1.1805830188460757</v>
      </c>
    </row>
    <row r="137" spans="1:12" s="120" customFormat="1" ht="16.5" customHeight="1" x14ac:dyDescent="0.25">
      <c r="A137" s="156" t="s">
        <v>4</v>
      </c>
      <c r="B137" s="157"/>
      <c r="C137" s="119">
        <v>6908.6</v>
      </c>
      <c r="D137" s="80"/>
      <c r="E137" s="80"/>
      <c r="F137" s="50">
        <v>89.383620000000036</v>
      </c>
      <c r="G137" s="50">
        <v>9.4153799999999723</v>
      </c>
      <c r="H137" s="50">
        <v>98.798999999999964</v>
      </c>
      <c r="I137" s="48"/>
      <c r="J137" s="64"/>
      <c r="K137" s="111"/>
      <c r="L137" s="111"/>
    </row>
    <row r="138" spans="1:12" x14ac:dyDescent="0.25">
      <c r="D138" s="48"/>
      <c r="E138" s="48"/>
      <c r="F138" s="121"/>
      <c r="I138" s="52"/>
    </row>
    <row r="139" spans="1:12" ht="61.5" customHeight="1" x14ac:dyDescent="0.25">
      <c r="A139" s="10" t="s">
        <v>29</v>
      </c>
      <c r="B139" s="10" t="s">
        <v>1</v>
      </c>
      <c r="C139" s="10" t="s">
        <v>2</v>
      </c>
      <c r="D139" s="39" t="str">
        <f>D18</f>
        <v>Показания кВт на 25.10.17</v>
      </c>
      <c r="E139" s="39" t="str">
        <f>E18</f>
        <v>Показания кВт на 27.11.17</v>
      </c>
      <c r="F139" s="53" t="s">
        <v>35</v>
      </c>
      <c r="G139" s="64"/>
      <c r="H139" s="64"/>
      <c r="I139" s="64"/>
    </row>
    <row r="140" spans="1:12" x14ac:dyDescent="0.25">
      <c r="A140" s="92" t="s">
        <v>24</v>
      </c>
      <c r="B140" s="14">
        <v>49730695</v>
      </c>
      <c r="C140" s="14">
        <v>88.2</v>
      </c>
      <c r="D140" s="83">
        <v>61405</v>
      </c>
      <c r="E140" s="83">
        <v>64316</v>
      </c>
      <c r="F140" s="43">
        <f>(E140-D140)*0.00086</f>
        <v>2.50346</v>
      </c>
      <c r="G140" s="64"/>
      <c r="H140" s="64"/>
      <c r="I140" s="64"/>
    </row>
    <row r="141" spans="1:12" x14ac:dyDescent="0.25">
      <c r="A141" s="92" t="s">
        <v>25</v>
      </c>
      <c r="B141" s="14">
        <v>49777184</v>
      </c>
      <c r="C141" s="14">
        <v>95.2</v>
      </c>
      <c r="D141" s="83">
        <v>58428</v>
      </c>
      <c r="E141" s="83">
        <v>61642</v>
      </c>
      <c r="F141" s="43">
        <f t="shared" ref="F141:F144" si="0">(E141-D141)*0.00086</f>
        <v>2.7640400000000001</v>
      </c>
      <c r="G141" s="64"/>
      <c r="H141" s="64"/>
      <c r="I141" s="64"/>
    </row>
    <row r="142" spans="1:12" x14ac:dyDescent="0.25">
      <c r="A142" s="92" t="s">
        <v>26</v>
      </c>
      <c r="B142" s="14">
        <v>49777197</v>
      </c>
      <c r="C142" s="14">
        <v>94.5</v>
      </c>
      <c r="D142" s="83">
        <v>45663</v>
      </c>
      <c r="E142" s="83">
        <v>48981</v>
      </c>
      <c r="F142" s="43">
        <f>(E142-D142)*0.00086</f>
        <v>2.8534799999999998</v>
      </c>
      <c r="G142" s="64"/>
      <c r="H142" s="64"/>
      <c r="I142" s="64"/>
    </row>
    <row r="143" spans="1:12" x14ac:dyDescent="0.25">
      <c r="A143" s="92" t="s">
        <v>27</v>
      </c>
      <c r="B143" s="14">
        <v>49777207</v>
      </c>
      <c r="C143" s="14">
        <v>66</v>
      </c>
      <c r="D143" s="83">
        <v>46181</v>
      </c>
      <c r="E143" s="83">
        <v>48819</v>
      </c>
      <c r="F143" s="43">
        <f>(E143-D143)*0.00086</f>
        <v>2.2686799999999998</v>
      </c>
      <c r="G143" s="64"/>
      <c r="H143" s="64"/>
      <c r="I143" s="64"/>
    </row>
    <row r="144" spans="1:12" x14ac:dyDescent="0.25">
      <c r="A144" s="92" t="s">
        <v>28</v>
      </c>
      <c r="B144" s="14">
        <v>49777210</v>
      </c>
      <c r="C144" s="14">
        <v>64.2</v>
      </c>
      <c r="D144" s="83">
        <v>43886</v>
      </c>
      <c r="E144" s="83">
        <v>45964</v>
      </c>
      <c r="F144" s="43">
        <f t="shared" si="0"/>
        <v>1.78708</v>
      </c>
      <c r="G144" s="64"/>
      <c r="H144" s="64"/>
      <c r="I144" s="64"/>
    </row>
    <row r="145" spans="1:12" x14ac:dyDescent="0.25">
      <c r="A145" s="143" t="s">
        <v>30</v>
      </c>
      <c r="B145" s="143"/>
      <c r="C145" s="28">
        <f t="shared" ref="C145" si="1">SUM(C140:C144)</f>
        <v>408.09999999999997</v>
      </c>
      <c r="D145" s="84">
        <f>SUM(D140:D144)</f>
        <v>255563</v>
      </c>
      <c r="E145" s="84">
        <f>SUM(E140:E144)</f>
        <v>269722</v>
      </c>
      <c r="F145" s="50">
        <f>SUM(F140:F144)</f>
        <v>12.176739999999999</v>
      </c>
      <c r="G145" s="64"/>
      <c r="H145" s="64"/>
      <c r="I145" s="64"/>
    </row>
    <row r="146" spans="1:12" s="48" customFormat="1" x14ac:dyDescent="0.25">
      <c r="A146" s="24"/>
      <c r="B146" s="24"/>
      <c r="C146" s="25"/>
      <c r="D146" s="26"/>
      <c r="E146" s="87"/>
      <c r="F146" s="54"/>
      <c r="G146" s="55"/>
      <c r="H146" s="55"/>
      <c r="J146" s="64"/>
      <c r="K146" s="111"/>
      <c r="L146" s="111"/>
    </row>
    <row r="147" spans="1:12" s="48" customFormat="1" x14ac:dyDescent="0.25">
      <c r="A147" s="24"/>
      <c r="B147" s="24"/>
      <c r="C147" s="25"/>
      <c r="D147" s="26"/>
      <c r="E147" s="87"/>
      <c r="F147" s="56"/>
      <c r="G147" s="55"/>
      <c r="H147" s="55"/>
      <c r="J147" s="64"/>
      <c r="K147" s="111"/>
      <c r="L147" s="111"/>
    </row>
    <row r="148" spans="1:12" s="48" customFormat="1" x14ac:dyDescent="0.25">
      <c r="A148" s="122"/>
      <c r="B148" s="122"/>
      <c r="C148" s="122"/>
      <c r="D148" s="122"/>
      <c r="E148" s="123"/>
      <c r="F148" s="123"/>
      <c r="G148" s="58"/>
      <c r="H148" s="52"/>
      <c r="J148" s="64"/>
      <c r="K148" s="111"/>
      <c r="L148" s="111"/>
    </row>
  </sheetData>
  <mergeCells count="25">
    <mergeCell ref="A1:H1"/>
    <mergeCell ref="A3:H3"/>
    <mergeCell ref="A6:G6"/>
    <mergeCell ref="J6:K10"/>
    <mergeCell ref="A7:D7"/>
    <mergeCell ref="E7:F7"/>
    <mergeCell ref="A8:D8"/>
    <mergeCell ref="E8:F8"/>
    <mergeCell ref="A9:D9"/>
    <mergeCell ref="E9:F9"/>
    <mergeCell ref="A145:B145"/>
    <mergeCell ref="A4:H4"/>
    <mergeCell ref="A14:D14"/>
    <mergeCell ref="E14:F14"/>
    <mergeCell ref="J14:K15"/>
    <mergeCell ref="A15:D15"/>
    <mergeCell ref="E15:F15"/>
    <mergeCell ref="A137:B137"/>
    <mergeCell ref="A10:D10"/>
    <mergeCell ref="E10:F10"/>
    <mergeCell ref="A11:D12"/>
    <mergeCell ref="E11:F11"/>
    <mergeCell ref="E12:F12"/>
    <mergeCell ref="A13:D13"/>
    <mergeCell ref="E13:F13"/>
  </mergeCells>
  <pageMargins left="0.23622047244094488" right="0.23622047244094488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>
      <pane xSplit="1" ySplit="18" topLeftCell="B121" activePane="bottomRight" state="frozen"/>
      <selection pane="topRight" activeCell="B1" sqref="B1"/>
      <selection pane="bottomLeft" activeCell="A18" sqref="A18"/>
      <selection pane="bottomRight" activeCell="F18" sqref="F18"/>
    </sheetView>
  </sheetViews>
  <sheetFormatPr defaultRowHeight="15" x14ac:dyDescent="0.25"/>
  <cols>
    <col min="1" max="1" width="4.85546875" style="111" customWidth="1"/>
    <col min="2" max="2" width="12.5703125" style="111" customWidth="1"/>
    <col min="3" max="3" width="8.28515625" style="111" customWidth="1"/>
    <col min="4" max="5" width="10.5703125" style="111" customWidth="1"/>
    <col min="6" max="6" width="10.85546875" style="48" customWidth="1"/>
    <col min="7" max="7" width="12.5703125" style="52" customWidth="1"/>
    <col min="8" max="8" width="10.7109375" style="52" customWidth="1"/>
    <col min="9" max="9" width="2.140625" style="48" customWidth="1"/>
    <col min="10" max="10" width="25.28515625" style="64" customWidth="1"/>
    <col min="11" max="11" width="4.7109375" style="111" customWidth="1"/>
    <col min="12" max="12" width="10.7109375" style="111" bestFit="1" customWidth="1"/>
    <col min="13" max="16384" width="9.140625" style="94"/>
  </cols>
  <sheetData>
    <row r="1" spans="1:12" ht="20.25" x14ac:dyDescent="0.3">
      <c r="A1" s="158" t="s">
        <v>16</v>
      </c>
      <c r="B1" s="158"/>
      <c r="C1" s="158"/>
      <c r="D1" s="158"/>
      <c r="E1" s="158"/>
      <c r="F1" s="158"/>
      <c r="G1" s="158"/>
      <c r="H1" s="158"/>
      <c r="I1" s="93"/>
      <c r="J1" s="93"/>
      <c r="K1" s="93"/>
      <c r="L1" s="93"/>
    </row>
    <row r="2" spans="1:12" ht="14.45" customHeight="1" x14ac:dyDescent="0.3">
      <c r="A2" s="125"/>
      <c r="B2" s="125"/>
      <c r="C2" s="125"/>
      <c r="D2" s="125"/>
      <c r="E2" s="96"/>
      <c r="F2" s="96"/>
      <c r="G2" s="97"/>
      <c r="H2" s="97"/>
      <c r="I2" s="96"/>
      <c r="J2" s="98"/>
      <c r="K2" s="125"/>
      <c r="L2" s="125"/>
    </row>
    <row r="3" spans="1:12" ht="36.75" customHeight="1" x14ac:dyDescent="0.25">
      <c r="A3" s="141" t="s">
        <v>57</v>
      </c>
      <c r="B3" s="141"/>
      <c r="C3" s="141"/>
      <c r="D3" s="141"/>
      <c r="E3" s="141"/>
      <c r="F3" s="141"/>
      <c r="G3" s="141"/>
      <c r="H3" s="141"/>
      <c r="I3" s="99"/>
      <c r="J3" s="99"/>
      <c r="K3" s="99"/>
      <c r="L3" s="100"/>
    </row>
    <row r="4" spans="1:12" ht="19.5" customHeight="1" x14ac:dyDescent="0.25">
      <c r="A4" s="159" t="s">
        <v>61</v>
      </c>
      <c r="B4" s="159"/>
      <c r="C4" s="159"/>
      <c r="D4" s="159"/>
      <c r="E4" s="159"/>
      <c r="F4" s="159"/>
      <c r="G4" s="159"/>
      <c r="H4" s="159"/>
      <c r="I4" s="99"/>
      <c r="J4" s="99"/>
      <c r="K4" s="99"/>
      <c r="L4" s="100"/>
    </row>
    <row r="5" spans="1:12" ht="17.45" customHeight="1" x14ac:dyDescent="0.25">
      <c r="A5" s="101"/>
      <c r="B5" s="101"/>
      <c r="C5" s="101"/>
      <c r="D5" s="101"/>
      <c r="E5" s="126"/>
      <c r="F5" s="126"/>
      <c r="G5" s="126"/>
      <c r="H5" s="126"/>
      <c r="I5" s="126"/>
      <c r="J5" s="103"/>
      <c r="K5" s="101"/>
      <c r="L5" s="101"/>
    </row>
    <row r="6" spans="1:12" ht="16.149999999999999" customHeight="1" x14ac:dyDescent="0.25">
      <c r="A6" s="160" t="s">
        <v>17</v>
      </c>
      <c r="B6" s="161"/>
      <c r="C6" s="161"/>
      <c r="D6" s="161"/>
      <c r="E6" s="161"/>
      <c r="F6" s="161"/>
      <c r="G6" s="162"/>
      <c r="H6" s="104"/>
      <c r="I6" s="105" t="s">
        <v>22</v>
      </c>
      <c r="J6" s="169" t="s">
        <v>23</v>
      </c>
      <c r="K6" s="170"/>
      <c r="L6" s="101"/>
    </row>
    <row r="7" spans="1:12" ht="37.9" customHeight="1" x14ac:dyDescent="0.25">
      <c r="A7" s="154" t="s">
        <v>5</v>
      </c>
      <c r="B7" s="154"/>
      <c r="C7" s="154"/>
      <c r="D7" s="154"/>
      <c r="E7" s="154" t="s">
        <v>6</v>
      </c>
      <c r="F7" s="154"/>
      <c r="G7" s="106" t="s">
        <v>62</v>
      </c>
      <c r="H7" s="107"/>
      <c r="I7" s="105"/>
      <c r="J7" s="171"/>
      <c r="K7" s="172"/>
      <c r="L7" s="101"/>
    </row>
    <row r="8" spans="1:12" ht="13.9" customHeight="1" x14ac:dyDescent="0.25">
      <c r="A8" s="153" t="s">
        <v>7</v>
      </c>
      <c r="B8" s="153"/>
      <c r="C8" s="153"/>
      <c r="D8" s="153"/>
      <c r="E8" s="154" t="s">
        <v>8</v>
      </c>
      <c r="F8" s="154"/>
      <c r="G8" s="71">
        <v>155.75700000000001</v>
      </c>
      <c r="H8" s="108"/>
      <c r="I8" s="105"/>
      <c r="J8" s="171"/>
      <c r="K8" s="172"/>
      <c r="L8" s="101"/>
    </row>
    <row r="9" spans="1:12" ht="13.9" customHeight="1" x14ac:dyDescent="0.25">
      <c r="A9" s="175" t="s">
        <v>9</v>
      </c>
      <c r="B9" s="176"/>
      <c r="C9" s="176"/>
      <c r="D9" s="177"/>
      <c r="E9" s="154"/>
      <c r="F9" s="154"/>
      <c r="G9" s="71"/>
      <c r="H9" s="108"/>
      <c r="I9" s="105"/>
      <c r="J9" s="171"/>
      <c r="K9" s="172"/>
      <c r="L9" s="101"/>
    </row>
    <row r="10" spans="1:12" ht="13.9" customHeight="1" x14ac:dyDescent="0.25">
      <c r="A10" s="153" t="s">
        <v>10</v>
      </c>
      <c r="B10" s="153"/>
      <c r="C10" s="153"/>
      <c r="D10" s="153"/>
      <c r="E10" s="154" t="s">
        <v>11</v>
      </c>
      <c r="F10" s="154"/>
      <c r="G10" s="71">
        <v>106.801</v>
      </c>
      <c r="H10" s="108"/>
      <c r="I10" s="105"/>
      <c r="J10" s="173"/>
      <c r="K10" s="174"/>
      <c r="L10" s="101"/>
    </row>
    <row r="11" spans="1:12" ht="13.9" customHeight="1" x14ac:dyDescent="0.25">
      <c r="A11" s="163" t="s">
        <v>9</v>
      </c>
      <c r="B11" s="164"/>
      <c r="C11" s="164"/>
      <c r="D11" s="165"/>
      <c r="E11" s="154" t="s">
        <v>18</v>
      </c>
      <c r="F11" s="154"/>
      <c r="G11" s="70">
        <f>F137</f>
        <v>79.977920000000012</v>
      </c>
      <c r="H11" s="108"/>
      <c r="I11" s="105"/>
      <c r="J11" s="109"/>
      <c r="K11" s="110"/>
      <c r="L11" s="101"/>
    </row>
    <row r="12" spans="1:12" ht="13.9" customHeight="1" x14ac:dyDescent="0.25">
      <c r="A12" s="166"/>
      <c r="B12" s="167"/>
      <c r="C12" s="167"/>
      <c r="D12" s="168"/>
      <c r="E12" s="154" t="s">
        <v>19</v>
      </c>
      <c r="F12" s="154"/>
      <c r="G12" s="70">
        <f>G10-G11</f>
        <v>26.82307999999999</v>
      </c>
      <c r="H12" s="108"/>
      <c r="I12" s="105"/>
      <c r="J12" s="109" t="s">
        <v>31</v>
      </c>
      <c r="K12" s="110"/>
      <c r="L12" s="101"/>
    </row>
    <row r="13" spans="1:12" ht="13.9" customHeight="1" x14ac:dyDescent="0.25">
      <c r="A13" s="153" t="s">
        <v>12</v>
      </c>
      <c r="B13" s="153"/>
      <c r="C13" s="153"/>
      <c r="D13" s="153"/>
      <c r="E13" s="154" t="s">
        <v>13</v>
      </c>
      <c r="F13" s="154"/>
      <c r="G13" s="71">
        <v>0</v>
      </c>
      <c r="H13" s="108"/>
      <c r="I13" s="105"/>
      <c r="J13" s="109"/>
      <c r="K13" s="110"/>
      <c r="L13" s="101"/>
    </row>
    <row r="14" spans="1:12" ht="13.9" customHeight="1" x14ac:dyDescent="0.25">
      <c r="A14" s="153" t="s">
        <v>14</v>
      </c>
      <c r="B14" s="153"/>
      <c r="C14" s="153"/>
      <c r="D14" s="153"/>
      <c r="E14" s="154" t="s">
        <v>21</v>
      </c>
      <c r="F14" s="154"/>
      <c r="G14" s="70">
        <v>14.006</v>
      </c>
      <c r="H14" s="108"/>
      <c r="I14" s="105"/>
      <c r="J14" s="155" t="s">
        <v>56</v>
      </c>
      <c r="K14" s="155"/>
      <c r="L14" s="109"/>
    </row>
    <row r="15" spans="1:12" ht="13.9" customHeight="1" x14ac:dyDescent="0.25">
      <c r="A15" s="153"/>
      <c r="B15" s="153"/>
      <c r="C15" s="153"/>
      <c r="D15" s="153"/>
      <c r="E15" s="154" t="s">
        <v>20</v>
      </c>
      <c r="F15" s="154"/>
      <c r="G15" s="70">
        <f>G8-G10-G13-G14</f>
        <v>34.950000000000003</v>
      </c>
      <c r="H15" s="108"/>
      <c r="I15" s="105"/>
      <c r="J15" s="155"/>
      <c r="K15" s="155"/>
      <c r="L15" s="109"/>
    </row>
    <row r="16" spans="1:12" ht="16.149999999999999" customHeight="1" x14ac:dyDescent="0.25">
      <c r="E16" s="48"/>
      <c r="G16" s="48"/>
      <c r="H16" s="48"/>
    </row>
    <row r="17" spans="1:10" ht="14.45" customHeight="1" x14ac:dyDescent="0.25">
      <c r="E17" s="48"/>
    </row>
    <row r="18" spans="1:10" s="117" customFormat="1" ht="42" customHeight="1" x14ac:dyDescent="0.25">
      <c r="A18" s="10" t="s">
        <v>0</v>
      </c>
      <c r="B18" s="112" t="s">
        <v>1</v>
      </c>
      <c r="C18" s="10" t="s">
        <v>2</v>
      </c>
      <c r="D18" s="39" t="s">
        <v>60</v>
      </c>
      <c r="E18" s="39" t="s">
        <v>63</v>
      </c>
      <c r="F18" s="39" t="s">
        <v>33</v>
      </c>
      <c r="G18" s="113" t="s">
        <v>15</v>
      </c>
      <c r="H18" s="114" t="s">
        <v>36</v>
      </c>
      <c r="I18" s="115"/>
      <c r="J18" s="116"/>
    </row>
    <row r="19" spans="1:10" s="111" customFormat="1" x14ac:dyDescent="0.25">
      <c r="A19" s="14">
        <v>1</v>
      </c>
      <c r="B19" s="14">
        <v>49694375</v>
      </c>
      <c r="C19" s="14">
        <v>51.7</v>
      </c>
      <c r="D19" s="79">
        <v>29488</v>
      </c>
      <c r="E19" s="79">
        <v>30533</v>
      </c>
      <c r="F19" s="13">
        <v>0.89869999999999994</v>
      </c>
      <c r="G19" s="46">
        <v>0.2007285464493529</v>
      </c>
      <c r="H19" s="47">
        <v>1.099428546449353</v>
      </c>
      <c r="I19" s="48"/>
      <c r="J19" s="64"/>
    </row>
    <row r="20" spans="1:10" s="111" customFormat="1" x14ac:dyDescent="0.25">
      <c r="A20" s="14">
        <v>2</v>
      </c>
      <c r="B20" s="14">
        <v>49694370</v>
      </c>
      <c r="C20" s="14">
        <v>48.8</v>
      </c>
      <c r="D20" s="79">
        <v>22856</v>
      </c>
      <c r="E20" s="79">
        <v>23825</v>
      </c>
      <c r="F20" s="13">
        <v>0.83333999999999997</v>
      </c>
      <c r="G20" s="46">
        <v>0.1894691115421358</v>
      </c>
      <c r="H20" s="47">
        <v>1.0228091115421358</v>
      </c>
      <c r="I20" s="48"/>
      <c r="J20" s="64"/>
    </row>
    <row r="21" spans="1:10" s="111" customFormat="1" x14ac:dyDescent="0.25">
      <c r="A21" s="14">
        <v>3</v>
      </c>
      <c r="B21" s="14">
        <v>49694359</v>
      </c>
      <c r="C21" s="14">
        <v>79.8</v>
      </c>
      <c r="D21" s="79">
        <v>25599</v>
      </c>
      <c r="E21" s="79">
        <v>26562</v>
      </c>
      <c r="F21" s="13">
        <v>0.82818000000000003</v>
      </c>
      <c r="G21" s="46">
        <v>0.30982858813652536</v>
      </c>
      <c r="H21" s="47">
        <v>1.1380085881365254</v>
      </c>
      <c r="I21" s="48"/>
      <c r="J21" s="64"/>
    </row>
    <row r="22" spans="1:10" s="111" customFormat="1" x14ac:dyDescent="0.25">
      <c r="A22" s="14">
        <v>4</v>
      </c>
      <c r="B22" s="14">
        <v>49694358</v>
      </c>
      <c r="C22" s="14">
        <v>84.3</v>
      </c>
      <c r="D22" s="79">
        <v>52310</v>
      </c>
      <c r="E22" s="79">
        <v>54679</v>
      </c>
      <c r="F22" s="13">
        <v>2.0373399999999999</v>
      </c>
      <c r="G22" s="46">
        <v>0.3273001250615174</v>
      </c>
      <c r="H22" s="47">
        <v>2.3646401250615172</v>
      </c>
      <c r="I22" s="48"/>
      <c r="J22" s="64"/>
    </row>
    <row r="23" spans="1:10" s="111" customFormat="1" x14ac:dyDescent="0.25">
      <c r="A23" s="14">
        <v>5</v>
      </c>
      <c r="B23" s="14">
        <v>49694360</v>
      </c>
      <c r="C23" s="14">
        <v>84.4</v>
      </c>
      <c r="D23" s="79">
        <v>37950</v>
      </c>
      <c r="E23" s="79">
        <v>39658</v>
      </c>
      <c r="F23" s="13">
        <v>1.46888</v>
      </c>
      <c r="G23" s="46">
        <v>0.3276883814376283</v>
      </c>
      <c r="H23" s="47">
        <v>1.7965683814376283</v>
      </c>
      <c r="I23" s="48"/>
      <c r="J23" s="64"/>
    </row>
    <row r="24" spans="1:10" s="111" customFormat="1" x14ac:dyDescent="0.25">
      <c r="A24" s="14">
        <v>6</v>
      </c>
      <c r="B24" s="14">
        <v>49694353</v>
      </c>
      <c r="C24" s="14">
        <v>57.9</v>
      </c>
      <c r="D24" s="79">
        <v>14832</v>
      </c>
      <c r="E24" s="79">
        <v>15363</v>
      </c>
      <c r="F24" s="13">
        <v>0.45666000000000001</v>
      </c>
      <c r="G24" s="46">
        <v>0.2248004417682308</v>
      </c>
      <c r="H24" s="47">
        <v>0.68146044176823084</v>
      </c>
      <c r="I24" s="48"/>
      <c r="J24" s="64"/>
    </row>
    <row r="25" spans="1:10" s="111" customFormat="1" x14ac:dyDescent="0.25">
      <c r="A25" s="14">
        <v>7</v>
      </c>
      <c r="B25" s="14">
        <v>49694367</v>
      </c>
      <c r="C25" s="14">
        <v>43.1</v>
      </c>
      <c r="D25" s="79">
        <v>18585</v>
      </c>
      <c r="E25" s="79">
        <v>19504</v>
      </c>
      <c r="F25" s="13">
        <v>0.79033999999999993</v>
      </c>
      <c r="G25" s="46">
        <v>0.16733849810381257</v>
      </c>
      <c r="H25" s="47">
        <v>0.95767849810381245</v>
      </c>
      <c r="I25" s="48"/>
      <c r="J25" s="64"/>
    </row>
    <row r="26" spans="1:10" s="111" customFormat="1" x14ac:dyDescent="0.25">
      <c r="A26" s="14">
        <v>8</v>
      </c>
      <c r="B26" s="15">
        <v>49694352</v>
      </c>
      <c r="C26" s="14">
        <v>45.5</v>
      </c>
      <c r="D26" s="79">
        <v>17756</v>
      </c>
      <c r="E26" s="79">
        <v>18675</v>
      </c>
      <c r="F26" s="13">
        <v>0.79033999999999993</v>
      </c>
      <c r="G26" s="46">
        <v>0.17665665113047496</v>
      </c>
      <c r="H26" s="47">
        <v>0.96699665113047484</v>
      </c>
      <c r="I26" s="48"/>
      <c r="J26" s="64"/>
    </row>
    <row r="27" spans="1:10" s="111" customFormat="1" x14ac:dyDescent="0.25">
      <c r="A27" s="14">
        <v>9</v>
      </c>
      <c r="B27" s="15">
        <v>49694372</v>
      </c>
      <c r="C27" s="14">
        <v>52</v>
      </c>
      <c r="D27" s="79">
        <v>18259</v>
      </c>
      <c r="E27" s="79">
        <v>18259</v>
      </c>
      <c r="F27" s="13">
        <v>0</v>
      </c>
      <c r="G27" s="46">
        <v>0.20189331557768569</v>
      </c>
      <c r="H27" s="47">
        <v>0.20189331557768569</v>
      </c>
      <c r="I27" s="48"/>
      <c r="J27" s="64"/>
    </row>
    <row r="28" spans="1:10" s="111" customFormat="1" x14ac:dyDescent="0.25">
      <c r="A28" s="14">
        <v>10</v>
      </c>
      <c r="B28" s="15">
        <v>49694378</v>
      </c>
      <c r="C28" s="14">
        <v>52.6</v>
      </c>
      <c r="D28" s="79">
        <v>27881</v>
      </c>
      <c r="E28" s="79">
        <v>29047</v>
      </c>
      <c r="F28" s="13">
        <v>1.0027599999999999</v>
      </c>
      <c r="G28" s="46">
        <v>0.20422285383435132</v>
      </c>
      <c r="H28" s="47">
        <v>1.2069828538343512</v>
      </c>
      <c r="I28" s="48"/>
      <c r="J28" s="64"/>
    </row>
    <row r="29" spans="1:10" s="111" customFormat="1" x14ac:dyDescent="0.25">
      <c r="A29" s="14">
        <v>11</v>
      </c>
      <c r="B29" s="15">
        <v>49694373</v>
      </c>
      <c r="C29" s="14">
        <v>50.5</v>
      </c>
      <c r="D29" s="79">
        <v>11882</v>
      </c>
      <c r="E29" s="79">
        <v>11882</v>
      </c>
      <c r="F29" s="13">
        <v>0</v>
      </c>
      <c r="G29" s="46">
        <v>0.1960694699360217</v>
      </c>
      <c r="H29" s="47">
        <v>0.1960694699360217</v>
      </c>
      <c r="I29" s="48"/>
      <c r="J29" s="64"/>
    </row>
    <row r="30" spans="1:10" s="111" customFormat="1" x14ac:dyDescent="0.25">
      <c r="A30" s="14">
        <v>12</v>
      </c>
      <c r="B30" s="15">
        <v>49694377</v>
      </c>
      <c r="C30" s="14">
        <v>80.900000000000006</v>
      </c>
      <c r="D30" s="79">
        <v>24741</v>
      </c>
      <c r="E30" s="79">
        <v>25399</v>
      </c>
      <c r="F30" s="13">
        <v>0.56587999999999994</v>
      </c>
      <c r="G30" s="46">
        <v>0.31409940827374561</v>
      </c>
      <c r="H30" s="47">
        <v>0.87997940827374554</v>
      </c>
      <c r="I30" s="48"/>
      <c r="J30" s="64"/>
    </row>
    <row r="31" spans="1:10" s="111" customFormat="1" x14ac:dyDescent="0.25">
      <c r="A31" s="14">
        <v>13</v>
      </c>
      <c r="B31" s="15">
        <v>49694366</v>
      </c>
      <c r="C31" s="14">
        <v>83.6</v>
      </c>
      <c r="D31" s="79">
        <v>27483</v>
      </c>
      <c r="E31" s="79">
        <v>28056</v>
      </c>
      <c r="F31" s="13">
        <v>0.49278</v>
      </c>
      <c r="G31" s="46">
        <v>0.3245823304287408</v>
      </c>
      <c r="H31" s="47">
        <v>0.81736233042874074</v>
      </c>
      <c r="I31" s="48"/>
      <c r="J31" s="64"/>
    </row>
    <row r="32" spans="1:10" s="111" customFormat="1" x14ac:dyDescent="0.25">
      <c r="A32" s="14">
        <v>14</v>
      </c>
      <c r="B32" s="15">
        <v>48446947</v>
      </c>
      <c r="C32" s="14">
        <v>85</v>
      </c>
      <c r="D32" s="79">
        <v>29962</v>
      </c>
      <c r="E32" s="79">
        <v>31647</v>
      </c>
      <c r="F32" s="13">
        <v>1.4491000000000001</v>
      </c>
      <c r="G32" s="46">
        <v>0.33001791969429395</v>
      </c>
      <c r="H32" s="47">
        <v>1.7791179196942939</v>
      </c>
      <c r="I32" s="48"/>
      <c r="J32" s="64"/>
    </row>
    <row r="33" spans="1:12" s="111" customFormat="1" x14ac:dyDescent="0.25">
      <c r="A33" s="14">
        <v>15</v>
      </c>
      <c r="B33" s="14">
        <v>49694351</v>
      </c>
      <c r="C33" s="14">
        <v>57.9</v>
      </c>
      <c r="D33" s="79">
        <v>20322</v>
      </c>
      <c r="E33" s="79">
        <v>21367</v>
      </c>
      <c r="F33" s="13">
        <v>0.89869999999999994</v>
      </c>
      <c r="G33" s="46">
        <v>0.2248004417682308</v>
      </c>
      <c r="H33" s="47">
        <v>1.1235004417682308</v>
      </c>
      <c r="I33" s="48"/>
      <c r="J33" s="64"/>
    </row>
    <row r="34" spans="1:12" s="48" customFormat="1" x14ac:dyDescent="0.25">
      <c r="A34" s="14">
        <v>16</v>
      </c>
      <c r="B34" s="14">
        <v>49694368</v>
      </c>
      <c r="C34" s="14">
        <v>42.3</v>
      </c>
      <c r="D34" s="79">
        <v>18555</v>
      </c>
      <c r="E34" s="79">
        <v>19519</v>
      </c>
      <c r="F34" s="13">
        <v>0.82904</v>
      </c>
      <c r="G34" s="46">
        <v>0.16423244709492507</v>
      </c>
      <c r="H34" s="47">
        <v>0.99327244709492502</v>
      </c>
      <c r="J34" s="64"/>
      <c r="K34" s="111"/>
      <c r="L34" s="111"/>
    </row>
    <row r="35" spans="1:12" s="48" customFormat="1" x14ac:dyDescent="0.25">
      <c r="A35" s="14">
        <v>17</v>
      </c>
      <c r="B35" s="14">
        <v>49694356</v>
      </c>
      <c r="C35" s="14">
        <v>45.8</v>
      </c>
      <c r="D35" s="79">
        <v>20766</v>
      </c>
      <c r="E35" s="79">
        <v>21801</v>
      </c>
      <c r="F35" s="13">
        <v>0.8901</v>
      </c>
      <c r="G35" s="46">
        <v>0.17782142025880776</v>
      </c>
      <c r="H35" s="47">
        <v>1.0679214202588079</v>
      </c>
      <c r="J35" s="64"/>
      <c r="K35" s="111"/>
      <c r="L35" s="111"/>
    </row>
    <row r="36" spans="1:12" s="48" customFormat="1" x14ac:dyDescent="0.25">
      <c r="A36" s="14">
        <v>18</v>
      </c>
      <c r="B36" s="14">
        <v>49694371</v>
      </c>
      <c r="C36" s="14">
        <v>51.9</v>
      </c>
      <c r="D36" s="79">
        <v>19202</v>
      </c>
      <c r="E36" s="79">
        <v>20240</v>
      </c>
      <c r="F36" s="13">
        <v>0.89268000000000003</v>
      </c>
      <c r="G36" s="46">
        <v>0.20150505920157474</v>
      </c>
      <c r="H36" s="47">
        <v>1.0941850592015747</v>
      </c>
      <c r="J36" s="64"/>
      <c r="K36" s="111"/>
      <c r="L36" s="111"/>
    </row>
    <row r="37" spans="1:12" s="48" customFormat="1" x14ac:dyDescent="0.25">
      <c r="A37" s="14">
        <v>19</v>
      </c>
      <c r="B37" s="14">
        <v>49694357</v>
      </c>
      <c r="C37" s="14">
        <v>52.8</v>
      </c>
      <c r="D37" s="79">
        <v>2057</v>
      </c>
      <c r="E37" s="79">
        <v>2057</v>
      </c>
      <c r="F37" s="13">
        <v>0</v>
      </c>
      <c r="G37" s="46">
        <v>0.20499936658657317</v>
      </c>
      <c r="H37" s="47">
        <v>0.20499936658657317</v>
      </c>
      <c r="J37" s="64"/>
      <c r="K37" s="111"/>
      <c r="L37" s="111"/>
    </row>
    <row r="38" spans="1:12" s="48" customFormat="1" x14ac:dyDescent="0.25">
      <c r="A38" s="14">
        <v>20</v>
      </c>
      <c r="B38" s="14">
        <v>49690023</v>
      </c>
      <c r="C38" s="14">
        <v>50.8</v>
      </c>
      <c r="D38" s="79">
        <v>4293</v>
      </c>
      <c r="E38" s="79">
        <v>5366</v>
      </c>
      <c r="F38" s="13">
        <v>0.92277999999999993</v>
      </c>
      <c r="G38" s="46">
        <v>0.19723423906435447</v>
      </c>
      <c r="H38" s="47">
        <v>1.1200142390643544</v>
      </c>
      <c r="J38" s="64"/>
      <c r="K38" s="111"/>
      <c r="L38" s="111"/>
    </row>
    <row r="39" spans="1:12" s="48" customFormat="1" x14ac:dyDescent="0.25">
      <c r="A39" s="14">
        <v>21</v>
      </c>
      <c r="B39" s="14">
        <v>49690017</v>
      </c>
      <c r="C39" s="14">
        <v>80.7</v>
      </c>
      <c r="D39" s="80">
        <v>17162</v>
      </c>
      <c r="E39" s="80">
        <v>17239</v>
      </c>
      <c r="F39" s="13">
        <v>6.6220000000000001E-2</v>
      </c>
      <c r="G39" s="46">
        <v>0.31332289552152381</v>
      </c>
      <c r="H39" s="47">
        <v>0.37954289552152382</v>
      </c>
      <c r="J39" s="64"/>
      <c r="K39" s="111"/>
      <c r="L39" s="111"/>
    </row>
    <row r="40" spans="1:12" s="48" customFormat="1" x14ac:dyDescent="0.25">
      <c r="A40" s="14">
        <v>22</v>
      </c>
      <c r="B40" s="14">
        <v>49690009</v>
      </c>
      <c r="C40" s="14">
        <v>86.3</v>
      </c>
      <c r="D40" s="80">
        <v>30153</v>
      </c>
      <c r="E40" s="80">
        <v>31391</v>
      </c>
      <c r="F40" s="13">
        <v>1.0646800000000001</v>
      </c>
      <c r="G40" s="46">
        <v>0.33506525258373604</v>
      </c>
      <c r="H40" s="47">
        <v>1.3997452525837362</v>
      </c>
      <c r="J40" s="64"/>
      <c r="K40" s="111"/>
      <c r="L40" s="111"/>
    </row>
    <row r="41" spans="1:12" s="48" customFormat="1" x14ac:dyDescent="0.25">
      <c r="A41" s="14">
        <v>23</v>
      </c>
      <c r="B41" s="14">
        <v>49690012</v>
      </c>
      <c r="C41" s="14">
        <v>87.1</v>
      </c>
      <c r="D41" s="80">
        <v>36725</v>
      </c>
      <c r="E41" s="80">
        <v>37924</v>
      </c>
      <c r="F41" s="13">
        <v>1.0311399999999999</v>
      </c>
      <c r="G41" s="46">
        <v>0.33817130359262348</v>
      </c>
      <c r="H41" s="47">
        <v>1.3693113035926234</v>
      </c>
      <c r="J41" s="64"/>
      <c r="K41" s="111"/>
      <c r="L41" s="111"/>
    </row>
    <row r="42" spans="1:12" s="48" customFormat="1" x14ac:dyDescent="0.25">
      <c r="A42" s="14">
        <v>24</v>
      </c>
      <c r="B42" s="14">
        <v>49694361</v>
      </c>
      <c r="C42" s="14">
        <v>57.4</v>
      </c>
      <c r="D42" s="80">
        <v>19867</v>
      </c>
      <c r="E42" s="80">
        <v>20800</v>
      </c>
      <c r="F42" s="13">
        <v>0.80237999999999998</v>
      </c>
      <c r="G42" s="46">
        <v>0.22285915988767613</v>
      </c>
      <c r="H42" s="47">
        <v>1.025239159887676</v>
      </c>
      <c r="J42" s="64"/>
      <c r="K42" s="111"/>
      <c r="L42" s="111"/>
    </row>
    <row r="43" spans="1:12" s="48" customFormat="1" x14ac:dyDescent="0.25">
      <c r="A43" s="14">
        <v>25</v>
      </c>
      <c r="B43" s="14">
        <v>49694376</v>
      </c>
      <c r="C43" s="14">
        <v>42.6</v>
      </c>
      <c r="D43" s="80">
        <v>7997</v>
      </c>
      <c r="E43" s="80">
        <v>8116</v>
      </c>
      <c r="F43" s="13">
        <v>0.10234</v>
      </c>
      <c r="G43" s="46">
        <v>0.16539721622325793</v>
      </c>
      <c r="H43" s="47">
        <v>0.26773721622325791</v>
      </c>
      <c r="J43" s="64"/>
      <c r="K43" s="111"/>
      <c r="L43" s="111"/>
    </row>
    <row r="44" spans="1:12" s="48" customFormat="1" x14ac:dyDescent="0.25">
      <c r="A44" s="14">
        <v>26</v>
      </c>
      <c r="B44" s="14">
        <v>49690027</v>
      </c>
      <c r="C44" s="14">
        <v>45.7</v>
      </c>
      <c r="D44" s="80">
        <v>12307</v>
      </c>
      <c r="E44" s="80">
        <v>13093</v>
      </c>
      <c r="F44" s="13">
        <v>0.67596000000000001</v>
      </c>
      <c r="G44" s="46">
        <v>0.17743316388269686</v>
      </c>
      <c r="H44" s="47">
        <v>0.85339316388269681</v>
      </c>
      <c r="J44" s="64"/>
      <c r="K44" s="111"/>
      <c r="L44" s="111"/>
    </row>
    <row r="45" spans="1:12" s="48" customFormat="1" x14ac:dyDescent="0.25">
      <c r="A45" s="14">
        <v>27</v>
      </c>
      <c r="B45" s="14">
        <v>49694363</v>
      </c>
      <c r="C45" s="14">
        <v>52.1</v>
      </c>
      <c r="D45" s="80">
        <v>27959</v>
      </c>
      <c r="E45" s="80">
        <v>28859</v>
      </c>
      <c r="F45" s="13">
        <v>0.77400000000000002</v>
      </c>
      <c r="G45" s="46">
        <v>0.20228157195379662</v>
      </c>
      <c r="H45" s="47">
        <v>0.97628157195379661</v>
      </c>
      <c r="J45" s="64"/>
      <c r="K45" s="111"/>
      <c r="L45" s="111"/>
    </row>
    <row r="46" spans="1:12" s="48" customFormat="1" x14ac:dyDescent="0.25">
      <c r="A46" s="14">
        <v>28</v>
      </c>
      <c r="B46" s="14">
        <v>49690013</v>
      </c>
      <c r="C46" s="14">
        <v>52.6</v>
      </c>
      <c r="D46" s="80">
        <v>27532</v>
      </c>
      <c r="E46" s="80">
        <v>28961</v>
      </c>
      <c r="F46" s="13">
        <v>1.2289399999999999</v>
      </c>
      <c r="G46" s="46">
        <v>0.20422285383435132</v>
      </c>
      <c r="H46" s="47">
        <v>1.4331628538343513</v>
      </c>
      <c r="J46" s="64"/>
      <c r="K46" s="111"/>
      <c r="L46" s="111"/>
    </row>
    <row r="47" spans="1:12" s="48" customFormat="1" x14ac:dyDescent="0.25">
      <c r="A47" s="14">
        <v>29</v>
      </c>
      <c r="B47" s="14">
        <v>49694355</v>
      </c>
      <c r="C47" s="14">
        <v>50.3</v>
      </c>
      <c r="D47" s="80">
        <v>23159</v>
      </c>
      <c r="E47" s="80">
        <v>24222</v>
      </c>
      <c r="F47" s="13">
        <v>0.91417999999999999</v>
      </c>
      <c r="G47" s="46">
        <v>0.19529295718379983</v>
      </c>
      <c r="H47" s="47">
        <v>1.1094729571837998</v>
      </c>
      <c r="J47" s="64"/>
      <c r="K47" s="111"/>
      <c r="L47" s="111"/>
    </row>
    <row r="48" spans="1:12" s="48" customFormat="1" x14ac:dyDescent="0.25">
      <c r="A48" s="14">
        <v>30</v>
      </c>
      <c r="B48" s="14">
        <v>48446938</v>
      </c>
      <c r="C48" s="14">
        <v>79</v>
      </c>
      <c r="D48" s="80">
        <v>23798</v>
      </c>
      <c r="E48" s="80">
        <v>24625</v>
      </c>
      <c r="F48" s="13">
        <v>0.71121999999999996</v>
      </c>
      <c r="G48" s="46">
        <v>0.30672253712763792</v>
      </c>
      <c r="H48" s="47">
        <v>1.0179425371276378</v>
      </c>
      <c r="J48" s="64"/>
      <c r="K48" s="111"/>
      <c r="L48" s="111"/>
    </row>
    <row r="49" spans="1:12" s="48" customFormat="1" x14ac:dyDescent="0.25">
      <c r="A49" s="14">
        <v>31</v>
      </c>
      <c r="B49" s="14">
        <v>49690019</v>
      </c>
      <c r="C49" s="14">
        <v>86</v>
      </c>
      <c r="D49" s="80">
        <v>39137</v>
      </c>
      <c r="E49" s="80">
        <v>40601</v>
      </c>
      <c r="F49" s="13">
        <v>1.2590399999999999</v>
      </c>
      <c r="G49" s="46">
        <v>0.3339004834554033</v>
      </c>
      <c r="H49" s="47">
        <v>1.5929404834554033</v>
      </c>
      <c r="J49" s="64"/>
      <c r="K49" s="111"/>
      <c r="L49" s="111"/>
    </row>
    <row r="50" spans="1:12" s="48" customFormat="1" x14ac:dyDescent="0.25">
      <c r="A50" s="14">
        <v>32</v>
      </c>
      <c r="B50" s="14">
        <v>49690026</v>
      </c>
      <c r="C50" s="14">
        <v>87.4</v>
      </c>
      <c r="D50" s="80">
        <v>34203</v>
      </c>
      <c r="E50" s="80">
        <v>36177</v>
      </c>
      <c r="F50" s="13">
        <v>1.69764</v>
      </c>
      <c r="G50" s="46">
        <v>0.33933607272095639</v>
      </c>
      <c r="H50" s="47">
        <v>2.0369760727209565</v>
      </c>
      <c r="J50" s="64"/>
      <c r="K50" s="111"/>
      <c r="L50" s="111"/>
    </row>
    <row r="51" spans="1:12" s="48" customFormat="1" x14ac:dyDescent="0.25">
      <c r="A51" s="14">
        <v>33</v>
      </c>
      <c r="B51" s="14">
        <v>49694364</v>
      </c>
      <c r="C51" s="14">
        <v>57.1</v>
      </c>
      <c r="D51" s="80">
        <v>21369</v>
      </c>
      <c r="E51" s="80">
        <v>22042</v>
      </c>
      <c r="F51" s="13">
        <v>0.57877999999999996</v>
      </c>
      <c r="G51" s="46">
        <v>0.22169439075934333</v>
      </c>
      <c r="H51" s="47">
        <v>0.80047439075934324</v>
      </c>
      <c r="J51" s="64"/>
      <c r="K51" s="111"/>
      <c r="L51" s="111"/>
    </row>
    <row r="52" spans="1:12" s="48" customFormat="1" x14ac:dyDescent="0.25">
      <c r="A52" s="14">
        <v>34</v>
      </c>
      <c r="B52" s="14">
        <v>49690020</v>
      </c>
      <c r="C52" s="14">
        <v>42.9</v>
      </c>
      <c r="D52" s="80">
        <v>9609</v>
      </c>
      <c r="E52" s="80">
        <v>10073</v>
      </c>
      <c r="F52" s="13">
        <v>0.39904000000000001</v>
      </c>
      <c r="G52" s="46">
        <v>0.1665619853515907</v>
      </c>
      <c r="H52" s="47">
        <v>0.56560198535159067</v>
      </c>
      <c r="J52" s="64"/>
      <c r="K52" s="111"/>
      <c r="L52" s="111"/>
    </row>
    <row r="53" spans="1:12" s="48" customFormat="1" x14ac:dyDescent="0.25">
      <c r="A53" s="14">
        <v>35</v>
      </c>
      <c r="B53" s="14">
        <v>49690028</v>
      </c>
      <c r="C53" s="14">
        <v>44.3</v>
      </c>
      <c r="D53" s="80">
        <v>16928</v>
      </c>
      <c r="E53" s="80">
        <v>17543</v>
      </c>
      <c r="F53" s="13">
        <v>0.52890000000000004</v>
      </c>
      <c r="G53" s="46">
        <v>0.17199757461714377</v>
      </c>
      <c r="H53" s="47">
        <v>0.70089757461714375</v>
      </c>
      <c r="J53" s="64"/>
      <c r="K53" s="111"/>
      <c r="L53" s="111"/>
    </row>
    <row r="54" spans="1:12" s="48" customFormat="1" x14ac:dyDescent="0.25">
      <c r="A54" s="14">
        <v>36</v>
      </c>
      <c r="B54" s="14">
        <v>49690015</v>
      </c>
      <c r="C54" s="14">
        <v>51.7</v>
      </c>
      <c r="D54" s="80">
        <v>23106</v>
      </c>
      <c r="E54" s="80">
        <v>24442</v>
      </c>
      <c r="F54" s="13">
        <v>1.14896</v>
      </c>
      <c r="G54" s="46">
        <v>0.2007285464493529</v>
      </c>
      <c r="H54" s="47">
        <v>1.3496885464493529</v>
      </c>
      <c r="J54" s="64"/>
      <c r="K54" s="111"/>
      <c r="L54" s="111"/>
    </row>
    <row r="55" spans="1:12" s="48" customFormat="1" x14ac:dyDescent="0.25">
      <c r="A55" s="14">
        <v>37</v>
      </c>
      <c r="B55" s="14">
        <v>49690008</v>
      </c>
      <c r="C55" s="14">
        <v>52.3</v>
      </c>
      <c r="D55" s="80">
        <v>23584</v>
      </c>
      <c r="E55" s="80">
        <v>24472</v>
      </c>
      <c r="F55" s="13">
        <v>0.76368000000000003</v>
      </c>
      <c r="G55" s="46">
        <v>0.20305808470601847</v>
      </c>
      <c r="H55" s="47">
        <v>0.96673808470601852</v>
      </c>
      <c r="J55" s="64"/>
      <c r="K55" s="111"/>
      <c r="L55" s="111"/>
    </row>
    <row r="56" spans="1:12" s="48" customFormat="1" x14ac:dyDescent="0.25">
      <c r="A56" s="14">
        <v>38</v>
      </c>
      <c r="B56" s="14">
        <v>49690029</v>
      </c>
      <c r="C56" s="14">
        <v>50.2</v>
      </c>
      <c r="D56" s="80">
        <v>19687</v>
      </c>
      <c r="E56" s="80">
        <v>19687</v>
      </c>
      <c r="F56" s="13">
        <v>0</v>
      </c>
      <c r="G56" s="46">
        <v>0.1949047008076889</v>
      </c>
      <c r="H56" s="47">
        <v>0.1949047008076889</v>
      </c>
      <c r="J56" s="64"/>
      <c r="K56" s="111"/>
      <c r="L56" s="111"/>
    </row>
    <row r="57" spans="1:12" s="48" customFormat="1" x14ac:dyDescent="0.25">
      <c r="A57" s="14">
        <v>39</v>
      </c>
      <c r="B57" s="14">
        <v>49690016</v>
      </c>
      <c r="C57" s="14">
        <v>79.7</v>
      </c>
      <c r="D57" s="80">
        <v>14752</v>
      </c>
      <c r="E57" s="80">
        <v>15210</v>
      </c>
      <c r="F57" s="13">
        <v>0.39388000000000001</v>
      </c>
      <c r="G57" s="46">
        <v>0.30944033176041441</v>
      </c>
      <c r="H57" s="47">
        <v>0.70332033176041442</v>
      </c>
      <c r="J57" s="64"/>
      <c r="K57" s="111"/>
      <c r="L57" s="111"/>
    </row>
    <row r="58" spans="1:12" s="48" customFormat="1" x14ac:dyDescent="0.25">
      <c r="A58" s="14">
        <v>40</v>
      </c>
      <c r="B58" s="14">
        <v>49690024</v>
      </c>
      <c r="C58" s="14">
        <v>86.4</v>
      </c>
      <c r="D58" s="80">
        <v>23369</v>
      </c>
      <c r="E58" s="80">
        <v>25049</v>
      </c>
      <c r="F58" s="13">
        <v>1.4447999999999999</v>
      </c>
      <c r="G58" s="46">
        <v>0.33545350895984705</v>
      </c>
      <c r="H58" s="47">
        <v>1.7802535089598468</v>
      </c>
      <c r="J58" s="64"/>
      <c r="K58" s="111"/>
      <c r="L58" s="111"/>
    </row>
    <row r="59" spans="1:12" s="48" customFormat="1" x14ac:dyDescent="0.25">
      <c r="A59" s="14">
        <v>41</v>
      </c>
      <c r="B59" s="14">
        <v>49690035</v>
      </c>
      <c r="C59" s="14">
        <v>87.4</v>
      </c>
      <c r="D59" s="80">
        <v>29945</v>
      </c>
      <c r="E59" s="80">
        <v>31560</v>
      </c>
      <c r="F59" s="13">
        <v>1.3889</v>
      </c>
      <c r="G59" s="46">
        <v>0.33933607272095639</v>
      </c>
      <c r="H59" s="47">
        <v>1.7282360727209565</v>
      </c>
      <c r="J59" s="64"/>
      <c r="K59" s="111"/>
      <c r="L59" s="111"/>
    </row>
    <row r="60" spans="1:12" s="48" customFormat="1" x14ac:dyDescent="0.25">
      <c r="A60" s="14">
        <v>42</v>
      </c>
      <c r="B60" s="14">
        <v>49690040</v>
      </c>
      <c r="C60" s="14">
        <v>57.4</v>
      </c>
      <c r="D60" s="80">
        <v>20640</v>
      </c>
      <c r="E60" s="80">
        <v>21293</v>
      </c>
      <c r="F60" s="13">
        <v>0.56157999999999997</v>
      </c>
      <c r="G60" s="46">
        <v>0.22285915988767613</v>
      </c>
      <c r="H60" s="47">
        <v>0.7844391598876761</v>
      </c>
      <c r="J60" s="64"/>
      <c r="K60" s="111"/>
      <c r="L60" s="111"/>
    </row>
    <row r="61" spans="1:12" s="48" customFormat="1" x14ac:dyDescent="0.25">
      <c r="A61" s="14">
        <v>43</v>
      </c>
      <c r="B61" s="14">
        <v>49690038</v>
      </c>
      <c r="C61" s="14">
        <v>42.4</v>
      </c>
      <c r="D61" s="80">
        <v>17953</v>
      </c>
      <c r="E61" s="80">
        <v>18633</v>
      </c>
      <c r="F61" s="13">
        <v>0.58479999999999999</v>
      </c>
      <c r="G61" s="46">
        <v>0.16462070347103605</v>
      </c>
      <c r="H61" s="47">
        <v>0.74942070347103606</v>
      </c>
      <c r="J61" s="64"/>
      <c r="K61" s="111"/>
      <c r="L61" s="111"/>
    </row>
    <row r="62" spans="1:12" s="48" customFormat="1" x14ac:dyDescent="0.25">
      <c r="A62" s="14">
        <v>44</v>
      </c>
      <c r="B62" s="14">
        <v>49690010</v>
      </c>
      <c r="C62" s="14">
        <v>45.4</v>
      </c>
      <c r="D62" s="80">
        <v>14011</v>
      </c>
      <c r="E62" s="80">
        <v>14537</v>
      </c>
      <c r="F62" s="13">
        <v>0.45235999999999998</v>
      </c>
      <c r="G62" s="46">
        <v>0.17626839475436404</v>
      </c>
      <c r="H62" s="47">
        <v>0.62862839475436405</v>
      </c>
      <c r="J62" s="64"/>
      <c r="K62" s="111"/>
      <c r="L62" s="111"/>
    </row>
    <row r="63" spans="1:12" s="48" customFormat="1" x14ac:dyDescent="0.25">
      <c r="A63" s="14">
        <v>45</v>
      </c>
      <c r="B63" s="14">
        <v>49690033</v>
      </c>
      <c r="C63" s="14">
        <v>51.4</v>
      </c>
      <c r="D63" s="80">
        <v>17800</v>
      </c>
      <c r="E63" s="80">
        <v>19146</v>
      </c>
      <c r="F63" s="13">
        <v>1.1575599999999999</v>
      </c>
      <c r="G63" s="46">
        <v>0.1995637773210201</v>
      </c>
      <c r="H63" s="47">
        <v>1.3571237773210201</v>
      </c>
      <c r="J63" s="64"/>
      <c r="K63" s="111"/>
      <c r="L63" s="111"/>
    </row>
    <row r="64" spans="1:12" s="48" customFormat="1" x14ac:dyDescent="0.25">
      <c r="A64" s="14">
        <v>46</v>
      </c>
      <c r="B64" s="14">
        <v>49690054</v>
      </c>
      <c r="C64" s="14">
        <v>53.1</v>
      </c>
      <c r="D64" s="80">
        <v>22516</v>
      </c>
      <c r="E64" s="80">
        <v>23808</v>
      </c>
      <c r="F64" s="13">
        <v>1.1111199999999999</v>
      </c>
      <c r="G64" s="46">
        <v>0.20616413571490599</v>
      </c>
      <c r="H64" s="47">
        <v>1.3172841357149059</v>
      </c>
      <c r="J64" s="64"/>
      <c r="K64" s="111"/>
      <c r="L64" s="111"/>
    </row>
    <row r="65" spans="1:12" s="48" customFormat="1" x14ac:dyDescent="0.25">
      <c r="A65" s="14">
        <v>47</v>
      </c>
      <c r="B65" s="14">
        <v>49690036</v>
      </c>
      <c r="C65" s="14">
        <v>49.9</v>
      </c>
      <c r="D65" s="80">
        <v>6771</v>
      </c>
      <c r="E65" s="80">
        <v>6798</v>
      </c>
      <c r="F65" s="13">
        <v>2.3220000000000001E-2</v>
      </c>
      <c r="G65" s="46">
        <v>0.19373993167935608</v>
      </c>
      <c r="H65" s="47">
        <v>0.21695993167935607</v>
      </c>
      <c r="J65" s="64"/>
      <c r="K65" s="111"/>
      <c r="L65" s="111"/>
    </row>
    <row r="66" spans="1:12" s="48" customFormat="1" x14ac:dyDescent="0.25">
      <c r="A66" s="14">
        <v>48</v>
      </c>
      <c r="B66" s="14">
        <v>49690043</v>
      </c>
      <c r="C66" s="14">
        <v>79.900000000000006</v>
      </c>
      <c r="D66" s="80">
        <v>13364</v>
      </c>
      <c r="E66" s="80">
        <v>14567</v>
      </c>
      <c r="F66" s="13">
        <v>1.0345800000000001</v>
      </c>
      <c r="G66" s="46">
        <v>0.31021684451263631</v>
      </c>
      <c r="H66" s="47">
        <v>1.3447968445126364</v>
      </c>
      <c r="J66" s="64"/>
      <c r="K66" s="111"/>
      <c r="L66" s="111"/>
    </row>
    <row r="67" spans="1:12" s="48" customFormat="1" x14ac:dyDescent="0.25">
      <c r="A67" s="14">
        <v>49</v>
      </c>
      <c r="B67" s="14">
        <v>49690052</v>
      </c>
      <c r="C67" s="14">
        <v>78</v>
      </c>
      <c r="D67" s="80">
        <v>37968</v>
      </c>
      <c r="E67" s="80">
        <v>39863</v>
      </c>
      <c r="F67" s="13">
        <v>1.6296999999999999</v>
      </c>
      <c r="G67" s="46">
        <v>0.30283997336652857</v>
      </c>
      <c r="H67" s="47">
        <v>1.9325399733665285</v>
      </c>
      <c r="J67" s="64"/>
      <c r="K67" s="111"/>
      <c r="L67" s="111"/>
    </row>
    <row r="68" spans="1:12" s="48" customFormat="1" x14ac:dyDescent="0.25">
      <c r="A68" s="14">
        <v>50</v>
      </c>
      <c r="B68" s="14">
        <v>49690050</v>
      </c>
      <c r="C68" s="14">
        <v>87</v>
      </c>
      <c r="D68" s="80">
        <v>14870</v>
      </c>
      <c r="E68" s="80">
        <v>16391</v>
      </c>
      <c r="F68" s="13">
        <v>1.30806</v>
      </c>
      <c r="G68" s="46">
        <v>0.33778304721651264</v>
      </c>
      <c r="H68" s="47">
        <v>1.6458430472165126</v>
      </c>
      <c r="J68" s="64"/>
      <c r="K68" s="111"/>
      <c r="L68" s="111"/>
    </row>
    <row r="69" spans="1:12" s="48" customFormat="1" x14ac:dyDescent="0.25">
      <c r="A69" s="14">
        <v>51</v>
      </c>
      <c r="B69" s="14">
        <v>49690014</v>
      </c>
      <c r="C69" s="14">
        <v>57</v>
      </c>
      <c r="D69" s="80">
        <v>6820</v>
      </c>
      <c r="E69" s="80">
        <v>6820</v>
      </c>
      <c r="F69" s="13">
        <v>0</v>
      </c>
      <c r="G69" s="46">
        <v>0.22130613438323241</v>
      </c>
      <c r="H69" s="47">
        <v>0.22130613438323241</v>
      </c>
      <c r="J69" s="64"/>
      <c r="K69" s="111"/>
      <c r="L69" s="111"/>
    </row>
    <row r="70" spans="1:12" s="48" customFormat="1" x14ac:dyDescent="0.25">
      <c r="A70" s="14">
        <v>52</v>
      </c>
      <c r="B70" s="14">
        <v>49690037</v>
      </c>
      <c r="C70" s="14">
        <v>42.2</v>
      </c>
      <c r="D70" s="80">
        <v>12898</v>
      </c>
      <c r="E70" s="80">
        <v>12898</v>
      </c>
      <c r="F70" s="13">
        <v>0</v>
      </c>
      <c r="G70" s="46">
        <v>0.16384419071881415</v>
      </c>
      <c r="H70" s="47">
        <v>0.16384419071881415</v>
      </c>
      <c r="J70" s="64"/>
      <c r="K70" s="111"/>
      <c r="L70" s="111"/>
    </row>
    <row r="71" spans="1:12" s="48" customFormat="1" x14ac:dyDescent="0.25">
      <c r="A71" s="14">
        <v>53</v>
      </c>
      <c r="B71" s="14">
        <v>49690056</v>
      </c>
      <c r="C71" s="14">
        <v>45.5</v>
      </c>
      <c r="D71" s="80">
        <v>11586</v>
      </c>
      <c r="E71" s="80">
        <v>12206</v>
      </c>
      <c r="F71" s="13">
        <v>0.53320000000000001</v>
      </c>
      <c r="G71" s="46">
        <v>0.17665665113047496</v>
      </c>
      <c r="H71" s="47">
        <v>0.70985665113047491</v>
      </c>
      <c r="J71" s="64"/>
      <c r="K71" s="111"/>
      <c r="L71" s="111"/>
    </row>
    <row r="72" spans="1:12" s="48" customFormat="1" x14ac:dyDescent="0.25">
      <c r="A72" s="14">
        <v>54</v>
      </c>
      <c r="B72" s="14">
        <v>49690032</v>
      </c>
      <c r="C72" s="14">
        <v>51.6</v>
      </c>
      <c r="D72" s="80">
        <v>10207</v>
      </c>
      <c r="E72" s="80">
        <v>10255</v>
      </c>
      <c r="F72" s="13">
        <v>4.1279999999999997E-2</v>
      </c>
      <c r="G72" s="46">
        <v>0.20034029007324197</v>
      </c>
      <c r="H72" s="47">
        <v>0.24162029007324198</v>
      </c>
      <c r="J72" s="64"/>
      <c r="K72" s="111"/>
      <c r="L72" s="111"/>
    </row>
    <row r="73" spans="1:12" s="48" customFormat="1" x14ac:dyDescent="0.25">
      <c r="A73" s="14">
        <v>55</v>
      </c>
      <c r="B73" s="14">
        <v>49690055</v>
      </c>
      <c r="C73" s="14">
        <v>52.7</v>
      </c>
      <c r="D73" s="80">
        <v>26946</v>
      </c>
      <c r="E73" s="80">
        <v>28074</v>
      </c>
      <c r="F73" s="13">
        <v>0.97007999999999994</v>
      </c>
      <c r="G73" s="46">
        <v>0.20461111021046224</v>
      </c>
      <c r="H73" s="47">
        <v>1.1746911102104622</v>
      </c>
      <c r="J73" s="64"/>
      <c r="K73" s="111"/>
      <c r="L73" s="111"/>
    </row>
    <row r="74" spans="1:12" s="48" customFormat="1" x14ac:dyDescent="0.25">
      <c r="A74" s="14">
        <v>56</v>
      </c>
      <c r="B74" s="14">
        <v>49690058</v>
      </c>
      <c r="C74" s="14">
        <v>49.9</v>
      </c>
      <c r="D74" s="80">
        <v>17752</v>
      </c>
      <c r="E74" s="80">
        <v>18726</v>
      </c>
      <c r="F74" s="13">
        <v>0.83763999999999994</v>
      </c>
      <c r="G74" s="46">
        <v>0.19373993167935608</v>
      </c>
      <c r="H74" s="47">
        <v>1.0313799316793559</v>
      </c>
      <c r="J74" s="64"/>
      <c r="K74" s="111"/>
      <c r="L74" s="111"/>
    </row>
    <row r="75" spans="1:12" s="48" customFormat="1" x14ac:dyDescent="0.25">
      <c r="A75" s="14">
        <v>57</v>
      </c>
      <c r="B75" s="14">
        <v>49690011</v>
      </c>
      <c r="C75" s="14">
        <v>79.5</v>
      </c>
      <c r="D75" s="80">
        <v>20750</v>
      </c>
      <c r="E75" s="80">
        <v>21759</v>
      </c>
      <c r="F75" s="13">
        <v>0.86773999999999996</v>
      </c>
      <c r="G75" s="46">
        <v>0.30866381900819256</v>
      </c>
      <c r="H75" s="47">
        <v>1.1764038190081925</v>
      </c>
      <c r="J75" s="64"/>
      <c r="K75" s="111"/>
      <c r="L75" s="111"/>
    </row>
    <row r="76" spans="1:12" s="48" customFormat="1" x14ac:dyDescent="0.25">
      <c r="A76" s="14">
        <v>58</v>
      </c>
      <c r="B76" s="14">
        <v>49690061</v>
      </c>
      <c r="C76" s="14">
        <v>78.099999999999994</v>
      </c>
      <c r="D76" s="80">
        <v>32028</v>
      </c>
      <c r="E76" s="80">
        <v>33402</v>
      </c>
      <c r="F76" s="13">
        <v>1.18164</v>
      </c>
      <c r="G76" s="46">
        <v>0.30322822974263947</v>
      </c>
      <c r="H76" s="47">
        <v>1.4848682297426394</v>
      </c>
      <c r="J76" s="64"/>
      <c r="K76" s="111"/>
      <c r="L76" s="111"/>
    </row>
    <row r="77" spans="1:12" s="48" customFormat="1" x14ac:dyDescent="0.25">
      <c r="A77" s="14">
        <v>59</v>
      </c>
      <c r="B77" s="14">
        <v>49690059</v>
      </c>
      <c r="C77" s="14">
        <v>87</v>
      </c>
      <c r="D77" s="80">
        <v>29506</v>
      </c>
      <c r="E77" s="80">
        <v>30284</v>
      </c>
      <c r="F77" s="13">
        <v>0.66908000000000001</v>
      </c>
      <c r="G77" s="46">
        <v>0.33778304721651264</v>
      </c>
      <c r="H77" s="47">
        <v>1.0068630472165125</v>
      </c>
      <c r="J77" s="64"/>
      <c r="K77" s="111"/>
      <c r="L77" s="111"/>
    </row>
    <row r="78" spans="1:12" s="48" customFormat="1" x14ac:dyDescent="0.25">
      <c r="A78" s="14">
        <v>60</v>
      </c>
      <c r="B78" s="14">
        <v>49690049</v>
      </c>
      <c r="C78" s="14">
        <v>56.7</v>
      </c>
      <c r="D78" s="80">
        <v>20521</v>
      </c>
      <c r="E78" s="80">
        <v>21513</v>
      </c>
      <c r="F78" s="13">
        <v>0.85311999999999999</v>
      </c>
      <c r="G78" s="46">
        <v>0.22014136525489961</v>
      </c>
      <c r="H78" s="47">
        <v>1.0732613652548997</v>
      </c>
      <c r="J78" s="64"/>
      <c r="K78" s="111"/>
      <c r="L78" s="111"/>
    </row>
    <row r="79" spans="1:12" s="48" customFormat="1" x14ac:dyDescent="0.25">
      <c r="A79" s="14">
        <v>61</v>
      </c>
      <c r="B79" s="14">
        <v>49690044</v>
      </c>
      <c r="C79" s="14">
        <v>42.5</v>
      </c>
      <c r="D79" s="80">
        <v>11294</v>
      </c>
      <c r="E79" s="80">
        <v>12104</v>
      </c>
      <c r="F79" s="13">
        <v>0.6966</v>
      </c>
      <c r="G79" s="46">
        <v>0.16500895984714697</v>
      </c>
      <c r="H79" s="47">
        <v>0.86160895984714703</v>
      </c>
      <c r="J79" s="64"/>
      <c r="K79" s="111"/>
      <c r="L79" s="111"/>
    </row>
    <row r="80" spans="1:12" s="48" customFormat="1" x14ac:dyDescent="0.25">
      <c r="A80" s="14">
        <v>62</v>
      </c>
      <c r="B80" s="14">
        <v>49690047</v>
      </c>
      <c r="C80" s="14">
        <v>45.1</v>
      </c>
      <c r="D80" s="80">
        <v>5948</v>
      </c>
      <c r="E80" s="80">
        <v>7134</v>
      </c>
      <c r="F80" s="13">
        <v>1.01996</v>
      </c>
      <c r="G80" s="46">
        <v>0.17510362562603124</v>
      </c>
      <c r="H80" s="47">
        <v>1.1950636256260312</v>
      </c>
      <c r="J80" s="64"/>
      <c r="K80" s="111"/>
      <c r="L80" s="111"/>
    </row>
    <row r="81" spans="1:12" s="48" customFormat="1" x14ac:dyDescent="0.25">
      <c r="A81" s="14">
        <v>63</v>
      </c>
      <c r="B81" s="14">
        <v>49690046</v>
      </c>
      <c r="C81" s="14">
        <v>51.3</v>
      </c>
      <c r="D81" s="80">
        <v>8511</v>
      </c>
      <c r="E81" s="80">
        <v>8511</v>
      </c>
      <c r="F81" s="13">
        <v>0</v>
      </c>
      <c r="G81" s="46">
        <v>0.19917552094490915</v>
      </c>
      <c r="H81" s="47">
        <v>0.19917552094490915</v>
      </c>
      <c r="J81" s="64"/>
      <c r="K81" s="111"/>
      <c r="L81" s="111"/>
    </row>
    <row r="82" spans="1:12" s="48" customFormat="1" x14ac:dyDescent="0.25">
      <c r="A82" s="14">
        <v>64</v>
      </c>
      <c r="B82" s="85" t="s">
        <v>49</v>
      </c>
      <c r="C82" s="14">
        <v>52.3</v>
      </c>
      <c r="D82" s="86">
        <v>5.45</v>
      </c>
      <c r="E82" s="86">
        <v>5.73</v>
      </c>
      <c r="F82" s="13">
        <v>0.28000000000000025</v>
      </c>
      <c r="G82" s="46">
        <v>0.20305808470601847</v>
      </c>
      <c r="H82" s="47">
        <v>0.48305808470601874</v>
      </c>
      <c r="J82" s="64"/>
      <c r="K82" s="111"/>
      <c r="L82" s="111"/>
    </row>
    <row r="83" spans="1:12" s="48" customFormat="1" x14ac:dyDescent="0.25">
      <c r="A83" s="14">
        <v>65</v>
      </c>
      <c r="B83" s="14">
        <v>49690060</v>
      </c>
      <c r="C83" s="14">
        <v>49.5</v>
      </c>
      <c r="D83" s="80">
        <v>21579</v>
      </c>
      <c r="E83" s="80">
        <v>22656</v>
      </c>
      <c r="F83" s="13">
        <v>0.92621999999999993</v>
      </c>
      <c r="G83" s="46">
        <v>0.19218690617491235</v>
      </c>
      <c r="H83" s="47">
        <v>1.1184069061749122</v>
      </c>
      <c r="J83" s="64"/>
      <c r="K83" s="111"/>
      <c r="L83" s="111"/>
    </row>
    <row r="84" spans="1:12" s="48" customFormat="1" x14ac:dyDescent="0.25">
      <c r="A84" s="14">
        <v>66</v>
      </c>
      <c r="B84" s="14">
        <v>49690051</v>
      </c>
      <c r="C84" s="14">
        <v>78.900000000000006</v>
      </c>
      <c r="D84" s="80">
        <v>18399</v>
      </c>
      <c r="E84" s="80">
        <v>18399</v>
      </c>
      <c r="F84" s="13">
        <v>0</v>
      </c>
      <c r="G84" s="46">
        <v>0.30633428075152697</v>
      </c>
      <c r="H84" s="47">
        <v>0.30633428075152697</v>
      </c>
      <c r="J84" s="64"/>
      <c r="K84" s="111"/>
      <c r="L84" s="111"/>
    </row>
    <row r="85" spans="1:12" s="48" customFormat="1" x14ac:dyDescent="0.25">
      <c r="A85" s="14">
        <v>67</v>
      </c>
      <c r="B85" s="14">
        <v>49694374</v>
      </c>
      <c r="C85" s="14">
        <v>78.099999999999994</v>
      </c>
      <c r="D85" s="80">
        <v>7676</v>
      </c>
      <c r="E85" s="80">
        <v>7676</v>
      </c>
      <c r="F85" s="13">
        <v>0</v>
      </c>
      <c r="G85" s="46">
        <v>0.30322822974263947</v>
      </c>
      <c r="H85" s="47">
        <v>0.30322822974263947</v>
      </c>
      <c r="J85" s="64"/>
      <c r="K85" s="111"/>
      <c r="L85" s="111"/>
    </row>
    <row r="86" spans="1:12" s="48" customFormat="1" x14ac:dyDescent="0.25">
      <c r="A86" s="14">
        <v>68</v>
      </c>
      <c r="B86" s="14">
        <v>49690030</v>
      </c>
      <c r="C86" s="14">
        <v>78.099999999999994</v>
      </c>
      <c r="D86" s="80">
        <v>28486</v>
      </c>
      <c r="E86" s="80">
        <v>29419</v>
      </c>
      <c r="F86" s="13">
        <v>0.80237999999999998</v>
      </c>
      <c r="G86" s="46">
        <v>0.30322822974263947</v>
      </c>
      <c r="H86" s="47">
        <v>1.1056082297426395</v>
      </c>
      <c r="J86" s="64"/>
      <c r="K86" s="111"/>
      <c r="L86" s="111"/>
    </row>
    <row r="87" spans="1:12" s="48" customFormat="1" x14ac:dyDescent="0.25">
      <c r="A87" s="14">
        <v>69</v>
      </c>
      <c r="B87" s="14">
        <v>49690022</v>
      </c>
      <c r="C87" s="14">
        <v>56.8</v>
      </c>
      <c r="D87" s="80">
        <v>8224</v>
      </c>
      <c r="E87" s="80">
        <v>8587</v>
      </c>
      <c r="F87" s="13">
        <v>0.31218000000000001</v>
      </c>
      <c r="G87" s="46">
        <v>0.22052962163101053</v>
      </c>
      <c r="H87" s="47">
        <v>0.53270962163101054</v>
      </c>
      <c r="J87" s="64"/>
      <c r="K87" s="111"/>
      <c r="L87" s="111"/>
    </row>
    <row r="88" spans="1:12" s="48" customFormat="1" x14ac:dyDescent="0.25">
      <c r="A88" s="14">
        <v>70</v>
      </c>
      <c r="B88" s="14">
        <v>49690018</v>
      </c>
      <c r="C88" s="14">
        <v>42</v>
      </c>
      <c r="D88" s="80">
        <v>12024</v>
      </c>
      <c r="E88" s="80">
        <v>13021</v>
      </c>
      <c r="F88" s="13">
        <v>0.85741999999999996</v>
      </c>
      <c r="G88" s="46">
        <v>0.16306767796659227</v>
      </c>
      <c r="H88" s="47">
        <v>1.0204876779665923</v>
      </c>
      <c r="J88" s="64"/>
      <c r="K88" s="111"/>
      <c r="L88" s="111"/>
    </row>
    <row r="89" spans="1:12" s="48" customFormat="1" x14ac:dyDescent="0.25">
      <c r="A89" s="14">
        <v>71</v>
      </c>
      <c r="B89" s="14">
        <v>49690021</v>
      </c>
      <c r="C89" s="14">
        <v>45.2</v>
      </c>
      <c r="D89" s="80">
        <v>14806</v>
      </c>
      <c r="E89" s="80">
        <v>15534</v>
      </c>
      <c r="F89" s="13">
        <v>0.62607999999999997</v>
      </c>
      <c r="G89" s="46">
        <v>0.17549188200214222</v>
      </c>
      <c r="H89" s="47">
        <v>0.80157188200214224</v>
      </c>
      <c r="J89" s="64"/>
      <c r="K89" s="111"/>
      <c r="L89" s="111"/>
    </row>
    <row r="90" spans="1:12" s="48" customFormat="1" x14ac:dyDescent="0.25">
      <c r="A90" s="14">
        <v>72</v>
      </c>
      <c r="B90" s="14">
        <v>49690037</v>
      </c>
      <c r="C90" s="14">
        <v>51.4</v>
      </c>
      <c r="D90" s="80">
        <v>4978</v>
      </c>
      <c r="E90" s="80">
        <v>4978</v>
      </c>
      <c r="F90" s="13">
        <v>0</v>
      </c>
      <c r="G90" s="46">
        <v>0.1995637773210201</v>
      </c>
      <c r="H90" s="47">
        <v>0.1995637773210201</v>
      </c>
      <c r="J90" s="64"/>
      <c r="K90" s="111"/>
      <c r="L90" s="111"/>
    </row>
    <row r="91" spans="1:12" s="48" customFormat="1" x14ac:dyDescent="0.25">
      <c r="A91" s="14">
        <v>73</v>
      </c>
      <c r="B91" s="14">
        <v>49690034</v>
      </c>
      <c r="C91" s="14">
        <v>52.1</v>
      </c>
      <c r="D91" s="80">
        <v>17783</v>
      </c>
      <c r="E91" s="80">
        <v>18834</v>
      </c>
      <c r="F91" s="13">
        <v>0.90386</v>
      </c>
      <c r="G91" s="46">
        <v>0.20228157195379662</v>
      </c>
      <c r="H91" s="47">
        <v>1.1061415719537966</v>
      </c>
      <c r="J91" s="64"/>
      <c r="K91" s="111"/>
      <c r="L91" s="111"/>
    </row>
    <row r="92" spans="1:12" s="48" customFormat="1" x14ac:dyDescent="0.25">
      <c r="A92" s="14">
        <v>74</v>
      </c>
      <c r="B92" s="14">
        <v>49777205</v>
      </c>
      <c r="C92" s="14">
        <v>49.7</v>
      </c>
      <c r="D92" s="80">
        <v>12670</v>
      </c>
      <c r="E92" s="80">
        <v>13363</v>
      </c>
      <c r="F92" s="13">
        <v>0.59597999999999995</v>
      </c>
      <c r="G92" s="46">
        <v>0.19296341892713423</v>
      </c>
      <c r="H92" s="47">
        <v>0.78894341892713415</v>
      </c>
      <c r="J92" s="64"/>
      <c r="K92" s="111"/>
      <c r="L92" s="111"/>
    </row>
    <row r="93" spans="1:12" s="48" customFormat="1" x14ac:dyDescent="0.25">
      <c r="A93" s="14">
        <v>75</v>
      </c>
      <c r="B93" s="14">
        <v>49730686</v>
      </c>
      <c r="C93" s="14">
        <v>79</v>
      </c>
      <c r="D93" s="80">
        <v>20773</v>
      </c>
      <c r="E93" s="80">
        <v>21932</v>
      </c>
      <c r="F93" s="13">
        <v>0.99673999999999996</v>
      </c>
      <c r="G93" s="46">
        <v>0.30672253712763792</v>
      </c>
      <c r="H93" s="47">
        <v>1.3034625371276378</v>
      </c>
      <c r="J93" s="64"/>
      <c r="K93" s="111"/>
      <c r="L93" s="111"/>
    </row>
    <row r="94" spans="1:12" s="48" customFormat="1" x14ac:dyDescent="0.25">
      <c r="A94" s="14">
        <v>76</v>
      </c>
      <c r="B94" s="14">
        <v>49690025</v>
      </c>
      <c r="C94" s="14">
        <v>78.3</v>
      </c>
      <c r="D94" s="80">
        <v>32453</v>
      </c>
      <c r="E94" s="80">
        <v>33838</v>
      </c>
      <c r="F94" s="13">
        <v>1.1911</v>
      </c>
      <c r="G94" s="46">
        <v>0.30400474249486131</v>
      </c>
      <c r="H94" s="47">
        <v>1.4951047424948614</v>
      </c>
      <c r="J94" s="64"/>
      <c r="K94" s="111"/>
      <c r="L94" s="111"/>
    </row>
    <row r="95" spans="1:12" s="48" customFormat="1" x14ac:dyDescent="0.25">
      <c r="A95" s="14">
        <v>77</v>
      </c>
      <c r="B95" s="14">
        <v>49690042</v>
      </c>
      <c r="C95" s="14">
        <v>78.2</v>
      </c>
      <c r="D95" s="80">
        <v>9998</v>
      </c>
      <c r="E95" s="80">
        <v>9998</v>
      </c>
      <c r="F95" s="13">
        <v>0</v>
      </c>
      <c r="G95" s="46">
        <v>0.30361648611875047</v>
      </c>
      <c r="H95" s="47">
        <v>0.30361648611875047</v>
      </c>
      <c r="J95" s="64"/>
      <c r="K95" s="111"/>
      <c r="L95" s="111"/>
    </row>
    <row r="96" spans="1:12" s="48" customFormat="1" x14ac:dyDescent="0.25">
      <c r="A96" s="14">
        <v>78</v>
      </c>
      <c r="B96" s="14">
        <v>49730694</v>
      </c>
      <c r="C96" s="14">
        <v>56.7</v>
      </c>
      <c r="D96" s="80">
        <v>7717</v>
      </c>
      <c r="E96" s="80">
        <v>8462</v>
      </c>
      <c r="F96" s="13">
        <v>0.64069999999999994</v>
      </c>
      <c r="G96" s="46">
        <v>0.22014136525489961</v>
      </c>
      <c r="H96" s="47">
        <v>0.86084136525489952</v>
      </c>
      <c r="J96" s="64"/>
      <c r="K96" s="111"/>
      <c r="L96" s="111"/>
    </row>
    <row r="97" spans="1:12" s="48" customFormat="1" x14ac:dyDescent="0.25">
      <c r="A97" s="14">
        <v>79</v>
      </c>
      <c r="B97" s="14">
        <v>49690039</v>
      </c>
      <c r="C97" s="14">
        <v>42</v>
      </c>
      <c r="D97" s="80">
        <v>3149</v>
      </c>
      <c r="E97" s="80">
        <v>3149</v>
      </c>
      <c r="F97" s="13">
        <v>0</v>
      </c>
      <c r="G97" s="46">
        <v>0.16306767796659227</v>
      </c>
      <c r="H97" s="47">
        <v>0.16306767796659227</v>
      </c>
      <c r="J97" s="64"/>
      <c r="K97" s="111"/>
      <c r="L97" s="111"/>
    </row>
    <row r="98" spans="1:12" s="48" customFormat="1" x14ac:dyDescent="0.25">
      <c r="A98" s="14">
        <v>80</v>
      </c>
      <c r="B98" s="14">
        <v>49730693</v>
      </c>
      <c r="C98" s="14">
        <v>44.9</v>
      </c>
      <c r="D98" s="80">
        <v>17386</v>
      </c>
      <c r="E98" s="80">
        <v>18191</v>
      </c>
      <c r="F98" s="13">
        <v>0.69230000000000003</v>
      </c>
      <c r="G98" s="46">
        <v>0.17432711287380936</v>
      </c>
      <c r="H98" s="47">
        <v>0.86662711287380945</v>
      </c>
      <c r="J98" s="64"/>
      <c r="K98" s="111"/>
      <c r="L98" s="111"/>
    </row>
    <row r="99" spans="1:12" s="48" customFormat="1" x14ac:dyDescent="0.25">
      <c r="A99" s="14">
        <v>81</v>
      </c>
      <c r="B99" s="14">
        <v>49730689</v>
      </c>
      <c r="C99" s="14">
        <v>51.3</v>
      </c>
      <c r="D99" s="80">
        <v>19055</v>
      </c>
      <c r="E99" s="80">
        <v>19055</v>
      </c>
      <c r="F99" s="13">
        <v>0</v>
      </c>
      <c r="G99" s="46">
        <v>0.19917552094490915</v>
      </c>
      <c r="H99" s="47">
        <v>0.19917552094490915</v>
      </c>
      <c r="J99" s="64"/>
      <c r="K99" s="111"/>
      <c r="L99" s="111"/>
    </row>
    <row r="100" spans="1:12" s="48" customFormat="1" x14ac:dyDescent="0.25">
      <c r="A100" s="14">
        <v>82</v>
      </c>
      <c r="B100" s="14">
        <v>49777206</v>
      </c>
      <c r="C100" s="14">
        <v>51.6</v>
      </c>
      <c r="D100" s="80">
        <v>27117</v>
      </c>
      <c r="E100" s="80">
        <v>28432</v>
      </c>
      <c r="F100" s="13">
        <v>1.1309</v>
      </c>
      <c r="G100" s="46">
        <v>0.20034029007324197</v>
      </c>
      <c r="H100" s="47">
        <v>1.3312402900732421</v>
      </c>
      <c r="J100" s="64"/>
      <c r="K100" s="111"/>
      <c r="L100" s="111"/>
    </row>
    <row r="101" spans="1:12" s="48" customFormat="1" x14ac:dyDescent="0.25">
      <c r="A101" s="14">
        <v>83</v>
      </c>
      <c r="B101" s="14">
        <v>49777193</v>
      </c>
      <c r="C101" s="14">
        <v>49.7</v>
      </c>
      <c r="D101" s="80">
        <v>4439</v>
      </c>
      <c r="E101" s="80">
        <v>4439</v>
      </c>
      <c r="F101" s="13">
        <v>0</v>
      </c>
      <c r="G101" s="46">
        <v>0.19296341892713423</v>
      </c>
      <c r="H101" s="47">
        <v>0.19296341892713423</v>
      </c>
      <c r="J101" s="64"/>
      <c r="K101" s="111"/>
      <c r="L101" s="111"/>
    </row>
    <row r="102" spans="1:12" s="48" customFormat="1" x14ac:dyDescent="0.25">
      <c r="A102" s="14">
        <v>84</v>
      </c>
      <c r="B102" s="14">
        <v>49777196</v>
      </c>
      <c r="C102" s="14">
        <v>75.7</v>
      </c>
      <c r="D102" s="80">
        <v>6644</v>
      </c>
      <c r="E102" s="80">
        <v>6644</v>
      </c>
      <c r="F102" s="13">
        <v>0</v>
      </c>
      <c r="G102" s="46">
        <v>0.29391007671597708</v>
      </c>
      <c r="H102" s="47">
        <v>0.29391007671597708</v>
      </c>
      <c r="J102" s="64"/>
      <c r="K102" s="111"/>
      <c r="L102" s="111"/>
    </row>
    <row r="103" spans="1:12" s="48" customFormat="1" x14ac:dyDescent="0.25">
      <c r="A103" s="14">
        <v>85</v>
      </c>
      <c r="B103" s="14">
        <v>49777188</v>
      </c>
      <c r="C103" s="14">
        <v>88.1</v>
      </c>
      <c r="D103" s="80">
        <v>28172</v>
      </c>
      <c r="E103" s="80">
        <v>28458</v>
      </c>
      <c r="F103" s="13">
        <v>0.24595999999999998</v>
      </c>
      <c r="G103" s="46">
        <v>0.34205386735373283</v>
      </c>
      <c r="H103" s="47">
        <v>0.58801386735373284</v>
      </c>
      <c r="J103" s="64"/>
      <c r="K103" s="111"/>
      <c r="L103" s="111"/>
    </row>
    <row r="104" spans="1:12" s="48" customFormat="1" x14ac:dyDescent="0.25">
      <c r="A104" s="14">
        <v>86</v>
      </c>
      <c r="B104" s="14">
        <v>49690031</v>
      </c>
      <c r="C104" s="14">
        <v>49</v>
      </c>
      <c r="D104" s="80">
        <v>17731</v>
      </c>
      <c r="E104" s="80">
        <v>18809</v>
      </c>
      <c r="F104" s="13">
        <v>0.92708000000000002</v>
      </c>
      <c r="G104" s="46">
        <v>0.19024562429435765</v>
      </c>
      <c r="H104" s="47">
        <v>1.1173256242943577</v>
      </c>
      <c r="J104" s="64"/>
      <c r="K104" s="111"/>
      <c r="L104" s="111"/>
    </row>
    <row r="105" spans="1:12" s="48" customFormat="1" x14ac:dyDescent="0.25">
      <c r="A105" s="14">
        <v>87</v>
      </c>
      <c r="B105" s="14">
        <v>49730696</v>
      </c>
      <c r="C105" s="14">
        <v>42.6</v>
      </c>
      <c r="D105" s="80">
        <v>11494</v>
      </c>
      <c r="E105" s="80">
        <v>11995</v>
      </c>
      <c r="F105" s="13">
        <v>0.43085999999999997</v>
      </c>
      <c r="G105" s="46">
        <v>0.16539721622325793</v>
      </c>
      <c r="H105" s="47">
        <v>0.59625721622325789</v>
      </c>
      <c r="J105" s="64"/>
      <c r="K105" s="111"/>
      <c r="L105" s="111"/>
    </row>
    <row r="106" spans="1:12" s="48" customFormat="1" x14ac:dyDescent="0.25">
      <c r="A106" s="14">
        <v>88</v>
      </c>
      <c r="B106" s="14">
        <v>49777183</v>
      </c>
      <c r="C106" s="14">
        <v>45</v>
      </c>
      <c r="D106" s="80">
        <v>10414</v>
      </c>
      <c r="E106" s="80">
        <v>10414</v>
      </c>
      <c r="F106" s="13">
        <v>0</v>
      </c>
      <c r="G106" s="46">
        <v>0.17471536924992032</v>
      </c>
      <c r="H106" s="47">
        <v>0.17471536924992032</v>
      </c>
      <c r="J106" s="64"/>
      <c r="K106" s="111"/>
      <c r="L106" s="111"/>
    </row>
    <row r="107" spans="1:12" s="48" customFormat="1" x14ac:dyDescent="0.25">
      <c r="A107" s="14">
        <v>89</v>
      </c>
      <c r="B107" s="14">
        <v>49690045</v>
      </c>
      <c r="C107" s="14">
        <v>51.2</v>
      </c>
      <c r="D107" s="80">
        <v>23518</v>
      </c>
      <c r="E107" s="80">
        <v>24881</v>
      </c>
      <c r="F107" s="13">
        <v>1.17218</v>
      </c>
      <c r="G107" s="46">
        <v>0.19878726456879822</v>
      </c>
      <c r="H107" s="47">
        <v>1.3709672645687982</v>
      </c>
      <c r="J107" s="64"/>
      <c r="K107" s="111"/>
      <c r="L107" s="111"/>
    </row>
    <row r="108" spans="1:12" s="48" customFormat="1" x14ac:dyDescent="0.25">
      <c r="A108" s="14">
        <v>90</v>
      </c>
      <c r="B108" s="14">
        <v>49777189</v>
      </c>
      <c r="C108" s="14">
        <v>52.1</v>
      </c>
      <c r="D108" s="80">
        <v>13862</v>
      </c>
      <c r="E108" s="80">
        <v>14877</v>
      </c>
      <c r="F108" s="13">
        <v>0.87290000000000001</v>
      </c>
      <c r="G108" s="46">
        <v>0.20228157195379662</v>
      </c>
      <c r="H108" s="47">
        <v>1.0751815719537967</v>
      </c>
      <c r="J108" s="64"/>
      <c r="K108" s="111"/>
      <c r="L108" s="111"/>
    </row>
    <row r="109" spans="1:12" s="48" customFormat="1" x14ac:dyDescent="0.25">
      <c r="A109" s="14">
        <v>91</v>
      </c>
      <c r="B109" s="14">
        <v>49777185</v>
      </c>
      <c r="C109" s="14">
        <v>49.8</v>
      </c>
      <c r="D109" s="80">
        <v>24957</v>
      </c>
      <c r="E109" s="80">
        <v>25998</v>
      </c>
      <c r="F109" s="13">
        <v>0.89525999999999994</v>
      </c>
      <c r="G109" s="46">
        <v>0.19335167530324515</v>
      </c>
      <c r="H109" s="47">
        <v>1.0886116753032451</v>
      </c>
      <c r="J109" s="64"/>
      <c r="K109" s="111"/>
      <c r="L109" s="111"/>
    </row>
    <row r="110" spans="1:12" s="48" customFormat="1" x14ac:dyDescent="0.25">
      <c r="A110" s="14">
        <v>92</v>
      </c>
      <c r="B110" s="14">
        <v>49777190</v>
      </c>
      <c r="C110" s="14">
        <v>75.5</v>
      </c>
      <c r="D110" s="80">
        <v>25364</v>
      </c>
      <c r="E110" s="80">
        <v>25821</v>
      </c>
      <c r="F110" s="13">
        <v>0.39301999999999998</v>
      </c>
      <c r="G110" s="46">
        <v>0.29313356396375523</v>
      </c>
      <c r="H110" s="47">
        <v>0.68615356396375526</v>
      </c>
      <c r="J110" s="64"/>
      <c r="K110" s="111"/>
      <c r="L110" s="111"/>
    </row>
    <row r="111" spans="1:12" s="48" customFormat="1" x14ac:dyDescent="0.25">
      <c r="A111" s="14">
        <v>93</v>
      </c>
      <c r="B111" s="14">
        <v>49730704</v>
      </c>
      <c r="C111" s="14">
        <v>34</v>
      </c>
      <c r="D111" s="80">
        <v>8239</v>
      </c>
      <c r="E111" s="80">
        <v>8239</v>
      </c>
      <c r="F111" s="13">
        <v>0</v>
      </c>
      <c r="G111" s="46">
        <v>0.13200716787771757</v>
      </c>
      <c r="H111" s="47">
        <v>0.13200716787771757</v>
      </c>
      <c r="J111" s="64"/>
      <c r="K111" s="111"/>
      <c r="L111" s="111"/>
    </row>
    <row r="112" spans="1:12" s="48" customFormat="1" x14ac:dyDescent="0.25">
      <c r="A112" s="118" t="s">
        <v>3</v>
      </c>
      <c r="B112" s="14">
        <v>49777192</v>
      </c>
      <c r="C112" s="14">
        <v>49.1</v>
      </c>
      <c r="D112" s="80">
        <v>6982</v>
      </c>
      <c r="E112" s="80">
        <v>6982</v>
      </c>
      <c r="F112" s="13">
        <v>0</v>
      </c>
      <c r="G112" s="46">
        <v>0.19063388067046863</v>
      </c>
      <c r="H112" s="47">
        <v>0.19063388067046863</v>
      </c>
      <c r="J112" s="64"/>
      <c r="K112" s="111"/>
      <c r="L112" s="111"/>
    </row>
    <row r="113" spans="1:12" s="48" customFormat="1" x14ac:dyDescent="0.25">
      <c r="A113" s="14">
        <v>94</v>
      </c>
      <c r="B113" s="14">
        <v>49777209</v>
      </c>
      <c r="C113" s="14">
        <v>48.5</v>
      </c>
      <c r="D113" s="80">
        <v>4617</v>
      </c>
      <c r="E113" s="80">
        <v>4617</v>
      </c>
      <c r="F113" s="13">
        <v>0</v>
      </c>
      <c r="G113" s="46">
        <v>0.18830434241380301</v>
      </c>
      <c r="H113" s="47">
        <v>0.18830434241380301</v>
      </c>
      <c r="J113" s="64"/>
      <c r="K113" s="111"/>
      <c r="L113" s="111"/>
    </row>
    <row r="114" spans="1:12" s="48" customFormat="1" x14ac:dyDescent="0.25">
      <c r="A114" s="14">
        <v>95</v>
      </c>
      <c r="B114" s="14">
        <v>49777195</v>
      </c>
      <c r="C114" s="14">
        <v>42.4</v>
      </c>
      <c r="D114" s="80">
        <v>11164</v>
      </c>
      <c r="E114" s="80">
        <v>11203</v>
      </c>
      <c r="F114" s="13">
        <v>3.354E-2</v>
      </c>
      <c r="G114" s="46">
        <v>0.16462070347103605</v>
      </c>
      <c r="H114" s="47">
        <v>0.19816070347103604</v>
      </c>
      <c r="J114" s="64"/>
      <c r="K114" s="111"/>
      <c r="L114" s="111"/>
    </row>
    <row r="115" spans="1:12" s="48" customFormat="1" x14ac:dyDescent="0.25">
      <c r="A115" s="14">
        <v>96</v>
      </c>
      <c r="B115" s="14">
        <v>49777187</v>
      </c>
      <c r="C115" s="14">
        <v>46</v>
      </c>
      <c r="D115" s="80">
        <v>20340</v>
      </c>
      <c r="E115" s="80">
        <v>21334</v>
      </c>
      <c r="F115" s="13">
        <v>0.85483999999999993</v>
      </c>
      <c r="G115" s="46">
        <v>0.17859793301102966</v>
      </c>
      <c r="H115" s="47">
        <v>1.0334379330110295</v>
      </c>
      <c r="J115" s="64"/>
      <c r="K115" s="111"/>
      <c r="L115" s="111"/>
    </row>
    <row r="116" spans="1:12" s="48" customFormat="1" x14ac:dyDescent="0.25">
      <c r="A116" s="14">
        <v>97</v>
      </c>
      <c r="B116" s="14">
        <v>49730692</v>
      </c>
      <c r="C116" s="14">
        <v>52.4</v>
      </c>
      <c r="D116" s="80">
        <v>13580</v>
      </c>
      <c r="E116" s="80">
        <v>13580</v>
      </c>
      <c r="F116" s="13">
        <v>0</v>
      </c>
      <c r="G116" s="46">
        <v>0.20344634108212944</v>
      </c>
      <c r="H116" s="47">
        <v>0.20344634108212944</v>
      </c>
      <c r="J116" s="64"/>
      <c r="K116" s="111"/>
      <c r="L116" s="111"/>
    </row>
    <row r="117" spans="1:12" s="48" customFormat="1" x14ac:dyDescent="0.25">
      <c r="A117" s="14">
        <v>98</v>
      </c>
      <c r="B117" s="14">
        <v>49730699</v>
      </c>
      <c r="C117" s="14">
        <v>51.7</v>
      </c>
      <c r="D117" s="80">
        <v>25175</v>
      </c>
      <c r="E117" s="80">
        <v>26435</v>
      </c>
      <c r="F117" s="13">
        <v>1.0835999999999999</v>
      </c>
      <c r="G117" s="46">
        <v>0.2007285464493529</v>
      </c>
      <c r="H117" s="47">
        <v>1.2843285464493528</v>
      </c>
      <c r="J117" s="64"/>
      <c r="K117" s="111"/>
      <c r="L117" s="111"/>
    </row>
    <row r="118" spans="1:12" s="48" customFormat="1" x14ac:dyDescent="0.25">
      <c r="A118" s="14">
        <v>99</v>
      </c>
      <c r="B118" s="14">
        <v>49730683</v>
      </c>
      <c r="C118" s="14">
        <v>50.1</v>
      </c>
      <c r="D118" s="80">
        <v>20099</v>
      </c>
      <c r="E118" s="80">
        <v>21290</v>
      </c>
      <c r="F118" s="13">
        <v>1.0242599999999999</v>
      </c>
      <c r="G118" s="46">
        <v>0.19451644443157795</v>
      </c>
      <c r="H118" s="47">
        <v>1.2187764444315778</v>
      </c>
      <c r="J118" s="64"/>
      <c r="K118" s="111"/>
      <c r="L118" s="111"/>
    </row>
    <row r="119" spans="1:12" s="48" customFormat="1" x14ac:dyDescent="0.25">
      <c r="A119" s="14">
        <v>100</v>
      </c>
      <c r="B119" s="14">
        <v>49730685</v>
      </c>
      <c r="C119" s="14">
        <v>76.599999999999994</v>
      </c>
      <c r="D119" s="80">
        <v>8117</v>
      </c>
      <c r="E119" s="80">
        <v>9253</v>
      </c>
      <c r="F119" s="13">
        <v>0.97695999999999994</v>
      </c>
      <c r="G119" s="46">
        <v>0.29740438410097542</v>
      </c>
      <c r="H119" s="47">
        <v>1.2743643841009753</v>
      </c>
      <c r="J119" s="64"/>
      <c r="K119" s="111"/>
      <c r="L119" s="111"/>
    </row>
    <row r="120" spans="1:12" s="48" customFormat="1" x14ac:dyDescent="0.25">
      <c r="A120" s="14">
        <v>101</v>
      </c>
      <c r="B120" s="14">
        <v>49730406</v>
      </c>
      <c r="C120" s="14">
        <v>92.9</v>
      </c>
      <c r="D120" s="80">
        <v>40561</v>
      </c>
      <c r="E120" s="80">
        <v>42288</v>
      </c>
      <c r="F120" s="13">
        <v>1.48522</v>
      </c>
      <c r="G120" s="46">
        <v>0.36069017340705772</v>
      </c>
      <c r="H120" s="47">
        <v>1.8459101734070578</v>
      </c>
      <c r="J120" s="64"/>
      <c r="K120" s="111"/>
      <c r="L120" s="111"/>
    </row>
    <row r="121" spans="1:12" s="48" customFormat="1" x14ac:dyDescent="0.25">
      <c r="A121" s="14">
        <v>102</v>
      </c>
      <c r="B121" s="14">
        <v>49730702</v>
      </c>
      <c r="C121" s="14">
        <v>48</v>
      </c>
      <c r="D121" s="80">
        <v>20590</v>
      </c>
      <c r="E121" s="80">
        <v>21602</v>
      </c>
      <c r="F121" s="13">
        <v>0.87031999999999998</v>
      </c>
      <c r="G121" s="46">
        <v>0.18636306053324833</v>
      </c>
      <c r="H121" s="47">
        <v>1.0566830605332482</v>
      </c>
      <c r="J121" s="64"/>
      <c r="K121" s="111"/>
      <c r="L121" s="111"/>
    </row>
    <row r="122" spans="1:12" s="48" customFormat="1" x14ac:dyDescent="0.25">
      <c r="A122" s="14">
        <v>103</v>
      </c>
      <c r="B122" s="14">
        <v>49730700</v>
      </c>
      <c r="C122" s="14">
        <v>42.5</v>
      </c>
      <c r="D122" s="80">
        <v>17977</v>
      </c>
      <c r="E122" s="80">
        <v>18933</v>
      </c>
      <c r="F122" s="13">
        <v>0.82216</v>
      </c>
      <c r="G122" s="46">
        <v>0.16500895984714697</v>
      </c>
      <c r="H122" s="47">
        <v>0.98716895984714692</v>
      </c>
      <c r="J122" s="64"/>
      <c r="K122" s="111"/>
      <c r="L122" s="111"/>
    </row>
    <row r="123" spans="1:12" s="48" customFormat="1" x14ac:dyDescent="0.25">
      <c r="A123" s="14">
        <v>104</v>
      </c>
      <c r="B123" s="14">
        <v>49730705</v>
      </c>
      <c r="C123" s="14">
        <v>45.4</v>
      </c>
      <c r="D123" s="80">
        <v>5938</v>
      </c>
      <c r="E123" s="80">
        <v>6055</v>
      </c>
      <c r="F123" s="13">
        <v>0.10062</v>
      </c>
      <c r="G123" s="46">
        <v>0.17626839475436404</v>
      </c>
      <c r="H123" s="47">
        <v>0.27688839475436405</v>
      </c>
      <c r="J123" s="64"/>
      <c r="K123" s="111"/>
      <c r="L123" s="111"/>
    </row>
    <row r="124" spans="1:12" s="48" customFormat="1" x14ac:dyDescent="0.25">
      <c r="A124" s="14">
        <v>105</v>
      </c>
      <c r="B124" s="14">
        <v>49730684</v>
      </c>
      <c r="C124" s="14">
        <v>51.7</v>
      </c>
      <c r="D124" s="80">
        <v>15126</v>
      </c>
      <c r="E124" s="80">
        <v>16686</v>
      </c>
      <c r="F124" s="13">
        <v>1.3415999999999999</v>
      </c>
      <c r="G124" s="46">
        <v>0.2007285464493529</v>
      </c>
      <c r="H124" s="47">
        <v>1.5423285464493528</v>
      </c>
      <c r="J124" s="64"/>
      <c r="K124" s="111"/>
      <c r="L124" s="111"/>
    </row>
    <row r="125" spans="1:12" s="48" customFormat="1" x14ac:dyDescent="0.25">
      <c r="A125" s="14">
        <v>106</v>
      </c>
      <c r="B125" s="14">
        <v>49730698</v>
      </c>
      <c r="C125" s="14">
        <v>51.8</v>
      </c>
      <c r="D125" s="80">
        <v>23446</v>
      </c>
      <c r="E125" s="80">
        <v>24261</v>
      </c>
      <c r="F125" s="13">
        <v>0.70089999999999997</v>
      </c>
      <c r="G125" s="46">
        <v>0.20111680282546382</v>
      </c>
      <c r="H125" s="47">
        <v>0.90201680282546381</v>
      </c>
      <c r="J125" s="64"/>
      <c r="K125" s="111"/>
      <c r="L125" s="111"/>
    </row>
    <row r="126" spans="1:12" s="48" customFormat="1" x14ac:dyDescent="0.25">
      <c r="A126" s="14">
        <v>107</v>
      </c>
      <c r="B126" s="14">
        <v>49730701</v>
      </c>
      <c r="C126" s="14">
        <v>49.9</v>
      </c>
      <c r="D126" s="80">
        <v>2008</v>
      </c>
      <c r="E126" s="80">
        <v>2008</v>
      </c>
      <c r="F126" s="13">
        <v>0</v>
      </c>
      <c r="G126" s="46">
        <v>0.19373993167935608</v>
      </c>
      <c r="H126" s="47">
        <v>0.19373993167935608</v>
      </c>
      <c r="J126" s="64"/>
      <c r="K126" s="111"/>
      <c r="L126" s="111"/>
    </row>
    <row r="127" spans="1:12" s="48" customFormat="1" x14ac:dyDescent="0.25">
      <c r="A127" s="14">
        <v>108</v>
      </c>
      <c r="B127" s="14">
        <v>49730688</v>
      </c>
      <c r="C127" s="14">
        <v>55.3</v>
      </c>
      <c r="D127" s="80">
        <v>2967</v>
      </c>
      <c r="E127" s="80">
        <v>2967</v>
      </c>
      <c r="F127" s="13">
        <v>0</v>
      </c>
      <c r="G127" s="46">
        <v>0.21470577598934651</v>
      </c>
      <c r="H127" s="47">
        <v>0.21470577598934651</v>
      </c>
      <c r="J127" s="64"/>
      <c r="K127" s="111"/>
      <c r="L127" s="111"/>
    </row>
    <row r="128" spans="1:12" s="48" customFormat="1" x14ac:dyDescent="0.25">
      <c r="A128" s="14">
        <v>109</v>
      </c>
      <c r="B128" s="14">
        <v>49730703</v>
      </c>
      <c r="C128" s="14">
        <v>61.8</v>
      </c>
      <c r="D128" s="80">
        <v>19053</v>
      </c>
      <c r="E128" s="80">
        <v>20709</v>
      </c>
      <c r="F128" s="13">
        <v>1.4241599999999999</v>
      </c>
      <c r="G128" s="46">
        <v>0.23994244043655721</v>
      </c>
      <c r="H128" s="47">
        <v>1.6641024404365572</v>
      </c>
      <c r="J128" s="64"/>
      <c r="K128" s="111"/>
      <c r="L128" s="111"/>
    </row>
    <row r="129" spans="1:12" s="48" customFormat="1" x14ac:dyDescent="0.25">
      <c r="A129" s="14">
        <v>110</v>
      </c>
      <c r="B129" s="14">
        <v>49730697</v>
      </c>
      <c r="C129" s="14">
        <v>47.7</v>
      </c>
      <c r="D129" s="80">
        <v>20078</v>
      </c>
      <c r="E129" s="80">
        <v>21190</v>
      </c>
      <c r="F129" s="13">
        <v>0.95631999999999995</v>
      </c>
      <c r="G129" s="46">
        <v>0.18519829140491553</v>
      </c>
      <c r="H129" s="47">
        <v>1.1415182914049156</v>
      </c>
      <c r="J129" s="64"/>
      <c r="K129" s="111"/>
      <c r="L129" s="111"/>
    </row>
    <row r="130" spans="1:12" x14ac:dyDescent="0.25">
      <c r="A130" s="14">
        <v>111</v>
      </c>
      <c r="B130" s="14">
        <v>49690048</v>
      </c>
      <c r="C130" s="14">
        <v>51.2</v>
      </c>
      <c r="D130" s="80">
        <v>18851</v>
      </c>
      <c r="E130" s="80">
        <v>19412</v>
      </c>
      <c r="F130" s="13">
        <v>0.48246</v>
      </c>
      <c r="G130" s="46">
        <v>0.19878726456879822</v>
      </c>
      <c r="H130" s="47">
        <v>0.68124726456879825</v>
      </c>
    </row>
    <row r="131" spans="1:12" x14ac:dyDescent="0.25">
      <c r="A131" s="14">
        <v>112</v>
      </c>
      <c r="B131" s="14">
        <v>49777198</v>
      </c>
      <c r="C131" s="14">
        <v>51.9</v>
      </c>
      <c r="D131" s="80">
        <v>21880</v>
      </c>
      <c r="E131" s="80">
        <v>23176</v>
      </c>
      <c r="F131" s="13">
        <v>1.11456</v>
      </c>
      <c r="G131" s="46">
        <v>0.20150505920157474</v>
      </c>
      <c r="H131" s="47">
        <v>1.3160650592015748</v>
      </c>
    </row>
    <row r="132" spans="1:12" x14ac:dyDescent="0.25">
      <c r="A132" s="14">
        <v>113</v>
      </c>
      <c r="B132" s="14">
        <v>49690041</v>
      </c>
      <c r="C132" s="14">
        <v>50.1</v>
      </c>
      <c r="D132" s="80">
        <v>12990</v>
      </c>
      <c r="E132" s="80">
        <v>13622</v>
      </c>
      <c r="F132" s="13">
        <v>0.54352</v>
      </c>
      <c r="G132" s="46">
        <v>0.19451644443157795</v>
      </c>
      <c r="H132" s="47">
        <v>0.7380364444315779</v>
      </c>
    </row>
    <row r="133" spans="1:12" x14ac:dyDescent="0.25">
      <c r="A133" s="14">
        <v>114</v>
      </c>
      <c r="B133" s="14">
        <v>49777212</v>
      </c>
      <c r="C133" s="14">
        <v>61.1</v>
      </c>
      <c r="D133" s="80">
        <v>13187</v>
      </c>
      <c r="E133" s="80">
        <v>14118</v>
      </c>
      <c r="F133" s="13">
        <v>0.80065999999999993</v>
      </c>
      <c r="G133" s="46">
        <v>0.23722464580378069</v>
      </c>
      <c r="H133" s="47">
        <v>1.0378846458037807</v>
      </c>
    </row>
    <row r="134" spans="1:12" x14ac:dyDescent="0.25">
      <c r="A134" s="14">
        <v>115</v>
      </c>
      <c r="B134" s="14">
        <v>49730687</v>
      </c>
      <c r="C134" s="14">
        <v>59.9</v>
      </c>
      <c r="D134" s="80">
        <v>24854</v>
      </c>
      <c r="E134" s="80">
        <v>25913</v>
      </c>
      <c r="F134" s="13">
        <v>0.91073999999999999</v>
      </c>
      <c r="G134" s="46">
        <v>0.2325655692904495</v>
      </c>
      <c r="H134" s="47">
        <v>1.1433055692904495</v>
      </c>
    </row>
    <row r="135" spans="1:12" x14ac:dyDescent="0.25">
      <c r="A135" s="14">
        <v>116</v>
      </c>
      <c r="B135" s="14">
        <v>49730690</v>
      </c>
      <c r="C135" s="14">
        <v>45.8</v>
      </c>
      <c r="D135" s="80">
        <v>5751</v>
      </c>
      <c r="E135" s="80">
        <v>5751</v>
      </c>
      <c r="F135" s="13">
        <v>0</v>
      </c>
      <c r="G135" s="46">
        <v>0.17782142025880776</v>
      </c>
      <c r="H135" s="47">
        <v>0.17782142025880776</v>
      </c>
    </row>
    <row r="136" spans="1:12" x14ac:dyDescent="0.25">
      <c r="A136" s="14">
        <v>117</v>
      </c>
      <c r="B136" s="14">
        <v>49730691</v>
      </c>
      <c r="C136" s="14">
        <v>51.6</v>
      </c>
      <c r="D136" s="80">
        <v>25857</v>
      </c>
      <c r="E136" s="80">
        <v>27023</v>
      </c>
      <c r="F136" s="13">
        <v>1.0027599999999999</v>
      </c>
      <c r="G136" s="46">
        <v>0.20034029007324197</v>
      </c>
      <c r="H136" s="47">
        <v>1.2031002900732419</v>
      </c>
    </row>
    <row r="137" spans="1:12" s="120" customFormat="1" ht="16.5" customHeight="1" x14ac:dyDescent="0.25">
      <c r="A137" s="156" t="s">
        <v>4</v>
      </c>
      <c r="B137" s="157"/>
      <c r="C137" s="119">
        <f>SUM(C19:C136)</f>
        <v>6908.6</v>
      </c>
      <c r="D137" s="80"/>
      <c r="E137" s="80"/>
      <c r="F137" s="178">
        <f>SUM(F19:F136)</f>
        <v>79.977920000000012</v>
      </c>
      <c r="G137" s="178">
        <f>SUM(G19:G136)</f>
        <v>26.823080000000001</v>
      </c>
      <c r="H137" s="178">
        <f>SUM(H19:H136)</f>
        <v>106.801</v>
      </c>
      <c r="I137" s="48"/>
      <c r="J137" s="64"/>
      <c r="K137" s="111"/>
      <c r="L137" s="111"/>
    </row>
    <row r="138" spans="1:12" x14ac:dyDescent="0.25">
      <c r="D138" s="48"/>
      <c r="E138" s="48"/>
      <c r="F138" s="121"/>
      <c r="I138" s="52"/>
    </row>
    <row r="139" spans="1:12" ht="61.5" customHeight="1" x14ac:dyDescent="0.25">
      <c r="A139" s="10" t="s">
        <v>29</v>
      </c>
      <c r="B139" s="10" t="s">
        <v>1</v>
      </c>
      <c r="C139" s="10" t="s">
        <v>2</v>
      </c>
      <c r="D139" s="39" t="s">
        <v>60</v>
      </c>
      <c r="E139" s="39" t="s">
        <v>63</v>
      </c>
      <c r="F139" s="53" t="s">
        <v>35</v>
      </c>
      <c r="G139" s="64"/>
      <c r="H139" s="64"/>
      <c r="I139" s="64"/>
    </row>
    <row r="140" spans="1:12" x14ac:dyDescent="0.25">
      <c r="A140" s="124" t="s">
        <v>24</v>
      </c>
      <c r="B140" s="14">
        <v>49730695</v>
      </c>
      <c r="C140" s="14">
        <v>88.2</v>
      </c>
      <c r="D140" s="83">
        <v>64316</v>
      </c>
      <c r="E140" s="83">
        <v>64434</v>
      </c>
      <c r="F140" s="43">
        <v>0.10148</v>
      </c>
      <c r="G140" s="64"/>
      <c r="H140" s="64"/>
      <c r="I140" s="64"/>
    </row>
    <row r="141" spans="1:12" x14ac:dyDescent="0.25">
      <c r="A141" s="124" t="s">
        <v>25</v>
      </c>
      <c r="B141" s="14">
        <v>49777184</v>
      </c>
      <c r="C141" s="14">
        <v>95.2</v>
      </c>
      <c r="D141" s="83">
        <v>61642</v>
      </c>
      <c r="E141" s="83">
        <v>64774</v>
      </c>
      <c r="F141" s="43">
        <v>2.6935199999999999</v>
      </c>
      <c r="G141" s="64"/>
      <c r="H141" s="64"/>
      <c r="I141" s="64"/>
    </row>
    <row r="142" spans="1:12" x14ac:dyDescent="0.25">
      <c r="A142" s="124" t="s">
        <v>26</v>
      </c>
      <c r="B142" s="14">
        <v>49777197</v>
      </c>
      <c r="C142" s="14">
        <v>94.5</v>
      </c>
      <c r="D142" s="83">
        <v>48981</v>
      </c>
      <c r="E142" s="83">
        <v>52220</v>
      </c>
      <c r="F142" s="43">
        <v>2.7855400000000001</v>
      </c>
      <c r="G142" s="64"/>
      <c r="H142" s="64"/>
      <c r="I142" s="64"/>
    </row>
    <row r="143" spans="1:12" x14ac:dyDescent="0.25">
      <c r="A143" s="124" t="s">
        <v>27</v>
      </c>
      <c r="B143" s="14">
        <v>49777207</v>
      </c>
      <c r="C143" s="14">
        <v>66</v>
      </c>
      <c r="D143" s="83">
        <v>48819</v>
      </c>
      <c r="E143" s="83">
        <v>51295</v>
      </c>
      <c r="F143" s="43">
        <v>2.1293600000000001</v>
      </c>
      <c r="G143" s="64"/>
      <c r="H143" s="64"/>
      <c r="I143" s="64"/>
    </row>
    <row r="144" spans="1:12" x14ac:dyDescent="0.25">
      <c r="A144" s="124" t="s">
        <v>28</v>
      </c>
      <c r="B144" s="14">
        <v>49777210</v>
      </c>
      <c r="C144" s="14">
        <v>64.2</v>
      </c>
      <c r="D144" s="83">
        <v>45964</v>
      </c>
      <c r="E144" s="83">
        <v>47815</v>
      </c>
      <c r="F144" s="43">
        <v>1.5918600000000001</v>
      </c>
      <c r="G144" s="64"/>
      <c r="H144" s="64"/>
      <c r="I144" s="64"/>
    </row>
    <row r="145" spans="1:12" x14ac:dyDescent="0.25">
      <c r="A145" s="143" t="s">
        <v>30</v>
      </c>
      <c r="B145" s="143"/>
      <c r="C145" s="28">
        <f t="shared" ref="C145" si="0">SUM(C140:C144)</f>
        <v>408.09999999999997</v>
      </c>
      <c r="D145" s="84"/>
      <c r="E145" s="84"/>
      <c r="F145" s="50">
        <f>SUM(F140:F144)</f>
        <v>9.3017599999999998</v>
      </c>
      <c r="G145" s="64"/>
      <c r="H145" s="64"/>
      <c r="I145" s="64"/>
    </row>
    <row r="146" spans="1:12" s="48" customFormat="1" x14ac:dyDescent="0.25">
      <c r="A146" s="24"/>
      <c r="B146" s="24"/>
      <c r="C146" s="25"/>
      <c r="D146" s="26"/>
      <c r="E146" s="87"/>
      <c r="F146" s="54"/>
      <c r="G146" s="55"/>
      <c r="H146" s="55"/>
      <c r="J146" s="64"/>
      <c r="K146" s="111"/>
      <c r="L146" s="111"/>
    </row>
    <row r="147" spans="1:12" s="48" customFormat="1" x14ac:dyDescent="0.25">
      <c r="A147" s="24"/>
      <c r="B147" s="24"/>
      <c r="C147" s="25"/>
      <c r="D147" s="26"/>
      <c r="E147" s="87"/>
      <c r="F147" s="56"/>
      <c r="G147" s="55"/>
      <c r="H147" s="55"/>
      <c r="J147" s="64"/>
      <c r="K147" s="111"/>
      <c r="L147" s="111"/>
    </row>
    <row r="148" spans="1:12" s="48" customFormat="1" x14ac:dyDescent="0.25">
      <c r="A148" s="122"/>
      <c r="B148" s="122"/>
      <c r="C148" s="122"/>
      <c r="D148" s="122"/>
      <c r="E148" s="123"/>
      <c r="F148" s="123"/>
      <c r="G148" s="58"/>
      <c r="H148" s="52"/>
      <c r="J148" s="64"/>
      <c r="K148" s="111"/>
      <c r="L148" s="111"/>
    </row>
  </sheetData>
  <mergeCells count="25">
    <mergeCell ref="A137:B137"/>
    <mergeCell ref="A145:B145"/>
    <mergeCell ref="A13:D13"/>
    <mergeCell ref="E13:F13"/>
    <mergeCell ref="A14:D14"/>
    <mergeCell ref="E14:F14"/>
    <mergeCell ref="J14:K15"/>
    <mergeCell ref="A15:D15"/>
    <mergeCell ref="E15:F15"/>
    <mergeCell ref="E9:F9"/>
    <mergeCell ref="A10:D10"/>
    <mergeCell ref="E10:F10"/>
    <mergeCell ref="A11:D12"/>
    <mergeCell ref="E11:F11"/>
    <mergeCell ref="E12:F12"/>
    <mergeCell ref="A1:H1"/>
    <mergeCell ref="A3:H3"/>
    <mergeCell ref="A4:H4"/>
    <mergeCell ref="A6:G6"/>
    <mergeCell ref="J6:K10"/>
    <mergeCell ref="A7:D7"/>
    <mergeCell ref="E7:F7"/>
    <mergeCell ref="A8:D8"/>
    <mergeCell ref="E8:F8"/>
    <mergeCell ref="A9:D9"/>
  </mergeCells>
  <pageMargins left="0.23622047244094488" right="0.23622047244094488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</vt:lpstr>
      <vt:lpstr>Фев</vt:lpstr>
      <vt:lpstr>Март</vt:lpstr>
      <vt:lpstr>Апр</vt:lpstr>
      <vt:lpstr>Окт</vt:lpstr>
      <vt:lpstr>Нояб</vt:lpstr>
      <vt:lpstr>Дек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2018-01-12T12:25:18Z</dcterms:modified>
</cp:coreProperties>
</file>