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240" tabRatio="880" activeTab="1"/>
  </bookViews>
  <sheets>
    <sheet name="Ноябрь18" sheetId="34" r:id="rId1"/>
    <sheet name="Декабрь18" sheetId="35" r:id="rId2"/>
  </sheets>
  <calcPr calcId="145621"/>
</workbook>
</file>

<file path=xl/calcChain.xml><?xml version="1.0" encoding="utf-8"?>
<calcChain xmlns="http://schemas.openxmlformats.org/spreadsheetml/2006/main">
  <c r="C267" i="35" l="1"/>
  <c r="C269" i="35" s="1"/>
  <c r="G266" i="35"/>
  <c r="G265" i="35"/>
  <c r="G264" i="35"/>
  <c r="G263" i="35"/>
  <c r="G262" i="35"/>
  <c r="G261" i="35"/>
  <c r="G260" i="35"/>
  <c r="G259" i="35"/>
  <c r="G258" i="35"/>
  <c r="G257" i="35"/>
  <c r="G256" i="35"/>
  <c r="G255" i="35"/>
  <c r="G254" i="35"/>
  <c r="G253" i="35"/>
  <c r="G252" i="35"/>
  <c r="G251" i="35"/>
  <c r="G250" i="35"/>
  <c r="G249" i="35"/>
  <c r="G248" i="35"/>
  <c r="G247" i="35"/>
  <c r="G246" i="35"/>
  <c r="I245" i="35"/>
  <c r="H245" i="35"/>
  <c r="G245" i="35"/>
  <c r="F245" i="35"/>
  <c r="C245" i="35"/>
  <c r="F243" i="35"/>
  <c r="E243" i="35"/>
  <c r="C243" i="35"/>
  <c r="G242" i="35"/>
  <c r="G241" i="35"/>
  <c r="G240" i="35"/>
  <c r="G239" i="35"/>
  <c r="G238" i="35"/>
  <c r="G237" i="35"/>
  <c r="G236" i="35"/>
  <c r="G235" i="35"/>
  <c r="G234" i="35"/>
  <c r="G233" i="35"/>
  <c r="G232" i="35"/>
  <c r="G231" i="35"/>
  <c r="G230" i="35"/>
  <c r="G229" i="35"/>
  <c r="G228" i="35"/>
  <c r="G227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243" i="35" s="1"/>
  <c r="G7" i="35" s="1"/>
  <c r="G15" i="35"/>
  <c r="G14" i="35"/>
  <c r="G6" i="35"/>
  <c r="G5" i="35" s="1"/>
  <c r="G8" i="35" l="1"/>
  <c r="G267" i="35"/>
  <c r="H150" i="34"/>
  <c r="H242" i="35" l="1"/>
  <c r="I242" i="35" s="1"/>
  <c r="H240" i="35"/>
  <c r="I240" i="35" s="1"/>
  <c r="H238" i="35"/>
  <c r="I238" i="35" s="1"/>
  <c r="H236" i="35"/>
  <c r="I236" i="35" s="1"/>
  <c r="H234" i="35"/>
  <c r="I234" i="35" s="1"/>
  <c r="H232" i="35"/>
  <c r="I232" i="35" s="1"/>
  <c r="H230" i="35"/>
  <c r="I230" i="35" s="1"/>
  <c r="H228" i="35"/>
  <c r="I228" i="35" s="1"/>
  <c r="H226" i="35"/>
  <c r="I226" i="35" s="1"/>
  <c r="H224" i="35"/>
  <c r="I224" i="35" s="1"/>
  <c r="H222" i="35"/>
  <c r="I222" i="35" s="1"/>
  <c r="H220" i="35"/>
  <c r="I220" i="35" s="1"/>
  <c r="H218" i="35"/>
  <c r="I218" i="35" s="1"/>
  <c r="H216" i="35"/>
  <c r="I216" i="35" s="1"/>
  <c r="H214" i="35"/>
  <c r="I214" i="35" s="1"/>
  <c r="H212" i="35"/>
  <c r="I212" i="35" s="1"/>
  <c r="H210" i="35"/>
  <c r="I210" i="35" s="1"/>
  <c r="H208" i="35"/>
  <c r="I208" i="35" s="1"/>
  <c r="H206" i="35"/>
  <c r="I206" i="35" s="1"/>
  <c r="H204" i="35"/>
  <c r="I204" i="35" s="1"/>
  <c r="H202" i="35"/>
  <c r="I202" i="35" s="1"/>
  <c r="H200" i="35"/>
  <c r="I200" i="35" s="1"/>
  <c r="H198" i="35"/>
  <c r="I198" i="35" s="1"/>
  <c r="H196" i="35"/>
  <c r="I196" i="35" s="1"/>
  <c r="H194" i="35"/>
  <c r="I194" i="35" s="1"/>
  <c r="H192" i="35"/>
  <c r="I192" i="35" s="1"/>
  <c r="H190" i="35"/>
  <c r="I190" i="35" s="1"/>
  <c r="H188" i="35"/>
  <c r="I188" i="35" s="1"/>
  <c r="H186" i="35"/>
  <c r="I186" i="35" s="1"/>
  <c r="H184" i="35"/>
  <c r="I184" i="35" s="1"/>
  <c r="H182" i="35"/>
  <c r="I182" i="35" s="1"/>
  <c r="H180" i="35"/>
  <c r="I180" i="35" s="1"/>
  <c r="H178" i="35"/>
  <c r="I178" i="35" s="1"/>
  <c r="H177" i="35"/>
  <c r="I177" i="35" s="1"/>
  <c r="H175" i="35"/>
  <c r="I175" i="35" s="1"/>
  <c r="H173" i="35"/>
  <c r="I173" i="35" s="1"/>
  <c r="H171" i="35"/>
  <c r="I171" i="35" s="1"/>
  <c r="H169" i="35"/>
  <c r="I169" i="35" s="1"/>
  <c r="H167" i="35"/>
  <c r="I167" i="35" s="1"/>
  <c r="H165" i="35"/>
  <c r="I165" i="35" s="1"/>
  <c r="H163" i="35"/>
  <c r="I163" i="35" s="1"/>
  <c r="H161" i="35"/>
  <c r="I161" i="35" s="1"/>
  <c r="H159" i="35"/>
  <c r="I159" i="35" s="1"/>
  <c r="H157" i="35"/>
  <c r="I157" i="35" s="1"/>
  <c r="H155" i="35"/>
  <c r="I155" i="35" s="1"/>
  <c r="H153" i="35"/>
  <c r="I153" i="35" s="1"/>
  <c r="H151" i="35"/>
  <c r="I151" i="35" s="1"/>
  <c r="H149" i="35"/>
  <c r="I149" i="35" s="1"/>
  <c r="H147" i="35"/>
  <c r="I147" i="35" s="1"/>
  <c r="H145" i="35"/>
  <c r="I145" i="35" s="1"/>
  <c r="H143" i="35"/>
  <c r="I143" i="35" s="1"/>
  <c r="H141" i="35"/>
  <c r="I141" i="35" s="1"/>
  <c r="H139" i="35"/>
  <c r="I139" i="35" s="1"/>
  <c r="H137" i="35"/>
  <c r="I137" i="35" s="1"/>
  <c r="H135" i="35"/>
  <c r="I135" i="35" s="1"/>
  <c r="H133" i="35"/>
  <c r="I133" i="35" s="1"/>
  <c r="H131" i="35"/>
  <c r="I131" i="35" s="1"/>
  <c r="H129" i="35"/>
  <c r="I129" i="35" s="1"/>
  <c r="H127" i="35"/>
  <c r="I127" i="35" s="1"/>
  <c r="H125" i="35"/>
  <c r="I125" i="35" s="1"/>
  <c r="H123" i="35"/>
  <c r="I123" i="35" s="1"/>
  <c r="H121" i="35"/>
  <c r="I121" i="35" s="1"/>
  <c r="H119" i="35"/>
  <c r="I119" i="35" s="1"/>
  <c r="H117" i="35"/>
  <c r="I117" i="35" s="1"/>
  <c r="H115" i="35"/>
  <c r="I115" i="35" s="1"/>
  <c r="H113" i="35"/>
  <c r="I113" i="35" s="1"/>
  <c r="H111" i="35"/>
  <c r="I111" i="35" s="1"/>
  <c r="H109" i="35"/>
  <c r="I109" i="35" s="1"/>
  <c r="H107" i="35"/>
  <c r="I107" i="35" s="1"/>
  <c r="H105" i="35"/>
  <c r="I105" i="35" s="1"/>
  <c r="H103" i="35"/>
  <c r="I103" i="35" s="1"/>
  <c r="H101" i="35"/>
  <c r="I101" i="35" s="1"/>
  <c r="H99" i="35"/>
  <c r="I99" i="35" s="1"/>
  <c r="H97" i="35"/>
  <c r="I97" i="35" s="1"/>
  <c r="H95" i="35"/>
  <c r="I95" i="35" s="1"/>
  <c r="H93" i="35"/>
  <c r="I93" i="35" s="1"/>
  <c r="H91" i="35"/>
  <c r="I91" i="35" s="1"/>
  <c r="H89" i="35"/>
  <c r="I89" i="35" s="1"/>
  <c r="H87" i="35"/>
  <c r="I87" i="35" s="1"/>
  <c r="H85" i="35"/>
  <c r="I85" i="35" s="1"/>
  <c r="H83" i="35"/>
  <c r="I83" i="35" s="1"/>
  <c r="H81" i="35"/>
  <c r="I81" i="35" s="1"/>
  <c r="H79" i="35"/>
  <c r="I79" i="35" s="1"/>
  <c r="H77" i="35"/>
  <c r="I77" i="35" s="1"/>
  <c r="H75" i="35"/>
  <c r="I75" i="35" s="1"/>
  <c r="H73" i="35"/>
  <c r="I73" i="35" s="1"/>
  <c r="H71" i="35"/>
  <c r="I71" i="35" s="1"/>
  <c r="H69" i="35"/>
  <c r="I69" i="35" s="1"/>
  <c r="H67" i="35"/>
  <c r="I67" i="35" s="1"/>
  <c r="H65" i="35"/>
  <c r="I65" i="35" s="1"/>
  <c r="H63" i="35"/>
  <c r="I63" i="35" s="1"/>
  <c r="H61" i="35"/>
  <c r="I61" i="35" s="1"/>
  <c r="H59" i="35"/>
  <c r="I59" i="35" s="1"/>
  <c r="H57" i="35"/>
  <c r="I57" i="35" s="1"/>
  <c r="H55" i="35"/>
  <c r="I55" i="35" s="1"/>
  <c r="H53" i="35"/>
  <c r="I53" i="35" s="1"/>
  <c r="H51" i="35"/>
  <c r="I51" i="35" s="1"/>
  <c r="H50" i="35"/>
  <c r="I50" i="35" s="1"/>
  <c r="H48" i="35"/>
  <c r="I48" i="35" s="1"/>
  <c r="H46" i="35"/>
  <c r="I46" i="35" s="1"/>
  <c r="H44" i="35"/>
  <c r="I44" i="35" s="1"/>
  <c r="H42" i="35"/>
  <c r="I42" i="35" s="1"/>
  <c r="H40" i="35"/>
  <c r="I40" i="35" s="1"/>
  <c r="H38" i="35"/>
  <c r="I38" i="35" s="1"/>
  <c r="H36" i="35"/>
  <c r="I36" i="35" s="1"/>
  <c r="H34" i="35"/>
  <c r="I34" i="35" s="1"/>
  <c r="H32" i="35"/>
  <c r="I32" i="35" s="1"/>
  <c r="H30" i="35"/>
  <c r="I30" i="35" s="1"/>
  <c r="H28" i="35"/>
  <c r="I28" i="35" s="1"/>
  <c r="H26" i="35"/>
  <c r="I26" i="35" s="1"/>
  <c r="H24" i="35"/>
  <c r="I24" i="35" s="1"/>
  <c r="H22" i="35"/>
  <c r="I22" i="35" s="1"/>
  <c r="H20" i="35"/>
  <c r="I20" i="35" s="1"/>
  <c r="H18" i="35"/>
  <c r="I18" i="35" s="1"/>
  <c r="H16" i="35"/>
  <c r="I16" i="35" s="1"/>
  <c r="H241" i="35"/>
  <c r="I241" i="35" s="1"/>
  <c r="H239" i="35"/>
  <c r="I239" i="35" s="1"/>
  <c r="H237" i="35"/>
  <c r="I237" i="35" s="1"/>
  <c r="H235" i="35"/>
  <c r="I235" i="35" s="1"/>
  <c r="H233" i="35"/>
  <c r="I233" i="35" s="1"/>
  <c r="H231" i="35"/>
  <c r="I231" i="35" s="1"/>
  <c r="H229" i="35"/>
  <c r="I229" i="35" s="1"/>
  <c r="H227" i="35"/>
  <c r="I227" i="35" s="1"/>
  <c r="H225" i="35"/>
  <c r="I225" i="35" s="1"/>
  <c r="H223" i="35"/>
  <c r="I223" i="35" s="1"/>
  <c r="H221" i="35"/>
  <c r="I221" i="35" s="1"/>
  <c r="H219" i="35"/>
  <c r="I219" i="35" s="1"/>
  <c r="H217" i="35"/>
  <c r="I217" i="35" s="1"/>
  <c r="H215" i="35"/>
  <c r="I215" i="35" s="1"/>
  <c r="H213" i="35"/>
  <c r="I213" i="35" s="1"/>
  <c r="H211" i="35"/>
  <c r="I211" i="35" s="1"/>
  <c r="H209" i="35"/>
  <c r="I209" i="35" s="1"/>
  <c r="H207" i="35"/>
  <c r="I207" i="35" s="1"/>
  <c r="H205" i="35"/>
  <c r="I205" i="35" s="1"/>
  <c r="H203" i="35"/>
  <c r="I203" i="35" s="1"/>
  <c r="H201" i="35"/>
  <c r="I201" i="35" s="1"/>
  <c r="H199" i="35"/>
  <c r="I199" i="35" s="1"/>
  <c r="H197" i="35"/>
  <c r="I197" i="35" s="1"/>
  <c r="H195" i="35"/>
  <c r="I195" i="35" s="1"/>
  <c r="H193" i="35"/>
  <c r="I193" i="35" s="1"/>
  <c r="H191" i="35"/>
  <c r="I191" i="35" s="1"/>
  <c r="H189" i="35"/>
  <c r="I189" i="35" s="1"/>
  <c r="H187" i="35"/>
  <c r="I187" i="35" s="1"/>
  <c r="H185" i="35"/>
  <c r="I185" i="35" s="1"/>
  <c r="H183" i="35"/>
  <c r="I183" i="35" s="1"/>
  <c r="H181" i="35"/>
  <c r="I181" i="35" s="1"/>
  <c r="H179" i="35"/>
  <c r="I179" i="35" s="1"/>
  <c r="H176" i="35"/>
  <c r="I176" i="35" s="1"/>
  <c r="H174" i="35"/>
  <c r="I174" i="35" s="1"/>
  <c r="H172" i="35"/>
  <c r="I172" i="35" s="1"/>
  <c r="H170" i="35"/>
  <c r="I170" i="35" s="1"/>
  <c r="H168" i="35"/>
  <c r="I168" i="35" s="1"/>
  <c r="H166" i="35"/>
  <c r="I166" i="35" s="1"/>
  <c r="H164" i="35"/>
  <c r="I164" i="35" s="1"/>
  <c r="H162" i="35"/>
  <c r="I162" i="35" s="1"/>
  <c r="H160" i="35"/>
  <c r="I160" i="35" s="1"/>
  <c r="H158" i="35"/>
  <c r="I158" i="35" s="1"/>
  <c r="H156" i="35"/>
  <c r="I156" i="35" s="1"/>
  <c r="H154" i="35"/>
  <c r="I154" i="35" s="1"/>
  <c r="H152" i="35"/>
  <c r="I152" i="35" s="1"/>
  <c r="H150" i="35"/>
  <c r="I150" i="35" s="1"/>
  <c r="H148" i="35"/>
  <c r="I148" i="35" s="1"/>
  <c r="H146" i="35"/>
  <c r="I146" i="35" s="1"/>
  <c r="H144" i="35"/>
  <c r="I144" i="35" s="1"/>
  <c r="H142" i="35"/>
  <c r="I142" i="35" s="1"/>
  <c r="H140" i="35"/>
  <c r="I140" i="35" s="1"/>
  <c r="H138" i="35"/>
  <c r="I138" i="35" s="1"/>
  <c r="H136" i="35"/>
  <c r="I136" i="35" s="1"/>
  <c r="H134" i="35"/>
  <c r="I134" i="35" s="1"/>
  <c r="H132" i="35"/>
  <c r="I132" i="35" s="1"/>
  <c r="H130" i="35"/>
  <c r="I130" i="35" s="1"/>
  <c r="H128" i="35"/>
  <c r="I128" i="35" s="1"/>
  <c r="H126" i="35"/>
  <c r="I126" i="35" s="1"/>
  <c r="H124" i="35"/>
  <c r="I124" i="35" s="1"/>
  <c r="H122" i="35"/>
  <c r="I122" i="35" s="1"/>
  <c r="H120" i="35"/>
  <c r="I120" i="35" s="1"/>
  <c r="H118" i="35"/>
  <c r="I118" i="35" s="1"/>
  <c r="H116" i="35"/>
  <c r="I116" i="35" s="1"/>
  <c r="H114" i="35"/>
  <c r="I114" i="35" s="1"/>
  <c r="H112" i="35"/>
  <c r="I112" i="35" s="1"/>
  <c r="H110" i="35"/>
  <c r="I110" i="35" s="1"/>
  <c r="H108" i="35"/>
  <c r="I108" i="35" s="1"/>
  <c r="H106" i="35"/>
  <c r="I106" i="35" s="1"/>
  <c r="H104" i="35"/>
  <c r="I104" i="35" s="1"/>
  <c r="H102" i="35"/>
  <c r="I102" i="35" s="1"/>
  <c r="H100" i="35"/>
  <c r="I100" i="35" s="1"/>
  <c r="H98" i="35"/>
  <c r="I98" i="35" s="1"/>
  <c r="H96" i="35"/>
  <c r="I96" i="35" s="1"/>
  <c r="H94" i="35"/>
  <c r="I94" i="35" s="1"/>
  <c r="H92" i="35"/>
  <c r="I92" i="35" s="1"/>
  <c r="H90" i="35"/>
  <c r="I90" i="35" s="1"/>
  <c r="H88" i="35"/>
  <c r="I88" i="35" s="1"/>
  <c r="H86" i="35"/>
  <c r="I86" i="35" s="1"/>
  <c r="H84" i="35"/>
  <c r="I84" i="35" s="1"/>
  <c r="H82" i="35"/>
  <c r="I82" i="35" s="1"/>
  <c r="H80" i="35"/>
  <c r="I80" i="35" s="1"/>
  <c r="H78" i="35"/>
  <c r="I78" i="35" s="1"/>
  <c r="H76" i="35"/>
  <c r="I76" i="35" s="1"/>
  <c r="H74" i="35"/>
  <c r="I74" i="35" s="1"/>
  <c r="H72" i="35"/>
  <c r="I72" i="35" s="1"/>
  <c r="H70" i="35"/>
  <c r="I70" i="35" s="1"/>
  <c r="H68" i="35"/>
  <c r="I68" i="35" s="1"/>
  <c r="H66" i="35"/>
  <c r="I66" i="35" s="1"/>
  <c r="H64" i="35"/>
  <c r="I64" i="35" s="1"/>
  <c r="H62" i="35"/>
  <c r="I62" i="35" s="1"/>
  <c r="H60" i="35"/>
  <c r="I60" i="35" s="1"/>
  <c r="H58" i="35"/>
  <c r="I58" i="35" s="1"/>
  <c r="H56" i="35"/>
  <c r="I56" i="35" s="1"/>
  <c r="H54" i="35"/>
  <c r="I54" i="35" s="1"/>
  <c r="H52" i="35"/>
  <c r="I52" i="35" s="1"/>
  <c r="H49" i="35"/>
  <c r="I49" i="35" s="1"/>
  <c r="H47" i="35"/>
  <c r="I47" i="35" s="1"/>
  <c r="H45" i="35"/>
  <c r="I45" i="35" s="1"/>
  <c r="H43" i="35"/>
  <c r="I43" i="35" s="1"/>
  <c r="H41" i="35"/>
  <c r="I41" i="35" s="1"/>
  <c r="H39" i="35"/>
  <c r="I39" i="35" s="1"/>
  <c r="H37" i="35"/>
  <c r="I37" i="35" s="1"/>
  <c r="H35" i="35"/>
  <c r="I35" i="35" s="1"/>
  <c r="H33" i="35"/>
  <c r="I33" i="35" s="1"/>
  <c r="H31" i="35"/>
  <c r="I31" i="35" s="1"/>
  <c r="H29" i="35"/>
  <c r="I29" i="35" s="1"/>
  <c r="H27" i="35"/>
  <c r="I27" i="35" s="1"/>
  <c r="H25" i="35"/>
  <c r="I25" i="35" s="1"/>
  <c r="H23" i="35"/>
  <c r="I23" i="35" s="1"/>
  <c r="H14" i="35"/>
  <c r="H21" i="35"/>
  <c r="I21" i="35" s="1"/>
  <c r="H19" i="35"/>
  <c r="I19" i="35" s="1"/>
  <c r="H17" i="35"/>
  <c r="I17" i="35" s="1"/>
  <c r="H15" i="35"/>
  <c r="I15" i="35" s="1"/>
  <c r="G269" i="35"/>
  <c r="G10" i="35"/>
  <c r="G11" i="35" s="1"/>
  <c r="H259" i="34"/>
  <c r="H258" i="34"/>
  <c r="H257" i="34"/>
  <c r="H256" i="34"/>
  <c r="H255" i="34"/>
  <c r="H254" i="34"/>
  <c r="H253" i="34"/>
  <c r="H252" i="34"/>
  <c r="H251" i="34"/>
  <c r="H250" i="34"/>
  <c r="H249" i="34"/>
  <c r="H248" i="34"/>
  <c r="H247" i="34"/>
  <c r="H246" i="34"/>
  <c r="H245" i="34"/>
  <c r="H241" i="34"/>
  <c r="H240" i="34"/>
  <c r="H239" i="34"/>
  <c r="H238" i="34"/>
  <c r="H237" i="34"/>
  <c r="H236" i="34"/>
  <c r="H235" i="34"/>
  <c r="H234" i="34"/>
  <c r="H233" i="34"/>
  <c r="H232" i="34"/>
  <c r="H231" i="34"/>
  <c r="H230" i="34"/>
  <c r="H229" i="34"/>
  <c r="H228" i="34"/>
  <c r="H227" i="34"/>
  <c r="H226" i="34"/>
  <c r="H225" i="34"/>
  <c r="H224" i="34"/>
  <c r="H223" i="34"/>
  <c r="H222" i="34"/>
  <c r="H221" i="34"/>
  <c r="H220" i="34"/>
  <c r="H219" i="34"/>
  <c r="H218" i="34"/>
  <c r="H217" i="34"/>
  <c r="H216" i="34"/>
  <c r="H215" i="34"/>
  <c r="H214" i="34"/>
  <c r="H213" i="34"/>
  <c r="H212" i="34"/>
  <c r="H211" i="34"/>
  <c r="H210" i="34"/>
  <c r="H209" i="34"/>
  <c r="H208" i="34"/>
  <c r="H207" i="34"/>
  <c r="H206" i="34"/>
  <c r="H205" i="34"/>
  <c r="H204" i="34"/>
  <c r="H203" i="34"/>
  <c r="H202" i="34"/>
  <c r="H201" i="34"/>
  <c r="H200" i="34"/>
  <c r="H199" i="34"/>
  <c r="H198" i="34"/>
  <c r="H197" i="34"/>
  <c r="H196" i="34"/>
  <c r="H195" i="34"/>
  <c r="H194" i="34"/>
  <c r="H193" i="34"/>
  <c r="H192" i="34"/>
  <c r="H191" i="34"/>
  <c r="H190" i="34"/>
  <c r="H189" i="34"/>
  <c r="H188" i="34"/>
  <c r="H187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49" i="34"/>
  <c r="H148" i="34"/>
  <c r="H147" i="34"/>
  <c r="H146" i="34"/>
  <c r="H145" i="34"/>
  <c r="H144" i="34"/>
  <c r="H143" i="34"/>
  <c r="H142" i="34"/>
  <c r="H141" i="34"/>
  <c r="H140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G259" i="34"/>
  <c r="I259" i="34" s="1"/>
  <c r="G258" i="34"/>
  <c r="I258" i="34" s="1"/>
  <c r="G257" i="34"/>
  <c r="I257" i="34" s="1"/>
  <c r="G256" i="34"/>
  <c r="I256" i="34" s="1"/>
  <c r="G255" i="34"/>
  <c r="I255" i="34" s="1"/>
  <c r="G254" i="34"/>
  <c r="I254" i="34" s="1"/>
  <c r="G253" i="34"/>
  <c r="G252" i="34"/>
  <c r="I252" i="34" s="1"/>
  <c r="G251" i="34"/>
  <c r="I251" i="34" s="1"/>
  <c r="G250" i="34"/>
  <c r="I250" i="34" s="1"/>
  <c r="G249" i="34"/>
  <c r="I249" i="34" s="1"/>
  <c r="G248" i="34"/>
  <c r="I248" i="34" s="1"/>
  <c r="G247" i="34"/>
  <c r="I247" i="34" s="1"/>
  <c r="G246" i="34"/>
  <c r="I246" i="34" s="1"/>
  <c r="G245" i="34"/>
  <c r="I245" i="34" s="1"/>
  <c r="C266" i="34"/>
  <c r="I244" i="34"/>
  <c r="H244" i="34"/>
  <c r="G244" i="34"/>
  <c r="H260" i="35" l="1"/>
  <c r="I260" i="35" s="1"/>
  <c r="H259" i="35"/>
  <c r="I259" i="35" s="1"/>
  <c r="H258" i="35"/>
  <c r="I258" i="35" s="1"/>
  <c r="H257" i="35"/>
  <c r="I257" i="35" s="1"/>
  <c r="H256" i="35"/>
  <c r="I256" i="35" s="1"/>
  <c r="H255" i="35"/>
  <c r="I255" i="35" s="1"/>
  <c r="H254" i="35"/>
  <c r="I254" i="35" s="1"/>
  <c r="H253" i="35"/>
  <c r="I253" i="35" s="1"/>
  <c r="H252" i="35"/>
  <c r="I252" i="35" s="1"/>
  <c r="H251" i="35"/>
  <c r="I251" i="35" s="1"/>
  <c r="H250" i="35"/>
  <c r="I250" i="35" s="1"/>
  <c r="H249" i="35"/>
  <c r="I249" i="35" s="1"/>
  <c r="H248" i="35"/>
  <c r="I248" i="35" s="1"/>
  <c r="H247" i="35"/>
  <c r="I247" i="35" s="1"/>
  <c r="H246" i="35"/>
  <c r="H243" i="35"/>
  <c r="I14" i="35"/>
  <c r="H266" i="34"/>
  <c r="G266" i="34"/>
  <c r="I253" i="34"/>
  <c r="I266" i="34" s="1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G93" i="34"/>
  <c r="G94" i="34"/>
  <c r="G95" i="34"/>
  <c r="G96" i="34"/>
  <c r="G97" i="34"/>
  <c r="G98" i="34"/>
  <c r="G99" i="34"/>
  <c r="G100" i="34"/>
  <c r="G101" i="34"/>
  <c r="G102" i="34"/>
  <c r="G103" i="34"/>
  <c r="G104" i="34"/>
  <c r="G105" i="34"/>
  <c r="G106" i="34"/>
  <c r="G107" i="34"/>
  <c r="G108" i="34"/>
  <c r="G109" i="34"/>
  <c r="G110" i="34"/>
  <c r="G111" i="34"/>
  <c r="G112" i="34"/>
  <c r="G113" i="34"/>
  <c r="G114" i="34"/>
  <c r="G115" i="34"/>
  <c r="G116" i="34"/>
  <c r="G117" i="34"/>
  <c r="G118" i="34"/>
  <c r="G119" i="34"/>
  <c r="G120" i="34"/>
  <c r="G121" i="34"/>
  <c r="G122" i="34"/>
  <c r="G123" i="34"/>
  <c r="G124" i="34"/>
  <c r="G125" i="34"/>
  <c r="G126" i="34"/>
  <c r="G127" i="34"/>
  <c r="G128" i="34"/>
  <c r="G129" i="34"/>
  <c r="G130" i="34"/>
  <c r="G131" i="34"/>
  <c r="G132" i="34"/>
  <c r="G133" i="34"/>
  <c r="G134" i="34"/>
  <c r="G135" i="34"/>
  <c r="G136" i="34"/>
  <c r="G137" i="34"/>
  <c r="G138" i="34"/>
  <c r="G139" i="34"/>
  <c r="G140" i="34"/>
  <c r="G141" i="34"/>
  <c r="G142" i="34"/>
  <c r="G143" i="34"/>
  <c r="G144" i="34"/>
  <c r="G145" i="34"/>
  <c r="G146" i="34"/>
  <c r="G147" i="34"/>
  <c r="G148" i="34"/>
  <c r="G149" i="34"/>
  <c r="G150" i="34"/>
  <c r="G151" i="34"/>
  <c r="G152" i="34"/>
  <c r="G153" i="34"/>
  <c r="G154" i="34"/>
  <c r="G155" i="34"/>
  <c r="G156" i="34"/>
  <c r="G157" i="34"/>
  <c r="G158" i="34"/>
  <c r="G159" i="34"/>
  <c r="G160" i="34"/>
  <c r="G161" i="34"/>
  <c r="G162" i="34"/>
  <c r="G163" i="34"/>
  <c r="G164" i="34"/>
  <c r="G165" i="34"/>
  <c r="G166" i="34"/>
  <c r="G167" i="34"/>
  <c r="G168" i="34"/>
  <c r="G169" i="34"/>
  <c r="G170" i="34"/>
  <c r="G171" i="34"/>
  <c r="G172" i="34"/>
  <c r="G173" i="34"/>
  <c r="G174" i="34"/>
  <c r="G175" i="34"/>
  <c r="G176" i="34"/>
  <c r="G177" i="34"/>
  <c r="G178" i="34"/>
  <c r="G179" i="34"/>
  <c r="G180" i="34"/>
  <c r="G181" i="34"/>
  <c r="G182" i="34"/>
  <c r="G183" i="34"/>
  <c r="G184" i="34"/>
  <c r="G185" i="34"/>
  <c r="G186" i="34"/>
  <c r="G187" i="34"/>
  <c r="G188" i="34"/>
  <c r="G189" i="34"/>
  <c r="G190" i="34"/>
  <c r="G191" i="34"/>
  <c r="G192" i="34"/>
  <c r="G193" i="34"/>
  <c r="G194" i="34"/>
  <c r="G195" i="34"/>
  <c r="G196" i="34"/>
  <c r="G197" i="34"/>
  <c r="G198" i="34"/>
  <c r="G199" i="34"/>
  <c r="G200" i="34"/>
  <c r="G201" i="34"/>
  <c r="G202" i="34"/>
  <c r="G203" i="34"/>
  <c r="G204" i="34"/>
  <c r="G205" i="34"/>
  <c r="G206" i="34"/>
  <c r="G207" i="34"/>
  <c r="G208" i="34"/>
  <c r="G209" i="34"/>
  <c r="G210" i="34"/>
  <c r="G211" i="34"/>
  <c r="G212" i="34"/>
  <c r="G213" i="34"/>
  <c r="G214" i="34"/>
  <c r="G215" i="34"/>
  <c r="G216" i="34"/>
  <c r="G217" i="34"/>
  <c r="G218" i="34"/>
  <c r="G219" i="34"/>
  <c r="G220" i="34"/>
  <c r="G221" i="34"/>
  <c r="G222" i="34"/>
  <c r="G223" i="34"/>
  <c r="G224" i="34"/>
  <c r="G225" i="34"/>
  <c r="G226" i="34"/>
  <c r="G227" i="34"/>
  <c r="G228" i="34"/>
  <c r="G229" i="34"/>
  <c r="G230" i="34"/>
  <c r="G231" i="34"/>
  <c r="G232" i="34"/>
  <c r="G233" i="34"/>
  <c r="G234" i="34"/>
  <c r="G235" i="34"/>
  <c r="G236" i="34"/>
  <c r="G237" i="34"/>
  <c r="G238" i="34"/>
  <c r="G239" i="34"/>
  <c r="G240" i="34"/>
  <c r="G241" i="34"/>
  <c r="G14" i="34"/>
  <c r="F242" i="34"/>
  <c r="I243" i="35" l="1"/>
  <c r="H267" i="35"/>
  <c r="H269" i="35" s="1"/>
  <c r="I246" i="35"/>
  <c r="I267" i="35" s="1"/>
  <c r="I269" i="35" s="1"/>
  <c r="G8" i="34"/>
  <c r="C242" i="34"/>
  <c r="C268" i="34" s="1"/>
  <c r="F244" i="34"/>
  <c r="E244" i="34"/>
  <c r="C244" i="34"/>
  <c r="G13" i="34" l="1"/>
  <c r="G242" i="34" s="1"/>
  <c r="G268" i="34" s="1"/>
  <c r="E242" i="34"/>
  <c r="G7" i="34" l="1"/>
  <c r="G9" i="34" s="1"/>
  <c r="H13" i="34" l="1"/>
  <c r="H242" i="34" s="1"/>
  <c r="H268" i="34" s="1"/>
  <c r="I20" i="34"/>
  <c r="I132" i="34"/>
  <c r="I241" i="34"/>
  <c r="I239" i="34"/>
  <c r="I237" i="34"/>
  <c r="I235" i="34"/>
  <c r="I233" i="34"/>
  <c r="I231" i="34"/>
  <c r="I229" i="34"/>
  <c r="I227" i="34"/>
  <c r="I225" i="34"/>
  <c r="I223" i="34"/>
  <c r="I221" i="34"/>
  <c r="I219" i="34"/>
  <c r="I217" i="34"/>
  <c r="I215" i="34"/>
  <c r="I213" i="34"/>
  <c r="I211" i="34"/>
  <c r="I209" i="34"/>
  <c r="I207" i="34"/>
  <c r="I205" i="34"/>
  <c r="I203" i="34"/>
  <c r="I201" i="34"/>
  <c r="I199" i="34"/>
  <c r="I197" i="34"/>
  <c r="I195" i="34"/>
  <c r="I193" i="34"/>
  <c r="I191" i="34"/>
  <c r="I189" i="34"/>
  <c r="I187" i="34"/>
  <c r="I185" i="34"/>
  <c r="I183" i="34"/>
  <c r="I181" i="34"/>
  <c r="I179" i="34"/>
  <c r="I177" i="34"/>
  <c r="I175" i="34"/>
  <c r="I173" i="34"/>
  <c r="I171" i="34"/>
  <c r="I169" i="34"/>
  <c r="I167" i="34"/>
  <c r="I165" i="34"/>
  <c r="I163" i="34"/>
  <c r="I161" i="34"/>
  <c r="I159" i="34"/>
  <c r="I157" i="34"/>
  <c r="I155" i="34"/>
  <c r="I153" i="34"/>
  <c r="I151" i="34"/>
  <c r="I149" i="34"/>
  <c r="I147" i="34"/>
  <c r="I145" i="34"/>
  <c r="I143" i="34"/>
  <c r="I141" i="34"/>
  <c r="I139" i="34"/>
  <c r="I137" i="34"/>
  <c r="I135" i="34"/>
  <c r="I133" i="34"/>
  <c r="I130" i="34"/>
  <c r="I128" i="34"/>
  <c r="I126" i="34"/>
  <c r="I124" i="34"/>
  <c r="I122" i="34"/>
  <c r="I120" i="34"/>
  <c r="I118" i="34"/>
  <c r="I116" i="34"/>
  <c r="I114" i="34"/>
  <c r="I112" i="34"/>
  <c r="I110" i="34"/>
  <c r="I108" i="34"/>
  <c r="I106" i="34"/>
  <c r="I104" i="34"/>
  <c r="I102" i="34"/>
  <c r="I100" i="34"/>
  <c r="I98" i="34"/>
  <c r="I96" i="34"/>
  <c r="I94" i="34"/>
  <c r="I92" i="34"/>
  <c r="I90" i="34"/>
  <c r="I88" i="34"/>
  <c r="I86" i="34"/>
  <c r="I84" i="34"/>
  <c r="I82" i="34"/>
  <c r="I80" i="34"/>
  <c r="I78" i="34"/>
  <c r="I75" i="34"/>
  <c r="I73" i="34"/>
  <c r="I77" i="34"/>
  <c r="I240" i="34"/>
  <c r="I238" i="34"/>
  <c r="I236" i="34"/>
  <c r="I234" i="34"/>
  <c r="I232" i="34"/>
  <c r="I230" i="34"/>
  <c r="I228" i="34"/>
  <c r="I226" i="34"/>
  <c r="I224" i="34"/>
  <c r="I222" i="34"/>
  <c r="I220" i="34"/>
  <c r="I218" i="34"/>
  <c r="I216" i="34"/>
  <c r="I214" i="34"/>
  <c r="I212" i="34"/>
  <c r="I210" i="34"/>
  <c r="I208" i="34"/>
  <c r="I206" i="34"/>
  <c r="I204" i="34"/>
  <c r="I202" i="34"/>
  <c r="I200" i="34"/>
  <c r="I198" i="34"/>
  <c r="I196" i="34"/>
  <c r="I194" i="34"/>
  <c r="I192" i="34"/>
  <c r="I190" i="34"/>
  <c r="I188" i="34"/>
  <c r="I186" i="34"/>
  <c r="I184" i="34"/>
  <c r="I182" i="34"/>
  <c r="I180" i="34"/>
  <c r="I178" i="34"/>
  <c r="I176" i="34"/>
  <c r="I174" i="34"/>
  <c r="I172" i="34"/>
  <c r="I170" i="34"/>
  <c r="I168" i="34"/>
  <c r="I166" i="34"/>
  <c r="I164" i="34"/>
  <c r="I162" i="34"/>
  <c r="I160" i="34"/>
  <c r="I158" i="34"/>
  <c r="I156" i="34"/>
  <c r="I154" i="34"/>
  <c r="I152" i="34"/>
  <c r="I150" i="34"/>
  <c r="I148" i="34"/>
  <c r="I146" i="34"/>
  <c r="I144" i="34"/>
  <c r="I142" i="34"/>
  <c r="I140" i="34"/>
  <c r="I138" i="34"/>
  <c r="I136" i="34"/>
  <c r="I134" i="34"/>
  <c r="I131" i="34"/>
  <c r="I129" i="34"/>
  <c r="I127" i="34"/>
  <c r="I125" i="34"/>
  <c r="I123" i="34"/>
  <c r="I121" i="34"/>
  <c r="I119" i="34"/>
  <c r="I117" i="34"/>
  <c r="I115" i="34"/>
  <c r="I113" i="34"/>
  <c r="I111" i="34"/>
  <c r="I109" i="34"/>
  <c r="I107" i="34"/>
  <c r="I105" i="34"/>
  <c r="I103" i="34"/>
  <c r="I101" i="34"/>
  <c r="I99" i="34"/>
  <c r="I97" i="34"/>
  <c r="I95" i="34"/>
  <c r="I93" i="34"/>
  <c r="I91" i="34"/>
  <c r="I89" i="34"/>
  <c r="I87" i="34"/>
  <c r="I85" i="34"/>
  <c r="I83" i="34"/>
  <c r="I81" i="34"/>
  <c r="I79" i="34"/>
  <c r="I76" i="34"/>
  <c r="I74" i="34"/>
  <c r="I72" i="34"/>
  <c r="I70" i="34"/>
  <c r="I68" i="34"/>
  <c r="I66" i="34"/>
  <c r="I64" i="34"/>
  <c r="I62" i="34"/>
  <c r="I60" i="34"/>
  <c r="I58" i="34"/>
  <c r="I56" i="34"/>
  <c r="I54" i="34"/>
  <c r="I52" i="34"/>
  <c r="I50" i="34"/>
  <c r="I48" i="34"/>
  <c r="I46" i="34"/>
  <c r="I44" i="34"/>
  <c r="I42" i="34"/>
  <c r="I40" i="34"/>
  <c r="I38" i="34"/>
  <c r="I36" i="34"/>
  <c r="I34" i="34"/>
  <c r="I32" i="34"/>
  <c r="I30" i="34"/>
  <c r="I28" i="34"/>
  <c r="I26" i="34"/>
  <c r="I24" i="34"/>
  <c r="I22" i="34"/>
  <c r="I19" i="34"/>
  <c r="I17" i="34"/>
  <c r="I15" i="34"/>
  <c r="I71" i="34"/>
  <c r="I69" i="34"/>
  <c r="I67" i="34"/>
  <c r="I65" i="34"/>
  <c r="I63" i="34"/>
  <c r="I61" i="34"/>
  <c r="I59" i="34"/>
  <c r="I57" i="34"/>
  <c r="I55" i="34"/>
  <c r="I53" i="34"/>
  <c r="I51" i="34"/>
  <c r="I49" i="34"/>
  <c r="I47" i="34"/>
  <c r="I45" i="34"/>
  <c r="I43" i="34"/>
  <c r="I41" i="34"/>
  <c r="I39" i="34"/>
  <c r="I37" i="34"/>
  <c r="I35" i="34"/>
  <c r="I33" i="34"/>
  <c r="I31" i="34"/>
  <c r="I29" i="34"/>
  <c r="I27" i="34"/>
  <c r="I25" i="34"/>
  <c r="I23" i="34"/>
  <c r="I21" i="34"/>
  <c r="I18" i="34"/>
  <c r="I16" i="34"/>
  <c r="I14" i="34"/>
  <c r="I13" i="34" l="1"/>
  <c r="I242" i="34" s="1"/>
  <c r="I268" i="34" s="1"/>
</calcChain>
</file>

<file path=xl/sharedStrings.xml><?xml version="1.0" encoding="utf-8"?>
<sst xmlns="http://schemas.openxmlformats.org/spreadsheetml/2006/main" count="1106" uniqueCount="308">
  <si>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</si>
  <si>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</si>
  <si>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</si>
  <si>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</si>
  <si>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</si>
  <si>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</si>
  <si>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общий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</si>
  <si>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</si>
  <si>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</si>
  <si>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</si>
  <si>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</si>
  <si>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</si>
  <si>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</si>
  <si>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</si>
  <si>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нп 1</t>
  </si>
  <si>
    <t>нп 2</t>
  </si>
  <si>
    <t>№        неж. пом</t>
  </si>
  <si>
    <t>Разница, Гкал</t>
  </si>
  <si>
    <t>Всего, Гкал</t>
  </si>
  <si>
    <t>нп 8</t>
  </si>
  <si>
    <t>нп 9</t>
  </si>
  <si>
    <t>нп 12</t>
  </si>
  <si>
    <t>нп 13</t>
  </si>
  <si>
    <t>нп 7</t>
  </si>
  <si>
    <t>Единица измерения</t>
  </si>
  <si>
    <t>Гкал</t>
  </si>
  <si>
    <t>Тариф на тепло 1832,82 руб./Гкал (население / прочие)</t>
  </si>
  <si>
    <t>Номер теплосчетчика                      ("АВЕКТРА")</t>
  </si>
  <si>
    <t>00000211</t>
  </si>
  <si>
    <t>00000212</t>
  </si>
  <si>
    <t>00000209</t>
  </si>
  <si>
    <t>00000274</t>
  </si>
  <si>
    <t>00000275</t>
  </si>
  <si>
    <t>00000271</t>
  </si>
  <si>
    <t>00000276</t>
  </si>
  <si>
    <t>00000273</t>
  </si>
  <si>
    <t>00000272</t>
  </si>
  <si>
    <t>00000199</t>
  </si>
  <si>
    <t>00000202</t>
  </si>
  <si>
    <t>00000196</t>
  </si>
  <si>
    <t>00000201</t>
  </si>
  <si>
    <t>00000203</t>
  </si>
  <si>
    <t>00000200</t>
  </si>
  <si>
    <t>00000204</t>
  </si>
  <si>
    <t>00000265</t>
  </si>
  <si>
    <t>00000270</t>
  </si>
  <si>
    <t>00000267</t>
  </si>
  <si>
    <t>00000269</t>
  </si>
  <si>
    <t>00000266</t>
  </si>
  <si>
    <t>00000193</t>
  </si>
  <si>
    <t>00000197</t>
  </si>
  <si>
    <t>00000198</t>
  </si>
  <si>
    <t>00000195</t>
  </si>
  <si>
    <t>00000194</t>
  </si>
  <si>
    <t>00000210</t>
  </si>
  <si>
    <t>00000208</t>
  </si>
  <si>
    <t>00000205</t>
  </si>
  <si>
    <t>00000207</t>
  </si>
  <si>
    <t>00000179</t>
  </si>
  <si>
    <t>00000206</t>
  </si>
  <si>
    <t>00000175</t>
  </si>
  <si>
    <t>00000178</t>
  </si>
  <si>
    <t>00000176</t>
  </si>
  <si>
    <t>00000173</t>
  </si>
  <si>
    <t>00000180</t>
  </si>
  <si>
    <t>00000177</t>
  </si>
  <si>
    <t>00000170</t>
  </si>
  <si>
    <t>00000171</t>
  </si>
  <si>
    <t>00000174</t>
  </si>
  <si>
    <t>00000213</t>
  </si>
  <si>
    <t>00000216</t>
  </si>
  <si>
    <t>00000215</t>
  </si>
  <si>
    <t>00000214</t>
  </si>
  <si>
    <t>00000224</t>
  </si>
  <si>
    <t>00000223</t>
  </si>
  <si>
    <t>00000226</t>
  </si>
  <si>
    <t>00000225</t>
  </si>
  <si>
    <t>00000228</t>
  </si>
  <si>
    <t>00000220</t>
  </si>
  <si>
    <t>00000217</t>
  </si>
  <si>
    <t>00000227</t>
  </si>
  <si>
    <t>00000187</t>
  </si>
  <si>
    <t>00000189</t>
  </si>
  <si>
    <t>00000188</t>
  </si>
  <si>
    <t>00000191</t>
  </si>
  <si>
    <t>00000219</t>
  </si>
  <si>
    <t>00000221</t>
  </si>
  <si>
    <t>00000218</t>
  </si>
  <si>
    <t>00000222</t>
  </si>
  <si>
    <t>00000190</t>
  </si>
  <si>
    <t>00000192</t>
  </si>
  <si>
    <t>00000181</t>
  </si>
  <si>
    <t>00000184</t>
  </si>
  <si>
    <t>00000183</t>
  </si>
  <si>
    <t>00000186</t>
  </si>
  <si>
    <t>00000185</t>
  </si>
  <si>
    <t>00000182</t>
  </si>
  <si>
    <t>00000264</t>
  </si>
  <si>
    <t>00000260</t>
  </si>
  <si>
    <t>00000263</t>
  </si>
  <si>
    <t>00000261</t>
  </si>
  <si>
    <t>00000259</t>
  </si>
  <si>
    <t>00000256</t>
  </si>
  <si>
    <t>00000262</t>
  </si>
  <si>
    <t>00000253</t>
  </si>
  <si>
    <t>00000255</t>
  </si>
  <si>
    <t>00000254</t>
  </si>
  <si>
    <t>00000257</t>
  </si>
  <si>
    <t>00000258</t>
  </si>
  <si>
    <t>00000249</t>
  </si>
  <si>
    <t>00000251</t>
  </si>
  <si>
    <t>00000252</t>
  </si>
  <si>
    <t>00000247</t>
  </si>
  <si>
    <t>00000243</t>
  </si>
  <si>
    <t>00000248</t>
  </si>
  <si>
    <t>00000246</t>
  </si>
  <si>
    <t>00000245</t>
  </si>
  <si>
    <t>00000250</t>
  </si>
  <si>
    <t>00000234</t>
  </si>
  <si>
    <t>00000230</t>
  </si>
  <si>
    <t>00000231</t>
  </si>
  <si>
    <t>00000236</t>
  </si>
  <si>
    <t>00000240</t>
  </si>
  <si>
    <t>00000238</t>
  </si>
  <si>
    <t>00000244</t>
  </si>
  <si>
    <t>00000241</t>
  </si>
  <si>
    <t>00000242</t>
  </si>
  <si>
    <t>00000232</t>
  </si>
  <si>
    <t>00000233</t>
  </si>
  <si>
    <t>00000229</t>
  </si>
  <si>
    <t>00000278</t>
  </si>
  <si>
    <t>00000172</t>
  </si>
  <si>
    <t>00000279</t>
  </si>
  <si>
    <t>00000280</t>
  </si>
  <si>
    <t>00000169</t>
  </si>
  <si>
    <t>00000277</t>
  </si>
  <si>
    <t>00000281</t>
  </si>
  <si>
    <t>Консьержка №1</t>
  </si>
  <si>
    <t>Консьержка №3</t>
  </si>
  <si>
    <t>00000284</t>
  </si>
  <si>
    <t>00000282</t>
  </si>
  <si>
    <t>00000283</t>
  </si>
  <si>
    <t>Консьержка №5</t>
  </si>
  <si>
    <t>нп 3</t>
  </si>
  <si>
    <t>нп 4</t>
  </si>
  <si>
    <t>нп 5</t>
  </si>
  <si>
    <t>00000468</t>
  </si>
  <si>
    <t>00000464</t>
  </si>
  <si>
    <t>00000467</t>
  </si>
  <si>
    <t>Консьержка №2</t>
  </si>
  <si>
    <t>00000439</t>
  </si>
  <si>
    <t>00000495</t>
  </si>
  <si>
    <t>00000466</t>
  </si>
  <si>
    <t>00000497</t>
  </si>
  <si>
    <t>00000463</t>
  </si>
  <si>
    <t>00000496</t>
  </si>
  <si>
    <t>00000498</t>
  </si>
  <si>
    <t>00000501</t>
  </si>
  <si>
    <t>00000494</t>
  </si>
  <si>
    <t>00000493</t>
  </si>
  <si>
    <t>00000504</t>
  </si>
  <si>
    <t>00000499</t>
  </si>
  <si>
    <t>00000502</t>
  </si>
  <si>
    <t>00000500</t>
  </si>
  <si>
    <t>00000434</t>
  </si>
  <si>
    <t>00000503</t>
  </si>
  <si>
    <t>00000436</t>
  </si>
  <si>
    <t>00000441</t>
  </si>
  <si>
    <t>00000433</t>
  </si>
  <si>
    <t>00000435</t>
  </si>
  <si>
    <t>00000437</t>
  </si>
  <si>
    <t>00000440</t>
  </si>
  <si>
    <t>00000438</t>
  </si>
  <si>
    <t>00000442</t>
  </si>
  <si>
    <t>00000443</t>
  </si>
  <si>
    <t>00000444</t>
  </si>
  <si>
    <t>00000552</t>
  </si>
  <si>
    <t>00000524</t>
  </si>
  <si>
    <t>00000547</t>
  </si>
  <si>
    <t>00000551</t>
  </si>
  <si>
    <t>00000549</t>
  </si>
  <si>
    <t>00000541</t>
  </si>
  <si>
    <t>00000460</t>
  </si>
  <si>
    <t>00000542</t>
  </si>
  <si>
    <t>00000459</t>
  </si>
  <si>
    <t>00000548</t>
  </si>
  <si>
    <t>00000546</t>
  </si>
  <si>
    <t>00000544</t>
  </si>
  <si>
    <t>00000543</t>
  </si>
  <si>
    <t>00000550</t>
  </si>
  <si>
    <t>00000545</t>
  </si>
  <si>
    <t>00000461</t>
  </si>
  <si>
    <t>00000465</t>
  </si>
  <si>
    <t>00000457</t>
  </si>
  <si>
    <t>00000458</t>
  </si>
  <si>
    <t>00000462</t>
  </si>
  <si>
    <t>00000518</t>
  </si>
  <si>
    <t>00000536</t>
  </si>
  <si>
    <t>00000537</t>
  </si>
  <si>
    <t>00000519</t>
  </si>
  <si>
    <t>00000517</t>
  </si>
  <si>
    <t>00000521</t>
  </si>
  <si>
    <t>00000522</t>
  </si>
  <si>
    <t>00000523</t>
  </si>
  <si>
    <t>00000520</t>
  </si>
  <si>
    <t>00000527</t>
  </si>
  <si>
    <t>00000530</t>
  </si>
  <si>
    <t>00000534</t>
  </si>
  <si>
    <t>00000531</t>
  </si>
  <si>
    <t>00000532</t>
  </si>
  <si>
    <t>00000528</t>
  </si>
  <si>
    <t>00000538</t>
  </si>
  <si>
    <t>00000533</t>
  </si>
  <si>
    <t>00000539</t>
  </si>
  <si>
    <t>00000535</t>
  </si>
  <si>
    <t>00000540</t>
  </si>
  <si>
    <t>00000526</t>
  </si>
  <si>
    <t>00000525</t>
  </si>
  <si>
    <t>нп 10</t>
  </si>
  <si>
    <t>00000557</t>
  </si>
  <si>
    <t>Консьержка №4</t>
  </si>
  <si>
    <t>00000556</t>
  </si>
  <si>
    <t>00000456</t>
  </si>
  <si>
    <t>00000454</t>
  </si>
  <si>
    <t>00000455</t>
  </si>
  <si>
    <t>00000451</t>
  </si>
  <si>
    <t>00000453</t>
  </si>
  <si>
    <t>00000452</t>
  </si>
  <si>
    <t>00000563</t>
  </si>
  <si>
    <t>00000560</t>
  </si>
  <si>
    <t>00000559</t>
  </si>
  <si>
    <t>00000561</t>
  </si>
  <si>
    <t>00000449</t>
  </si>
  <si>
    <t>00000450</t>
  </si>
  <si>
    <t>00000447</t>
  </si>
  <si>
    <t>00000448</t>
  </si>
  <si>
    <t>00000445</t>
  </si>
  <si>
    <t>00000477</t>
  </si>
  <si>
    <t>00000475</t>
  </si>
  <si>
    <t>00000476</t>
  </si>
  <si>
    <t>00000478</t>
  </si>
  <si>
    <t>00000480</t>
  </si>
  <si>
    <t>00000479</t>
  </si>
  <si>
    <t>00000471</t>
  </si>
  <si>
    <t>00000473</t>
  </si>
  <si>
    <t>00000470</t>
  </si>
  <si>
    <t>00000469</t>
  </si>
  <si>
    <t>00000474</t>
  </si>
  <si>
    <t>Консьержка №6</t>
  </si>
  <si>
    <t>00000558</t>
  </si>
  <si>
    <t>нп 14</t>
  </si>
  <si>
    <t>нп 15</t>
  </si>
  <si>
    <t>00000553</t>
  </si>
  <si>
    <t>00000554</t>
  </si>
  <si>
    <t>00000564</t>
  </si>
  <si>
    <t>00000446</t>
  </si>
  <si>
    <t>00000555</t>
  </si>
  <si>
    <t>00000562</t>
  </si>
  <si>
    <t>00000516</t>
  </si>
  <si>
    <t>00000505</t>
  </si>
  <si>
    <t>00000508</t>
  </si>
  <si>
    <t>00000506</t>
  </si>
  <si>
    <t>00000509</t>
  </si>
  <si>
    <t>00000512</t>
  </si>
  <si>
    <t>00000513</t>
  </si>
  <si>
    <t>00000507</t>
  </si>
  <si>
    <t>00000515</t>
  </si>
  <si>
    <t>00000514</t>
  </si>
  <si>
    <t>00000511</t>
  </si>
  <si>
    <t>00000510</t>
  </si>
  <si>
    <t>00000484</t>
  </si>
  <si>
    <t>00000482</t>
  </si>
  <si>
    <t>00000485</t>
  </si>
  <si>
    <t>00000481</t>
  </si>
  <si>
    <t>00000483</t>
  </si>
  <si>
    <t>00000489</t>
  </si>
  <si>
    <t>00000488</t>
  </si>
  <si>
    <t>00000486</t>
  </si>
  <si>
    <t>00000492</t>
  </si>
  <si>
    <t>00000490</t>
  </si>
  <si>
    <t>00000487</t>
  </si>
  <si>
    <t>00000491</t>
  </si>
  <si>
    <t>Показания  на 21.11.18</t>
  </si>
  <si>
    <t>00000235</t>
  </si>
  <si>
    <t>00000237</t>
  </si>
  <si>
    <t>00000239</t>
  </si>
  <si>
    <t>00000268</t>
  </si>
  <si>
    <t>Показания  на 28.11.18</t>
  </si>
  <si>
    <t>нп 11</t>
  </si>
  <si>
    <t>нп 6</t>
  </si>
  <si>
    <t>Справочно: 1 кВт = 0,00086 Гкал</t>
  </si>
  <si>
    <t>Справочно: 1 МВт = 0,8598 Гкал</t>
  </si>
  <si>
    <t>нежил. 1-15</t>
  </si>
  <si>
    <t>Итого неж.пом.:</t>
  </si>
  <si>
    <t>Общий итог:</t>
  </si>
  <si>
    <t>Инженер</t>
  </si>
  <si>
    <t>Коптелов М.Г.</t>
  </si>
  <si>
    <t>Директор</t>
  </si>
  <si>
    <t>Орлов Г.А.</t>
  </si>
  <si>
    <t xml:space="preserve"> Расчет показателей отопления в жилом доме по адресу: г. Белгород, ул.Чапаева, дом 14а                                            за период  с 21.11.18  по 28.11.18 гг.</t>
  </si>
  <si>
    <t>Разница, Гкал                   с 21.11.18 по  28.11.18 гг.</t>
  </si>
  <si>
    <t xml:space="preserve"> Расчет показателей отопления в жилом доме по адресу: г. Белгород, ул.Чапаева, дом 14а                                            за период  с 28.11.18  по 22.12.18 гг.</t>
  </si>
  <si>
    <t>Разница, Гкал                   с 28.11.18 по  22.12.18 гг.</t>
  </si>
  <si>
    <t>Квартиры+МОП</t>
  </si>
  <si>
    <t>МОП(кв)</t>
  </si>
  <si>
    <t>Неж.+МОПнеж</t>
  </si>
  <si>
    <t>МОП(неж)</t>
  </si>
  <si>
    <t>Показания  на 22.12.18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</si>
</sst>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0"/>
    <numFmt numFmtId="167" formatCode="0.0000"/>
    <numFmt numFmtId="168" formatCode="dd/mm/yy;@"/>
    <numFmt numFmtId="169" formatCode="#,##0.0000"/>
    <numFmt numFmtId="170" formatCode="#,##0.0000_р_."/>
  </numFmts>
  <fonts count="2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9" fillId="0" borderId="0" xfId="0" applyFont="1" applyFill="1"/>
    <xf numFmtId="1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/>
    <xf numFmtId="164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/>
    <xf numFmtId="167" fontId="9" fillId="0" borderId="0" xfId="0" applyNumberFormat="1" applyFont="1" applyFill="1"/>
    <xf numFmtId="167" fontId="12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/>
    <xf numFmtId="167" fontId="12" fillId="0" borderId="3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67" fontId="12" fillId="0" borderId="1" xfId="0" applyNumberFormat="1" applyFont="1" applyBorder="1"/>
    <xf numFmtId="1" fontId="12" fillId="0" borderId="0" xfId="0" applyNumberFormat="1" applyFont="1" applyFill="1" applyAlignment="1">
      <alignment vertical="top" wrapText="1"/>
    </xf>
    <xf numFmtId="167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horizontal="center" vertical="center" wrapText="1"/>
    </xf>
    <xf numFmtId="0" fontId="12" fillId="0" borderId="12" xfId="0" applyFont="1" applyFill="1" applyBorder="1" applyAlignment="1"/>
    <xf numFmtId="0" fontId="12" fillId="0" borderId="0" xfId="0" applyFont="1" applyFill="1" applyBorder="1" applyAlignment="1"/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/>
    <xf numFmtId="164" fontId="12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/>
    </xf>
    <xf numFmtId="164" fontId="9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167" fontId="12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7" fontId="12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center" vertical="center" wrapText="1"/>
    </xf>
    <xf numFmtId="17" fontId="0" fillId="0" borderId="0" xfId="0" applyNumberFormat="1" applyFill="1"/>
    <xf numFmtId="167" fontId="0" fillId="0" borderId="0" xfId="0" applyNumberFormat="1" applyFill="1"/>
    <xf numFmtId="169" fontId="0" fillId="0" borderId="0" xfId="0" applyNumberFormat="1" applyFill="1"/>
    <xf numFmtId="0" fontId="0" fillId="0" borderId="0" xfId="0" applyFill="1" applyAlignment="1">
      <alignment wrapText="1"/>
    </xf>
    <xf numFmtId="169" fontId="1" fillId="0" borderId="0" xfId="0" applyNumberFormat="1" applyFont="1" applyFill="1"/>
    <xf numFmtId="1" fontId="12" fillId="0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vertical="center" wrapText="1"/>
    </xf>
    <xf numFmtId="0" fontId="26" fillId="0" borderId="12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/>
    <xf numFmtId="2" fontId="25" fillId="0" borderId="0" xfId="0" applyNumberFormat="1" applyFont="1" applyFill="1"/>
    <xf numFmtId="1" fontId="23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/>
    <xf numFmtId="14" fontId="12" fillId="0" borderId="0" xfId="0" applyNumberFormat="1" applyFont="1" applyFill="1" applyBorder="1"/>
    <xf numFmtId="168" fontId="12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7" fontId="0" fillId="0" borderId="0" xfId="0" applyNumberFormat="1" applyFill="1" applyBorder="1"/>
    <xf numFmtId="1" fontId="11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49" fontId="16" fillId="0" borderId="1" xfId="0" applyNumberFormat="1" applyFont="1" applyFill="1" applyBorder="1"/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67" fontId="12" fillId="0" borderId="0" xfId="0" applyNumberFormat="1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49" fontId="16" fillId="2" borderId="1" xfId="0" applyNumberFormat="1" applyFont="1" applyFill="1" applyBorder="1"/>
    <xf numFmtId="0" fontId="16" fillId="2" borderId="1" xfId="0" applyFont="1" applyFill="1" applyBorder="1" applyAlignment="1">
      <alignment horizontal="right"/>
    </xf>
    <xf numFmtId="164" fontId="16" fillId="2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65" fontId="5" fillId="3" borderId="1" xfId="0" applyNumberFormat="1" applyFont="1" applyFill="1" applyBorder="1"/>
    <xf numFmtId="170" fontId="12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12" fillId="4" borderId="1" xfId="0" applyFont="1" applyFill="1" applyBorder="1"/>
    <xf numFmtId="167" fontId="9" fillId="4" borderId="1" xfId="0" applyNumberFormat="1" applyFont="1" applyFill="1" applyBorder="1"/>
    <xf numFmtId="0" fontId="0" fillId="0" borderId="1" xfId="0" applyFill="1" applyBorder="1"/>
    <xf numFmtId="0" fontId="0" fillId="0" borderId="0" xfId="0" applyFill="1" applyAlignment="1">
      <alignment wrapText="1"/>
    </xf>
    <xf numFmtId="1" fontId="12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top" wrapText="1"/>
    </xf>
    <xf numFmtId="167" fontId="12" fillId="0" borderId="0" xfId="0" applyNumberFormat="1" applyFont="1" applyFill="1" applyBorder="1" applyAlignment="1">
      <alignment vertical="top" wrapText="1"/>
    </xf>
    <xf numFmtId="2" fontId="0" fillId="0" borderId="0" xfId="0" applyNumberFormat="1" applyFill="1" applyBorder="1"/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1" fontId="1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0" fontId="9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6" fillId="0" borderId="1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1" xfId="0" applyFont="1" applyFill="1" applyBorder="1"/>
    <xf numFmtId="165" fontId="5" fillId="0" borderId="1" xfId="0" applyNumberFormat="1" applyFont="1" applyFill="1" applyBorder="1"/>
    <xf numFmtId="170" fontId="12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/>
    <xf numFmtId="164" fontId="12" fillId="0" borderId="1" xfId="0" applyNumberFormat="1" applyFont="1" applyFill="1" applyBorder="1"/>
    <xf numFmtId="167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right"/>
    </xf>
    <xf numFmtId="0" fontId="12" fillId="0" borderId="1" xfId="0" applyFont="1" applyFill="1" applyBorder="1"/>
    <xf numFmtId="167" fontId="9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A0E2"/>
      <color rgb="FF99FFCC"/>
      <color rgb="FFF9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3"/>
  <sheetViews>
    <sheetView workbookViewId="0">
      <selection activeCell="A5" sqref="A5:D5"/>
    </sheetView>
  </sheetViews>
  <sheetFormatPr defaultRowHeight="15" x14ac:dyDescent="0.25"/>
  <cols>
    <col min="1" max="1" width="7.7109375" style="50" customWidth="1"/>
    <col min="2" max="2" width="16.28515625" style="9" customWidth="1"/>
    <col min="3" max="3" width="8.5703125" style="9" customWidth="1"/>
    <col min="4" max="4" width="9.5703125" style="9" customWidth="1"/>
    <col min="5" max="5" width="10.5703125" style="9" customWidth="1"/>
    <col min="6" max="6" width="10.85546875" style="3" customWidth="1"/>
    <col min="7" max="7" width="11.42578125" style="18" customWidth="1"/>
    <col min="8" max="8" width="10.7109375" style="4" customWidth="1"/>
    <col min="9" max="9" width="11.28515625" style="3" customWidth="1"/>
    <col min="10" max="10" width="20.28515625" style="5" customWidth="1"/>
    <col min="11" max="11" width="9.42578125" style="9" customWidth="1"/>
    <col min="12" max="12" width="12" style="9" bestFit="1" customWidth="1"/>
    <col min="13" max="13" width="12" style="26" bestFit="1" customWidth="1"/>
    <col min="14" max="14" width="9.140625" style="25"/>
    <col min="15" max="15" width="11.42578125" style="25" bestFit="1" customWidth="1"/>
    <col min="16" max="16" width="14.140625" style="27" customWidth="1"/>
    <col min="17" max="16384" width="9.140625" style="25"/>
  </cols>
  <sheetData>
    <row r="1" spans="1:16" ht="20.25" x14ac:dyDescent="0.3">
      <c r="A1" s="133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38"/>
      <c r="L1" s="38"/>
    </row>
    <row r="2" spans="1:16" ht="45" customHeight="1" x14ac:dyDescent="0.25">
      <c r="A2" s="134" t="s">
        <v>299</v>
      </c>
      <c r="B2" s="134"/>
      <c r="C2" s="134"/>
      <c r="D2" s="134"/>
      <c r="E2" s="134"/>
      <c r="F2" s="134"/>
      <c r="G2" s="134"/>
      <c r="H2" s="134"/>
      <c r="I2" s="134"/>
      <c r="J2" s="134"/>
      <c r="K2" s="39"/>
      <c r="L2" s="40"/>
    </row>
    <row r="3" spans="1:16" ht="18.75" x14ac:dyDescent="0.25">
      <c r="A3" s="135" t="s">
        <v>10</v>
      </c>
      <c r="B3" s="136"/>
      <c r="C3" s="136"/>
      <c r="D3" s="136"/>
      <c r="E3" s="136"/>
      <c r="F3" s="136"/>
      <c r="G3" s="137"/>
      <c r="H3" s="41"/>
      <c r="I3" s="138" t="s">
        <v>13</v>
      </c>
      <c r="J3" s="139"/>
      <c r="K3" s="8"/>
      <c r="L3" s="25"/>
    </row>
    <row r="4" spans="1:16" ht="36" x14ac:dyDescent="0.25">
      <c r="A4" s="144" t="s">
        <v>4</v>
      </c>
      <c r="B4" s="144"/>
      <c r="C4" s="144"/>
      <c r="D4" s="144"/>
      <c r="E4" s="144" t="s">
        <v>5</v>
      </c>
      <c r="F4" s="144"/>
      <c r="G4" s="42" t="s">
        <v>300</v>
      </c>
      <c r="H4" s="43"/>
      <c r="I4" s="140"/>
      <c r="J4" s="141"/>
      <c r="K4" s="8"/>
      <c r="L4" s="25"/>
    </row>
    <row r="5" spans="1:16" ht="30.75" customHeight="1" x14ac:dyDescent="0.25">
      <c r="A5" s="145"/>
      <c r="B5" s="145"/>
      <c r="C5" s="145"/>
      <c r="D5" s="145"/>
      <c r="E5" s="144" t="s">
        <v>6</v>
      </c>
      <c r="F5" s="144"/>
      <c r="G5" s="7">
        <v>84.103999999999999</v>
      </c>
      <c r="H5" s="44"/>
      <c r="I5" s="140"/>
      <c r="J5" s="141"/>
      <c r="K5" s="8"/>
      <c r="L5" s="25"/>
    </row>
    <row r="6" spans="1:16" ht="9.75" customHeight="1" x14ac:dyDescent="0.25">
      <c r="A6" s="146"/>
      <c r="B6" s="147"/>
      <c r="C6" s="147"/>
      <c r="D6" s="148"/>
      <c r="E6" s="144"/>
      <c r="F6" s="144"/>
      <c r="G6" s="7"/>
      <c r="H6" s="44"/>
      <c r="I6" s="142"/>
      <c r="J6" s="143"/>
      <c r="K6" s="8"/>
      <c r="L6" s="25"/>
    </row>
    <row r="7" spans="1:16" ht="18.75" x14ac:dyDescent="0.25">
      <c r="A7" s="155" t="s">
        <v>7</v>
      </c>
      <c r="B7" s="156"/>
      <c r="C7" s="156"/>
      <c r="D7" s="157"/>
      <c r="E7" s="144" t="s">
        <v>11</v>
      </c>
      <c r="F7" s="144"/>
      <c r="G7" s="20">
        <f>G242</f>
        <v>42.000000000000057</v>
      </c>
      <c r="H7" s="44"/>
      <c r="I7" s="45"/>
      <c r="J7" s="46"/>
      <c r="K7" s="8"/>
      <c r="L7" s="25"/>
    </row>
    <row r="8" spans="1:16" ht="18.75" x14ac:dyDescent="0.25">
      <c r="A8" s="158"/>
      <c r="B8" s="159"/>
      <c r="C8" s="159"/>
      <c r="D8" s="160"/>
      <c r="E8" s="135" t="s">
        <v>292</v>
      </c>
      <c r="F8" s="137"/>
      <c r="G8" s="48">
        <f>G266</f>
        <v>11.5</v>
      </c>
      <c r="H8" s="44"/>
      <c r="I8" s="47" t="s">
        <v>290</v>
      </c>
      <c r="J8" s="46"/>
      <c r="K8" s="8"/>
      <c r="L8" s="25"/>
    </row>
    <row r="9" spans="1:16" ht="18.75" x14ac:dyDescent="0.25">
      <c r="A9" s="145"/>
      <c r="B9" s="145"/>
      <c r="C9" s="145"/>
      <c r="D9" s="145"/>
      <c r="E9" s="144" t="s">
        <v>12</v>
      </c>
      <c r="F9" s="144"/>
      <c r="G9" s="20">
        <f>G5-G7-G8</f>
        <v>30.603999999999942</v>
      </c>
      <c r="H9" s="44"/>
      <c r="I9" s="47" t="s">
        <v>291</v>
      </c>
      <c r="J9" s="46"/>
      <c r="K9" s="8"/>
      <c r="L9" s="25"/>
    </row>
    <row r="10" spans="1:16" x14ac:dyDescent="0.25">
      <c r="A10" s="161"/>
      <c r="B10" s="161"/>
      <c r="C10" s="161"/>
      <c r="D10" s="161"/>
      <c r="E10" s="117"/>
      <c r="F10" s="117"/>
      <c r="G10" s="117"/>
      <c r="H10" s="44"/>
      <c r="I10" s="47" t="s">
        <v>26</v>
      </c>
      <c r="J10" s="47"/>
      <c r="K10" s="47"/>
      <c r="L10" s="49"/>
      <c r="N10" s="89"/>
      <c r="O10" s="89"/>
      <c r="P10" s="89"/>
    </row>
    <row r="11" spans="1:16" x14ac:dyDescent="0.25">
      <c r="G11" s="51"/>
      <c r="H11" s="3"/>
      <c r="N11" s="89"/>
      <c r="O11" s="123"/>
      <c r="P11" s="124"/>
    </row>
    <row r="12" spans="1:16" ht="36" x14ac:dyDescent="0.25">
      <c r="A12" s="1" t="s">
        <v>0</v>
      </c>
      <c r="B12" s="52" t="s">
        <v>1</v>
      </c>
      <c r="C12" s="1" t="s">
        <v>2</v>
      </c>
      <c r="D12" s="1" t="s">
        <v>24</v>
      </c>
      <c r="E12" s="2" t="s">
        <v>282</v>
      </c>
      <c r="F12" s="2" t="s">
        <v>287</v>
      </c>
      <c r="G12" s="15" t="s">
        <v>17</v>
      </c>
      <c r="H12" s="53" t="s">
        <v>8</v>
      </c>
      <c r="I12" s="54" t="s">
        <v>18</v>
      </c>
      <c r="J12" s="3"/>
      <c r="K12" s="5"/>
      <c r="L12" s="55"/>
      <c r="N12" s="125"/>
      <c r="O12" s="126"/>
      <c r="P12" s="127"/>
    </row>
    <row r="13" spans="1:16" x14ac:dyDescent="0.25">
      <c r="A13" s="6">
        <v>1</v>
      </c>
      <c r="B13" s="14" t="s">
        <v>28</v>
      </c>
      <c r="C13" s="10">
        <v>94</v>
      </c>
      <c r="D13" s="13" t="s">
        <v>25</v>
      </c>
      <c r="E13" s="19">
        <v>2.4</v>
      </c>
      <c r="F13" s="23">
        <v>2.8</v>
      </c>
      <c r="G13" s="16">
        <f>F13-E13</f>
        <v>0.39999999999999991</v>
      </c>
      <c r="H13" s="22">
        <f>G9/C268*C13</f>
        <v>0.18335559861309372</v>
      </c>
      <c r="I13" s="19">
        <f>G13+H13</f>
        <v>0.58335559861309361</v>
      </c>
      <c r="J13" s="3"/>
      <c r="K13" s="5"/>
      <c r="L13" s="29"/>
      <c r="M13" s="31"/>
      <c r="N13" s="128"/>
      <c r="O13" s="162"/>
      <c r="P13" s="162"/>
    </row>
    <row r="14" spans="1:16" x14ac:dyDescent="0.25">
      <c r="A14" s="6">
        <v>2</v>
      </c>
      <c r="B14" s="14" t="s">
        <v>29</v>
      </c>
      <c r="C14" s="11">
        <v>52.6</v>
      </c>
      <c r="D14" s="13" t="s">
        <v>25</v>
      </c>
      <c r="E14" s="19">
        <v>1.2</v>
      </c>
      <c r="F14" s="23">
        <v>1.2</v>
      </c>
      <c r="G14" s="16">
        <f>F14-E14</f>
        <v>0</v>
      </c>
      <c r="H14" s="22">
        <f>30.604/15689.6*C14</f>
        <v>0.10260111156434835</v>
      </c>
      <c r="I14" s="19">
        <f>G14+H14</f>
        <v>0.10260111156434835</v>
      </c>
      <c r="J14" s="3"/>
      <c r="K14" s="5"/>
      <c r="L14" s="29"/>
      <c r="M14" s="31"/>
      <c r="N14" s="128"/>
      <c r="O14" s="129"/>
      <c r="P14" s="130"/>
    </row>
    <row r="15" spans="1:16" x14ac:dyDescent="0.25">
      <c r="A15" s="6">
        <v>3</v>
      </c>
      <c r="B15" s="14" t="s">
        <v>30</v>
      </c>
      <c r="C15" s="11">
        <v>64.8</v>
      </c>
      <c r="D15" s="13" t="s">
        <v>25</v>
      </c>
      <c r="E15" s="19">
        <v>1.8</v>
      </c>
      <c r="F15" s="23">
        <v>2.1</v>
      </c>
      <c r="G15" s="16">
        <f t="shared" ref="G15:G78" si="0">F15-E15</f>
        <v>0.30000000000000004</v>
      </c>
      <c r="H15" s="22">
        <f t="shared" ref="H15:H78" si="1">30.604/15689.6*C15</f>
        <v>0.12639832755455843</v>
      </c>
      <c r="I15" s="19">
        <f t="shared" ref="I15:I19" si="2">G15+H15</f>
        <v>0.42639832755455848</v>
      </c>
      <c r="J15" s="3"/>
      <c r="K15" s="5"/>
      <c r="L15" s="29"/>
      <c r="M15" s="103"/>
      <c r="N15" s="131"/>
      <c r="O15" s="131"/>
      <c r="P15" s="130"/>
    </row>
    <row r="16" spans="1:16" x14ac:dyDescent="0.25">
      <c r="A16" s="6">
        <v>4</v>
      </c>
      <c r="B16" s="14" t="s">
        <v>31</v>
      </c>
      <c r="C16" s="11">
        <v>94.3</v>
      </c>
      <c r="D16" s="13" t="s">
        <v>25</v>
      </c>
      <c r="E16" s="19">
        <v>0.4</v>
      </c>
      <c r="F16" s="23">
        <v>0.4</v>
      </c>
      <c r="G16" s="16">
        <f t="shared" si="0"/>
        <v>0</v>
      </c>
      <c r="H16" s="22">
        <f t="shared" si="1"/>
        <v>0.18394077605547623</v>
      </c>
      <c r="I16" s="19">
        <f t="shared" si="2"/>
        <v>0.18394077605547623</v>
      </c>
      <c r="J16" s="3"/>
      <c r="K16" s="5"/>
      <c r="L16" s="29"/>
      <c r="M16" s="31"/>
      <c r="N16" s="131"/>
      <c r="O16" s="132"/>
      <c r="P16" s="130"/>
    </row>
    <row r="17" spans="1:15" x14ac:dyDescent="0.25">
      <c r="A17" s="6">
        <v>5</v>
      </c>
      <c r="B17" s="14" t="s">
        <v>32</v>
      </c>
      <c r="C17" s="10">
        <v>52.8</v>
      </c>
      <c r="D17" s="13" t="s">
        <v>25</v>
      </c>
      <c r="E17" s="19">
        <v>0</v>
      </c>
      <c r="F17" s="23">
        <v>0</v>
      </c>
      <c r="G17" s="16">
        <f t="shared" si="0"/>
        <v>0</v>
      </c>
      <c r="H17" s="22">
        <f t="shared" si="1"/>
        <v>0.10299122985926983</v>
      </c>
      <c r="I17" s="19">
        <f t="shared" si="2"/>
        <v>0.10299122985926983</v>
      </c>
      <c r="J17" s="3"/>
      <c r="K17" s="5"/>
      <c r="L17" s="29"/>
      <c r="M17" s="102"/>
      <c r="N17" s="57"/>
      <c r="O17" s="56"/>
    </row>
    <row r="18" spans="1:15" ht="13.5" customHeight="1" x14ac:dyDescent="0.25">
      <c r="A18" s="6">
        <v>6</v>
      </c>
      <c r="B18" s="14" t="s">
        <v>33</v>
      </c>
      <c r="C18" s="10">
        <v>64.8</v>
      </c>
      <c r="D18" s="13" t="s">
        <v>25</v>
      </c>
      <c r="E18" s="19">
        <v>1.6</v>
      </c>
      <c r="F18" s="23">
        <v>1.9</v>
      </c>
      <c r="G18" s="16">
        <f t="shared" si="0"/>
        <v>0.29999999999999982</v>
      </c>
      <c r="H18" s="22">
        <f t="shared" si="1"/>
        <v>0.12639832755455843</v>
      </c>
      <c r="I18" s="19">
        <f t="shared" si="2"/>
        <v>0.42639832755455825</v>
      </c>
      <c r="J18" s="3"/>
      <c r="K18" s="5"/>
      <c r="L18" s="29"/>
      <c r="M18" s="31"/>
      <c r="N18" s="57"/>
      <c r="O18" s="57"/>
    </row>
    <row r="19" spans="1:15" x14ac:dyDescent="0.25">
      <c r="A19" s="6">
        <v>7</v>
      </c>
      <c r="B19" s="14" t="s">
        <v>34</v>
      </c>
      <c r="C19" s="10">
        <v>94.1</v>
      </c>
      <c r="D19" s="13" t="s">
        <v>25</v>
      </c>
      <c r="E19" s="19">
        <v>2.2000000000000002</v>
      </c>
      <c r="F19" s="23">
        <v>2.5</v>
      </c>
      <c r="G19" s="16">
        <f t="shared" si="0"/>
        <v>0.29999999999999982</v>
      </c>
      <c r="H19" s="22">
        <f t="shared" si="1"/>
        <v>0.18355065776055474</v>
      </c>
      <c r="I19" s="19">
        <f t="shared" si="2"/>
        <v>0.48355065776055456</v>
      </c>
      <c r="J19" s="3"/>
      <c r="K19" s="5"/>
      <c r="L19" s="29"/>
      <c r="M19" s="31"/>
      <c r="N19" s="57"/>
      <c r="O19" s="57"/>
    </row>
    <row r="20" spans="1:15" x14ac:dyDescent="0.25">
      <c r="A20" s="6">
        <v>8</v>
      </c>
      <c r="B20" s="14" t="s">
        <v>35</v>
      </c>
      <c r="C20" s="10">
        <v>52.9</v>
      </c>
      <c r="D20" s="13" t="s">
        <v>25</v>
      </c>
      <c r="E20" s="19">
        <v>1.8</v>
      </c>
      <c r="F20" s="23">
        <v>2.1</v>
      </c>
      <c r="G20" s="16">
        <f t="shared" si="0"/>
        <v>0.30000000000000004</v>
      </c>
      <c r="H20" s="22">
        <f t="shared" si="1"/>
        <v>0.10318628900673056</v>
      </c>
      <c r="I20" s="19">
        <f t="shared" ref="I20:I78" si="3">G20+H20</f>
        <v>0.40318628900673059</v>
      </c>
      <c r="J20" s="3"/>
      <c r="K20" s="5"/>
      <c r="L20" s="29"/>
      <c r="M20" s="31"/>
      <c r="N20" s="57"/>
      <c r="O20" s="57"/>
    </row>
    <row r="21" spans="1:15" x14ac:dyDescent="0.25">
      <c r="A21" s="6">
        <v>9</v>
      </c>
      <c r="B21" s="14" t="s">
        <v>36</v>
      </c>
      <c r="C21" s="10">
        <v>65.2</v>
      </c>
      <c r="D21" s="13" t="s">
        <v>25</v>
      </c>
      <c r="E21" s="19">
        <v>1.5</v>
      </c>
      <c r="F21" s="23">
        <v>1.8</v>
      </c>
      <c r="G21" s="16">
        <f t="shared" si="0"/>
        <v>0.30000000000000004</v>
      </c>
      <c r="H21" s="22">
        <f t="shared" si="1"/>
        <v>0.12717856414440137</v>
      </c>
      <c r="I21" s="19">
        <f t="shared" si="3"/>
        <v>0.42717856414440142</v>
      </c>
      <c r="J21" s="3"/>
      <c r="K21" s="5"/>
      <c r="L21" s="29"/>
      <c r="M21" s="31"/>
      <c r="N21" s="57"/>
      <c r="O21" s="57"/>
    </row>
    <row r="22" spans="1:15" x14ac:dyDescent="0.25">
      <c r="A22" s="6">
        <v>10</v>
      </c>
      <c r="B22" s="14" t="s">
        <v>37</v>
      </c>
      <c r="C22" s="10">
        <v>94</v>
      </c>
      <c r="D22" s="13" t="s">
        <v>25</v>
      </c>
      <c r="E22" s="19">
        <v>1.7</v>
      </c>
      <c r="F22" s="23">
        <v>2.1</v>
      </c>
      <c r="G22" s="16">
        <f t="shared" si="0"/>
        <v>0.40000000000000013</v>
      </c>
      <c r="H22" s="22">
        <f t="shared" si="1"/>
        <v>0.183355598613094</v>
      </c>
      <c r="I22" s="19">
        <f t="shared" si="3"/>
        <v>0.58335559861309416</v>
      </c>
      <c r="J22" s="3"/>
      <c r="K22" s="5"/>
      <c r="L22" s="29"/>
      <c r="M22" s="31"/>
      <c r="N22" s="57"/>
      <c r="O22" s="57"/>
    </row>
    <row r="23" spans="1:15" x14ac:dyDescent="0.25">
      <c r="A23" s="6">
        <v>11</v>
      </c>
      <c r="B23" s="14" t="s">
        <v>38</v>
      </c>
      <c r="C23" s="10">
        <v>52.8</v>
      </c>
      <c r="D23" s="13" t="s">
        <v>25</v>
      </c>
      <c r="E23" s="19">
        <v>0.6</v>
      </c>
      <c r="F23" s="23">
        <v>0.9</v>
      </c>
      <c r="G23" s="16">
        <f t="shared" si="0"/>
        <v>0.30000000000000004</v>
      </c>
      <c r="H23" s="22">
        <f t="shared" si="1"/>
        <v>0.10299122985926983</v>
      </c>
      <c r="I23" s="19">
        <f t="shared" si="3"/>
        <v>0.40299122985926988</v>
      </c>
      <c r="J23" s="3"/>
      <c r="K23" s="5"/>
      <c r="L23" s="29"/>
      <c r="M23" s="31"/>
      <c r="N23" s="57"/>
      <c r="O23" s="57"/>
    </row>
    <row r="24" spans="1:15" x14ac:dyDescent="0.25">
      <c r="A24" s="6">
        <v>12</v>
      </c>
      <c r="B24" s="14" t="s">
        <v>39</v>
      </c>
      <c r="C24" s="10">
        <v>65.3</v>
      </c>
      <c r="D24" s="13" t="s">
        <v>25</v>
      </c>
      <c r="E24" s="19">
        <v>0.5</v>
      </c>
      <c r="F24" s="23">
        <v>0.5</v>
      </c>
      <c r="G24" s="16">
        <f t="shared" si="0"/>
        <v>0</v>
      </c>
      <c r="H24" s="22">
        <f t="shared" si="1"/>
        <v>0.12737362329186211</v>
      </c>
      <c r="I24" s="19">
        <f t="shared" si="3"/>
        <v>0.12737362329186211</v>
      </c>
      <c r="J24" s="3"/>
      <c r="K24" s="5"/>
      <c r="L24" s="29"/>
      <c r="M24" s="31"/>
      <c r="N24" s="57"/>
      <c r="O24" s="57"/>
    </row>
    <row r="25" spans="1:15" x14ac:dyDescent="0.25">
      <c r="A25" s="6">
        <v>13</v>
      </c>
      <c r="B25" s="14" t="s">
        <v>40</v>
      </c>
      <c r="C25" s="10">
        <v>94.2</v>
      </c>
      <c r="D25" s="13" t="s">
        <v>25</v>
      </c>
      <c r="E25" s="19">
        <v>2.2999999999999998</v>
      </c>
      <c r="F25" s="23">
        <v>2.6</v>
      </c>
      <c r="G25" s="16">
        <f t="shared" si="0"/>
        <v>0.30000000000000027</v>
      </c>
      <c r="H25" s="22">
        <f t="shared" si="1"/>
        <v>0.1837457169080155</v>
      </c>
      <c r="I25" s="19">
        <f t="shared" si="3"/>
        <v>0.48374571690801577</v>
      </c>
      <c r="J25" s="3"/>
      <c r="K25" s="5"/>
      <c r="L25" s="29"/>
      <c r="M25" s="31"/>
    </row>
    <row r="26" spans="1:15" x14ac:dyDescent="0.25">
      <c r="A26" s="6">
        <v>14</v>
      </c>
      <c r="B26" s="14" t="s">
        <v>41</v>
      </c>
      <c r="C26" s="10">
        <v>52.9</v>
      </c>
      <c r="D26" s="13" t="s">
        <v>25</v>
      </c>
      <c r="E26" s="19">
        <v>1.3</v>
      </c>
      <c r="F26" s="23">
        <v>1.5</v>
      </c>
      <c r="G26" s="16">
        <f t="shared" si="0"/>
        <v>0.19999999999999996</v>
      </c>
      <c r="H26" s="22">
        <f t="shared" si="1"/>
        <v>0.10318628900673056</v>
      </c>
      <c r="I26" s="19">
        <f t="shared" si="3"/>
        <v>0.3031862890067305</v>
      </c>
      <c r="J26" s="3"/>
      <c r="K26" s="5"/>
      <c r="L26" s="29"/>
      <c r="M26" s="31"/>
    </row>
    <row r="27" spans="1:15" x14ac:dyDescent="0.25">
      <c r="A27" s="6">
        <v>15</v>
      </c>
      <c r="B27" s="14" t="s">
        <v>42</v>
      </c>
      <c r="C27" s="10">
        <v>64.900000000000006</v>
      </c>
      <c r="D27" s="13" t="s">
        <v>25</v>
      </c>
      <c r="E27" s="19">
        <v>1.8</v>
      </c>
      <c r="F27" s="23">
        <v>2.1</v>
      </c>
      <c r="G27" s="16">
        <f t="shared" si="0"/>
        <v>0.30000000000000004</v>
      </c>
      <c r="H27" s="22">
        <f t="shared" si="1"/>
        <v>0.12659338670201917</v>
      </c>
      <c r="I27" s="19">
        <f t="shared" si="3"/>
        <v>0.42659338670201918</v>
      </c>
      <c r="J27" s="3"/>
      <c r="K27" s="5"/>
      <c r="L27" s="29"/>
      <c r="M27" s="31"/>
    </row>
    <row r="28" spans="1:15" x14ac:dyDescent="0.25">
      <c r="A28" s="6">
        <v>16</v>
      </c>
      <c r="B28" s="14" t="s">
        <v>43</v>
      </c>
      <c r="C28" s="10">
        <v>93.9</v>
      </c>
      <c r="D28" s="13" t="s">
        <v>25</v>
      </c>
      <c r="E28" s="19">
        <v>2.2999999999999998</v>
      </c>
      <c r="F28" s="23">
        <v>2.6</v>
      </c>
      <c r="G28" s="16">
        <f t="shared" si="0"/>
        <v>0.30000000000000027</v>
      </c>
      <c r="H28" s="22">
        <f t="shared" si="1"/>
        <v>0.18316053946563329</v>
      </c>
      <c r="I28" s="19">
        <f t="shared" si="3"/>
        <v>0.48316053946563353</v>
      </c>
      <c r="J28" s="3"/>
      <c r="K28" s="5"/>
      <c r="L28" s="29"/>
      <c r="M28" s="31"/>
    </row>
    <row r="29" spans="1:15" x14ac:dyDescent="0.25">
      <c r="A29" s="6">
        <v>17</v>
      </c>
      <c r="B29" s="14" t="s">
        <v>44</v>
      </c>
      <c r="C29" s="10">
        <v>53</v>
      </c>
      <c r="D29" s="13" t="s">
        <v>25</v>
      </c>
      <c r="E29" s="19">
        <v>0.8</v>
      </c>
      <c r="F29" s="23">
        <v>0.9</v>
      </c>
      <c r="G29" s="16">
        <f t="shared" si="0"/>
        <v>9.9999999999999978E-2</v>
      </c>
      <c r="H29" s="22">
        <f t="shared" si="1"/>
        <v>0.10338134815419131</v>
      </c>
      <c r="I29" s="19">
        <f t="shared" si="3"/>
        <v>0.20338134815419129</v>
      </c>
      <c r="J29" s="3"/>
      <c r="K29" s="5"/>
      <c r="L29" s="29"/>
      <c r="M29" s="31"/>
    </row>
    <row r="30" spans="1:15" x14ac:dyDescent="0.25">
      <c r="A30" s="6">
        <v>18</v>
      </c>
      <c r="B30" s="14" t="s">
        <v>286</v>
      </c>
      <c r="C30" s="10">
        <v>64.8</v>
      </c>
      <c r="D30" s="13" t="s">
        <v>25</v>
      </c>
      <c r="E30" s="19">
        <v>1.7</v>
      </c>
      <c r="F30" s="23">
        <v>2</v>
      </c>
      <c r="G30" s="16">
        <f t="shared" si="0"/>
        <v>0.30000000000000004</v>
      </c>
      <c r="H30" s="22">
        <f t="shared" si="1"/>
        <v>0.12639832755455843</v>
      </c>
      <c r="I30" s="19">
        <f t="shared" si="3"/>
        <v>0.42639832755455848</v>
      </c>
      <c r="J30" s="3"/>
      <c r="K30" s="5"/>
      <c r="L30" s="29"/>
      <c r="M30" s="31"/>
    </row>
    <row r="31" spans="1:15" x14ac:dyDescent="0.25">
      <c r="A31" s="6">
        <v>19</v>
      </c>
      <c r="B31" s="14" t="s">
        <v>45</v>
      </c>
      <c r="C31" s="10">
        <v>93.9</v>
      </c>
      <c r="D31" s="13" t="s">
        <v>25</v>
      </c>
      <c r="E31" s="19">
        <v>2.5</v>
      </c>
      <c r="F31" s="23">
        <v>2.9</v>
      </c>
      <c r="G31" s="16">
        <f t="shared" si="0"/>
        <v>0.39999999999999991</v>
      </c>
      <c r="H31" s="22">
        <f t="shared" si="1"/>
        <v>0.18316053946563329</v>
      </c>
      <c r="I31" s="19">
        <f t="shared" si="3"/>
        <v>0.58316053946563318</v>
      </c>
      <c r="J31" s="3"/>
      <c r="K31" s="5"/>
      <c r="L31" s="29"/>
      <c r="M31" s="31"/>
    </row>
    <row r="32" spans="1:15" x14ac:dyDescent="0.25">
      <c r="A32" s="6">
        <v>20</v>
      </c>
      <c r="B32" s="14" t="s">
        <v>46</v>
      </c>
      <c r="C32" s="10">
        <v>52.8</v>
      </c>
      <c r="D32" s="13" t="s">
        <v>25</v>
      </c>
      <c r="E32" s="19">
        <v>0.9</v>
      </c>
      <c r="F32" s="23">
        <v>1</v>
      </c>
      <c r="G32" s="16">
        <f t="shared" si="0"/>
        <v>9.9999999999999978E-2</v>
      </c>
      <c r="H32" s="22">
        <f t="shared" si="1"/>
        <v>0.10299122985926983</v>
      </c>
      <c r="I32" s="19">
        <f t="shared" si="3"/>
        <v>0.20299122985926982</v>
      </c>
      <c r="J32" s="3"/>
      <c r="K32" s="5"/>
      <c r="L32" s="29"/>
      <c r="M32" s="31"/>
    </row>
    <row r="33" spans="1:13" x14ac:dyDescent="0.25">
      <c r="A33" s="6">
        <v>21</v>
      </c>
      <c r="B33" s="14" t="s">
        <v>47</v>
      </c>
      <c r="C33" s="10">
        <v>65</v>
      </c>
      <c r="D33" s="13" t="s">
        <v>25</v>
      </c>
      <c r="E33" s="19">
        <v>1.6</v>
      </c>
      <c r="F33" s="23">
        <v>1.9</v>
      </c>
      <c r="G33" s="16">
        <f t="shared" si="0"/>
        <v>0.29999999999999982</v>
      </c>
      <c r="H33" s="22">
        <f t="shared" si="1"/>
        <v>0.1267884458494799</v>
      </c>
      <c r="I33" s="19">
        <f t="shared" si="3"/>
        <v>0.42678844584947973</v>
      </c>
      <c r="J33" s="3"/>
      <c r="K33" s="5"/>
      <c r="L33" s="29"/>
      <c r="M33" s="31"/>
    </row>
    <row r="34" spans="1:13" x14ac:dyDescent="0.25">
      <c r="A34" s="6">
        <v>22</v>
      </c>
      <c r="B34" s="14" t="s">
        <v>48</v>
      </c>
      <c r="C34" s="10">
        <v>94.3</v>
      </c>
      <c r="D34" s="13" t="s">
        <v>25</v>
      </c>
      <c r="E34" s="19">
        <v>2.4</v>
      </c>
      <c r="F34" s="23">
        <v>2.8</v>
      </c>
      <c r="G34" s="16">
        <f t="shared" si="0"/>
        <v>0.39999999999999991</v>
      </c>
      <c r="H34" s="22">
        <f t="shared" si="1"/>
        <v>0.18394077605547623</v>
      </c>
      <c r="I34" s="19">
        <f t="shared" si="3"/>
        <v>0.58394077605547612</v>
      </c>
      <c r="J34" s="3"/>
      <c r="K34" s="5"/>
      <c r="L34" s="29"/>
      <c r="M34" s="31"/>
    </row>
    <row r="35" spans="1:13" x14ac:dyDescent="0.25">
      <c r="A35" s="6">
        <v>23</v>
      </c>
      <c r="B35" s="14" t="s">
        <v>49</v>
      </c>
      <c r="C35" s="10">
        <v>52.9</v>
      </c>
      <c r="D35" s="13" t="s">
        <v>25</v>
      </c>
      <c r="E35" s="19">
        <v>1.1000000000000001</v>
      </c>
      <c r="F35" s="23">
        <v>1.3</v>
      </c>
      <c r="G35" s="16">
        <f t="shared" si="0"/>
        <v>0.19999999999999996</v>
      </c>
      <c r="H35" s="22">
        <f t="shared" si="1"/>
        <v>0.10318628900673056</v>
      </c>
      <c r="I35" s="19">
        <f t="shared" si="3"/>
        <v>0.3031862890067305</v>
      </c>
      <c r="K35" s="3"/>
      <c r="L35" s="29"/>
      <c r="M35" s="31"/>
    </row>
    <row r="36" spans="1:13" x14ac:dyDescent="0.25">
      <c r="A36" s="6">
        <v>24</v>
      </c>
      <c r="B36" s="14" t="s">
        <v>50</v>
      </c>
      <c r="C36" s="10">
        <v>65.3</v>
      </c>
      <c r="D36" s="13" t="s">
        <v>25</v>
      </c>
      <c r="E36" s="19">
        <v>0.8</v>
      </c>
      <c r="F36" s="23">
        <v>1</v>
      </c>
      <c r="G36" s="16">
        <f t="shared" si="0"/>
        <v>0.19999999999999996</v>
      </c>
      <c r="H36" s="22">
        <f t="shared" si="1"/>
        <v>0.12737362329186211</v>
      </c>
      <c r="I36" s="19">
        <f t="shared" si="3"/>
        <v>0.32737362329186204</v>
      </c>
      <c r="J36" s="3"/>
      <c r="K36" s="5"/>
      <c r="L36" s="29"/>
      <c r="M36" s="31"/>
    </row>
    <row r="37" spans="1:13" x14ac:dyDescent="0.25">
      <c r="A37" s="6">
        <v>25</v>
      </c>
      <c r="B37" s="14" t="s">
        <v>51</v>
      </c>
      <c r="C37" s="10">
        <v>94.1</v>
      </c>
      <c r="D37" s="13" t="s">
        <v>25</v>
      </c>
      <c r="E37" s="19">
        <v>2.5</v>
      </c>
      <c r="F37" s="23">
        <v>2.8</v>
      </c>
      <c r="G37" s="16">
        <f t="shared" si="0"/>
        <v>0.29999999999999982</v>
      </c>
      <c r="H37" s="22">
        <f t="shared" si="1"/>
        <v>0.18355065776055474</v>
      </c>
      <c r="I37" s="19">
        <f t="shared" si="3"/>
        <v>0.48355065776055456</v>
      </c>
      <c r="J37" s="3"/>
      <c r="K37" s="5"/>
      <c r="L37" s="29"/>
      <c r="M37" s="31"/>
    </row>
    <row r="38" spans="1:13" x14ac:dyDescent="0.25">
      <c r="A38" s="6">
        <v>26</v>
      </c>
      <c r="B38" s="14" t="s">
        <v>52</v>
      </c>
      <c r="C38" s="10">
        <v>53</v>
      </c>
      <c r="D38" s="13" t="s">
        <v>25</v>
      </c>
      <c r="E38" s="19">
        <v>0.5</v>
      </c>
      <c r="F38" s="23">
        <v>0.6</v>
      </c>
      <c r="G38" s="16">
        <f t="shared" si="0"/>
        <v>9.9999999999999978E-2</v>
      </c>
      <c r="H38" s="22">
        <f t="shared" si="1"/>
        <v>0.10338134815419131</v>
      </c>
      <c r="I38" s="19">
        <f t="shared" si="3"/>
        <v>0.20338134815419129</v>
      </c>
      <c r="J38" s="3"/>
      <c r="K38" s="5"/>
      <c r="L38" s="29"/>
      <c r="M38" s="31"/>
    </row>
    <row r="39" spans="1:13" x14ac:dyDescent="0.25">
      <c r="A39" s="6">
        <v>27</v>
      </c>
      <c r="B39" s="14" t="s">
        <v>53</v>
      </c>
      <c r="C39" s="10">
        <v>65.3</v>
      </c>
      <c r="D39" s="13" t="s">
        <v>25</v>
      </c>
      <c r="E39" s="19">
        <v>0.7</v>
      </c>
      <c r="F39" s="23">
        <v>0.8</v>
      </c>
      <c r="G39" s="16">
        <f t="shared" si="0"/>
        <v>0.10000000000000009</v>
      </c>
      <c r="H39" s="22">
        <f t="shared" si="1"/>
        <v>0.12737362329186211</v>
      </c>
      <c r="I39" s="19">
        <f t="shared" si="3"/>
        <v>0.2273736232918622</v>
      </c>
      <c r="J39" s="3"/>
      <c r="K39" s="5"/>
      <c r="L39" s="29"/>
      <c r="M39" s="31"/>
    </row>
    <row r="40" spans="1:13" x14ac:dyDescent="0.25">
      <c r="A40" s="6">
        <v>28</v>
      </c>
      <c r="B40" s="14" t="s">
        <v>54</v>
      </c>
      <c r="C40" s="10">
        <v>93.5</v>
      </c>
      <c r="D40" s="13" t="s">
        <v>25</v>
      </c>
      <c r="E40" s="19">
        <v>1.1000000000000001</v>
      </c>
      <c r="F40" s="23">
        <v>1.4</v>
      </c>
      <c r="G40" s="16">
        <f t="shared" si="0"/>
        <v>0.29999999999999982</v>
      </c>
      <c r="H40" s="22">
        <f t="shared" si="1"/>
        <v>0.18238030287579032</v>
      </c>
      <c r="I40" s="19">
        <f t="shared" si="3"/>
        <v>0.48238030287579015</v>
      </c>
      <c r="J40" s="3"/>
      <c r="K40" s="5"/>
      <c r="L40" s="29"/>
      <c r="M40" s="31"/>
    </row>
    <row r="41" spans="1:13" x14ac:dyDescent="0.25">
      <c r="A41" s="6">
        <v>29</v>
      </c>
      <c r="B41" s="14" t="s">
        <v>55</v>
      </c>
      <c r="C41" s="10">
        <v>52.8</v>
      </c>
      <c r="D41" s="13" t="s">
        <v>25</v>
      </c>
      <c r="E41" s="19">
        <v>1.3</v>
      </c>
      <c r="F41" s="23">
        <v>1.5</v>
      </c>
      <c r="G41" s="16">
        <f t="shared" si="0"/>
        <v>0.19999999999999996</v>
      </c>
      <c r="H41" s="22">
        <f t="shared" si="1"/>
        <v>0.10299122985926983</v>
      </c>
      <c r="I41" s="19">
        <f t="shared" si="3"/>
        <v>0.3029912298592698</v>
      </c>
      <c r="J41" s="3"/>
      <c r="K41" s="5"/>
      <c r="L41" s="29"/>
      <c r="M41" s="31"/>
    </row>
    <row r="42" spans="1:13" x14ac:dyDescent="0.25">
      <c r="A42" s="6">
        <v>30</v>
      </c>
      <c r="B42" s="14" t="s">
        <v>56</v>
      </c>
      <c r="C42" s="10">
        <v>65.400000000000006</v>
      </c>
      <c r="D42" s="13" t="s">
        <v>25</v>
      </c>
      <c r="E42" s="19">
        <v>1.8</v>
      </c>
      <c r="F42" s="23">
        <v>2</v>
      </c>
      <c r="G42" s="16">
        <f t="shared" si="0"/>
        <v>0.19999999999999996</v>
      </c>
      <c r="H42" s="22">
        <f t="shared" si="1"/>
        <v>0.12756868243932287</v>
      </c>
      <c r="I42" s="19">
        <f t="shared" si="3"/>
        <v>0.3275686824393228</v>
      </c>
      <c r="J42" s="3"/>
      <c r="K42" s="5"/>
      <c r="L42" s="29"/>
      <c r="M42" s="31"/>
    </row>
    <row r="43" spans="1:13" x14ac:dyDescent="0.25">
      <c r="A43" s="6">
        <v>31</v>
      </c>
      <c r="B43" s="14" t="s">
        <v>57</v>
      </c>
      <c r="C43" s="10">
        <v>93.9</v>
      </c>
      <c r="D43" s="13" t="s">
        <v>25</v>
      </c>
      <c r="E43" s="19">
        <v>0.7</v>
      </c>
      <c r="F43" s="23">
        <v>1</v>
      </c>
      <c r="G43" s="16">
        <f t="shared" si="0"/>
        <v>0.30000000000000004</v>
      </c>
      <c r="H43" s="22">
        <f t="shared" si="1"/>
        <v>0.18316053946563329</v>
      </c>
      <c r="I43" s="19">
        <f t="shared" si="3"/>
        <v>0.48316053946563331</v>
      </c>
      <c r="J43" s="3"/>
      <c r="K43" s="5"/>
      <c r="L43" s="29"/>
      <c r="M43" s="31"/>
    </row>
    <row r="44" spans="1:13" x14ac:dyDescent="0.25">
      <c r="A44" s="6">
        <v>32</v>
      </c>
      <c r="B44" s="14" t="s">
        <v>59</v>
      </c>
      <c r="C44" s="10">
        <v>53</v>
      </c>
      <c r="D44" s="13" t="s">
        <v>25</v>
      </c>
      <c r="E44" s="19">
        <v>0.3</v>
      </c>
      <c r="F44" s="23">
        <v>0.5</v>
      </c>
      <c r="G44" s="16">
        <f t="shared" si="0"/>
        <v>0.2</v>
      </c>
      <c r="H44" s="22">
        <f t="shared" si="1"/>
        <v>0.10338134815419131</v>
      </c>
      <c r="I44" s="19">
        <f t="shared" si="3"/>
        <v>0.30338134815419132</v>
      </c>
      <c r="J44" s="3"/>
      <c r="K44" s="5"/>
      <c r="L44" s="29"/>
      <c r="M44" s="31"/>
    </row>
    <row r="45" spans="1:13" x14ac:dyDescent="0.25">
      <c r="A45" s="6">
        <v>33</v>
      </c>
      <c r="B45" s="14" t="s">
        <v>60</v>
      </c>
      <c r="C45" s="10">
        <v>65.3</v>
      </c>
      <c r="D45" s="13" t="s">
        <v>25</v>
      </c>
      <c r="E45" s="19">
        <v>0.2</v>
      </c>
      <c r="F45" s="23">
        <v>0.3</v>
      </c>
      <c r="G45" s="16">
        <f t="shared" si="0"/>
        <v>9.9999999999999978E-2</v>
      </c>
      <c r="H45" s="22">
        <f t="shared" si="1"/>
        <v>0.12737362329186211</v>
      </c>
      <c r="I45" s="19">
        <f t="shared" si="3"/>
        <v>0.22737362329186209</v>
      </c>
      <c r="J45" s="3"/>
      <c r="K45" s="5"/>
      <c r="L45" s="29"/>
      <c r="M45" s="31"/>
    </row>
    <row r="46" spans="1:13" x14ac:dyDescent="0.25">
      <c r="A46" s="6">
        <v>34</v>
      </c>
      <c r="B46" s="14" t="s">
        <v>58</v>
      </c>
      <c r="C46" s="10">
        <v>94</v>
      </c>
      <c r="D46" s="13" t="s">
        <v>25</v>
      </c>
      <c r="E46" s="19">
        <v>2.2000000000000002</v>
      </c>
      <c r="F46" s="23">
        <v>2.5</v>
      </c>
      <c r="G46" s="16">
        <f t="shared" si="0"/>
        <v>0.29999999999999982</v>
      </c>
      <c r="H46" s="22">
        <f t="shared" si="1"/>
        <v>0.183355598613094</v>
      </c>
      <c r="I46" s="19">
        <f t="shared" si="3"/>
        <v>0.48335559861309385</v>
      </c>
      <c r="J46" s="3"/>
      <c r="K46" s="5"/>
      <c r="L46" s="29"/>
      <c r="M46" s="31"/>
    </row>
    <row r="47" spans="1:13" x14ac:dyDescent="0.25">
      <c r="A47" s="6">
        <v>35</v>
      </c>
      <c r="B47" s="14" t="s">
        <v>61</v>
      </c>
      <c r="C47" s="10">
        <v>52.8</v>
      </c>
      <c r="D47" s="13" t="s">
        <v>25</v>
      </c>
      <c r="E47" s="19">
        <v>1.1000000000000001</v>
      </c>
      <c r="F47" s="23">
        <v>1.3</v>
      </c>
      <c r="G47" s="16">
        <f t="shared" si="0"/>
        <v>0.19999999999999996</v>
      </c>
      <c r="H47" s="22">
        <f t="shared" si="1"/>
        <v>0.10299122985926983</v>
      </c>
      <c r="I47" s="19">
        <f t="shared" si="3"/>
        <v>0.3029912298592698</v>
      </c>
      <c r="K47" s="3"/>
      <c r="L47" s="29"/>
      <c r="M47" s="31"/>
    </row>
    <row r="48" spans="1:13" x14ac:dyDescent="0.25">
      <c r="A48" s="6">
        <v>36</v>
      </c>
      <c r="B48" s="14" t="s">
        <v>62</v>
      </c>
      <c r="C48" s="10">
        <v>64.900000000000006</v>
      </c>
      <c r="D48" s="13" t="s">
        <v>25</v>
      </c>
      <c r="E48" s="19">
        <v>0.5</v>
      </c>
      <c r="F48" s="23">
        <v>0.7</v>
      </c>
      <c r="G48" s="16">
        <f t="shared" si="0"/>
        <v>0.19999999999999996</v>
      </c>
      <c r="H48" s="22">
        <f t="shared" si="1"/>
        <v>0.12659338670201917</v>
      </c>
      <c r="I48" s="19">
        <f t="shared" si="3"/>
        <v>0.3265933867020191</v>
      </c>
      <c r="J48" s="3"/>
      <c r="K48" s="5"/>
      <c r="L48" s="29"/>
      <c r="M48" s="31"/>
    </row>
    <row r="49" spans="1:21" x14ac:dyDescent="0.25">
      <c r="A49" s="6">
        <v>37</v>
      </c>
      <c r="B49" s="14" t="s">
        <v>63</v>
      </c>
      <c r="C49" s="10">
        <v>94.1</v>
      </c>
      <c r="D49" s="13" t="s">
        <v>25</v>
      </c>
      <c r="E49" s="19">
        <v>0.8</v>
      </c>
      <c r="F49" s="23">
        <v>1.2</v>
      </c>
      <c r="G49" s="16">
        <f t="shared" si="0"/>
        <v>0.39999999999999991</v>
      </c>
      <c r="H49" s="22">
        <f t="shared" si="1"/>
        <v>0.18355065776055474</v>
      </c>
      <c r="I49" s="19">
        <f t="shared" si="3"/>
        <v>0.5835506577605547</v>
      </c>
      <c r="J49" s="3"/>
      <c r="K49" s="5"/>
      <c r="L49" s="29"/>
      <c r="M49" s="31"/>
    </row>
    <row r="50" spans="1:21" x14ac:dyDescent="0.25">
      <c r="A50" s="6">
        <v>38</v>
      </c>
      <c r="B50" s="14" t="s">
        <v>64</v>
      </c>
      <c r="C50" s="10">
        <v>52.7</v>
      </c>
      <c r="D50" s="13" t="s">
        <v>25</v>
      </c>
      <c r="E50" s="19">
        <v>0.1</v>
      </c>
      <c r="F50" s="23">
        <v>0.2</v>
      </c>
      <c r="G50" s="16">
        <f t="shared" si="0"/>
        <v>0.1</v>
      </c>
      <c r="H50" s="22">
        <f t="shared" si="1"/>
        <v>0.10279617071180909</v>
      </c>
      <c r="I50" s="19">
        <f t="shared" si="3"/>
        <v>0.20279617071180911</v>
      </c>
      <c r="J50" s="3"/>
      <c r="K50" s="5"/>
      <c r="L50" s="29"/>
      <c r="M50" s="31"/>
    </row>
    <row r="51" spans="1:21" x14ac:dyDescent="0.25">
      <c r="A51" s="6">
        <v>39</v>
      </c>
      <c r="B51" s="14" t="s">
        <v>65</v>
      </c>
      <c r="C51" s="10">
        <v>65.2</v>
      </c>
      <c r="D51" s="13" t="s">
        <v>25</v>
      </c>
      <c r="E51" s="19">
        <v>0.6</v>
      </c>
      <c r="F51" s="23">
        <v>0.8</v>
      </c>
      <c r="G51" s="16">
        <f t="shared" si="0"/>
        <v>0.20000000000000007</v>
      </c>
      <c r="H51" s="22">
        <f t="shared" si="1"/>
        <v>0.12717856414440137</v>
      </c>
      <c r="I51" s="19">
        <f t="shared" si="3"/>
        <v>0.32717856414440144</v>
      </c>
      <c r="J51" s="3"/>
      <c r="K51" s="5"/>
      <c r="L51" s="29"/>
      <c r="M51" s="31"/>
    </row>
    <row r="52" spans="1:21" x14ac:dyDescent="0.25">
      <c r="A52" s="6">
        <v>40</v>
      </c>
      <c r="B52" s="14" t="s">
        <v>66</v>
      </c>
      <c r="C52" s="10">
        <v>94</v>
      </c>
      <c r="D52" s="13" t="s">
        <v>25</v>
      </c>
      <c r="E52" s="19">
        <v>1.9</v>
      </c>
      <c r="F52" s="23">
        <v>2.2999999999999998</v>
      </c>
      <c r="G52" s="16">
        <f t="shared" si="0"/>
        <v>0.39999999999999991</v>
      </c>
      <c r="H52" s="22">
        <f t="shared" si="1"/>
        <v>0.183355598613094</v>
      </c>
      <c r="I52" s="19">
        <f t="shared" si="3"/>
        <v>0.58335559861309394</v>
      </c>
      <c r="J52" s="3"/>
      <c r="K52" s="5"/>
      <c r="L52" s="29"/>
      <c r="M52" s="31"/>
    </row>
    <row r="53" spans="1:21" x14ac:dyDescent="0.25">
      <c r="A53" s="6">
        <v>41</v>
      </c>
      <c r="B53" s="14" t="s">
        <v>67</v>
      </c>
      <c r="C53" s="10">
        <v>52.8</v>
      </c>
      <c r="D53" s="13" t="s">
        <v>25</v>
      </c>
      <c r="E53" s="19">
        <v>0.9</v>
      </c>
      <c r="F53" s="23">
        <v>1.2</v>
      </c>
      <c r="G53" s="16">
        <f t="shared" si="0"/>
        <v>0.29999999999999993</v>
      </c>
      <c r="H53" s="22">
        <f t="shared" si="1"/>
        <v>0.10299122985926983</v>
      </c>
      <c r="I53" s="19">
        <f t="shared" si="3"/>
        <v>0.40299122985926977</v>
      </c>
      <c r="J53" s="3"/>
      <c r="K53" s="5"/>
      <c r="L53" s="29"/>
      <c r="M53" s="31"/>
    </row>
    <row r="54" spans="1:21" x14ac:dyDescent="0.25">
      <c r="A54" s="6">
        <v>42</v>
      </c>
      <c r="B54" s="14" t="s">
        <v>68</v>
      </c>
      <c r="C54" s="10">
        <v>65.3</v>
      </c>
      <c r="D54" s="13" t="s">
        <v>25</v>
      </c>
      <c r="E54" s="19">
        <v>1.6</v>
      </c>
      <c r="F54" s="23">
        <v>1.8</v>
      </c>
      <c r="G54" s="16">
        <f t="shared" si="0"/>
        <v>0.19999999999999996</v>
      </c>
      <c r="H54" s="22">
        <f t="shared" si="1"/>
        <v>0.12737362329186211</v>
      </c>
      <c r="I54" s="19">
        <f t="shared" si="3"/>
        <v>0.32737362329186204</v>
      </c>
      <c r="J54" s="3"/>
      <c r="K54" s="5"/>
      <c r="L54" s="29"/>
      <c r="M54" s="31"/>
    </row>
    <row r="55" spans="1:21" x14ac:dyDescent="0.25">
      <c r="A55" s="6">
        <v>43</v>
      </c>
      <c r="B55" s="14" t="s">
        <v>151</v>
      </c>
      <c r="C55" s="10">
        <v>69.099999999999994</v>
      </c>
      <c r="D55" s="13" t="s">
        <v>25</v>
      </c>
      <c r="E55" s="19">
        <v>1.4</v>
      </c>
      <c r="F55" s="23">
        <v>1.6</v>
      </c>
      <c r="G55" s="16">
        <f t="shared" si="0"/>
        <v>0.20000000000000018</v>
      </c>
      <c r="H55" s="22">
        <f t="shared" si="1"/>
        <v>0.13478587089537017</v>
      </c>
      <c r="I55" s="19">
        <f t="shared" si="3"/>
        <v>0.33478587089537037</v>
      </c>
      <c r="J55" s="3"/>
      <c r="K55" s="5"/>
      <c r="L55" s="29"/>
      <c r="M55" s="31"/>
    </row>
    <row r="56" spans="1:21" x14ac:dyDescent="0.25">
      <c r="A56" s="6">
        <v>44</v>
      </c>
      <c r="B56" s="14" t="s">
        <v>152</v>
      </c>
      <c r="C56" s="10">
        <v>42.6</v>
      </c>
      <c r="D56" s="13" t="s">
        <v>25</v>
      </c>
      <c r="E56" s="19">
        <v>0.6</v>
      </c>
      <c r="F56" s="23">
        <v>0.8</v>
      </c>
      <c r="G56" s="16">
        <f t="shared" si="0"/>
        <v>0.20000000000000007</v>
      </c>
      <c r="H56" s="22">
        <f t="shared" si="1"/>
        <v>8.3095196818274528E-2</v>
      </c>
      <c r="I56" s="19">
        <f t="shared" si="3"/>
        <v>0.28309519681827461</v>
      </c>
      <c r="J56" s="3"/>
      <c r="K56" s="5"/>
      <c r="L56" s="29"/>
      <c r="M56" s="31"/>
    </row>
    <row r="57" spans="1:21" x14ac:dyDescent="0.25">
      <c r="A57" s="6">
        <v>45</v>
      </c>
      <c r="B57" s="14" t="s">
        <v>153</v>
      </c>
      <c r="C57" s="10">
        <v>55.5</v>
      </c>
      <c r="D57" s="13" t="s">
        <v>25</v>
      </c>
      <c r="E57" s="19">
        <v>1.5</v>
      </c>
      <c r="F57" s="23">
        <v>1.7</v>
      </c>
      <c r="G57" s="16">
        <f t="shared" si="0"/>
        <v>0.19999999999999996</v>
      </c>
      <c r="H57" s="22">
        <f t="shared" si="1"/>
        <v>0.10825782684070977</v>
      </c>
      <c r="I57" s="19">
        <f t="shared" si="3"/>
        <v>0.30825782684070974</v>
      </c>
      <c r="K57" s="3"/>
      <c r="L57" s="29"/>
      <c r="M57" s="153"/>
      <c r="N57" s="154"/>
      <c r="O57" s="154"/>
      <c r="P57" s="154"/>
      <c r="Q57" s="154"/>
      <c r="R57" s="154"/>
      <c r="S57" s="154"/>
      <c r="T57" s="154"/>
      <c r="U57" s="154"/>
    </row>
    <row r="58" spans="1:21" x14ac:dyDescent="0.25">
      <c r="A58" s="6">
        <v>46</v>
      </c>
      <c r="B58" s="14" t="s">
        <v>154</v>
      </c>
      <c r="C58" s="10">
        <v>58.9</v>
      </c>
      <c r="D58" s="13" t="s">
        <v>25</v>
      </c>
      <c r="E58" s="19">
        <v>1.3</v>
      </c>
      <c r="F58" s="23">
        <v>1.6</v>
      </c>
      <c r="G58" s="16">
        <f t="shared" si="0"/>
        <v>0.30000000000000004</v>
      </c>
      <c r="H58" s="22">
        <f t="shared" si="1"/>
        <v>0.11488983785437486</v>
      </c>
      <c r="I58" s="19">
        <f t="shared" si="3"/>
        <v>0.41488983785437489</v>
      </c>
      <c r="K58" s="3"/>
      <c r="L58" s="29"/>
      <c r="M58" s="31"/>
    </row>
    <row r="59" spans="1:21" x14ac:dyDescent="0.25">
      <c r="A59" s="6">
        <v>47</v>
      </c>
      <c r="B59" s="14" t="s">
        <v>155</v>
      </c>
      <c r="C59" s="10">
        <v>62.3</v>
      </c>
      <c r="D59" s="13" t="s">
        <v>25</v>
      </c>
      <c r="E59" s="19">
        <v>1.4</v>
      </c>
      <c r="F59" s="23">
        <v>1.7</v>
      </c>
      <c r="G59" s="16">
        <f t="shared" si="0"/>
        <v>0.30000000000000004</v>
      </c>
      <c r="H59" s="22">
        <f t="shared" si="1"/>
        <v>0.12152184886803996</v>
      </c>
      <c r="I59" s="19">
        <f t="shared" si="3"/>
        <v>0.42152184886804001</v>
      </c>
      <c r="K59" s="3"/>
      <c r="L59" s="29"/>
      <c r="M59" s="31"/>
    </row>
    <row r="60" spans="1:21" x14ac:dyDescent="0.25">
      <c r="A60" s="6">
        <v>48</v>
      </c>
      <c r="B60" s="14" t="s">
        <v>156</v>
      </c>
      <c r="C60" s="10">
        <v>68.7</v>
      </c>
      <c r="D60" s="13" t="s">
        <v>25</v>
      </c>
      <c r="E60" s="19">
        <v>1.6</v>
      </c>
      <c r="F60" s="23">
        <v>1.9</v>
      </c>
      <c r="G60" s="16">
        <f t="shared" si="0"/>
        <v>0.29999999999999982</v>
      </c>
      <c r="H60" s="22">
        <f t="shared" si="1"/>
        <v>0.13400563430552723</v>
      </c>
      <c r="I60" s="19">
        <f t="shared" si="3"/>
        <v>0.43400563430552708</v>
      </c>
      <c r="K60" s="3"/>
      <c r="L60" s="29"/>
      <c r="M60" s="31"/>
    </row>
    <row r="61" spans="1:21" x14ac:dyDescent="0.25">
      <c r="A61" s="6">
        <v>49</v>
      </c>
      <c r="B61" s="14" t="s">
        <v>157</v>
      </c>
      <c r="C61" s="10">
        <v>42.7</v>
      </c>
      <c r="D61" s="13" t="s">
        <v>25</v>
      </c>
      <c r="E61" s="19">
        <v>1.1000000000000001</v>
      </c>
      <c r="F61" s="23">
        <v>1.3</v>
      </c>
      <c r="G61" s="16">
        <f t="shared" si="0"/>
        <v>0.19999999999999996</v>
      </c>
      <c r="H61" s="22">
        <f t="shared" si="1"/>
        <v>8.3290255965735263E-2</v>
      </c>
      <c r="I61" s="19">
        <f t="shared" si="3"/>
        <v>0.2832902559657352</v>
      </c>
      <c r="J61" s="3"/>
      <c r="K61" s="5"/>
      <c r="L61" s="29"/>
      <c r="M61" s="31"/>
    </row>
    <row r="62" spans="1:21" x14ac:dyDescent="0.25">
      <c r="A62" s="6">
        <v>50</v>
      </c>
      <c r="B62" s="14" t="s">
        <v>158</v>
      </c>
      <c r="C62" s="10">
        <v>55</v>
      </c>
      <c r="D62" s="13" t="s">
        <v>25</v>
      </c>
      <c r="E62" s="19">
        <v>0.4</v>
      </c>
      <c r="F62" s="23">
        <v>0.4</v>
      </c>
      <c r="G62" s="16">
        <f t="shared" si="0"/>
        <v>0</v>
      </c>
      <c r="H62" s="22">
        <f t="shared" si="1"/>
        <v>0.10728253110340608</v>
      </c>
      <c r="I62" s="19">
        <f t="shared" si="3"/>
        <v>0.10728253110340608</v>
      </c>
      <c r="J62" s="3"/>
      <c r="K62" s="5"/>
      <c r="L62" s="29"/>
      <c r="M62" s="31"/>
    </row>
    <row r="63" spans="1:21" x14ac:dyDescent="0.25">
      <c r="A63" s="6">
        <v>51</v>
      </c>
      <c r="B63" s="14" t="s">
        <v>159</v>
      </c>
      <c r="C63" s="10">
        <v>59</v>
      </c>
      <c r="D63" s="13" t="s">
        <v>25</v>
      </c>
      <c r="E63" s="19">
        <v>1.3</v>
      </c>
      <c r="F63" s="23">
        <v>1.5</v>
      </c>
      <c r="G63" s="16">
        <f t="shared" si="0"/>
        <v>0.19999999999999996</v>
      </c>
      <c r="H63" s="22">
        <f t="shared" si="1"/>
        <v>0.11508489700183561</v>
      </c>
      <c r="I63" s="19">
        <f t="shared" si="3"/>
        <v>0.31508489700183556</v>
      </c>
      <c r="J63" s="3"/>
      <c r="K63" s="5"/>
      <c r="L63" s="29"/>
      <c r="M63" s="31"/>
    </row>
    <row r="64" spans="1:21" x14ac:dyDescent="0.25">
      <c r="A64" s="6">
        <v>52</v>
      </c>
      <c r="B64" s="14" t="s">
        <v>160</v>
      </c>
      <c r="C64" s="10">
        <v>62</v>
      </c>
      <c r="D64" s="13" t="s">
        <v>25</v>
      </c>
      <c r="E64" s="19">
        <v>1.8</v>
      </c>
      <c r="F64" s="23">
        <v>2</v>
      </c>
      <c r="G64" s="16">
        <f t="shared" si="0"/>
        <v>0.19999999999999996</v>
      </c>
      <c r="H64" s="22">
        <f t="shared" si="1"/>
        <v>0.12093667142565775</v>
      </c>
      <c r="I64" s="19">
        <f t="shared" si="3"/>
        <v>0.32093667142565774</v>
      </c>
      <c r="J64" s="3"/>
      <c r="K64" s="5"/>
      <c r="L64" s="29"/>
      <c r="M64" s="31"/>
    </row>
    <row r="65" spans="1:13" x14ac:dyDescent="0.25">
      <c r="A65" s="6">
        <v>53</v>
      </c>
      <c r="B65" s="14" t="s">
        <v>161</v>
      </c>
      <c r="C65" s="10">
        <v>68.900000000000006</v>
      </c>
      <c r="D65" s="13" t="s">
        <v>25</v>
      </c>
      <c r="E65" s="19">
        <v>0.3</v>
      </c>
      <c r="F65" s="23">
        <v>0.5</v>
      </c>
      <c r="G65" s="16">
        <f t="shared" si="0"/>
        <v>0.2</v>
      </c>
      <c r="H65" s="22">
        <f t="shared" si="1"/>
        <v>0.1343957526004487</v>
      </c>
      <c r="I65" s="19">
        <f t="shared" si="3"/>
        <v>0.33439575260044874</v>
      </c>
      <c r="J65" s="3"/>
      <c r="K65" s="5"/>
      <c r="L65" s="29"/>
      <c r="M65" s="31"/>
    </row>
    <row r="66" spans="1:13" x14ac:dyDescent="0.25">
      <c r="A66" s="6">
        <v>54</v>
      </c>
      <c r="B66" s="14" t="s">
        <v>162</v>
      </c>
      <c r="C66" s="10">
        <v>42.8</v>
      </c>
      <c r="D66" s="13" t="s">
        <v>25</v>
      </c>
      <c r="E66" s="19">
        <v>1</v>
      </c>
      <c r="F66" s="23">
        <v>1.1000000000000001</v>
      </c>
      <c r="G66" s="16">
        <f t="shared" si="0"/>
        <v>0.10000000000000009</v>
      </c>
      <c r="H66" s="22">
        <f t="shared" si="1"/>
        <v>8.3485315113195999E-2</v>
      </c>
      <c r="I66" s="19">
        <f t="shared" si="3"/>
        <v>0.1834853151131961</v>
      </c>
      <c r="J66" s="3"/>
      <c r="K66" s="5"/>
      <c r="L66" s="29"/>
      <c r="M66" s="31"/>
    </row>
    <row r="67" spans="1:13" x14ac:dyDescent="0.25">
      <c r="A67" s="6">
        <v>55</v>
      </c>
      <c r="B67" s="14" t="s">
        <v>163</v>
      </c>
      <c r="C67" s="10">
        <v>55.2</v>
      </c>
      <c r="D67" s="13" t="s">
        <v>25</v>
      </c>
      <c r="E67" s="19">
        <v>1.3</v>
      </c>
      <c r="F67" s="23">
        <v>1.5</v>
      </c>
      <c r="G67" s="16">
        <f t="shared" si="0"/>
        <v>0.19999999999999996</v>
      </c>
      <c r="H67" s="22">
        <f t="shared" si="1"/>
        <v>0.10767264939832756</v>
      </c>
      <c r="I67" s="19">
        <f t="shared" si="3"/>
        <v>0.3076726493983275</v>
      </c>
      <c r="J67" s="3"/>
      <c r="K67" s="5"/>
      <c r="L67" s="29"/>
      <c r="M67" s="31"/>
    </row>
    <row r="68" spans="1:13" x14ac:dyDescent="0.25">
      <c r="A68" s="6">
        <v>56</v>
      </c>
      <c r="B68" s="14" t="s">
        <v>164</v>
      </c>
      <c r="C68" s="10">
        <v>59.3</v>
      </c>
      <c r="D68" s="13" t="s">
        <v>25</v>
      </c>
      <c r="E68" s="19">
        <v>1.3</v>
      </c>
      <c r="F68" s="23">
        <v>1.5</v>
      </c>
      <c r="G68" s="16">
        <f t="shared" si="0"/>
        <v>0.19999999999999996</v>
      </c>
      <c r="H68" s="22">
        <f t="shared" si="1"/>
        <v>0.11567007444421781</v>
      </c>
      <c r="I68" s="19">
        <f t="shared" si="3"/>
        <v>0.3156700744442178</v>
      </c>
      <c r="J68" s="3"/>
      <c r="K68" s="5"/>
      <c r="L68" s="29"/>
      <c r="M68" s="31"/>
    </row>
    <row r="69" spans="1:13" x14ac:dyDescent="0.25">
      <c r="A69" s="6">
        <v>57</v>
      </c>
      <c r="B69" s="14" t="s">
        <v>165</v>
      </c>
      <c r="C69" s="10">
        <v>62.2</v>
      </c>
      <c r="D69" s="13" t="s">
        <v>25</v>
      </c>
      <c r="E69" s="19">
        <v>1.8</v>
      </c>
      <c r="F69" s="23">
        <v>2.1</v>
      </c>
      <c r="G69" s="16">
        <f t="shared" si="0"/>
        <v>0.30000000000000004</v>
      </c>
      <c r="H69" s="22">
        <f t="shared" si="1"/>
        <v>0.12132678972057924</v>
      </c>
      <c r="I69" s="19">
        <f t="shared" si="3"/>
        <v>0.4213267897205793</v>
      </c>
      <c r="J69" s="3"/>
      <c r="K69" s="5"/>
      <c r="L69" s="29"/>
      <c r="M69" s="31"/>
    </row>
    <row r="70" spans="1:13" x14ac:dyDescent="0.25">
      <c r="A70" s="6">
        <v>58</v>
      </c>
      <c r="B70" s="14" t="s">
        <v>166</v>
      </c>
      <c r="C70" s="10">
        <v>69.099999999999994</v>
      </c>
      <c r="D70" s="13" t="s">
        <v>25</v>
      </c>
      <c r="E70" s="19">
        <v>1.5</v>
      </c>
      <c r="F70" s="23">
        <v>1.5</v>
      </c>
      <c r="G70" s="16">
        <f t="shared" si="0"/>
        <v>0</v>
      </c>
      <c r="H70" s="22">
        <f t="shared" si="1"/>
        <v>0.13478587089537017</v>
      </c>
      <c r="I70" s="19">
        <f t="shared" si="3"/>
        <v>0.13478587089537017</v>
      </c>
      <c r="J70" s="3"/>
      <c r="K70" s="5"/>
      <c r="L70" s="29"/>
      <c r="M70" s="31"/>
    </row>
    <row r="71" spans="1:13" x14ac:dyDescent="0.25">
      <c r="A71" s="6">
        <v>59</v>
      </c>
      <c r="B71" s="14" t="s">
        <v>167</v>
      </c>
      <c r="C71" s="10">
        <v>42.5</v>
      </c>
      <c r="D71" s="13" t="s">
        <v>25</v>
      </c>
      <c r="E71" s="19">
        <v>0.9</v>
      </c>
      <c r="F71" s="23">
        <v>1.1000000000000001</v>
      </c>
      <c r="G71" s="16">
        <f t="shared" si="0"/>
        <v>0.20000000000000007</v>
      </c>
      <c r="H71" s="22">
        <f t="shared" si="1"/>
        <v>8.2900137670813778E-2</v>
      </c>
      <c r="I71" s="19">
        <f t="shared" si="3"/>
        <v>0.28290013767081384</v>
      </c>
      <c r="J71" s="3"/>
      <c r="K71" s="5"/>
      <c r="L71" s="29"/>
      <c r="M71" s="31"/>
    </row>
    <row r="72" spans="1:13" x14ac:dyDescent="0.25">
      <c r="A72" s="6">
        <v>60</v>
      </c>
      <c r="B72" s="14" t="s">
        <v>168</v>
      </c>
      <c r="C72" s="10">
        <v>55.4</v>
      </c>
      <c r="D72" s="13" t="s">
        <v>25</v>
      </c>
      <c r="E72" s="19">
        <v>1.2</v>
      </c>
      <c r="F72" s="23">
        <v>1.4</v>
      </c>
      <c r="G72" s="16">
        <f t="shared" si="0"/>
        <v>0.19999999999999996</v>
      </c>
      <c r="H72" s="22">
        <f t="shared" si="1"/>
        <v>0.10806276769324902</v>
      </c>
      <c r="I72" s="19">
        <f t="shared" si="3"/>
        <v>0.30806276769324897</v>
      </c>
      <c r="J72" s="3"/>
      <c r="K72" s="5"/>
      <c r="L72" s="29"/>
      <c r="M72" s="31"/>
    </row>
    <row r="73" spans="1:13" x14ac:dyDescent="0.25">
      <c r="A73" s="6">
        <v>61</v>
      </c>
      <c r="B73" s="14" t="s">
        <v>169</v>
      </c>
      <c r="C73" s="10">
        <v>58.8</v>
      </c>
      <c r="D73" s="13" t="s">
        <v>25</v>
      </c>
      <c r="E73" s="19">
        <v>1.4</v>
      </c>
      <c r="F73" s="23">
        <v>1.6</v>
      </c>
      <c r="G73" s="16">
        <f t="shared" si="0"/>
        <v>0.20000000000000018</v>
      </c>
      <c r="H73" s="22">
        <f t="shared" si="1"/>
        <v>0.11469477870691412</v>
      </c>
      <c r="I73" s="19">
        <f t="shared" si="3"/>
        <v>0.31469477870691431</v>
      </c>
      <c r="J73" s="3"/>
      <c r="K73" s="5"/>
      <c r="L73" s="29"/>
      <c r="M73" s="31"/>
    </row>
    <row r="74" spans="1:13" x14ac:dyDescent="0.25">
      <c r="A74" s="6">
        <v>62</v>
      </c>
      <c r="B74" s="14" t="s">
        <v>170</v>
      </c>
      <c r="C74" s="10">
        <v>62.1</v>
      </c>
      <c r="D74" s="13" t="s">
        <v>25</v>
      </c>
      <c r="E74" s="19">
        <v>1.8</v>
      </c>
      <c r="F74" s="23">
        <v>2</v>
      </c>
      <c r="G74" s="16">
        <f t="shared" si="0"/>
        <v>0.19999999999999996</v>
      </c>
      <c r="H74" s="22">
        <f t="shared" si="1"/>
        <v>0.12113173057311849</v>
      </c>
      <c r="I74" s="19">
        <f t="shared" si="3"/>
        <v>0.32113173057311845</v>
      </c>
      <c r="J74" s="3"/>
      <c r="K74" s="5"/>
      <c r="L74" s="29"/>
      <c r="M74" s="31"/>
    </row>
    <row r="75" spans="1:13" x14ac:dyDescent="0.25">
      <c r="A75" s="6">
        <v>63</v>
      </c>
      <c r="B75" s="14" t="s">
        <v>171</v>
      </c>
      <c r="C75" s="10">
        <v>69</v>
      </c>
      <c r="D75" s="13" t="s">
        <v>25</v>
      </c>
      <c r="E75" s="19">
        <v>1.8</v>
      </c>
      <c r="F75" s="23">
        <v>2</v>
      </c>
      <c r="G75" s="16">
        <f t="shared" si="0"/>
        <v>0.19999999999999996</v>
      </c>
      <c r="H75" s="22">
        <f t="shared" si="1"/>
        <v>0.13459081174790943</v>
      </c>
      <c r="I75" s="19">
        <f t="shared" si="3"/>
        <v>0.33459081174790939</v>
      </c>
      <c r="J75" s="3"/>
      <c r="K75" s="5"/>
      <c r="L75" s="29"/>
      <c r="M75" s="31"/>
    </row>
    <row r="76" spans="1:13" x14ac:dyDescent="0.25">
      <c r="A76" s="6">
        <v>64</v>
      </c>
      <c r="B76" s="14" t="s">
        <v>172</v>
      </c>
      <c r="C76" s="10">
        <v>42.2</v>
      </c>
      <c r="D76" s="13" t="s">
        <v>25</v>
      </c>
      <c r="E76" s="19">
        <v>0.9</v>
      </c>
      <c r="F76" s="23">
        <v>1</v>
      </c>
      <c r="G76" s="16">
        <f t="shared" si="0"/>
        <v>9.9999999999999978E-2</v>
      </c>
      <c r="H76" s="22">
        <f t="shared" si="1"/>
        <v>8.2314960228431572E-2</v>
      </c>
      <c r="I76" s="19">
        <f t="shared" si="3"/>
        <v>0.18231496022843155</v>
      </c>
      <c r="J76" s="3"/>
      <c r="K76" s="5"/>
      <c r="L76" s="29"/>
      <c r="M76" s="31"/>
    </row>
    <row r="77" spans="1:13" x14ac:dyDescent="0.25">
      <c r="A77" s="6">
        <v>65</v>
      </c>
      <c r="B77" s="14" t="s">
        <v>173</v>
      </c>
      <c r="C77" s="10">
        <v>55.5</v>
      </c>
      <c r="D77" s="13" t="s">
        <v>25</v>
      </c>
      <c r="E77" s="19">
        <v>1.3</v>
      </c>
      <c r="F77" s="23">
        <v>1.5</v>
      </c>
      <c r="G77" s="16">
        <f t="shared" si="0"/>
        <v>0.19999999999999996</v>
      </c>
      <c r="H77" s="22">
        <f t="shared" si="1"/>
        <v>0.10825782684070977</v>
      </c>
      <c r="I77" s="19">
        <f t="shared" si="3"/>
        <v>0.30825782684070974</v>
      </c>
      <c r="J77" s="3"/>
      <c r="K77" s="5"/>
      <c r="L77" s="29"/>
      <c r="M77" s="31"/>
    </row>
    <row r="78" spans="1:13" x14ac:dyDescent="0.25">
      <c r="A78" s="6">
        <v>66</v>
      </c>
      <c r="B78" s="14" t="s">
        <v>174</v>
      </c>
      <c r="C78" s="10">
        <v>59.3</v>
      </c>
      <c r="D78" s="13" t="s">
        <v>25</v>
      </c>
      <c r="E78" s="19">
        <v>1.2</v>
      </c>
      <c r="F78" s="23">
        <v>1.3</v>
      </c>
      <c r="G78" s="16">
        <f t="shared" si="0"/>
        <v>0.10000000000000009</v>
      </c>
      <c r="H78" s="22">
        <f t="shared" si="1"/>
        <v>0.11567007444421781</v>
      </c>
      <c r="I78" s="19">
        <f t="shared" si="3"/>
        <v>0.2156700744442179</v>
      </c>
      <c r="J78" s="3"/>
      <c r="K78" s="5"/>
      <c r="L78" s="29"/>
      <c r="M78" s="31"/>
    </row>
    <row r="79" spans="1:13" x14ac:dyDescent="0.25">
      <c r="A79" s="6">
        <v>67</v>
      </c>
      <c r="B79" s="14" t="s">
        <v>175</v>
      </c>
      <c r="C79" s="10">
        <v>62.6</v>
      </c>
      <c r="D79" s="13" t="s">
        <v>25</v>
      </c>
      <c r="E79" s="19">
        <v>1.9</v>
      </c>
      <c r="F79" s="23">
        <v>2.2000000000000002</v>
      </c>
      <c r="G79" s="16">
        <f t="shared" ref="G79:G142" si="4">F79-E79</f>
        <v>0.30000000000000027</v>
      </c>
      <c r="H79" s="22">
        <f t="shared" ref="H79:H142" si="5">30.604/15689.6*C79</f>
        <v>0.12210702631042218</v>
      </c>
      <c r="I79" s="19">
        <f t="shared" ref="I79:I142" si="6">G79+H79</f>
        <v>0.42210702631042246</v>
      </c>
      <c r="J79" s="3"/>
      <c r="K79" s="5"/>
      <c r="L79" s="29"/>
      <c r="M79" s="31"/>
    </row>
    <row r="80" spans="1:13" x14ac:dyDescent="0.25">
      <c r="A80" s="6">
        <v>68</v>
      </c>
      <c r="B80" s="14" t="s">
        <v>176</v>
      </c>
      <c r="C80" s="10">
        <v>69.2</v>
      </c>
      <c r="D80" s="13" t="s">
        <v>25</v>
      </c>
      <c r="E80" s="19">
        <v>1.4</v>
      </c>
      <c r="F80" s="23">
        <v>1.6</v>
      </c>
      <c r="G80" s="16">
        <f t="shared" si="4"/>
        <v>0.20000000000000018</v>
      </c>
      <c r="H80" s="22">
        <f t="shared" si="5"/>
        <v>0.1349809300428309</v>
      </c>
      <c r="I80" s="19">
        <f t="shared" si="6"/>
        <v>0.33498093004283108</v>
      </c>
      <c r="J80" s="3"/>
      <c r="K80" s="5"/>
      <c r="L80" s="29"/>
      <c r="M80" s="31"/>
    </row>
    <row r="81" spans="1:21" x14ac:dyDescent="0.25">
      <c r="A81" s="6">
        <v>69</v>
      </c>
      <c r="B81" s="14" t="s">
        <v>177</v>
      </c>
      <c r="C81" s="10">
        <v>42.3</v>
      </c>
      <c r="D81" s="13" t="s">
        <v>25</v>
      </c>
      <c r="E81" s="19">
        <v>0.9</v>
      </c>
      <c r="F81" s="23">
        <v>1.1000000000000001</v>
      </c>
      <c r="G81" s="16">
        <f t="shared" si="4"/>
        <v>0.20000000000000007</v>
      </c>
      <c r="H81" s="22">
        <f t="shared" si="5"/>
        <v>8.2510019375892307E-2</v>
      </c>
      <c r="I81" s="19">
        <f t="shared" si="6"/>
        <v>0.28251001937589237</v>
      </c>
      <c r="J81" s="3"/>
      <c r="K81" s="5"/>
      <c r="L81" s="29"/>
      <c r="M81" s="31"/>
    </row>
    <row r="82" spans="1:21" x14ac:dyDescent="0.25">
      <c r="A82" s="6">
        <v>70</v>
      </c>
      <c r="B82" s="14" t="s">
        <v>178</v>
      </c>
      <c r="C82" s="10">
        <v>54.9</v>
      </c>
      <c r="D82" s="13" t="s">
        <v>25</v>
      </c>
      <c r="E82" s="19">
        <v>1.4</v>
      </c>
      <c r="F82" s="23">
        <v>1.6</v>
      </c>
      <c r="G82" s="16">
        <f t="shared" si="4"/>
        <v>0.20000000000000018</v>
      </c>
      <c r="H82" s="22">
        <f t="shared" si="5"/>
        <v>0.10708747195594533</v>
      </c>
      <c r="I82" s="19">
        <f t="shared" si="6"/>
        <v>0.30708747195594549</v>
      </c>
      <c r="J82" s="3"/>
      <c r="K82" s="5"/>
      <c r="L82" s="29"/>
      <c r="M82" s="31"/>
    </row>
    <row r="83" spans="1:21" x14ac:dyDescent="0.25">
      <c r="A83" s="6">
        <v>71</v>
      </c>
      <c r="B83" s="14" t="s">
        <v>179</v>
      </c>
      <c r="C83" s="10">
        <v>58.9</v>
      </c>
      <c r="D83" s="13" t="s">
        <v>25</v>
      </c>
      <c r="E83" s="19">
        <v>1.4</v>
      </c>
      <c r="F83" s="23">
        <v>1.5</v>
      </c>
      <c r="G83" s="16">
        <f t="shared" si="4"/>
        <v>0.10000000000000009</v>
      </c>
      <c r="H83" s="22">
        <f t="shared" si="5"/>
        <v>0.11488983785437486</v>
      </c>
      <c r="I83" s="19">
        <f t="shared" si="6"/>
        <v>0.21488983785437493</v>
      </c>
      <c r="J83" s="3"/>
      <c r="K83" s="5"/>
      <c r="L83" s="29"/>
      <c r="M83" s="31"/>
    </row>
    <row r="84" spans="1:21" x14ac:dyDescent="0.25">
      <c r="A84" s="6">
        <v>72</v>
      </c>
      <c r="B84" s="14" t="s">
        <v>180</v>
      </c>
      <c r="C84" s="10">
        <v>62.2</v>
      </c>
      <c r="D84" s="13" t="s">
        <v>25</v>
      </c>
      <c r="E84" s="19">
        <v>1.1000000000000001</v>
      </c>
      <c r="F84" s="23">
        <v>1.3</v>
      </c>
      <c r="G84" s="16">
        <f t="shared" si="4"/>
        <v>0.19999999999999996</v>
      </c>
      <c r="H84" s="22">
        <f t="shared" si="5"/>
        <v>0.12132678972057924</v>
      </c>
      <c r="I84" s="19">
        <f t="shared" si="6"/>
        <v>0.32132678972057921</v>
      </c>
      <c r="J84" s="3"/>
      <c r="K84" s="5"/>
      <c r="L84" s="29"/>
      <c r="M84" s="31"/>
    </row>
    <row r="85" spans="1:21" x14ac:dyDescent="0.25">
      <c r="A85" s="6">
        <v>73</v>
      </c>
      <c r="B85" s="14" t="s">
        <v>181</v>
      </c>
      <c r="C85" s="10">
        <v>68.8</v>
      </c>
      <c r="D85" s="13" t="s">
        <v>25</v>
      </c>
      <c r="E85" s="19">
        <v>1.5</v>
      </c>
      <c r="F85" s="23">
        <v>1.7</v>
      </c>
      <c r="G85" s="16">
        <f t="shared" si="4"/>
        <v>0.19999999999999996</v>
      </c>
      <c r="H85" s="22">
        <f t="shared" si="5"/>
        <v>0.13420069345298796</v>
      </c>
      <c r="I85" s="19">
        <f t="shared" si="6"/>
        <v>0.33420069345298792</v>
      </c>
      <c r="J85" s="3"/>
      <c r="K85" s="5"/>
      <c r="L85" s="29"/>
      <c r="M85" s="31"/>
    </row>
    <row r="86" spans="1:21" x14ac:dyDescent="0.25">
      <c r="A86" s="6">
        <v>74</v>
      </c>
      <c r="B86" s="14" t="s">
        <v>182</v>
      </c>
      <c r="C86" s="10">
        <v>42.7</v>
      </c>
      <c r="D86" s="13" t="s">
        <v>25</v>
      </c>
      <c r="E86" s="19">
        <v>0.6</v>
      </c>
      <c r="F86" s="23">
        <v>0.7</v>
      </c>
      <c r="G86" s="16">
        <f t="shared" si="4"/>
        <v>9.9999999999999978E-2</v>
      </c>
      <c r="H86" s="22">
        <f t="shared" si="5"/>
        <v>8.3290255965735263E-2</v>
      </c>
      <c r="I86" s="19">
        <f t="shared" si="6"/>
        <v>0.18329025596573523</v>
      </c>
      <c r="J86" s="3"/>
      <c r="K86" s="5"/>
      <c r="L86" s="29"/>
      <c r="M86" s="31"/>
    </row>
    <row r="87" spans="1:21" x14ac:dyDescent="0.25">
      <c r="A87" s="6">
        <v>75</v>
      </c>
      <c r="B87" s="14" t="s">
        <v>183</v>
      </c>
      <c r="C87" s="10">
        <v>54.7</v>
      </c>
      <c r="D87" s="13" t="s">
        <v>25</v>
      </c>
      <c r="E87" s="19">
        <v>0.9</v>
      </c>
      <c r="F87" s="23">
        <v>1</v>
      </c>
      <c r="G87" s="16">
        <f t="shared" si="4"/>
        <v>9.9999999999999978E-2</v>
      </c>
      <c r="H87" s="22">
        <f t="shared" si="5"/>
        <v>0.10669735366102387</v>
      </c>
      <c r="I87" s="19">
        <f t="shared" si="6"/>
        <v>0.20669735366102385</v>
      </c>
      <c r="J87" s="3"/>
      <c r="K87" s="5"/>
      <c r="L87" s="29"/>
      <c r="M87" s="31"/>
    </row>
    <row r="88" spans="1:21" x14ac:dyDescent="0.25">
      <c r="A88" s="6">
        <v>76</v>
      </c>
      <c r="B88" s="14" t="s">
        <v>184</v>
      </c>
      <c r="C88" s="10">
        <v>59.4</v>
      </c>
      <c r="D88" s="13" t="s">
        <v>25</v>
      </c>
      <c r="E88" s="19">
        <v>0.2</v>
      </c>
      <c r="F88" s="23">
        <v>0.3</v>
      </c>
      <c r="G88" s="16">
        <f t="shared" si="4"/>
        <v>9.9999999999999978E-2</v>
      </c>
      <c r="H88" s="22">
        <f t="shared" si="5"/>
        <v>0.11586513359167855</v>
      </c>
      <c r="I88" s="19">
        <f t="shared" si="6"/>
        <v>0.21586513359167853</v>
      </c>
      <c r="J88" s="3"/>
      <c r="K88" s="5"/>
      <c r="L88" s="29"/>
      <c r="M88" s="31"/>
    </row>
    <row r="89" spans="1:21" x14ac:dyDescent="0.25">
      <c r="A89" s="6">
        <v>77</v>
      </c>
      <c r="B89" s="14" t="s">
        <v>185</v>
      </c>
      <c r="C89" s="10">
        <v>62.1</v>
      </c>
      <c r="D89" s="13" t="s">
        <v>25</v>
      </c>
      <c r="E89" s="19">
        <v>2</v>
      </c>
      <c r="F89" s="23">
        <v>2.2999999999999998</v>
      </c>
      <c r="G89" s="16">
        <f t="shared" si="4"/>
        <v>0.29999999999999982</v>
      </c>
      <c r="H89" s="22">
        <f t="shared" si="5"/>
        <v>0.12113173057311849</v>
      </c>
      <c r="I89" s="19">
        <f t="shared" si="6"/>
        <v>0.42113173057311831</v>
      </c>
      <c r="J89" s="3"/>
      <c r="K89" s="5"/>
      <c r="L89" s="29"/>
      <c r="M89" s="31"/>
    </row>
    <row r="90" spans="1:21" x14ac:dyDescent="0.25">
      <c r="A90" s="6">
        <v>78</v>
      </c>
      <c r="B90" s="14" t="s">
        <v>186</v>
      </c>
      <c r="C90" s="10">
        <v>69.099999999999994</v>
      </c>
      <c r="D90" s="13" t="s">
        <v>25</v>
      </c>
      <c r="E90" s="19">
        <v>1.5</v>
      </c>
      <c r="F90" s="23">
        <v>1.7</v>
      </c>
      <c r="G90" s="16">
        <f t="shared" si="4"/>
        <v>0.19999999999999996</v>
      </c>
      <c r="H90" s="22">
        <f t="shared" si="5"/>
        <v>0.13478587089537017</v>
      </c>
      <c r="I90" s="19">
        <f t="shared" si="6"/>
        <v>0.33478587089537015</v>
      </c>
      <c r="J90" s="3"/>
      <c r="K90" s="5"/>
      <c r="L90" s="29"/>
      <c r="M90" s="31"/>
    </row>
    <row r="91" spans="1:21" x14ac:dyDescent="0.25">
      <c r="A91" s="6">
        <v>79</v>
      </c>
      <c r="B91" s="14" t="s">
        <v>187</v>
      </c>
      <c r="C91" s="10">
        <v>42.1</v>
      </c>
      <c r="D91" s="13" t="s">
        <v>25</v>
      </c>
      <c r="E91" s="19">
        <v>0.9</v>
      </c>
      <c r="F91" s="23">
        <v>1</v>
      </c>
      <c r="G91" s="16">
        <f t="shared" si="4"/>
        <v>9.9999999999999978E-2</v>
      </c>
      <c r="H91" s="22">
        <f t="shared" si="5"/>
        <v>8.2119901080970836E-2</v>
      </c>
      <c r="I91" s="19">
        <f t="shared" si="6"/>
        <v>0.18211990108097081</v>
      </c>
      <c r="J91" s="3"/>
      <c r="K91" s="5"/>
      <c r="L91" s="29"/>
      <c r="M91" s="31"/>
    </row>
    <row r="92" spans="1:21" x14ac:dyDescent="0.25">
      <c r="A92" s="6">
        <v>80</v>
      </c>
      <c r="B92" s="14" t="s">
        <v>188</v>
      </c>
      <c r="C92" s="10">
        <v>55</v>
      </c>
      <c r="D92" s="13" t="s">
        <v>25</v>
      </c>
      <c r="E92" s="19">
        <v>1.2</v>
      </c>
      <c r="F92" s="23">
        <v>1.3</v>
      </c>
      <c r="G92" s="16">
        <f t="shared" si="4"/>
        <v>0.10000000000000009</v>
      </c>
      <c r="H92" s="22">
        <f t="shared" si="5"/>
        <v>0.10728253110340608</v>
      </c>
      <c r="I92" s="19">
        <f t="shared" si="6"/>
        <v>0.20728253110340616</v>
      </c>
      <c r="J92" s="3"/>
      <c r="K92" s="5"/>
      <c r="L92" s="29"/>
      <c r="M92" s="31"/>
    </row>
    <row r="93" spans="1:21" x14ac:dyDescent="0.25">
      <c r="A93" s="6">
        <v>81</v>
      </c>
      <c r="B93" s="14" t="s">
        <v>189</v>
      </c>
      <c r="C93" s="10">
        <v>59.3</v>
      </c>
      <c r="D93" s="13" t="s">
        <v>25</v>
      </c>
      <c r="E93" s="19">
        <v>1.4</v>
      </c>
      <c r="F93" s="23">
        <v>1.6</v>
      </c>
      <c r="G93" s="16">
        <f t="shared" si="4"/>
        <v>0.20000000000000018</v>
      </c>
      <c r="H93" s="22">
        <f t="shared" si="5"/>
        <v>0.11567007444421781</v>
      </c>
      <c r="I93" s="19">
        <f t="shared" si="6"/>
        <v>0.31567007444421802</v>
      </c>
      <c r="J93" s="3"/>
      <c r="K93" s="5"/>
      <c r="L93" s="29"/>
      <c r="M93" s="31"/>
    </row>
    <row r="94" spans="1:21" x14ac:dyDescent="0.25">
      <c r="A94" s="6">
        <v>82</v>
      </c>
      <c r="B94" s="14" t="s">
        <v>190</v>
      </c>
      <c r="C94" s="10">
        <v>62.6</v>
      </c>
      <c r="D94" s="13" t="s">
        <v>25</v>
      </c>
      <c r="E94" s="19">
        <v>1.5</v>
      </c>
      <c r="F94" s="23">
        <v>1.8</v>
      </c>
      <c r="G94" s="16">
        <f t="shared" si="4"/>
        <v>0.30000000000000004</v>
      </c>
      <c r="H94" s="22">
        <f t="shared" si="5"/>
        <v>0.12210702631042218</v>
      </c>
      <c r="I94" s="19">
        <f t="shared" si="6"/>
        <v>0.42210702631042224</v>
      </c>
      <c r="J94" s="3"/>
      <c r="K94" s="5"/>
      <c r="L94" s="29"/>
      <c r="M94" s="31"/>
      <c r="U94" s="27"/>
    </row>
    <row r="95" spans="1:21" x14ac:dyDescent="0.25">
      <c r="A95" s="6">
        <v>83</v>
      </c>
      <c r="B95" s="14" t="s">
        <v>191</v>
      </c>
      <c r="C95" s="10">
        <v>68.5</v>
      </c>
      <c r="D95" s="13" t="s">
        <v>25</v>
      </c>
      <c r="E95" s="19">
        <v>1.4</v>
      </c>
      <c r="F95" s="23">
        <v>1.6</v>
      </c>
      <c r="G95" s="16">
        <f t="shared" si="4"/>
        <v>0.20000000000000018</v>
      </c>
      <c r="H95" s="22">
        <f t="shared" si="5"/>
        <v>0.13361551601060576</v>
      </c>
      <c r="I95" s="19">
        <f t="shared" si="6"/>
        <v>0.33361551601060591</v>
      </c>
      <c r="J95" s="3"/>
      <c r="L95" s="29"/>
      <c r="M95" s="58"/>
      <c r="N95" s="5"/>
      <c r="T95" s="59"/>
    </row>
    <row r="96" spans="1:21" x14ac:dyDescent="0.25">
      <c r="A96" s="6">
        <v>84</v>
      </c>
      <c r="B96" s="14" t="s">
        <v>192</v>
      </c>
      <c r="C96" s="10">
        <v>42.2</v>
      </c>
      <c r="D96" s="13" t="s">
        <v>25</v>
      </c>
      <c r="E96" s="19">
        <v>0.9</v>
      </c>
      <c r="F96" s="23">
        <v>1</v>
      </c>
      <c r="G96" s="16">
        <f t="shared" si="4"/>
        <v>9.9999999999999978E-2</v>
      </c>
      <c r="H96" s="22">
        <f t="shared" si="5"/>
        <v>8.2314960228431572E-2</v>
      </c>
      <c r="I96" s="19">
        <f t="shared" si="6"/>
        <v>0.18231496022843155</v>
      </c>
      <c r="J96" s="3"/>
      <c r="K96" s="5"/>
      <c r="L96" s="29"/>
      <c r="M96" s="31"/>
      <c r="T96" s="59"/>
      <c r="U96" s="30"/>
    </row>
    <row r="97" spans="1:21" x14ac:dyDescent="0.25">
      <c r="A97" s="6">
        <v>85</v>
      </c>
      <c r="B97" s="73" t="s">
        <v>193</v>
      </c>
      <c r="C97" s="10">
        <v>54.9</v>
      </c>
      <c r="D97" s="13" t="s">
        <v>25</v>
      </c>
      <c r="E97" s="19">
        <v>1.5</v>
      </c>
      <c r="F97" s="23">
        <v>1.8</v>
      </c>
      <c r="G97" s="16">
        <f t="shared" si="4"/>
        <v>0.30000000000000004</v>
      </c>
      <c r="H97" s="22">
        <f t="shared" si="5"/>
        <v>0.10708747195594533</v>
      </c>
      <c r="I97" s="19">
        <f t="shared" si="6"/>
        <v>0.40708747195594536</v>
      </c>
      <c r="J97" s="3"/>
      <c r="K97" s="5"/>
      <c r="L97" s="29"/>
      <c r="M97" s="31"/>
      <c r="T97" s="59"/>
      <c r="U97" s="30"/>
    </row>
    <row r="98" spans="1:21" x14ac:dyDescent="0.25">
      <c r="A98" s="6">
        <v>86</v>
      </c>
      <c r="B98" s="14" t="s">
        <v>194</v>
      </c>
      <c r="C98" s="10">
        <v>59.2</v>
      </c>
      <c r="D98" s="13" t="s">
        <v>25</v>
      </c>
      <c r="E98" s="19">
        <v>0.3</v>
      </c>
      <c r="F98" s="23">
        <v>0.3</v>
      </c>
      <c r="G98" s="16">
        <f t="shared" si="4"/>
        <v>0</v>
      </c>
      <c r="H98" s="22">
        <f t="shared" si="5"/>
        <v>0.11547501529675709</v>
      </c>
      <c r="I98" s="19">
        <f t="shared" si="6"/>
        <v>0.11547501529675709</v>
      </c>
      <c r="J98" s="3"/>
      <c r="K98" s="5"/>
      <c r="L98" s="29"/>
      <c r="M98" s="31"/>
      <c r="T98" s="59"/>
      <c r="U98" s="30"/>
    </row>
    <row r="99" spans="1:21" x14ac:dyDescent="0.25">
      <c r="A99" s="6">
        <v>87</v>
      </c>
      <c r="B99" s="14" t="s">
        <v>195</v>
      </c>
      <c r="C99" s="10">
        <v>62.9</v>
      </c>
      <c r="D99" s="13" t="s">
        <v>25</v>
      </c>
      <c r="E99" s="19">
        <v>1.3</v>
      </c>
      <c r="F99" s="23">
        <v>1.6</v>
      </c>
      <c r="G99" s="16">
        <f t="shared" si="4"/>
        <v>0.30000000000000004</v>
      </c>
      <c r="H99" s="22">
        <f t="shared" si="5"/>
        <v>0.1226922037528044</v>
      </c>
      <c r="I99" s="19">
        <f t="shared" si="6"/>
        <v>0.42269220375280447</v>
      </c>
      <c r="J99" s="3"/>
      <c r="K99" s="5"/>
      <c r="L99" s="29"/>
      <c r="M99" s="31"/>
      <c r="T99" s="59"/>
      <c r="U99" s="60"/>
    </row>
    <row r="100" spans="1:21" x14ac:dyDescent="0.25">
      <c r="A100" s="6">
        <v>88</v>
      </c>
      <c r="B100" s="14" t="s">
        <v>196</v>
      </c>
      <c r="C100" s="10">
        <v>68.900000000000006</v>
      </c>
      <c r="D100" s="13" t="s">
        <v>25</v>
      </c>
      <c r="E100" s="19">
        <v>1.3</v>
      </c>
      <c r="F100" s="23">
        <v>1.5</v>
      </c>
      <c r="G100" s="16">
        <f t="shared" si="4"/>
        <v>0.19999999999999996</v>
      </c>
      <c r="H100" s="22">
        <f t="shared" si="5"/>
        <v>0.1343957526004487</v>
      </c>
      <c r="I100" s="19">
        <f t="shared" si="6"/>
        <v>0.33439575260044863</v>
      </c>
      <c r="J100" s="3"/>
      <c r="K100" s="5"/>
      <c r="L100" s="29"/>
      <c r="M100" s="31"/>
      <c r="T100" s="59"/>
      <c r="U100" s="60"/>
    </row>
    <row r="101" spans="1:21" x14ac:dyDescent="0.25">
      <c r="A101" s="6">
        <v>89</v>
      </c>
      <c r="B101" s="14" t="s">
        <v>197</v>
      </c>
      <c r="C101" s="10">
        <v>42.3</v>
      </c>
      <c r="D101" s="13" t="s">
        <v>25</v>
      </c>
      <c r="E101" s="19">
        <v>0.6</v>
      </c>
      <c r="F101" s="23">
        <v>0.8</v>
      </c>
      <c r="G101" s="16">
        <f t="shared" si="4"/>
        <v>0.20000000000000007</v>
      </c>
      <c r="H101" s="22">
        <f t="shared" si="5"/>
        <v>8.2510019375892307E-2</v>
      </c>
      <c r="I101" s="19">
        <f t="shared" si="6"/>
        <v>0.28251001937589237</v>
      </c>
      <c r="J101" s="3"/>
      <c r="K101" s="5"/>
      <c r="L101" s="29"/>
      <c r="M101" s="31"/>
      <c r="T101" s="59"/>
      <c r="U101" s="60"/>
    </row>
    <row r="102" spans="1:21" x14ac:dyDescent="0.25">
      <c r="A102" s="6">
        <v>90</v>
      </c>
      <c r="B102" s="14" t="s">
        <v>198</v>
      </c>
      <c r="C102" s="10">
        <v>55.4</v>
      </c>
      <c r="D102" s="13" t="s">
        <v>25</v>
      </c>
      <c r="E102" s="19">
        <v>1.2</v>
      </c>
      <c r="F102" s="23">
        <v>1.4</v>
      </c>
      <c r="G102" s="16">
        <f t="shared" si="4"/>
        <v>0.19999999999999996</v>
      </c>
      <c r="H102" s="22">
        <f t="shared" si="5"/>
        <v>0.10806276769324902</v>
      </c>
      <c r="I102" s="19">
        <f t="shared" si="6"/>
        <v>0.30806276769324897</v>
      </c>
      <c r="J102" s="3"/>
      <c r="K102" s="5"/>
      <c r="L102" s="29"/>
      <c r="M102" s="31"/>
      <c r="T102" s="59"/>
      <c r="U102" s="60"/>
    </row>
    <row r="103" spans="1:21" x14ac:dyDescent="0.25">
      <c r="A103" s="6">
        <v>91</v>
      </c>
      <c r="B103" s="14" t="s">
        <v>199</v>
      </c>
      <c r="C103" s="10">
        <v>59.2</v>
      </c>
      <c r="D103" s="13" t="s">
        <v>25</v>
      </c>
      <c r="E103" s="19">
        <v>1.3</v>
      </c>
      <c r="F103" s="23">
        <v>1.5</v>
      </c>
      <c r="G103" s="16">
        <f t="shared" si="4"/>
        <v>0.19999999999999996</v>
      </c>
      <c r="H103" s="22">
        <f t="shared" si="5"/>
        <v>0.11547501529675709</v>
      </c>
      <c r="I103" s="19">
        <f t="shared" si="6"/>
        <v>0.31547501529675703</v>
      </c>
      <c r="J103" s="3"/>
      <c r="K103" s="5"/>
      <c r="L103" s="29"/>
      <c r="M103" s="31"/>
    </row>
    <row r="104" spans="1:21" x14ac:dyDescent="0.25">
      <c r="A104" s="6">
        <v>92</v>
      </c>
      <c r="B104" s="14" t="s">
        <v>200</v>
      </c>
      <c r="C104" s="10">
        <v>62.6</v>
      </c>
      <c r="D104" s="13" t="s">
        <v>25</v>
      </c>
      <c r="E104" s="19">
        <v>1.8</v>
      </c>
      <c r="F104" s="23">
        <v>2</v>
      </c>
      <c r="G104" s="16">
        <f t="shared" si="4"/>
        <v>0.19999999999999996</v>
      </c>
      <c r="H104" s="22">
        <f t="shared" si="5"/>
        <v>0.12210702631042218</v>
      </c>
      <c r="I104" s="19">
        <f t="shared" si="6"/>
        <v>0.32210702631042215</v>
      </c>
      <c r="J104" s="3"/>
      <c r="K104" s="5"/>
      <c r="L104" s="29"/>
      <c r="M104" s="31"/>
    </row>
    <row r="105" spans="1:21" x14ac:dyDescent="0.25">
      <c r="A105" s="6">
        <v>93</v>
      </c>
      <c r="B105" s="14" t="s">
        <v>201</v>
      </c>
      <c r="C105" s="10">
        <v>69.099999999999994</v>
      </c>
      <c r="D105" s="13" t="s">
        <v>25</v>
      </c>
      <c r="E105" s="19">
        <v>1.3</v>
      </c>
      <c r="F105" s="23">
        <v>1.5</v>
      </c>
      <c r="G105" s="16">
        <f t="shared" si="4"/>
        <v>0.19999999999999996</v>
      </c>
      <c r="H105" s="22">
        <f t="shared" si="5"/>
        <v>0.13478587089537017</v>
      </c>
      <c r="I105" s="19">
        <f t="shared" si="6"/>
        <v>0.33478587089537015</v>
      </c>
      <c r="J105" s="3"/>
      <c r="K105" s="5"/>
      <c r="L105" s="29"/>
      <c r="M105" s="31"/>
    </row>
    <row r="106" spans="1:21" x14ac:dyDescent="0.25">
      <c r="A106" s="6">
        <v>94</v>
      </c>
      <c r="B106" s="14" t="s">
        <v>202</v>
      </c>
      <c r="C106" s="10">
        <v>42.4</v>
      </c>
      <c r="D106" s="13" t="s">
        <v>25</v>
      </c>
      <c r="E106" s="19">
        <v>0.5</v>
      </c>
      <c r="F106" s="23">
        <v>0.5</v>
      </c>
      <c r="G106" s="16">
        <f t="shared" si="4"/>
        <v>0</v>
      </c>
      <c r="H106" s="22">
        <f t="shared" si="5"/>
        <v>8.2705078523353043E-2</v>
      </c>
      <c r="I106" s="19">
        <f t="shared" si="6"/>
        <v>8.2705078523353043E-2</v>
      </c>
      <c r="J106" s="3"/>
      <c r="K106" s="5"/>
      <c r="L106" s="29"/>
      <c r="M106" s="31"/>
    </row>
    <row r="107" spans="1:21" x14ac:dyDescent="0.25">
      <c r="A107" s="6">
        <v>95</v>
      </c>
      <c r="B107" s="14" t="s">
        <v>203</v>
      </c>
      <c r="C107" s="10">
        <v>55.1</v>
      </c>
      <c r="D107" s="13" t="s">
        <v>25</v>
      </c>
      <c r="E107" s="19">
        <v>1.3</v>
      </c>
      <c r="F107" s="23">
        <v>1.3</v>
      </c>
      <c r="G107" s="16">
        <f t="shared" si="4"/>
        <v>0</v>
      </c>
      <c r="H107" s="22">
        <f t="shared" si="5"/>
        <v>0.10747759025086681</v>
      </c>
      <c r="I107" s="19">
        <f t="shared" si="6"/>
        <v>0.10747759025086681</v>
      </c>
      <c r="J107" s="3"/>
      <c r="K107" s="5"/>
      <c r="L107" s="29"/>
      <c r="M107" s="31"/>
      <c r="R107" s="27"/>
    </row>
    <row r="108" spans="1:21" x14ac:dyDescent="0.25">
      <c r="A108" s="6">
        <v>96</v>
      </c>
      <c r="B108" s="14" t="s">
        <v>204</v>
      </c>
      <c r="C108" s="10">
        <v>59.5</v>
      </c>
      <c r="D108" s="13" t="s">
        <v>25</v>
      </c>
      <c r="E108" s="19">
        <v>1.1000000000000001</v>
      </c>
      <c r="F108" s="23">
        <v>1.3</v>
      </c>
      <c r="G108" s="16">
        <f t="shared" si="4"/>
        <v>0.19999999999999996</v>
      </c>
      <c r="H108" s="22">
        <f t="shared" si="5"/>
        <v>0.1160601927391393</v>
      </c>
      <c r="I108" s="19">
        <f t="shared" si="6"/>
        <v>0.31606019273913927</v>
      </c>
      <c r="J108" s="3"/>
      <c r="K108" s="5"/>
      <c r="L108" s="29"/>
      <c r="M108" s="31"/>
      <c r="Q108" s="59"/>
      <c r="R108" s="89"/>
    </row>
    <row r="109" spans="1:21" x14ac:dyDescent="0.25">
      <c r="A109" s="6">
        <v>97</v>
      </c>
      <c r="B109" s="14" t="s">
        <v>205</v>
      </c>
      <c r="C109" s="10">
        <v>62.8</v>
      </c>
      <c r="D109" s="13" t="s">
        <v>25</v>
      </c>
      <c r="E109" s="19">
        <v>1.1000000000000001</v>
      </c>
      <c r="F109" s="23">
        <v>1.3</v>
      </c>
      <c r="G109" s="16">
        <f t="shared" si="4"/>
        <v>0.19999999999999996</v>
      </c>
      <c r="H109" s="22">
        <f t="shared" si="5"/>
        <v>0.12249714460534365</v>
      </c>
      <c r="I109" s="19">
        <f t="shared" si="6"/>
        <v>0.32249714460534362</v>
      </c>
      <c r="J109" s="3"/>
      <c r="K109" s="5"/>
      <c r="L109" s="29"/>
      <c r="M109" s="31"/>
      <c r="Q109" s="59"/>
      <c r="R109" s="30"/>
    </row>
    <row r="110" spans="1:21" x14ac:dyDescent="0.25">
      <c r="A110" s="6">
        <v>98</v>
      </c>
      <c r="B110" s="14" t="s">
        <v>206</v>
      </c>
      <c r="C110" s="10">
        <v>68.8</v>
      </c>
      <c r="D110" s="13" t="s">
        <v>25</v>
      </c>
      <c r="E110" s="19">
        <v>1</v>
      </c>
      <c r="F110" s="23">
        <v>1.2</v>
      </c>
      <c r="G110" s="16">
        <f t="shared" si="4"/>
        <v>0.19999999999999996</v>
      </c>
      <c r="H110" s="22">
        <f t="shared" si="5"/>
        <v>0.13420069345298796</v>
      </c>
      <c r="I110" s="19">
        <f t="shared" si="6"/>
        <v>0.33420069345298792</v>
      </c>
      <c r="J110" s="3"/>
      <c r="K110" s="5"/>
      <c r="L110" s="29"/>
      <c r="M110" s="31"/>
      <c r="Q110" s="59"/>
      <c r="R110" s="30"/>
    </row>
    <row r="111" spans="1:21" x14ac:dyDescent="0.25">
      <c r="A111" s="6">
        <v>99</v>
      </c>
      <c r="B111" s="14" t="s">
        <v>207</v>
      </c>
      <c r="C111" s="10">
        <v>42.2</v>
      </c>
      <c r="D111" s="13" t="s">
        <v>25</v>
      </c>
      <c r="E111" s="19">
        <v>0.9</v>
      </c>
      <c r="F111" s="23">
        <v>1.1000000000000001</v>
      </c>
      <c r="G111" s="16">
        <f t="shared" si="4"/>
        <v>0.20000000000000007</v>
      </c>
      <c r="H111" s="22">
        <f t="shared" si="5"/>
        <v>8.2314960228431572E-2</v>
      </c>
      <c r="I111" s="19">
        <f t="shared" si="6"/>
        <v>0.28231496022843161</v>
      </c>
      <c r="J111" s="3"/>
      <c r="K111" s="5"/>
      <c r="L111" s="29"/>
      <c r="M111" s="31"/>
      <c r="Q111" s="59"/>
      <c r="R111" s="30"/>
    </row>
    <row r="112" spans="1:21" x14ac:dyDescent="0.25">
      <c r="A112" s="6">
        <v>100</v>
      </c>
      <c r="B112" s="14" t="s">
        <v>208</v>
      </c>
      <c r="C112" s="10">
        <v>55.2</v>
      </c>
      <c r="D112" s="13" t="s">
        <v>25</v>
      </c>
      <c r="E112" s="19">
        <v>1.1000000000000001</v>
      </c>
      <c r="F112" s="23">
        <v>1.3</v>
      </c>
      <c r="G112" s="16">
        <f t="shared" si="4"/>
        <v>0.19999999999999996</v>
      </c>
      <c r="H112" s="22">
        <f t="shared" si="5"/>
        <v>0.10767264939832756</v>
      </c>
      <c r="I112" s="19">
        <f t="shared" si="6"/>
        <v>0.3076726493983275</v>
      </c>
      <c r="J112" s="3"/>
      <c r="K112" s="5"/>
      <c r="L112" s="29"/>
      <c r="M112" s="31"/>
      <c r="Q112" s="59"/>
      <c r="R112" s="90"/>
    </row>
    <row r="113" spans="1:22" x14ac:dyDescent="0.25">
      <c r="A113" s="6">
        <v>101</v>
      </c>
      <c r="B113" s="14" t="s">
        <v>209</v>
      </c>
      <c r="C113" s="10">
        <v>58.1</v>
      </c>
      <c r="D113" s="13" t="s">
        <v>25</v>
      </c>
      <c r="E113" s="19">
        <v>1.1000000000000001</v>
      </c>
      <c r="F113" s="23">
        <v>1.2</v>
      </c>
      <c r="G113" s="16">
        <f t="shared" si="4"/>
        <v>9.9999999999999867E-2</v>
      </c>
      <c r="H113" s="22">
        <f t="shared" si="5"/>
        <v>0.11332936467468896</v>
      </c>
      <c r="I113" s="19">
        <f t="shared" si="6"/>
        <v>0.21332936467468883</v>
      </c>
      <c r="K113" s="3"/>
      <c r="L113" s="29"/>
      <c r="M113" s="31"/>
      <c r="Q113" s="59"/>
      <c r="R113" s="90"/>
    </row>
    <row r="114" spans="1:22" x14ac:dyDescent="0.25">
      <c r="A114" s="6">
        <v>102</v>
      </c>
      <c r="B114" s="14" t="s">
        <v>210</v>
      </c>
      <c r="C114" s="10">
        <v>61.9</v>
      </c>
      <c r="D114" s="13" t="s">
        <v>25</v>
      </c>
      <c r="E114" s="19">
        <v>1.1000000000000001</v>
      </c>
      <c r="F114" s="23">
        <v>1.4</v>
      </c>
      <c r="G114" s="16">
        <f t="shared" si="4"/>
        <v>0.29999999999999982</v>
      </c>
      <c r="H114" s="22">
        <f t="shared" si="5"/>
        <v>0.12074161227819702</v>
      </c>
      <c r="I114" s="19">
        <f t="shared" si="6"/>
        <v>0.42074161227819684</v>
      </c>
      <c r="J114" s="3"/>
      <c r="K114" s="5"/>
      <c r="L114" s="29"/>
      <c r="M114" s="31"/>
      <c r="Q114" s="59"/>
      <c r="R114" s="90"/>
    </row>
    <row r="115" spans="1:22" x14ac:dyDescent="0.25">
      <c r="A115" s="6">
        <v>103</v>
      </c>
      <c r="B115" s="14" t="s">
        <v>211</v>
      </c>
      <c r="C115" s="10">
        <v>69.3</v>
      </c>
      <c r="D115" s="13" t="s">
        <v>25</v>
      </c>
      <c r="E115" s="19">
        <v>0.6</v>
      </c>
      <c r="F115" s="23">
        <v>0.8</v>
      </c>
      <c r="G115" s="16">
        <f t="shared" si="4"/>
        <v>0.20000000000000007</v>
      </c>
      <c r="H115" s="22">
        <f t="shared" si="5"/>
        <v>0.13517598919029164</v>
      </c>
      <c r="I115" s="19">
        <f t="shared" si="6"/>
        <v>0.33517598919029168</v>
      </c>
      <c r="J115" s="3"/>
      <c r="K115" s="5"/>
      <c r="L115" s="29"/>
      <c r="M115" s="31"/>
      <c r="Q115" s="59"/>
      <c r="R115" s="60"/>
    </row>
    <row r="116" spans="1:22" x14ac:dyDescent="0.25">
      <c r="A116" s="6">
        <v>104</v>
      </c>
      <c r="B116" s="14" t="s">
        <v>212</v>
      </c>
      <c r="C116" s="10">
        <v>42.4</v>
      </c>
      <c r="D116" s="13" t="s">
        <v>25</v>
      </c>
      <c r="E116" s="19">
        <v>0</v>
      </c>
      <c r="F116" s="23">
        <v>0</v>
      </c>
      <c r="G116" s="16">
        <f t="shared" si="4"/>
        <v>0</v>
      </c>
      <c r="H116" s="22">
        <f t="shared" si="5"/>
        <v>8.2705078523353043E-2</v>
      </c>
      <c r="I116" s="19">
        <f t="shared" si="6"/>
        <v>8.2705078523353043E-2</v>
      </c>
      <c r="J116" s="3"/>
      <c r="K116" s="5"/>
      <c r="L116" s="29"/>
      <c r="M116" s="31"/>
      <c r="Q116" s="59"/>
      <c r="R116" s="60"/>
    </row>
    <row r="117" spans="1:22" x14ac:dyDescent="0.25">
      <c r="A117" s="6">
        <v>105</v>
      </c>
      <c r="B117" s="14" t="s">
        <v>213</v>
      </c>
      <c r="C117" s="10">
        <v>55</v>
      </c>
      <c r="D117" s="13" t="s">
        <v>25</v>
      </c>
      <c r="E117" s="19">
        <v>0.7</v>
      </c>
      <c r="F117" s="23">
        <v>0.9</v>
      </c>
      <c r="G117" s="16">
        <f t="shared" si="4"/>
        <v>0.20000000000000007</v>
      </c>
      <c r="H117" s="22">
        <f t="shared" si="5"/>
        <v>0.10728253110340608</v>
      </c>
      <c r="I117" s="19">
        <f t="shared" si="6"/>
        <v>0.30728253110340614</v>
      </c>
      <c r="J117" s="3"/>
      <c r="K117" s="5"/>
      <c r="L117" s="29"/>
      <c r="M117" s="31"/>
    </row>
    <row r="118" spans="1:22" x14ac:dyDescent="0.25">
      <c r="A118" s="6">
        <v>106</v>
      </c>
      <c r="B118" s="14" t="s">
        <v>214</v>
      </c>
      <c r="C118" s="10">
        <v>59.2</v>
      </c>
      <c r="D118" s="13" t="s">
        <v>25</v>
      </c>
      <c r="E118" s="19">
        <v>1</v>
      </c>
      <c r="F118" s="23">
        <v>1.2</v>
      </c>
      <c r="G118" s="16">
        <f t="shared" si="4"/>
        <v>0.19999999999999996</v>
      </c>
      <c r="H118" s="22">
        <f t="shared" si="5"/>
        <v>0.11547501529675709</v>
      </c>
      <c r="I118" s="19">
        <f t="shared" si="6"/>
        <v>0.31547501529675703</v>
      </c>
      <c r="J118" s="3"/>
      <c r="K118" s="5"/>
      <c r="L118" s="29"/>
      <c r="M118" s="31"/>
    </row>
    <row r="119" spans="1:22" x14ac:dyDescent="0.25">
      <c r="A119" s="6">
        <v>107</v>
      </c>
      <c r="B119" s="14" t="s">
        <v>215</v>
      </c>
      <c r="C119" s="10">
        <v>62.8</v>
      </c>
      <c r="D119" s="13" t="s">
        <v>25</v>
      </c>
      <c r="E119" s="19">
        <v>1.4</v>
      </c>
      <c r="F119" s="23">
        <v>1.6</v>
      </c>
      <c r="G119" s="16">
        <f t="shared" si="4"/>
        <v>0.20000000000000018</v>
      </c>
      <c r="H119" s="22">
        <f t="shared" si="5"/>
        <v>0.12249714460534365</v>
      </c>
      <c r="I119" s="19">
        <f t="shared" si="6"/>
        <v>0.32249714460534384</v>
      </c>
      <c r="J119" s="3"/>
      <c r="K119" s="5"/>
      <c r="L119" s="29"/>
      <c r="M119" s="31"/>
    </row>
    <row r="120" spans="1:22" x14ac:dyDescent="0.25">
      <c r="A120" s="6">
        <v>108</v>
      </c>
      <c r="B120" s="14" t="s">
        <v>210</v>
      </c>
      <c r="C120" s="10">
        <v>68.599999999999994</v>
      </c>
      <c r="D120" s="13" t="s">
        <v>25</v>
      </c>
      <c r="E120" s="19">
        <v>1.2</v>
      </c>
      <c r="F120" s="23">
        <v>1.4</v>
      </c>
      <c r="G120" s="16">
        <f t="shared" si="4"/>
        <v>0.19999999999999996</v>
      </c>
      <c r="H120" s="22">
        <f t="shared" si="5"/>
        <v>0.13381057515806646</v>
      </c>
      <c r="I120" s="19">
        <f t="shared" si="6"/>
        <v>0.33381057515806645</v>
      </c>
      <c r="J120" s="3"/>
      <c r="K120" s="5"/>
      <c r="L120" s="29"/>
      <c r="M120" s="31"/>
      <c r="P120" s="25"/>
    </row>
    <row r="121" spans="1:22" x14ac:dyDescent="0.25">
      <c r="A121" s="6">
        <v>109</v>
      </c>
      <c r="B121" s="14" t="s">
        <v>216</v>
      </c>
      <c r="C121" s="10">
        <v>42.5</v>
      </c>
      <c r="D121" s="13" t="s">
        <v>25</v>
      </c>
      <c r="E121" s="19">
        <v>0.8</v>
      </c>
      <c r="F121" s="23">
        <v>1</v>
      </c>
      <c r="G121" s="16">
        <f t="shared" si="4"/>
        <v>0.19999999999999996</v>
      </c>
      <c r="H121" s="22">
        <f t="shared" si="5"/>
        <v>8.2900137670813778E-2</v>
      </c>
      <c r="I121" s="19">
        <f t="shared" si="6"/>
        <v>0.28290013767081373</v>
      </c>
      <c r="J121" s="3"/>
      <c r="K121" s="5"/>
      <c r="L121" s="29"/>
      <c r="M121" s="31"/>
      <c r="P121" s="25"/>
    </row>
    <row r="122" spans="1:22" x14ac:dyDescent="0.25">
      <c r="A122" s="6">
        <v>110</v>
      </c>
      <c r="B122" s="14" t="s">
        <v>217</v>
      </c>
      <c r="C122" s="10">
        <v>54.1</v>
      </c>
      <c r="D122" s="13" t="s">
        <v>25</v>
      </c>
      <c r="E122" s="19">
        <v>0.9</v>
      </c>
      <c r="F122" s="23">
        <v>1</v>
      </c>
      <c r="G122" s="16">
        <f t="shared" si="4"/>
        <v>9.9999999999999978E-2</v>
      </c>
      <c r="H122" s="22">
        <f t="shared" si="5"/>
        <v>0.10552699877625943</v>
      </c>
      <c r="I122" s="19">
        <f t="shared" si="6"/>
        <v>0.20552699877625941</v>
      </c>
      <c r="J122" s="3"/>
      <c r="K122" s="5"/>
      <c r="L122" s="29"/>
      <c r="M122" s="31"/>
      <c r="P122" s="25"/>
      <c r="R122" s="27"/>
    </row>
    <row r="123" spans="1:22" x14ac:dyDescent="0.25">
      <c r="A123" s="6">
        <v>111</v>
      </c>
      <c r="B123" s="14" t="s">
        <v>69</v>
      </c>
      <c r="C123" s="10">
        <v>54.3</v>
      </c>
      <c r="D123" s="13" t="s">
        <v>25</v>
      </c>
      <c r="E123" s="19">
        <v>1</v>
      </c>
      <c r="F123" s="23">
        <v>1.2</v>
      </c>
      <c r="G123" s="16">
        <f t="shared" si="4"/>
        <v>0.19999999999999996</v>
      </c>
      <c r="H123" s="22">
        <f t="shared" si="5"/>
        <v>0.1059171170711809</v>
      </c>
      <c r="I123" s="19">
        <f t="shared" si="6"/>
        <v>0.30591711707118086</v>
      </c>
      <c r="J123" s="3"/>
      <c r="K123" s="5"/>
      <c r="L123" s="29"/>
      <c r="M123" s="31"/>
      <c r="Q123" s="59"/>
    </row>
    <row r="124" spans="1:22" x14ac:dyDescent="0.25">
      <c r="A124" s="6">
        <v>112</v>
      </c>
      <c r="B124" s="14" t="s">
        <v>70</v>
      </c>
      <c r="C124" s="10">
        <v>52</v>
      </c>
      <c r="D124" s="13" t="s">
        <v>25</v>
      </c>
      <c r="E124" s="19">
        <v>0.5</v>
      </c>
      <c r="F124" s="23">
        <v>0.7</v>
      </c>
      <c r="G124" s="16">
        <f t="shared" si="4"/>
        <v>0.19999999999999996</v>
      </c>
      <c r="H124" s="22">
        <f t="shared" si="5"/>
        <v>0.10143075667958393</v>
      </c>
      <c r="I124" s="19">
        <f t="shared" si="6"/>
        <v>0.30143075667958386</v>
      </c>
      <c r="J124" s="3"/>
      <c r="K124" s="5"/>
      <c r="L124" s="29"/>
      <c r="M124" s="31"/>
      <c r="Q124" s="59"/>
      <c r="R124" s="30"/>
    </row>
    <row r="125" spans="1:22" x14ac:dyDescent="0.25">
      <c r="A125" s="6">
        <v>113</v>
      </c>
      <c r="B125" s="14" t="s">
        <v>71</v>
      </c>
      <c r="C125" s="10">
        <v>46.8</v>
      </c>
      <c r="D125" s="13" t="s">
        <v>25</v>
      </c>
      <c r="E125" s="19">
        <v>1.2</v>
      </c>
      <c r="F125" s="23">
        <v>1.3</v>
      </c>
      <c r="G125" s="16">
        <f t="shared" si="4"/>
        <v>0.10000000000000009</v>
      </c>
      <c r="H125" s="22">
        <f t="shared" si="5"/>
        <v>9.1287681011625529E-2</v>
      </c>
      <c r="I125" s="19">
        <f t="shared" si="6"/>
        <v>0.19128768101162563</v>
      </c>
      <c r="J125" s="3"/>
      <c r="K125" s="5"/>
      <c r="L125" s="29"/>
      <c r="M125" s="31"/>
      <c r="Q125" s="59"/>
      <c r="R125" s="30"/>
    </row>
    <row r="126" spans="1:22" x14ac:dyDescent="0.25">
      <c r="A126" s="6">
        <v>114</v>
      </c>
      <c r="B126" s="14" t="s">
        <v>72</v>
      </c>
      <c r="C126" s="10">
        <v>73.3</v>
      </c>
      <c r="D126" s="13" t="s">
        <v>25</v>
      </c>
      <c r="E126" s="19">
        <v>1.4</v>
      </c>
      <c r="F126" s="23">
        <v>1.6</v>
      </c>
      <c r="G126" s="16">
        <f t="shared" si="4"/>
        <v>0.20000000000000018</v>
      </c>
      <c r="H126" s="22">
        <f t="shared" si="5"/>
        <v>0.14297835508872117</v>
      </c>
      <c r="I126" s="19">
        <f t="shared" si="6"/>
        <v>0.34297835508872132</v>
      </c>
      <c r="J126" s="3"/>
      <c r="K126" s="5"/>
      <c r="L126" s="29"/>
      <c r="M126" s="31"/>
      <c r="O126" s="27"/>
      <c r="P126" s="25"/>
      <c r="Q126" s="59"/>
      <c r="R126" s="30"/>
    </row>
    <row r="127" spans="1:22" x14ac:dyDescent="0.25">
      <c r="A127" s="6">
        <v>115</v>
      </c>
      <c r="B127" s="14" t="s">
        <v>73</v>
      </c>
      <c r="C127" s="10">
        <v>54.3</v>
      </c>
      <c r="D127" s="13" t="s">
        <v>25</v>
      </c>
      <c r="E127" s="19">
        <v>1.2</v>
      </c>
      <c r="F127" s="23">
        <v>1.4</v>
      </c>
      <c r="G127" s="16">
        <f t="shared" si="4"/>
        <v>0.19999999999999996</v>
      </c>
      <c r="H127" s="22">
        <f t="shared" si="5"/>
        <v>0.1059171170711809</v>
      </c>
      <c r="I127" s="19">
        <f t="shared" si="6"/>
        <v>0.30591711707118086</v>
      </c>
      <c r="J127" s="3"/>
      <c r="K127" s="5"/>
      <c r="L127" s="29"/>
      <c r="M127" s="31"/>
      <c r="N127" s="59"/>
      <c r="O127" s="26"/>
      <c r="P127" s="26"/>
      <c r="Q127" s="59"/>
      <c r="R127" s="60"/>
    </row>
    <row r="128" spans="1:22" x14ac:dyDescent="0.25">
      <c r="A128" s="6">
        <v>116</v>
      </c>
      <c r="B128" s="14" t="s">
        <v>74</v>
      </c>
      <c r="C128" s="10">
        <v>51.8</v>
      </c>
      <c r="D128" s="13" t="s">
        <v>25</v>
      </c>
      <c r="E128" s="19">
        <v>1</v>
      </c>
      <c r="F128" s="23">
        <v>1.1000000000000001</v>
      </c>
      <c r="G128" s="16">
        <f t="shared" si="4"/>
        <v>0.10000000000000009</v>
      </c>
      <c r="H128" s="22">
        <f t="shared" si="5"/>
        <v>0.10104063838466244</v>
      </c>
      <c r="I128" s="19">
        <f t="shared" si="6"/>
        <v>0.20104063838466252</v>
      </c>
      <c r="J128" s="3"/>
      <c r="K128" s="5"/>
      <c r="L128" s="29"/>
      <c r="M128" s="31"/>
      <c r="N128" s="59"/>
      <c r="O128" s="61"/>
      <c r="P128" s="61"/>
      <c r="Q128" s="59"/>
      <c r="R128" s="60"/>
      <c r="U128" s="62"/>
      <c r="V128" s="62"/>
    </row>
    <row r="129" spans="1:22" x14ac:dyDescent="0.25">
      <c r="A129" s="6">
        <v>117</v>
      </c>
      <c r="B129" s="14" t="s">
        <v>75</v>
      </c>
      <c r="C129" s="10">
        <v>47.2</v>
      </c>
      <c r="D129" s="13" t="s">
        <v>25</v>
      </c>
      <c r="E129" s="19">
        <v>1.1000000000000001</v>
      </c>
      <c r="F129" s="23">
        <v>1.3</v>
      </c>
      <c r="G129" s="16">
        <f t="shared" si="4"/>
        <v>0.19999999999999996</v>
      </c>
      <c r="H129" s="22">
        <f t="shared" si="5"/>
        <v>9.2067917601468485E-2</v>
      </c>
      <c r="I129" s="19">
        <f t="shared" si="6"/>
        <v>0.29206791760146844</v>
      </c>
      <c r="J129" s="3"/>
      <c r="K129" s="5"/>
      <c r="L129" s="29"/>
      <c r="M129" s="31"/>
      <c r="N129" s="59"/>
      <c r="O129" s="61"/>
      <c r="P129" s="61"/>
      <c r="Q129" s="59"/>
      <c r="R129" s="60"/>
      <c r="U129" s="62"/>
      <c r="V129" s="62"/>
    </row>
    <row r="130" spans="1:22" x14ac:dyDescent="0.25">
      <c r="A130" s="6">
        <v>118</v>
      </c>
      <c r="B130" s="14" t="s">
        <v>76</v>
      </c>
      <c r="C130" s="10">
        <v>72.8</v>
      </c>
      <c r="D130" s="13" t="s">
        <v>25</v>
      </c>
      <c r="E130" s="19">
        <v>1.3</v>
      </c>
      <c r="F130" s="23">
        <v>1.5</v>
      </c>
      <c r="G130" s="16">
        <f t="shared" si="4"/>
        <v>0.19999999999999996</v>
      </c>
      <c r="H130" s="22">
        <f t="shared" si="5"/>
        <v>0.14200305935141749</v>
      </c>
      <c r="I130" s="19">
        <f t="shared" si="6"/>
        <v>0.34200305935141745</v>
      </c>
      <c r="J130" s="3"/>
      <c r="K130" s="5"/>
      <c r="L130" s="29"/>
      <c r="M130" s="31"/>
      <c r="N130" s="59"/>
      <c r="O130" s="61"/>
      <c r="P130" s="61"/>
      <c r="Q130" s="59"/>
      <c r="R130" s="60"/>
    </row>
    <row r="131" spans="1:22" x14ac:dyDescent="0.25">
      <c r="A131" s="6">
        <v>119</v>
      </c>
      <c r="B131" s="14" t="s">
        <v>77</v>
      </c>
      <c r="C131" s="10">
        <v>54.2</v>
      </c>
      <c r="D131" s="13" t="s">
        <v>25</v>
      </c>
      <c r="E131" s="19">
        <v>1.3</v>
      </c>
      <c r="F131" s="23">
        <v>1.5</v>
      </c>
      <c r="G131" s="16">
        <f t="shared" si="4"/>
        <v>0.19999999999999996</v>
      </c>
      <c r="H131" s="22">
        <f t="shared" si="5"/>
        <v>0.10572205792372016</v>
      </c>
      <c r="I131" s="19">
        <f t="shared" si="6"/>
        <v>0.30572205792372009</v>
      </c>
      <c r="J131" s="3"/>
      <c r="K131" s="5"/>
      <c r="L131" s="29"/>
      <c r="M131" s="31"/>
      <c r="N131" s="59"/>
      <c r="O131" s="61"/>
      <c r="P131" s="61"/>
    </row>
    <row r="132" spans="1:22" x14ac:dyDescent="0.25">
      <c r="A132" s="6">
        <v>120</v>
      </c>
      <c r="B132" s="14" t="s">
        <v>78</v>
      </c>
      <c r="C132" s="10">
        <v>51.9</v>
      </c>
      <c r="D132" s="13" t="s">
        <v>25</v>
      </c>
      <c r="E132" s="19">
        <v>0.9</v>
      </c>
      <c r="F132" s="23">
        <v>1.1000000000000001</v>
      </c>
      <c r="G132" s="16">
        <f t="shared" si="4"/>
        <v>0.20000000000000007</v>
      </c>
      <c r="H132" s="22">
        <f t="shared" si="5"/>
        <v>0.10123569753212318</v>
      </c>
      <c r="I132" s="19">
        <f t="shared" si="6"/>
        <v>0.30123569753212326</v>
      </c>
      <c r="J132" s="3"/>
      <c r="K132" s="5"/>
      <c r="L132" s="29"/>
      <c r="M132" s="31"/>
      <c r="N132" s="59"/>
      <c r="O132" s="61"/>
      <c r="P132" s="61"/>
    </row>
    <row r="133" spans="1:22" x14ac:dyDescent="0.25">
      <c r="A133" s="6">
        <v>121</v>
      </c>
      <c r="B133" s="14" t="s">
        <v>79</v>
      </c>
      <c r="C133" s="10">
        <v>47.2</v>
      </c>
      <c r="D133" s="13" t="s">
        <v>25</v>
      </c>
      <c r="E133" s="19">
        <v>0.9</v>
      </c>
      <c r="F133" s="23">
        <v>1.1000000000000001</v>
      </c>
      <c r="G133" s="16">
        <f t="shared" si="4"/>
        <v>0.20000000000000007</v>
      </c>
      <c r="H133" s="22">
        <f t="shared" si="5"/>
        <v>9.2067917601468485E-2</v>
      </c>
      <c r="I133" s="19">
        <f t="shared" si="6"/>
        <v>0.29206791760146855</v>
      </c>
      <c r="J133" s="3"/>
      <c r="K133" s="5"/>
      <c r="L133" s="29"/>
      <c r="M133" s="31"/>
      <c r="N133" s="59"/>
      <c r="O133" s="61"/>
      <c r="P133" s="61"/>
    </row>
    <row r="134" spans="1:22" x14ac:dyDescent="0.25">
      <c r="A134" s="6">
        <v>122</v>
      </c>
      <c r="B134" s="14" t="s">
        <v>80</v>
      </c>
      <c r="C134" s="10">
        <v>72.7</v>
      </c>
      <c r="D134" s="13" t="s">
        <v>25</v>
      </c>
      <c r="E134" s="19">
        <v>0.8</v>
      </c>
      <c r="F134" s="23">
        <v>0.9</v>
      </c>
      <c r="G134" s="16">
        <f t="shared" si="4"/>
        <v>9.9999999999999978E-2</v>
      </c>
      <c r="H134" s="22">
        <f t="shared" si="5"/>
        <v>0.14180800020395676</v>
      </c>
      <c r="I134" s="19">
        <f t="shared" si="6"/>
        <v>0.24180800020395674</v>
      </c>
      <c r="J134" s="3"/>
      <c r="K134" s="5"/>
      <c r="L134" s="29"/>
      <c r="M134" s="31"/>
      <c r="N134" s="59"/>
      <c r="O134" s="63"/>
      <c r="P134" s="61"/>
    </row>
    <row r="135" spans="1:22" x14ac:dyDescent="0.25">
      <c r="A135" s="6">
        <v>123</v>
      </c>
      <c r="B135" s="14" t="s">
        <v>81</v>
      </c>
      <c r="C135" s="10">
        <v>54.3</v>
      </c>
      <c r="D135" s="13" t="s">
        <v>25</v>
      </c>
      <c r="E135" s="19">
        <v>1.2</v>
      </c>
      <c r="F135" s="23">
        <v>1.4</v>
      </c>
      <c r="G135" s="16">
        <f t="shared" si="4"/>
        <v>0.19999999999999996</v>
      </c>
      <c r="H135" s="22">
        <f t="shared" si="5"/>
        <v>0.1059171170711809</v>
      </c>
      <c r="I135" s="19">
        <f t="shared" si="6"/>
        <v>0.30591711707118086</v>
      </c>
      <c r="J135" s="3"/>
      <c r="K135" s="5"/>
      <c r="L135" s="29"/>
      <c r="M135" s="31"/>
      <c r="N135" s="59"/>
      <c r="O135" s="61"/>
      <c r="P135" s="61"/>
    </row>
    <row r="136" spans="1:22" x14ac:dyDescent="0.25">
      <c r="A136" s="6">
        <v>124</v>
      </c>
      <c r="B136" s="14" t="s">
        <v>82</v>
      </c>
      <c r="C136" s="10">
        <v>52.1</v>
      </c>
      <c r="D136" s="13" t="s">
        <v>25</v>
      </c>
      <c r="E136" s="19">
        <v>0.9</v>
      </c>
      <c r="F136" s="23">
        <v>1</v>
      </c>
      <c r="G136" s="16">
        <f t="shared" si="4"/>
        <v>9.9999999999999978E-2</v>
      </c>
      <c r="H136" s="22">
        <f t="shared" si="5"/>
        <v>0.10162581582704466</v>
      </c>
      <c r="I136" s="19">
        <f t="shared" si="6"/>
        <v>0.20162581582704464</v>
      </c>
      <c r="J136" s="3"/>
      <c r="K136" s="5"/>
      <c r="L136" s="29"/>
      <c r="M136" s="31"/>
      <c r="N136" s="59"/>
      <c r="O136" s="61"/>
      <c r="P136" s="61"/>
    </row>
    <row r="137" spans="1:22" x14ac:dyDescent="0.25">
      <c r="A137" s="6">
        <v>125</v>
      </c>
      <c r="B137" s="14" t="s">
        <v>83</v>
      </c>
      <c r="C137" s="10">
        <v>47.2</v>
      </c>
      <c r="D137" s="13" t="s">
        <v>25</v>
      </c>
      <c r="E137" s="19">
        <v>0.8</v>
      </c>
      <c r="F137" s="23">
        <v>1</v>
      </c>
      <c r="G137" s="16">
        <f t="shared" si="4"/>
        <v>0.19999999999999996</v>
      </c>
      <c r="H137" s="22">
        <f t="shared" si="5"/>
        <v>9.2067917601468485E-2</v>
      </c>
      <c r="I137" s="19">
        <f t="shared" si="6"/>
        <v>0.29206791760146844</v>
      </c>
      <c r="J137" s="3"/>
      <c r="K137" s="5"/>
      <c r="L137" s="29"/>
      <c r="M137" s="31"/>
    </row>
    <row r="138" spans="1:22" x14ac:dyDescent="0.25">
      <c r="A138" s="6">
        <v>126</v>
      </c>
      <c r="B138" s="14" t="s">
        <v>84</v>
      </c>
      <c r="C138" s="10">
        <v>72.400000000000006</v>
      </c>
      <c r="D138" s="13" t="s">
        <v>25</v>
      </c>
      <c r="E138" s="19">
        <v>1.2</v>
      </c>
      <c r="F138" s="23">
        <v>1.4</v>
      </c>
      <c r="G138" s="16">
        <f t="shared" si="4"/>
        <v>0.19999999999999996</v>
      </c>
      <c r="H138" s="22">
        <f t="shared" si="5"/>
        <v>0.14122282276157455</v>
      </c>
      <c r="I138" s="19">
        <f t="shared" si="6"/>
        <v>0.34122282276157451</v>
      </c>
      <c r="J138" s="3"/>
      <c r="K138" s="5"/>
      <c r="L138" s="29"/>
      <c r="M138" s="31"/>
    </row>
    <row r="139" spans="1:22" x14ac:dyDescent="0.25">
      <c r="A139" s="6">
        <v>127</v>
      </c>
      <c r="B139" s="14" t="s">
        <v>85</v>
      </c>
      <c r="C139" s="10">
        <v>54.3</v>
      </c>
      <c r="D139" s="13" t="s">
        <v>25</v>
      </c>
      <c r="E139" s="19">
        <v>1.3</v>
      </c>
      <c r="F139" s="23">
        <v>1.5</v>
      </c>
      <c r="G139" s="16">
        <f t="shared" si="4"/>
        <v>0.19999999999999996</v>
      </c>
      <c r="H139" s="22">
        <f t="shared" si="5"/>
        <v>0.1059171170711809</v>
      </c>
      <c r="I139" s="19">
        <f t="shared" si="6"/>
        <v>0.30591711707118086</v>
      </c>
      <c r="J139" s="3"/>
      <c r="K139" s="5"/>
      <c r="L139" s="29"/>
      <c r="M139" s="31"/>
    </row>
    <row r="140" spans="1:22" x14ac:dyDescent="0.25">
      <c r="A140" s="6">
        <v>128</v>
      </c>
      <c r="B140" s="14" t="s">
        <v>86</v>
      </c>
      <c r="C140" s="10">
        <v>51.8</v>
      </c>
      <c r="D140" s="13" t="s">
        <v>25</v>
      </c>
      <c r="E140" s="19">
        <v>0.9</v>
      </c>
      <c r="F140" s="23">
        <v>1</v>
      </c>
      <c r="G140" s="16">
        <f t="shared" si="4"/>
        <v>9.9999999999999978E-2</v>
      </c>
      <c r="H140" s="22">
        <f t="shared" si="5"/>
        <v>0.10104063838466244</v>
      </c>
      <c r="I140" s="19">
        <f t="shared" si="6"/>
        <v>0.20104063838466241</v>
      </c>
      <c r="J140" s="3"/>
      <c r="K140" s="5"/>
      <c r="L140" s="29"/>
      <c r="M140" s="31"/>
    </row>
    <row r="141" spans="1:22" x14ac:dyDescent="0.25">
      <c r="A141" s="6">
        <v>129</v>
      </c>
      <c r="B141" s="14" t="s">
        <v>87</v>
      </c>
      <c r="C141" s="10">
        <v>48</v>
      </c>
      <c r="D141" s="13" t="s">
        <v>25</v>
      </c>
      <c r="E141" s="19">
        <v>0.9</v>
      </c>
      <c r="F141" s="23">
        <v>1.1000000000000001</v>
      </c>
      <c r="G141" s="16">
        <f t="shared" si="4"/>
        <v>0.20000000000000007</v>
      </c>
      <c r="H141" s="22">
        <f t="shared" si="5"/>
        <v>9.3628390781154397E-2</v>
      </c>
      <c r="I141" s="19">
        <f t="shared" si="6"/>
        <v>0.29362839078115444</v>
      </c>
      <c r="J141" s="3"/>
      <c r="K141" s="5"/>
      <c r="L141" s="29"/>
      <c r="M141" s="31"/>
    </row>
    <row r="142" spans="1:22" x14ac:dyDescent="0.25">
      <c r="A142" s="6">
        <v>130</v>
      </c>
      <c r="B142" s="14" t="s">
        <v>88</v>
      </c>
      <c r="C142" s="10">
        <v>73</v>
      </c>
      <c r="D142" s="13" t="s">
        <v>25</v>
      </c>
      <c r="E142" s="19">
        <v>1.2</v>
      </c>
      <c r="F142" s="23">
        <v>1.3</v>
      </c>
      <c r="G142" s="16">
        <f t="shared" si="4"/>
        <v>0.10000000000000009</v>
      </c>
      <c r="H142" s="22">
        <f t="shared" si="5"/>
        <v>0.14239317764633896</v>
      </c>
      <c r="I142" s="19">
        <f t="shared" si="6"/>
        <v>0.24239317764633905</v>
      </c>
      <c r="J142" s="3"/>
      <c r="K142" s="5"/>
      <c r="L142" s="29"/>
      <c r="M142" s="31"/>
    </row>
    <row r="143" spans="1:22" x14ac:dyDescent="0.25">
      <c r="A143" s="6">
        <v>131</v>
      </c>
      <c r="B143" s="14" t="s">
        <v>89</v>
      </c>
      <c r="C143" s="10">
        <v>54.8</v>
      </c>
      <c r="D143" s="13" t="s">
        <v>25</v>
      </c>
      <c r="E143" s="19">
        <v>0.9</v>
      </c>
      <c r="F143" s="23">
        <v>1</v>
      </c>
      <c r="G143" s="16">
        <f t="shared" ref="G143:G206" si="7">F143-E143</f>
        <v>9.9999999999999978E-2</v>
      </c>
      <c r="H143" s="22">
        <f t="shared" ref="H143:H206" si="8">30.604/15689.6*C143</f>
        <v>0.10689241280848459</v>
      </c>
      <c r="I143" s="19">
        <f t="shared" ref="I143:I206" si="9">G143+H143</f>
        <v>0.20689241280848458</v>
      </c>
      <c r="J143" s="3"/>
      <c r="K143" s="5"/>
      <c r="L143" s="29"/>
      <c r="M143" s="31"/>
    </row>
    <row r="144" spans="1:22" x14ac:dyDescent="0.25">
      <c r="A144" s="6">
        <v>132</v>
      </c>
      <c r="B144" s="14" t="s">
        <v>90</v>
      </c>
      <c r="C144" s="10">
        <v>52.6</v>
      </c>
      <c r="D144" s="13" t="s">
        <v>25</v>
      </c>
      <c r="E144" s="19">
        <v>0.9</v>
      </c>
      <c r="F144" s="23">
        <v>1.1000000000000001</v>
      </c>
      <c r="G144" s="16">
        <f t="shared" si="7"/>
        <v>0.20000000000000007</v>
      </c>
      <c r="H144" s="22">
        <f t="shared" si="8"/>
        <v>0.10260111156434835</v>
      </c>
      <c r="I144" s="19">
        <f t="shared" si="9"/>
        <v>0.30260111156434844</v>
      </c>
      <c r="J144" s="32"/>
      <c r="K144" s="5"/>
      <c r="L144" s="29"/>
      <c r="M144" s="31"/>
    </row>
    <row r="145" spans="1:16" x14ac:dyDescent="0.25">
      <c r="A145" s="6">
        <v>133</v>
      </c>
      <c r="B145" s="14" t="s">
        <v>91</v>
      </c>
      <c r="C145" s="10">
        <v>47.6</v>
      </c>
      <c r="D145" s="13" t="s">
        <v>25</v>
      </c>
      <c r="E145" s="19">
        <v>1</v>
      </c>
      <c r="F145" s="23">
        <v>1.2</v>
      </c>
      <c r="G145" s="16">
        <f t="shared" si="7"/>
        <v>0.19999999999999996</v>
      </c>
      <c r="H145" s="22">
        <f t="shared" si="8"/>
        <v>9.2848154191311441E-2</v>
      </c>
      <c r="I145" s="19">
        <f t="shared" si="9"/>
        <v>0.29284815419131138</v>
      </c>
      <c r="J145" s="32"/>
      <c r="K145" s="5"/>
      <c r="L145" s="29"/>
      <c r="M145" s="31"/>
    </row>
    <row r="146" spans="1:16" ht="15" customHeight="1" x14ac:dyDescent="0.25">
      <c r="A146" s="6">
        <v>134</v>
      </c>
      <c r="B146" s="14" t="s">
        <v>92</v>
      </c>
      <c r="C146" s="10">
        <v>73</v>
      </c>
      <c r="D146" s="13" t="s">
        <v>25</v>
      </c>
      <c r="E146" s="19">
        <v>1</v>
      </c>
      <c r="F146" s="23">
        <v>1.1000000000000001</v>
      </c>
      <c r="G146" s="16">
        <f t="shared" si="7"/>
        <v>0.10000000000000009</v>
      </c>
      <c r="H146" s="22">
        <f t="shared" si="8"/>
        <v>0.14239317764633896</v>
      </c>
      <c r="I146" s="19">
        <f t="shared" si="9"/>
        <v>0.24239317764633905</v>
      </c>
      <c r="J146" s="32"/>
      <c r="K146" s="5"/>
      <c r="L146" s="29"/>
      <c r="M146" s="64"/>
    </row>
    <row r="147" spans="1:16" x14ac:dyDescent="0.25">
      <c r="A147" s="6">
        <v>135</v>
      </c>
      <c r="B147" s="14" t="s">
        <v>93</v>
      </c>
      <c r="C147" s="10">
        <v>54.9</v>
      </c>
      <c r="D147" s="13" t="s">
        <v>25</v>
      </c>
      <c r="E147" s="19">
        <v>1.1000000000000001</v>
      </c>
      <c r="F147" s="23">
        <v>1.3</v>
      </c>
      <c r="G147" s="16">
        <f t="shared" si="7"/>
        <v>0.19999999999999996</v>
      </c>
      <c r="H147" s="22">
        <f t="shared" si="8"/>
        <v>0.10708747195594533</v>
      </c>
      <c r="I147" s="19">
        <f t="shared" si="9"/>
        <v>0.30708747195594527</v>
      </c>
      <c r="J147" s="32"/>
      <c r="K147" s="5"/>
      <c r="L147" s="29"/>
      <c r="M147" s="31"/>
    </row>
    <row r="148" spans="1:16" x14ac:dyDescent="0.25">
      <c r="A148" s="6">
        <v>136</v>
      </c>
      <c r="B148" s="14" t="s">
        <v>94</v>
      </c>
      <c r="C148" s="10">
        <v>52.3</v>
      </c>
      <c r="D148" s="13" t="s">
        <v>25</v>
      </c>
      <c r="E148" s="19">
        <v>0.9</v>
      </c>
      <c r="F148" s="23">
        <v>1</v>
      </c>
      <c r="G148" s="16">
        <f t="shared" si="7"/>
        <v>9.9999999999999978E-2</v>
      </c>
      <c r="H148" s="22">
        <f t="shared" si="8"/>
        <v>0.10201593412196613</v>
      </c>
      <c r="I148" s="19">
        <f t="shared" si="9"/>
        <v>0.20201593412196611</v>
      </c>
      <c r="J148" s="3"/>
      <c r="K148" s="5"/>
      <c r="L148" s="29"/>
      <c r="M148" s="31"/>
    </row>
    <row r="149" spans="1:16" x14ac:dyDescent="0.25">
      <c r="A149" s="6">
        <v>137</v>
      </c>
      <c r="B149" s="14" t="s">
        <v>95</v>
      </c>
      <c r="C149" s="10">
        <v>47.6</v>
      </c>
      <c r="D149" s="13" t="s">
        <v>25</v>
      </c>
      <c r="E149" s="19">
        <v>0.1</v>
      </c>
      <c r="F149" s="23">
        <v>0.1</v>
      </c>
      <c r="G149" s="16">
        <f t="shared" si="7"/>
        <v>0</v>
      </c>
      <c r="H149" s="22">
        <f t="shared" si="8"/>
        <v>9.2848154191311441E-2</v>
      </c>
      <c r="I149" s="19">
        <f t="shared" si="9"/>
        <v>9.2848154191311441E-2</v>
      </c>
      <c r="J149" s="3"/>
      <c r="K149" s="5"/>
      <c r="L149" s="29"/>
      <c r="M149" s="31"/>
    </row>
    <row r="150" spans="1:16" x14ac:dyDescent="0.25">
      <c r="A150" s="6">
        <v>138</v>
      </c>
      <c r="B150" s="14" t="s">
        <v>96</v>
      </c>
      <c r="C150" s="10">
        <v>72.8</v>
      </c>
      <c r="D150" s="13" t="s">
        <v>25</v>
      </c>
      <c r="E150" s="19">
        <v>1.1000000000000001</v>
      </c>
      <c r="F150" s="23">
        <v>1.3</v>
      </c>
      <c r="G150" s="16">
        <f t="shared" si="7"/>
        <v>0.19999999999999996</v>
      </c>
      <c r="H150" s="22">
        <f>30.604/15689.6*C150</f>
        <v>0.14200305935141749</v>
      </c>
      <c r="I150" s="19">
        <f t="shared" si="9"/>
        <v>0.34200305935141745</v>
      </c>
      <c r="J150" s="3"/>
      <c r="K150" s="5"/>
      <c r="L150" s="29"/>
      <c r="M150" s="25"/>
      <c r="N150" s="64"/>
      <c r="O150" s="64"/>
    </row>
    <row r="151" spans="1:16" x14ac:dyDescent="0.25">
      <c r="A151" s="6">
        <v>139</v>
      </c>
      <c r="B151" s="14" t="s">
        <v>97</v>
      </c>
      <c r="C151" s="10">
        <v>54.9</v>
      </c>
      <c r="D151" s="13" t="s">
        <v>25</v>
      </c>
      <c r="E151" s="19">
        <v>0.9</v>
      </c>
      <c r="F151" s="23">
        <v>1.1000000000000001</v>
      </c>
      <c r="G151" s="16">
        <f t="shared" si="7"/>
        <v>0.20000000000000007</v>
      </c>
      <c r="H151" s="22">
        <f t="shared" si="8"/>
        <v>0.10708747195594533</v>
      </c>
      <c r="I151" s="19">
        <f t="shared" si="9"/>
        <v>0.30708747195594538</v>
      </c>
      <c r="J151" s="3"/>
      <c r="K151" s="5"/>
      <c r="L151" s="29"/>
      <c r="M151" s="25"/>
    </row>
    <row r="152" spans="1:16" x14ac:dyDescent="0.25">
      <c r="A152" s="6">
        <v>140</v>
      </c>
      <c r="B152" s="14" t="s">
        <v>98</v>
      </c>
      <c r="C152" s="10">
        <v>52.4</v>
      </c>
      <c r="D152" s="13" t="s">
        <v>25</v>
      </c>
      <c r="E152" s="19">
        <v>0.6</v>
      </c>
      <c r="F152" s="23">
        <v>0.7</v>
      </c>
      <c r="G152" s="16">
        <f t="shared" si="7"/>
        <v>9.9999999999999978E-2</v>
      </c>
      <c r="H152" s="22">
        <f t="shared" si="8"/>
        <v>0.10221099326942687</v>
      </c>
      <c r="I152" s="19">
        <f t="shared" si="9"/>
        <v>0.20221099326942685</v>
      </c>
      <c r="J152" s="3"/>
      <c r="K152" s="5"/>
      <c r="L152" s="29"/>
      <c r="M152" s="31"/>
    </row>
    <row r="153" spans="1:16" x14ac:dyDescent="0.25">
      <c r="A153" s="6">
        <v>141</v>
      </c>
      <c r="B153" s="14" t="s">
        <v>99</v>
      </c>
      <c r="C153" s="10">
        <v>47.2</v>
      </c>
      <c r="D153" s="13" t="s">
        <v>25</v>
      </c>
      <c r="E153" s="19">
        <v>0.6</v>
      </c>
      <c r="F153" s="23">
        <v>0.8</v>
      </c>
      <c r="G153" s="16">
        <f t="shared" si="7"/>
        <v>0.20000000000000007</v>
      </c>
      <c r="H153" s="22">
        <f t="shared" si="8"/>
        <v>9.2067917601468485E-2</v>
      </c>
      <c r="I153" s="19">
        <f t="shared" si="9"/>
        <v>0.29206791760146855</v>
      </c>
      <c r="J153" s="3"/>
      <c r="K153" s="5"/>
      <c r="L153" s="29"/>
      <c r="M153" s="65"/>
    </row>
    <row r="154" spans="1:16" x14ac:dyDescent="0.25">
      <c r="A154" s="6">
        <v>142</v>
      </c>
      <c r="B154" s="14" t="s">
        <v>100</v>
      </c>
      <c r="C154" s="10">
        <v>72.5</v>
      </c>
      <c r="D154" s="13" t="s">
        <v>25</v>
      </c>
      <c r="E154" s="19">
        <v>1.2</v>
      </c>
      <c r="F154" s="23">
        <v>1.4</v>
      </c>
      <c r="G154" s="16">
        <f t="shared" si="7"/>
        <v>0.19999999999999996</v>
      </c>
      <c r="H154" s="22">
        <f t="shared" si="8"/>
        <v>0.14141788190903529</v>
      </c>
      <c r="I154" s="19">
        <f t="shared" si="9"/>
        <v>0.34141788190903521</v>
      </c>
      <c r="J154" s="3"/>
      <c r="K154" s="5"/>
      <c r="L154" s="29"/>
      <c r="M154" s="31"/>
      <c r="P154" s="25"/>
    </row>
    <row r="155" spans="1:16" x14ac:dyDescent="0.25">
      <c r="A155" s="6">
        <v>143</v>
      </c>
      <c r="B155" s="14" t="s">
        <v>101</v>
      </c>
      <c r="C155" s="10">
        <v>54.8</v>
      </c>
      <c r="D155" s="13" t="s">
        <v>25</v>
      </c>
      <c r="E155" s="19">
        <v>0.9</v>
      </c>
      <c r="F155" s="23">
        <v>1.1000000000000001</v>
      </c>
      <c r="G155" s="16">
        <f t="shared" si="7"/>
        <v>0.20000000000000007</v>
      </c>
      <c r="H155" s="22">
        <f t="shared" si="8"/>
        <v>0.10689241280848459</v>
      </c>
      <c r="I155" s="19">
        <f t="shared" si="9"/>
        <v>0.30689241280848467</v>
      </c>
      <c r="J155" s="3"/>
      <c r="K155" s="5"/>
      <c r="L155" s="29"/>
      <c r="M155" s="31"/>
      <c r="P155" s="25"/>
    </row>
    <row r="156" spans="1:16" x14ac:dyDescent="0.25">
      <c r="A156" s="6">
        <v>144</v>
      </c>
      <c r="B156" s="14" t="s">
        <v>102</v>
      </c>
      <c r="C156" s="10">
        <v>51.9</v>
      </c>
      <c r="D156" s="13" t="s">
        <v>25</v>
      </c>
      <c r="E156" s="19">
        <v>0.7</v>
      </c>
      <c r="F156" s="23">
        <v>0.7</v>
      </c>
      <c r="G156" s="16">
        <f t="shared" si="7"/>
        <v>0</v>
      </c>
      <c r="H156" s="22">
        <f t="shared" si="8"/>
        <v>0.10123569753212318</v>
      </c>
      <c r="I156" s="19">
        <f t="shared" si="9"/>
        <v>0.10123569753212318</v>
      </c>
      <c r="J156" s="3"/>
      <c r="K156" s="5"/>
      <c r="L156" s="29"/>
      <c r="M156" s="31"/>
    </row>
    <row r="157" spans="1:16" x14ac:dyDescent="0.25">
      <c r="A157" s="6">
        <v>145</v>
      </c>
      <c r="B157" s="14" t="s">
        <v>103</v>
      </c>
      <c r="C157" s="10">
        <v>47</v>
      </c>
      <c r="D157" s="13" t="s">
        <v>25</v>
      </c>
      <c r="E157" s="19">
        <v>0.8</v>
      </c>
      <c r="F157" s="23">
        <v>0.9</v>
      </c>
      <c r="G157" s="16">
        <f t="shared" si="7"/>
        <v>9.9999999999999978E-2</v>
      </c>
      <c r="H157" s="22">
        <f t="shared" si="8"/>
        <v>9.1677799306547E-2</v>
      </c>
      <c r="I157" s="19">
        <f t="shared" si="9"/>
        <v>0.19167779930654699</v>
      </c>
      <c r="J157" s="3"/>
      <c r="K157" s="5"/>
      <c r="L157" s="29"/>
      <c r="M157" s="31"/>
      <c r="N157" s="65"/>
      <c r="O157" s="65"/>
      <c r="P157" s="65"/>
    </row>
    <row r="158" spans="1:16" x14ac:dyDescent="0.25">
      <c r="A158" s="24">
        <v>146</v>
      </c>
      <c r="B158" s="14" t="s">
        <v>104</v>
      </c>
      <c r="C158" s="10">
        <v>73.2</v>
      </c>
      <c r="D158" s="13" t="s">
        <v>25</v>
      </c>
      <c r="E158" s="19">
        <v>0.8</v>
      </c>
      <c r="F158" s="23">
        <v>0.9</v>
      </c>
      <c r="G158" s="16">
        <f t="shared" si="7"/>
        <v>9.9999999999999978E-2</v>
      </c>
      <c r="H158" s="22">
        <f t="shared" si="8"/>
        <v>0.14278329594126046</v>
      </c>
      <c r="I158" s="19">
        <f t="shared" si="9"/>
        <v>0.24278329594126044</v>
      </c>
      <c r="J158" s="3"/>
      <c r="K158" s="5"/>
      <c r="L158" s="29"/>
      <c r="M158" s="31"/>
    </row>
    <row r="159" spans="1:16" x14ac:dyDescent="0.25">
      <c r="A159" s="6">
        <v>147</v>
      </c>
      <c r="B159" s="14" t="s">
        <v>105</v>
      </c>
      <c r="C159" s="10">
        <v>54.7</v>
      </c>
      <c r="D159" s="13" t="s">
        <v>25</v>
      </c>
      <c r="E159" s="19">
        <v>0.8</v>
      </c>
      <c r="F159" s="23">
        <v>1</v>
      </c>
      <c r="G159" s="16">
        <f t="shared" si="7"/>
        <v>0.19999999999999996</v>
      </c>
      <c r="H159" s="22">
        <f t="shared" si="8"/>
        <v>0.10669735366102387</v>
      </c>
      <c r="I159" s="19">
        <f t="shared" si="9"/>
        <v>0.3066973536610238</v>
      </c>
      <c r="J159" s="3"/>
      <c r="K159" s="5"/>
      <c r="L159" s="29"/>
      <c r="M159" s="31"/>
    </row>
    <row r="160" spans="1:16" x14ac:dyDescent="0.25">
      <c r="A160" s="6">
        <v>148</v>
      </c>
      <c r="B160" s="14" t="s">
        <v>106</v>
      </c>
      <c r="C160" s="10">
        <v>52.4</v>
      </c>
      <c r="D160" s="13" t="s">
        <v>25</v>
      </c>
      <c r="E160" s="19">
        <v>0.3</v>
      </c>
      <c r="F160" s="23">
        <v>0.4</v>
      </c>
      <c r="G160" s="16">
        <f t="shared" si="7"/>
        <v>0.10000000000000003</v>
      </c>
      <c r="H160" s="22">
        <f t="shared" si="8"/>
        <v>0.10221099326942687</v>
      </c>
      <c r="I160" s="19">
        <f t="shared" si="9"/>
        <v>0.2022109932694269</v>
      </c>
      <c r="J160" s="3"/>
      <c r="K160" s="5"/>
      <c r="L160" s="29"/>
      <c r="M160" s="31"/>
    </row>
    <row r="161" spans="1:13" x14ac:dyDescent="0.25">
      <c r="A161" s="6">
        <v>149</v>
      </c>
      <c r="B161" s="14" t="s">
        <v>107</v>
      </c>
      <c r="C161" s="10">
        <v>47.4</v>
      </c>
      <c r="D161" s="13" t="s">
        <v>25</v>
      </c>
      <c r="E161" s="19">
        <v>0.8</v>
      </c>
      <c r="F161" s="23">
        <v>1</v>
      </c>
      <c r="G161" s="16">
        <f t="shared" si="7"/>
        <v>0.19999999999999996</v>
      </c>
      <c r="H161" s="22">
        <f t="shared" si="8"/>
        <v>9.2458035896389956E-2</v>
      </c>
      <c r="I161" s="19">
        <f t="shared" si="9"/>
        <v>0.29245803589638991</v>
      </c>
      <c r="J161" s="3"/>
      <c r="K161" s="5"/>
      <c r="L161" s="29"/>
      <c r="M161" s="31"/>
    </row>
    <row r="162" spans="1:13" x14ac:dyDescent="0.25">
      <c r="A162" s="6">
        <v>150</v>
      </c>
      <c r="B162" s="14" t="s">
        <v>108</v>
      </c>
      <c r="C162" s="10">
        <v>73.2</v>
      </c>
      <c r="D162" s="13" t="s">
        <v>25</v>
      </c>
      <c r="E162" s="19">
        <v>0.7</v>
      </c>
      <c r="F162" s="23">
        <v>0.9</v>
      </c>
      <c r="G162" s="16">
        <f t="shared" si="7"/>
        <v>0.20000000000000007</v>
      </c>
      <c r="H162" s="22">
        <f t="shared" si="8"/>
        <v>0.14278329594126046</v>
      </c>
      <c r="I162" s="19">
        <f t="shared" si="9"/>
        <v>0.34278329594126056</v>
      </c>
      <c r="J162" s="3"/>
      <c r="K162" s="5"/>
      <c r="L162" s="5"/>
      <c r="M162" s="31"/>
    </row>
    <row r="163" spans="1:13" x14ac:dyDescent="0.25">
      <c r="A163" s="6">
        <v>151</v>
      </c>
      <c r="B163" s="14" t="s">
        <v>222</v>
      </c>
      <c r="C163" s="10">
        <v>39.299999999999997</v>
      </c>
      <c r="D163" s="13" t="s">
        <v>25</v>
      </c>
      <c r="E163" s="19">
        <v>0.8</v>
      </c>
      <c r="F163" s="23">
        <v>0.9</v>
      </c>
      <c r="G163" s="16">
        <f t="shared" si="7"/>
        <v>9.9999999999999978E-2</v>
      </c>
      <c r="H163" s="22">
        <f t="shared" si="8"/>
        <v>7.6658244952070145E-2</v>
      </c>
      <c r="I163" s="19">
        <f t="shared" si="9"/>
        <v>0.17665824495207011</v>
      </c>
      <c r="J163" s="3"/>
      <c r="K163" s="5"/>
      <c r="L163" s="29"/>
      <c r="M163" s="31"/>
    </row>
    <row r="164" spans="1:13" x14ac:dyDescent="0.25">
      <c r="A164" s="6">
        <v>152</v>
      </c>
      <c r="B164" s="14" t="s">
        <v>223</v>
      </c>
      <c r="C164" s="10">
        <v>67.099999999999994</v>
      </c>
      <c r="D164" s="13" t="s">
        <v>25</v>
      </c>
      <c r="E164" s="19">
        <v>1.1000000000000001</v>
      </c>
      <c r="F164" s="23">
        <v>1.3</v>
      </c>
      <c r="G164" s="16">
        <f t="shared" si="7"/>
        <v>0.19999999999999996</v>
      </c>
      <c r="H164" s="22">
        <f t="shared" si="8"/>
        <v>0.1308846879461554</v>
      </c>
      <c r="I164" s="19">
        <f t="shared" si="9"/>
        <v>0.33088468794615533</v>
      </c>
      <c r="J164" s="3"/>
      <c r="K164" s="5"/>
      <c r="L164" s="29"/>
      <c r="M164" s="31"/>
    </row>
    <row r="165" spans="1:13" x14ac:dyDescent="0.25">
      <c r="A165" s="6">
        <v>153</v>
      </c>
      <c r="B165" s="14" t="s">
        <v>224</v>
      </c>
      <c r="C165" s="10">
        <v>99.4</v>
      </c>
      <c r="D165" s="13" t="s">
        <v>25</v>
      </c>
      <c r="E165" s="19">
        <v>1.8</v>
      </c>
      <c r="F165" s="23">
        <v>2.2000000000000002</v>
      </c>
      <c r="G165" s="16">
        <f t="shared" si="7"/>
        <v>0.40000000000000013</v>
      </c>
      <c r="H165" s="22">
        <f t="shared" si="8"/>
        <v>0.19388879257597388</v>
      </c>
      <c r="I165" s="19">
        <f t="shared" si="9"/>
        <v>0.59388879257597404</v>
      </c>
      <c r="J165" s="3"/>
      <c r="K165" s="5"/>
      <c r="L165" s="29"/>
      <c r="M165" s="31"/>
    </row>
    <row r="166" spans="1:13" x14ac:dyDescent="0.25">
      <c r="A166" s="6">
        <v>154</v>
      </c>
      <c r="B166" s="14" t="s">
        <v>225</v>
      </c>
      <c r="C166" s="10">
        <v>39.6</v>
      </c>
      <c r="D166" s="13" t="s">
        <v>25</v>
      </c>
      <c r="E166" s="19">
        <v>0.6</v>
      </c>
      <c r="F166" s="23">
        <v>0.7</v>
      </c>
      <c r="G166" s="16">
        <f t="shared" si="7"/>
        <v>9.9999999999999978E-2</v>
      </c>
      <c r="H166" s="22">
        <f t="shared" si="8"/>
        <v>7.724342239445238E-2</v>
      </c>
      <c r="I166" s="19">
        <f t="shared" si="9"/>
        <v>0.17724342239445234</v>
      </c>
      <c r="J166" s="3"/>
      <c r="K166" s="5"/>
      <c r="L166" s="29"/>
      <c r="M166" s="31"/>
    </row>
    <row r="167" spans="1:13" x14ac:dyDescent="0.25">
      <c r="A167" s="6">
        <v>155</v>
      </c>
      <c r="B167" s="14" t="s">
        <v>226</v>
      </c>
      <c r="C167" s="10">
        <v>67</v>
      </c>
      <c r="D167" s="13" t="s">
        <v>25</v>
      </c>
      <c r="E167" s="19">
        <v>0.5</v>
      </c>
      <c r="F167" s="23">
        <v>0.7</v>
      </c>
      <c r="G167" s="16">
        <f t="shared" si="7"/>
        <v>0.19999999999999996</v>
      </c>
      <c r="H167" s="22">
        <f t="shared" si="8"/>
        <v>0.13068962879869467</v>
      </c>
      <c r="I167" s="19">
        <f t="shared" si="9"/>
        <v>0.33068962879869462</v>
      </c>
      <c r="J167" s="3"/>
      <c r="K167" s="5"/>
      <c r="L167" s="29"/>
      <c r="M167" s="31"/>
    </row>
    <row r="168" spans="1:13" x14ac:dyDescent="0.25">
      <c r="A168" s="6">
        <v>156</v>
      </c>
      <c r="B168" s="14" t="s">
        <v>227</v>
      </c>
      <c r="C168" s="10">
        <v>98.8</v>
      </c>
      <c r="D168" s="13" t="s">
        <v>25</v>
      </c>
      <c r="E168" s="19">
        <v>1.7</v>
      </c>
      <c r="F168" s="23">
        <v>1.9</v>
      </c>
      <c r="G168" s="16">
        <f t="shared" si="7"/>
        <v>0.19999999999999996</v>
      </c>
      <c r="H168" s="22">
        <f t="shared" si="8"/>
        <v>0.19271843769120944</v>
      </c>
      <c r="I168" s="19">
        <f t="shared" si="9"/>
        <v>0.3927184376912094</v>
      </c>
      <c r="J168" s="3"/>
      <c r="K168" s="5"/>
      <c r="L168" s="29"/>
      <c r="M168" s="31"/>
    </row>
    <row r="169" spans="1:13" x14ac:dyDescent="0.25">
      <c r="A169" s="6">
        <v>157</v>
      </c>
      <c r="B169" s="14" t="s">
        <v>228</v>
      </c>
      <c r="C169" s="10">
        <v>39.4</v>
      </c>
      <c r="D169" s="13" t="s">
        <v>25</v>
      </c>
      <c r="E169" s="19">
        <v>0.7</v>
      </c>
      <c r="F169" s="23">
        <v>0.8</v>
      </c>
      <c r="G169" s="16">
        <f t="shared" si="7"/>
        <v>0.10000000000000009</v>
      </c>
      <c r="H169" s="22">
        <f t="shared" si="8"/>
        <v>7.6853304099530895E-2</v>
      </c>
      <c r="I169" s="19">
        <f t="shared" si="9"/>
        <v>0.17685330409953098</v>
      </c>
      <c r="J169" s="3"/>
      <c r="K169" s="5"/>
      <c r="L169" s="29"/>
      <c r="M169" s="31"/>
    </row>
    <row r="170" spans="1:13" x14ac:dyDescent="0.25">
      <c r="A170" s="6">
        <v>158</v>
      </c>
      <c r="B170" s="14" t="s">
        <v>229</v>
      </c>
      <c r="C170" s="10">
        <v>67.5</v>
      </c>
      <c r="D170" s="13" t="s">
        <v>25</v>
      </c>
      <c r="E170" s="19">
        <v>1.1000000000000001</v>
      </c>
      <c r="F170" s="23">
        <v>1.3</v>
      </c>
      <c r="G170" s="16">
        <f t="shared" si="7"/>
        <v>0.19999999999999996</v>
      </c>
      <c r="H170" s="22">
        <f t="shared" si="8"/>
        <v>0.13166492453599837</v>
      </c>
      <c r="I170" s="19">
        <f t="shared" si="9"/>
        <v>0.33166492453599833</v>
      </c>
      <c r="J170" s="3"/>
      <c r="K170" s="5"/>
      <c r="L170" s="29"/>
      <c r="M170" s="31"/>
    </row>
    <row r="171" spans="1:13" x14ac:dyDescent="0.25">
      <c r="A171" s="6">
        <v>159</v>
      </c>
      <c r="B171" s="14" t="s">
        <v>230</v>
      </c>
      <c r="C171" s="10">
        <v>99.1</v>
      </c>
      <c r="D171" s="13" t="s">
        <v>25</v>
      </c>
      <c r="E171" s="19">
        <v>0.8</v>
      </c>
      <c r="F171" s="23">
        <v>1</v>
      </c>
      <c r="G171" s="16">
        <f t="shared" si="7"/>
        <v>0.19999999999999996</v>
      </c>
      <c r="H171" s="22">
        <f t="shared" si="8"/>
        <v>0.19330361513359165</v>
      </c>
      <c r="I171" s="19">
        <f t="shared" si="9"/>
        <v>0.39330361513359158</v>
      </c>
      <c r="J171" s="3"/>
      <c r="K171" s="5"/>
      <c r="L171" s="29"/>
      <c r="M171" s="31"/>
    </row>
    <row r="172" spans="1:13" x14ac:dyDescent="0.25">
      <c r="A172" s="6">
        <v>160</v>
      </c>
      <c r="B172" s="14" t="s">
        <v>231</v>
      </c>
      <c r="C172" s="10">
        <v>40.1</v>
      </c>
      <c r="D172" s="13" t="s">
        <v>25</v>
      </c>
      <c r="E172" s="19">
        <v>0.4</v>
      </c>
      <c r="F172" s="23">
        <v>1.1000000000000001</v>
      </c>
      <c r="G172" s="16">
        <f t="shared" si="7"/>
        <v>0.70000000000000007</v>
      </c>
      <c r="H172" s="22">
        <f t="shared" si="8"/>
        <v>7.8218718131756071E-2</v>
      </c>
      <c r="I172" s="19">
        <f t="shared" si="9"/>
        <v>0.77821871813175614</v>
      </c>
      <c r="J172" s="3"/>
      <c r="K172" s="5"/>
      <c r="L172" s="29"/>
      <c r="M172" s="31"/>
    </row>
    <row r="173" spans="1:13" x14ac:dyDescent="0.25">
      <c r="A173" s="6">
        <v>161</v>
      </c>
      <c r="B173" s="14" t="s">
        <v>232</v>
      </c>
      <c r="C173" s="10">
        <v>67.099999999999994</v>
      </c>
      <c r="D173" s="13" t="s">
        <v>25</v>
      </c>
      <c r="E173" s="19">
        <v>1</v>
      </c>
      <c r="F173" s="23">
        <v>1.2</v>
      </c>
      <c r="G173" s="16">
        <f t="shared" si="7"/>
        <v>0.19999999999999996</v>
      </c>
      <c r="H173" s="22">
        <f t="shared" si="8"/>
        <v>0.1308846879461554</v>
      </c>
      <c r="I173" s="19">
        <f t="shared" si="9"/>
        <v>0.33088468794615533</v>
      </c>
      <c r="J173" s="3"/>
      <c r="K173" s="5"/>
      <c r="L173" s="29"/>
      <c r="M173" s="31"/>
    </row>
    <row r="174" spans="1:13" x14ac:dyDescent="0.25">
      <c r="A174" s="6">
        <v>162</v>
      </c>
      <c r="B174" s="14" t="s">
        <v>233</v>
      </c>
      <c r="C174" s="10">
        <v>99.1</v>
      </c>
      <c r="D174" s="13" t="s">
        <v>25</v>
      </c>
      <c r="E174" s="19">
        <v>1.6</v>
      </c>
      <c r="F174" s="23">
        <v>1.9</v>
      </c>
      <c r="G174" s="16">
        <f t="shared" si="7"/>
        <v>0.29999999999999982</v>
      </c>
      <c r="H174" s="22">
        <f t="shared" si="8"/>
        <v>0.19330361513359165</v>
      </c>
      <c r="I174" s="19">
        <f t="shared" si="9"/>
        <v>0.49330361513359144</v>
      </c>
      <c r="J174" s="3"/>
      <c r="K174" s="5"/>
      <c r="L174" s="29"/>
      <c r="M174" s="31"/>
    </row>
    <row r="175" spans="1:13" x14ac:dyDescent="0.25">
      <c r="A175" s="6">
        <v>163</v>
      </c>
      <c r="B175" s="14" t="s">
        <v>234</v>
      </c>
      <c r="C175" s="10">
        <v>39.4</v>
      </c>
      <c r="D175" s="13" t="s">
        <v>25</v>
      </c>
      <c r="E175" s="19">
        <v>0.6</v>
      </c>
      <c r="F175" s="23">
        <v>0.8</v>
      </c>
      <c r="G175" s="16">
        <f t="shared" si="7"/>
        <v>0.20000000000000007</v>
      </c>
      <c r="H175" s="22">
        <f t="shared" si="8"/>
        <v>7.6853304099530895E-2</v>
      </c>
      <c r="I175" s="19">
        <f t="shared" si="9"/>
        <v>0.27685330409953096</v>
      </c>
      <c r="J175" s="3"/>
      <c r="K175" s="5"/>
      <c r="L175" s="29"/>
      <c r="M175" s="31"/>
    </row>
    <row r="176" spans="1:13" x14ac:dyDescent="0.25">
      <c r="A176" s="6">
        <v>164</v>
      </c>
      <c r="B176" s="14" t="s">
        <v>235</v>
      </c>
      <c r="C176" s="10">
        <v>67.2</v>
      </c>
      <c r="D176" s="13" t="s">
        <v>25</v>
      </c>
      <c r="E176" s="19">
        <v>0.4</v>
      </c>
      <c r="F176" s="23">
        <v>0.4</v>
      </c>
      <c r="G176" s="16">
        <f t="shared" si="7"/>
        <v>0</v>
      </c>
      <c r="H176" s="22">
        <f t="shared" si="8"/>
        <v>0.13107974709361614</v>
      </c>
      <c r="I176" s="19">
        <f t="shared" si="9"/>
        <v>0.13107974709361614</v>
      </c>
      <c r="J176" s="3"/>
      <c r="K176" s="5"/>
      <c r="L176" s="29"/>
      <c r="M176" s="31"/>
    </row>
    <row r="177" spans="1:15" x14ac:dyDescent="0.25">
      <c r="A177" s="6">
        <v>165</v>
      </c>
      <c r="B177" s="14" t="s">
        <v>236</v>
      </c>
      <c r="C177" s="10">
        <v>99.5</v>
      </c>
      <c r="D177" s="13" t="s">
        <v>25</v>
      </c>
      <c r="E177" s="19">
        <v>1.6</v>
      </c>
      <c r="F177" s="23">
        <v>1.8</v>
      </c>
      <c r="G177" s="16">
        <f t="shared" si="7"/>
        <v>0.19999999999999996</v>
      </c>
      <c r="H177" s="22">
        <f t="shared" si="8"/>
        <v>0.19408385172343462</v>
      </c>
      <c r="I177" s="19">
        <f t="shared" si="9"/>
        <v>0.39408385172343458</v>
      </c>
      <c r="J177" s="3"/>
      <c r="K177" s="5"/>
      <c r="L177" s="29"/>
      <c r="M177" s="31"/>
    </row>
    <row r="178" spans="1:15" x14ac:dyDescent="0.25">
      <c r="A178" s="6">
        <v>166</v>
      </c>
      <c r="B178" s="14" t="s">
        <v>237</v>
      </c>
      <c r="C178" s="10">
        <v>39.4</v>
      </c>
      <c r="D178" s="13" t="s">
        <v>25</v>
      </c>
      <c r="E178" s="19">
        <v>0.5</v>
      </c>
      <c r="F178" s="23">
        <v>0.6</v>
      </c>
      <c r="G178" s="16">
        <f t="shared" si="7"/>
        <v>9.9999999999999978E-2</v>
      </c>
      <c r="H178" s="22">
        <f t="shared" si="8"/>
        <v>7.6853304099530895E-2</v>
      </c>
      <c r="I178" s="19">
        <f t="shared" si="9"/>
        <v>0.17685330409953087</v>
      </c>
      <c r="J178" s="3"/>
      <c r="K178" s="5"/>
      <c r="L178" s="29"/>
      <c r="M178" s="31"/>
    </row>
    <row r="179" spans="1:15" x14ac:dyDescent="0.25">
      <c r="A179" s="6">
        <v>167</v>
      </c>
      <c r="B179" s="14" t="s">
        <v>238</v>
      </c>
      <c r="C179" s="10">
        <v>67.3</v>
      </c>
      <c r="D179" s="13" t="s">
        <v>25</v>
      </c>
      <c r="E179" s="19">
        <v>1</v>
      </c>
      <c r="F179" s="23">
        <v>1.1000000000000001</v>
      </c>
      <c r="G179" s="16">
        <f t="shared" si="7"/>
        <v>0.10000000000000009</v>
      </c>
      <c r="H179" s="22">
        <f t="shared" si="8"/>
        <v>0.13127480624107687</v>
      </c>
      <c r="I179" s="19">
        <f t="shared" si="9"/>
        <v>0.23127480624107696</v>
      </c>
      <c r="J179" s="3"/>
      <c r="K179" s="5"/>
      <c r="L179" s="29"/>
      <c r="M179" s="31"/>
    </row>
    <row r="180" spans="1:15" x14ac:dyDescent="0.25">
      <c r="A180" s="6">
        <v>168</v>
      </c>
      <c r="B180" s="14" t="s">
        <v>239</v>
      </c>
      <c r="C180" s="10">
        <v>99.4</v>
      </c>
      <c r="D180" s="13" t="s">
        <v>25</v>
      </c>
      <c r="E180" s="19">
        <v>1.6</v>
      </c>
      <c r="F180" s="23">
        <v>1.8</v>
      </c>
      <c r="G180" s="16">
        <f t="shared" si="7"/>
        <v>0.19999999999999996</v>
      </c>
      <c r="H180" s="22">
        <f t="shared" si="8"/>
        <v>0.19388879257597388</v>
      </c>
      <c r="I180" s="19">
        <f t="shared" si="9"/>
        <v>0.39388879257597387</v>
      </c>
      <c r="J180" s="3"/>
      <c r="K180" s="5"/>
      <c r="L180" s="29"/>
      <c r="M180" s="31"/>
    </row>
    <row r="181" spans="1:15" x14ac:dyDescent="0.25">
      <c r="A181" s="6">
        <v>169</v>
      </c>
      <c r="B181" s="14" t="s">
        <v>240</v>
      </c>
      <c r="C181" s="10">
        <v>39.5</v>
      </c>
      <c r="D181" s="13" t="s">
        <v>25</v>
      </c>
      <c r="E181" s="19">
        <v>0.7</v>
      </c>
      <c r="F181" s="23">
        <v>0.8</v>
      </c>
      <c r="G181" s="16">
        <f t="shared" si="7"/>
        <v>0.10000000000000009</v>
      </c>
      <c r="H181" s="22">
        <f t="shared" si="8"/>
        <v>7.704836324699163E-2</v>
      </c>
      <c r="I181" s="19">
        <f t="shared" si="9"/>
        <v>0.17704836324699172</v>
      </c>
      <c r="J181" s="3"/>
      <c r="K181" s="5"/>
      <c r="L181" s="29"/>
      <c r="M181" s="31"/>
    </row>
    <row r="182" spans="1:15" x14ac:dyDescent="0.25">
      <c r="A182" s="6">
        <v>170</v>
      </c>
      <c r="B182" s="14" t="s">
        <v>241</v>
      </c>
      <c r="C182" s="10">
        <v>67.400000000000006</v>
      </c>
      <c r="D182" s="13" t="s">
        <v>25</v>
      </c>
      <c r="E182" s="19">
        <v>0.9</v>
      </c>
      <c r="F182" s="23">
        <v>1.1000000000000001</v>
      </c>
      <c r="G182" s="16">
        <f t="shared" si="7"/>
        <v>0.20000000000000007</v>
      </c>
      <c r="H182" s="22">
        <f t="shared" si="8"/>
        <v>0.13146986538853764</v>
      </c>
      <c r="I182" s="19">
        <f t="shared" si="9"/>
        <v>0.33146986538853773</v>
      </c>
      <c r="J182" s="3"/>
      <c r="K182" s="5"/>
      <c r="L182" s="29"/>
      <c r="M182" s="31"/>
    </row>
    <row r="183" spans="1:15" x14ac:dyDescent="0.25">
      <c r="A183" s="6">
        <v>171</v>
      </c>
      <c r="B183" s="14" t="s">
        <v>242</v>
      </c>
      <c r="C183" s="10">
        <v>99.5</v>
      </c>
      <c r="D183" s="13" t="s">
        <v>25</v>
      </c>
      <c r="E183" s="19">
        <v>1.5</v>
      </c>
      <c r="F183" s="23">
        <v>1.7</v>
      </c>
      <c r="G183" s="16">
        <f t="shared" si="7"/>
        <v>0.19999999999999996</v>
      </c>
      <c r="H183" s="22">
        <f t="shared" si="8"/>
        <v>0.19408385172343462</v>
      </c>
      <c r="I183" s="19">
        <f t="shared" si="9"/>
        <v>0.39408385172343458</v>
      </c>
      <c r="J183" s="3"/>
      <c r="K183" s="5"/>
      <c r="L183" s="29"/>
      <c r="M183" s="31"/>
    </row>
    <row r="184" spans="1:15" x14ac:dyDescent="0.25">
      <c r="A184" s="6">
        <v>172</v>
      </c>
      <c r="B184" s="14" t="s">
        <v>243</v>
      </c>
      <c r="C184" s="10">
        <v>39.5</v>
      </c>
      <c r="D184" s="13" t="s">
        <v>25</v>
      </c>
      <c r="E184" s="19">
        <v>0.6</v>
      </c>
      <c r="F184" s="23">
        <v>0.7</v>
      </c>
      <c r="G184" s="16">
        <f t="shared" si="7"/>
        <v>9.9999999999999978E-2</v>
      </c>
      <c r="H184" s="22">
        <f t="shared" si="8"/>
        <v>7.704836324699163E-2</v>
      </c>
      <c r="I184" s="19">
        <f t="shared" si="9"/>
        <v>0.17704836324699161</v>
      </c>
      <c r="J184" s="3"/>
      <c r="K184" s="5"/>
      <c r="L184" s="29"/>
      <c r="M184" s="31"/>
    </row>
    <row r="185" spans="1:15" x14ac:dyDescent="0.25">
      <c r="A185" s="6">
        <v>173</v>
      </c>
      <c r="B185" s="14" t="s">
        <v>244</v>
      </c>
      <c r="C185" s="10">
        <v>67.8</v>
      </c>
      <c r="D185" s="13" t="s">
        <v>25</v>
      </c>
      <c r="E185" s="19">
        <v>0.8</v>
      </c>
      <c r="F185" s="23">
        <v>0.9</v>
      </c>
      <c r="G185" s="16">
        <f t="shared" si="7"/>
        <v>9.9999999999999978E-2</v>
      </c>
      <c r="H185" s="22">
        <f t="shared" si="8"/>
        <v>0.13225010197838058</v>
      </c>
      <c r="I185" s="19">
        <f t="shared" si="9"/>
        <v>0.23225010197838056</v>
      </c>
      <c r="J185" s="3"/>
      <c r="K185" s="5"/>
      <c r="L185" s="29"/>
      <c r="M185" s="31"/>
    </row>
    <row r="186" spans="1:15" x14ac:dyDescent="0.25">
      <c r="A186" s="6">
        <v>174</v>
      </c>
      <c r="B186" s="14" t="s">
        <v>245</v>
      </c>
      <c r="C186" s="10">
        <v>99.3</v>
      </c>
      <c r="D186" s="13" t="s">
        <v>25</v>
      </c>
      <c r="E186" s="19">
        <v>1.3</v>
      </c>
      <c r="F186" s="23">
        <v>1.6</v>
      </c>
      <c r="G186" s="16">
        <f t="shared" si="7"/>
        <v>0.30000000000000004</v>
      </c>
      <c r="H186" s="22">
        <f t="shared" si="8"/>
        <v>0.19369373342851315</v>
      </c>
      <c r="I186" s="19">
        <f t="shared" si="9"/>
        <v>0.49369373342851319</v>
      </c>
      <c r="J186" s="3"/>
      <c r="K186" s="5"/>
      <c r="L186" s="29"/>
      <c r="M186" s="31"/>
    </row>
    <row r="187" spans="1:15" x14ac:dyDescent="0.25">
      <c r="A187" s="6">
        <v>175</v>
      </c>
      <c r="B187" s="14" t="s">
        <v>246</v>
      </c>
      <c r="C187" s="10">
        <v>39.6</v>
      </c>
      <c r="D187" s="13" t="s">
        <v>25</v>
      </c>
      <c r="E187" s="19">
        <v>0.5</v>
      </c>
      <c r="F187" s="23">
        <v>0.6</v>
      </c>
      <c r="G187" s="16">
        <f t="shared" si="7"/>
        <v>9.9999999999999978E-2</v>
      </c>
      <c r="H187" s="22">
        <f t="shared" si="8"/>
        <v>7.724342239445238E-2</v>
      </c>
      <c r="I187" s="19">
        <f t="shared" si="9"/>
        <v>0.17724342239445234</v>
      </c>
      <c r="J187" s="66"/>
      <c r="K187" s="67"/>
      <c r="L187" s="29"/>
      <c r="M187" s="31"/>
    </row>
    <row r="188" spans="1:15" x14ac:dyDescent="0.25">
      <c r="A188" s="6">
        <v>176</v>
      </c>
      <c r="B188" s="14" t="s">
        <v>244</v>
      </c>
      <c r="C188" s="10">
        <v>68.099999999999994</v>
      </c>
      <c r="D188" s="13" t="s">
        <v>25</v>
      </c>
      <c r="E188" s="19">
        <v>1</v>
      </c>
      <c r="F188" s="23">
        <v>1.3</v>
      </c>
      <c r="G188" s="16">
        <f t="shared" si="7"/>
        <v>0.30000000000000004</v>
      </c>
      <c r="H188" s="22">
        <f t="shared" si="8"/>
        <v>0.13283527942076279</v>
      </c>
      <c r="I188" s="19">
        <f t="shared" si="9"/>
        <v>0.43283527942076283</v>
      </c>
      <c r="J188" s="66"/>
      <c r="K188" s="67"/>
      <c r="L188" s="29"/>
      <c r="M188" s="31"/>
    </row>
    <row r="189" spans="1:15" x14ac:dyDescent="0.25">
      <c r="A189" s="6">
        <v>177</v>
      </c>
      <c r="B189" s="14" t="s">
        <v>247</v>
      </c>
      <c r="C189" s="10">
        <v>99.4</v>
      </c>
      <c r="D189" s="13" t="s">
        <v>25</v>
      </c>
      <c r="E189" s="19">
        <v>1.6</v>
      </c>
      <c r="F189" s="23">
        <v>1.8</v>
      </c>
      <c r="G189" s="16">
        <f t="shared" si="7"/>
        <v>0.19999999999999996</v>
      </c>
      <c r="H189" s="22">
        <f t="shared" si="8"/>
        <v>0.19388879257597388</v>
      </c>
      <c r="I189" s="19">
        <f t="shared" si="9"/>
        <v>0.39388879257597387</v>
      </c>
      <c r="J189" s="66"/>
      <c r="K189" s="67"/>
      <c r="L189" s="29"/>
      <c r="M189" s="31"/>
    </row>
    <row r="190" spans="1:15" x14ac:dyDescent="0.25">
      <c r="A190" s="6">
        <v>178</v>
      </c>
      <c r="B190" s="14" t="s">
        <v>109</v>
      </c>
      <c r="C190" s="10">
        <v>42.3</v>
      </c>
      <c r="D190" s="13" t="s">
        <v>25</v>
      </c>
      <c r="E190" s="19">
        <v>0</v>
      </c>
      <c r="F190" s="23">
        <v>0</v>
      </c>
      <c r="G190" s="16">
        <f t="shared" si="7"/>
        <v>0</v>
      </c>
      <c r="H190" s="22">
        <f t="shared" si="8"/>
        <v>8.2510019375892307E-2</v>
      </c>
      <c r="I190" s="19">
        <f t="shared" si="9"/>
        <v>8.2510019375892307E-2</v>
      </c>
      <c r="J190" s="66"/>
      <c r="K190" s="67"/>
      <c r="L190" s="25"/>
      <c r="M190" s="25"/>
    </row>
    <row r="191" spans="1:15" x14ac:dyDescent="0.25">
      <c r="A191" s="6">
        <v>179</v>
      </c>
      <c r="B191" s="14" t="s">
        <v>110</v>
      </c>
      <c r="C191" s="10">
        <v>68.900000000000006</v>
      </c>
      <c r="D191" s="13" t="s">
        <v>25</v>
      </c>
      <c r="E191" s="19">
        <v>1.2</v>
      </c>
      <c r="F191" s="23">
        <v>1.4</v>
      </c>
      <c r="G191" s="16">
        <f t="shared" si="7"/>
        <v>0.19999999999999996</v>
      </c>
      <c r="H191" s="22">
        <f t="shared" si="8"/>
        <v>0.1343957526004487</v>
      </c>
      <c r="I191" s="19">
        <f t="shared" si="9"/>
        <v>0.33439575260044863</v>
      </c>
      <c r="J191" s="66"/>
      <c r="K191" s="67"/>
      <c r="L191" s="29"/>
      <c r="M191" s="31"/>
    </row>
    <row r="192" spans="1:15" ht="15" customHeight="1" x14ac:dyDescent="0.25">
      <c r="A192" s="6">
        <v>180</v>
      </c>
      <c r="B192" s="14" t="s">
        <v>111</v>
      </c>
      <c r="C192" s="10">
        <v>99.3</v>
      </c>
      <c r="D192" s="13" t="s">
        <v>25</v>
      </c>
      <c r="E192" s="19">
        <v>2</v>
      </c>
      <c r="F192" s="23">
        <v>2.2999999999999998</v>
      </c>
      <c r="G192" s="16">
        <f t="shared" si="7"/>
        <v>0.29999999999999982</v>
      </c>
      <c r="H192" s="22">
        <f t="shared" si="8"/>
        <v>0.19369373342851315</v>
      </c>
      <c r="I192" s="19">
        <f t="shared" si="9"/>
        <v>0.49369373342851297</v>
      </c>
      <c r="J192" s="66"/>
      <c r="K192" s="67"/>
      <c r="L192" s="149"/>
      <c r="M192" s="150"/>
      <c r="N192" s="150"/>
      <c r="O192" s="150"/>
    </row>
    <row r="193" spans="1:19" x14ac:dyDescent="0.25">
      <c r="A193" s="6">
        <v>181</v>
      </c>
      <c r="B193" s="14" t="s">
        <v>112</v>
      </c>
      <c r="C193" s="10">
        <v>42.4</v>
      </c>
      <c r="D193" s="13" t="s">
        <v>25</v>
      </c>
      <c r="E193" s="19">
        <v>0.8</v>
      </c>
      <c r="F193" s="23">
        <v>0.9</v>
      </c>
      <c r="G193" s="16">
        <f t="shared" si="7"/>
        <v>9.9999999999999978E-2</v>
      </c>
      <c r="H193" s="22">
        <f t="shared" si="8"/>
        <v>8.2705078523353043E-2</v>
      </c>
      <c r="I193" s="19">
        <f t="shared" si="9"/>
        <v>0.18270507852335302</v>
      </c>
      <c r="J193" s="66"/>
      <c r="K193" s="67"/>
      <c r="L193" s="29"/>
      <c r="M193" s="31"/>
    </row>
    <row r="194" spans="1:19" x14ac:dyDescent="0.25">
      <c r="A194" s="6">
        <v>182</v>
      </c>
      <c r="B194" s="14" t="s">
        <v>113</v>
      </c>
      <c r="C194" s="10">
        <v>69.3</v>
      </c>
      <c r="D194" s="13" t="s">
        <v>25</v>
      </c>
      <c r="E194" s="19">
        <v>1.2</v>
      </c>
      <c r="F194" s="23">
        <v>1.4</v>
      </c>
      <c r="G194" s="16">
        <f t="shared" si="7"/>
        <v>0.19999999999999996</v>
      </c>
      <c r="H194" s="22">
        <f t="shared" si="8"/>
        <v>0.13517598919029164</v>
      </c>
      <c r="I194" s="19">
        <f t="shared" si="9"/>
        <v>0.33517598919029157</v>
      </c>
      <c r="J194" s="66"/>
      <c r="K194" s="67"/>
      <c r="L194" s="29"/>
      <c r="M194" s="31"/>
      <c r="P194" s="59"/>
    </row>
    <row r="195" spans="1:19" x14ac:dyDescent="0.25">
      <c r="A195" s="6">
        <v>183</v>
      </c>
      <c r="B195" s="14" t="s">
        <v>114</v>
      </c>
      <c r="C195" s="10">
        <v>99.3</v>
      </c>
      <c r="D195" s="13" t="s">
        <v>25</v>
      </c>
      <c r="E195" s="19">
        <v>2</v>
      </c>
      <c r="F195" s="23">
        <v>2</v>
      </c>
      <c r="G195" s="16">
        <f t="shared" si="7"/>
        <v>0</v>
      </c>
      <c r="H195" s="22">
        <f t="shared" si="8"/>
        <v>0.19369373342851315</v>
      </c>
      <c r="I195" s="19">
        <f t="shared" si="9"/>
        <v>0.19369373342851315</v>
      </c>
      <c r="J195" s="66"/>
      <c r="K195" s="67"/>
      <c r="L195" s="29"/>
      <c r="M195" s="31"/>
      <c r="P195" s="68"/>
      <c r="Q195" s="69"/>
      <c r="R195" s="68"/>
    </row>
    <row r="196" spans="1:19" x14ac:dyDescent="0.25">
      <c r="A196" s="6">
        <v>184</v>
      </c>
      <c r="B196" s="14" t="s">
        <v>115</v>
      </c>
      <c r="C196" s="10">
        <v>42.3</v>
      </c>
      <c r="D196" s="13" t="s">
        <v>25</v>
      </c>
      <c r="E196" s="19">
        <v>0.7</v>
      </c>
      <c r="F196" s="23">
        <v>0.9</v>
      </c>
      <c r="G196" s="16">
        <f t="shared" si="7"/>
        <v>0.20000000000000007</v>
      </c>
      <c r="H196" s="22">
        <f t="shared" si="8"/>
        <v>8.2510019375892307E-2</v>
      </c>
      <c r="I196" s="19">
        <f t="shared" si="9"/>
        <v>0.28251001937589237</v>
      </c>
      <c r="J196" s="3"/>
      <c r="K196" s="5"/>
      <c r="L196" s="29"/>
      <c r="M196" s="31"/>
      <c r="P196" s="59"/>
      <c r="Q196" s="30"/>
    </row>
    <row r="197" spans="1:19" x14ac:dyDescent="0.25">
      <c r="A197" s="6">
        <v>185</v>
      </c>
      <c r="B197" s="14" t="s">
        <v>116</v>
      </c>
      <c r="C197" s="10">
        <v>68.599999999999994</v>
      </c>
      <c r="D197" s="13" t="s">
        <v>25</v>
      </c>
      <c r="E197" s="19">
        <v>1.2</v>
      </c>
      <c r="F197" s="23">
        <v>1.2</v>
      </c>
      <c r="G197" s="16">
        <f t="shared" si="7"/>
        <v>0</v>
      </c>
      <c r="H197" s="22">
        <f t="shared" si="8"/>
        <v>0.13381057515806646</v>
      </c>
      <c r="I197" s="19">
        <f t="shared" si="9"/>
        <v>0.13381057515806646</v>
      </c>
      <c r="J197" s="3"/>
      <c r="K197" s="5"/>
      <c r="L197" s="29"/>
      <c r="M197" s="31"/>
      <c r="P197" s="59"/>
      <c r="Q197" s="30"/>
    </row>
    <row r="198" spans="1:19" x14ac:dyDescent="0.25">
      <c r="A198" s="6">
        <v>186</v>
      </c>
      <c r="B198" s="14" t="s">
        <v>117</v>
      </c>
      <c r="C198" s="10">
        <v>99.4</v>
      </c>
      <c r="D198" s="13" t="s">
        <v>25</v>
      </c>
      <c r="E198" s="19">
        <v>2</v>
      </c>
      <c r="F198" s="23">
        <v>2.2999999999999998</v>
      </c>
      <c r="G198" s="16">
        <f t="shared" si="7"/>
        <v>0.29999999999999982</v>
      </c>
      <c r="H198" s="22">
        <f t="shared" si="8"/>
        <v>0.19388879257597388</v>
      </c>
      <c r="I198" s="19">
        <f t="shared" si="9"/>
        <v>0.49388879257597373</v>
      </c>
      <c r="J198" s="3"/>
      <c r="K198" s="5"/>
      <c r="L198" s="29"/>
      <c r="M198" s="31"/>
      <c r="P198" s="59"/>
      <c r="Q198" s="60"/>
    </row>
    <row r="199" spans="1:19" ht="15" customHeight="1" x14ac:dyDescent="0.25">
      <c r="A199" s="6">
        <v>187</v>
      </c>
      <c r="B199" s="14" t="s">
        <v>118</v>
      </c>
      <c r="C199" s="10">
        <v>42.4</v>
      </c>
      <c r="D199" s="13" t="s">
        <v>25</v>
      </c>
      <c r="E199" s="19">
        <v>0.4</v>
      </c>
      <c r="F199" s="23">
        <v>0.4</v>
      </c>
      <c r="G199" s="16">
        <f t="shared" si="7"/>
        <v>0</v>
      </c>
      <c r="H199" s="22">
        <f t="shared" si="8"/>
        <v>8.2705078523353043E-2</v>
      </c>
      <c r="I199" s="19">
        <f t="shared" si="9"/>
        <v>8.2705078523353043E-2</v>
      </c>
      <c r="J199" s="3"/>
      <c r="K199" s="5"/>
      <c r="L199" s="5"/>
      <c r="M199" s="64"/>
      <c r="P199" s="59"/>
      <c r="Q199" s="60"/>
    </row>
    <row r="200" spans="1:19" x14ac:dyDescent="0.25">
      <c r="A200" s="6">
        <v>188</v>
      </c>
      <c r="B200" s="14" t="s">
        <v>119</v>
      </c>
      <c r="C200" s="10">
        <v>69.3</v>
      </c>
      <c r="D200" s="13" t="s">
        <v>25</v>
      </c>
      <c r="E200" s="19">
        <v>1.2</v>
      </c>
      <c r="F200" s="23">
        <v>1.4</v>
      </c>
      <c r="G200" s="16">
        <f t="shared" si="7"/>
        <v>0.19999999999999996</v>
      </c>
      <c r="H200" s="22">
        <f t="shared" si="8"/>
        <v>0.13517598919029164</v>
      </c>
      <c r="I200" s="19">
        <f t="shared" si="9"/>
        <v>0.33517598919029157</v>
      </c>
      <c r="J200" s="3"/>
      <c r="K200" s="5"/>
      <c r="L200" s="5"/>
      <c r="M200" s="70"/>
      <c r="P200" s="59"/>
      <c r="Q200" s="60"/>
    </row>
    <row r="201" spans="1:19" x14ac:dyDescent="0.25">
      <c r="A201" s="6">
        <v>189</v>
      </c>
      <c r="B201" s="14" t="s">
        <v>120</v>
      </c>
      <c r="C201" s="10">
        <v>99.1</v>
      </c>
      <c r="D201" s="13" t="s">
        <v>25</v>
      </c>
      <c r="E201" s="19">
        <v>1.8</v>
      </c>
      <c r="F201" s="23">
        <v>2.1</v>
      </c>
      <c r="G201" s="16">
        <f t="shared" si="7"/>
        <v>0.30000000000000004</v>
      </c>
      <c r="H201" s="22">
        <f t="shared" si="8"/>
        <v>0.19330361513359165</v>
      </c>
      <c r="I201" s="19">
        <f t="shared" si="9"/>
        <v>0.49330361513359167</v>
      </c>
      <c r="J201" s="32"/>
      <c r="K201" s="5"/>
      <c r="L201" s="5"/>
      <c r="M201" s="31"/>
      <c r="P201" s="59"/>
      <c r="Q201" s="60"/>
    </row>
    <row r="202" spans="1:19" x14ac:dyDescent="0.25">
      <c r="A202" s="6">
        <v>190</v>
      </c>
      <c r="B202" s="14" t="s">
        <v>121</v>
      </c>
      <c r="C202" s="10">
        <v>42.6</v>
      </c>
      <c r="D202" s="13" t="s">
        <v>25</v>
      </c>
      <c r="E202" s="19">
        <v>0.5</v>
      </c>
      <c r="F202" s="23">
        <v>0.7</v>
      </c>
      <c r="G202" s="16">
        <f t="shared" si="7"/>
        <v>0.19999999999999996</v>
      </c>
      <c r="H202" s="22">
        <f t="shared" si="8"/>
        <v>8.3095196818274528E-2</v>
      </c>
      <c r="I202" s="19">
        <f t="shared" si="9"/>
        <v>0.2830951968182745</v>
      </c>
      <c r="J202" s="32"/>
      <c r="K202" s="5"/>
      <c r="L202" s="29"/>
      <c r="M202" s="31"/>
    </row>
    <row r="203" spans="1:19" ht="15" customHeight="1" x14ac:dyDescent="0.25">
      <c r="A203" s="6">
        <v>191</v>
      </c>
      <c r="B203" s="14" t="s">
        <v>122</v>
      </c>
      <c r="C203" s="10">
        <v>69.2</v>
      </c>
      <c r="D203" s="13" t="s">
        <v>25</v>
      </c>
      <c r="E203" s="19">
        <v>1.3</v>
      </c>
      <c r="F203" s="23">
        <v>1.5</v>
      </c>
      <c r="G203" s="16">
        <f t="shared" si="7"/>
        <v>0.19999999999999996</v>
      </c>
      <c r="H203" s="22">
        <f t="shared" si="8"/>
        <v>0.1349809300428309</v>
      </c>
      <c r="I203" s="19">
        <f t="shared" si="9"/>
        <v>0.33498093004283086</v>
      </c>
      <c r="J203" s="32"/>
      <c r="K203" s="5"/>
      <c r="L203" s="29"/>
      <c r="M203" s="31"/>
      <c r="N203" s="64"/>
      <c r="O203" s="64"/>
      <c r="Q203" s="60"/>
    </row>
    <row r="204" spans="1:19" x14ac:dyDescent="0.25">
      <c r="A204" s="6">
        <v>192</v>
      </c>
      <c r="B204" s="14" t="s">
        <v>123</v>
      </c>
      <c r="C204" s="10">
        <v>99</v>
      </c>
      <c r="D204" s="13" t="s">
        <v>25</v>
      </c>
      <c r="E204" s="19">
        <v>2</v>
      </c>
      <c r="F204" s="23">
        <v>2.4</v>
      </c>
      <c r="G204" s="16">
        <f t="shared" si="7"/>
        <v>0.39999999999999991</v>
      </c>
      <c r="H204" s="22">
        <f t="shared" si="8"/>
        <v>0.19310855598613094</v>
      </c>
      <c r="I204" s="19">
        <f t="shared" si="9"/>
        <v>0.59310855598613088</v>
      </c>
      <c r="J204" s="32"/>
      <c r="K204" s="5"/>
      <c r="L204" s="29"/>
      <c r="M204" s="31"/>
      <c r="P204" s="25"/>
      <c r="Q204" s="60"/>
      <c r="S204" s="60"/>
    </row>
    <row r="205" spans="1:19" x14ac:dyDescent="0.25">
      <c r="A205" s="6">
        <v>193</v>
      </c>
      <c r="B205" s="14" t="s">
        <v>283</v>
      </c>
      <c r="C205" s="10">
        <v>42.4</v>
      </c>
      <c r="D205" s="13" t="s">
        <v>25</v>
      </c>
      <c r="E205" s="19">
        <v>0.2</v>
      </c>
      <c r="F205" s="23">
        <v>0.2</v>
      </c>
      <c r="G205" s="16">
        <f t="shared" si="7"/>
        <v>0</v>
      </c>
      <c r="H205" s="22">
        <f t="shared" si="8"/>
        <v>8.2705078523353043E-2</v>
      </c>
      <c r="I205" s="19">
        <f t="shared" si="9"/>
        <v>8.2705078523353043E-2</v>
      </c>
      <c r="J205" s="32"/>
      <c r="K205" s="5"/>
      <c r="L205" s="29"/>
      <c r="M205" s="92"/>
      <c r="P205" s="25"/>
      <c r="Q205" s="60"/>
      <c r="S205" s="60"/>
    </row>
    <row r="206" spans="1:19" x14ac:dyDescent="0.25">
      <c r="A206" s="6">
        <v>194</v>
      </c>
      <c r="B206" s="14" t="s">
        <v>284</v>
      </c>
      <c r="C206" s="10">
        <v>68.8</v>
      </c>
      <c r="D206" s="13" t="s">
        <v>25</v>
      </c>
      <c r="E206" s="19">
        <v>0.8</v>
      </c>
      <c r="F206" s="23">
        <v>1</v>
      </c>
      <c r="G206" s="16">
        <f t="shared" si="7"/>
        <v>0.19999999999999996</v>
      </c>
      <c r="H206" s="22">
        <f t="shared" si="8"/>
        <v>0.13420069345298796</v>
      </c>
      <c r="I206" s="19">
        <f t="shared" si="9"/>
        <v>0.33420069345298792</v>
      </c>
      <c r="J206" s="32"/>
      <c r="K206" s="5"/>
      <c r="L206" s="29"/>
      <c r="M206" s="92"/>
      <c r="P206" s="25"/>
      <c r="Q206" s="60"/>
      <c r="S206" s="60"/>
    </row>
    <row r="207" spans="1:19" x14ac:dyDescent="0.25">
      <c r="A207" s="6">
        <v>195</v>
      </c>
      <c r="B207" s="14" t="s">
        <v>285</v>
      </c>
      <c r="C207" s="10">
        <v>100.7</v>
      </c>
      <c r="D207" s="13" t="s">
        <v>25</v>
      </c>
      <c r="E207" s="19">
        <v>1.8</v>
      </c>
      <c r="F207" s="23">
        <v>2.1</v>
      </c>
      <c r="G207" s="16">
        <f t="shared" ref="G207:G241" si="10">F207-E207</f>
        <v>0.30000000000000004</v>
      </c>
      <c r="H207" s="22">
        <f t="shared" ref="H207:H241" si="11">30.604/15689.6*C207</f>
        <v>0.19642456149296347</v>
      </c>
      <c r="I207" s="19">
        <f t="shared" ref="I207:I241" si="12">G207+H207</f>
        <v>0.49642456149296355</v>
      </c>
      <c r="J207" s="32"/>
      <c r="K207" s="5"/>
      <c r="L207" s="29"/>
      <c r="M207" s="92"/>
      <c r="P207" s="25"/>
      <c r="Q207" s="60"/>
      <c r="S207" s="60"/>
    </row>
    <row r="208" spans="1:19" x14ac:dyDescent="0.25">
      <c r="A208" s="6">
        <v>196</v>
      </c>
      <c r="B208" s="14" t="s">
        <v>124</v>
      </c>
      <c r="C208" s="10">
        <v>42.6</v>
      </c>
      <c r="D208" s="13" t="s">
        <v>25</v>
      </c>
      <c r="E208" s="19">
        <v>1.1000000000000001</v>
      </c>
      <c r="F208" s="23">
        <v>1.3</v>
      </c>
      <c r="G208" s="16">
        <f t="shared" si="10"/>
        <v>0.19999999999999996</v>
      </c>
      <c r="H208" s="22">
        <f t="shared" si="11"/>
        <v>8.3095196818274528E-2</v>
      </c>
      <c r="I208" s="19">
        <f t="shared" si="12"/>
        <v>0.2830951968182745</v>
      </c>
      <c r="J208" s="32"/>
      <c r="K208" s="5"/>
      <c r="L208" s="29"/>
      <c r="M208" s="31"/>
      <c r="P208" s="59"/>
      <c r="Q208" s="60"/>
      <c r="R208" s="60"/>
      <c r="S208" s="60"/>
    </row>
    <row r="209" spans="1:17" x14ac:dyDescent="0.25">
      <c r="A209" s="6">
        <v>197</v>
      </c>
      <c r="B209" s="14" t="s">
        <v>125</v>
      </c>
      <c r="C209" s="10">
        <v>69.2</v>
      </c>
      <c r="D209" s="13" t="s">
        <v>25</v>
      </c>
      <c r="E209" s="19">
        <v>1.3</v>
      </c>
      <c r="F209" s="23">
        <v>1.5</v>
      </c>
      <c r="G209" s="16">
        <f t="shared" si="10"/>
        <v>0.19999999999999996</v>
      </c>
      <c r="H209" s="22">
        <f t="shared" si="11"/>
        <v>0.1349809300428309</v>
      </c>
      <c r="I209" s="19">
        <f t="shared" si="12"/>
        <v>0.33498093004283086</v>
      </c>
      <c r="J209" s="3"/>
      <c r="K209" s="5"/>
      <c r="L209" s="29"/>
      <c r="M209" s="31"/>
      <c r="P209" s="59"/>
      <c r="Q209" s="60"/>
    </row>
    <row r="210" spans="1:17" x14ac:dyDescent="0.25">
      <c r="A210" s="6">
        <v>198</v>
      </c>
      <c r="B210" s="14" t="s">
        <v>126</v>
      </c>
      <c r="C210" s="10">
        <v>99.5</v>
      </c>
      <c r="D210" s="13" t="s">
        <v>25</v>
      </c>
      <c r="E210" s="19">
        <v>1.4</v>
      </c>
      <c r="F210" s="23">
        <v>1.6</v>
      </c>
      <c r="G210" s="16">
        <f t="shared" si="10"/>
        <v>0.20000000000000018</v>
      </c>
      <c r="H210" s="22">
        <f t="shared" si="11"/>
        <v>0.19408385172343462</v>
      </c>
      <c r="I210" s="19">
        <f t="shared" si="12"/>
        <v>0.3940838517234348</v>
      </c>
      <c r="J210" s="3"/>
      <c r="K210" s="5"/>
      <c r="L210" s="29"/>
      <c r="M210" s="31"/>
      <c r="N210" s="62"/>
      <c r="O210" s="62"/>
      <c r="P210" s="59"/>
      <c r="Q210" s="60"/>
    </row>
    <row r="211" spans="1:17" x14ac:dyDescent="0.25">
      <c r="A211" s="6">
        <v>199</v>
      </c>
      <c r="B211" s="14" t="s">
        <v>127</v>
      </c>
      <c r="C211" s="10">
        <v>42.6</v>
      </c>
      <c r="D211" s="13" t="s">
        <v>25</v>
      </c>
      <c r="E211" s="19">
        <v>0.6</v>
      </c>
      <c r="F211" s="23">
        <v>0.8</v>
      </c>
      <c r="G211" s="16">
        <f t="shared" si="10"/>
        <v>0.20000000000000007</v>
      </c>
      <c r="H211" s="22">
        <f t="shared" si="11"/>
        <v>8.3095196818274528E-2</v>
      </c>
      <c r="I211" s="19">
        <f t="shared" si="12"/>
        <v>0.28309519681827461</v>
      </c>
      <c r="J211" s="3"/>
      <c r="K211" s="5"/>
      <c r="L211" s="29"/>
      <c r="M211" s="31"/>
      <c r="P211" s="59"/>
      <c r="Q211" s="60"/>
    </row>
    <row r="212" spans="1:17" x14ac:dyDescent="0.25">
      <c r="A212" s="6">
        <v>200</v>
      </c>
      <c r="B212" s="14" t="s">
        <v>128</v>
      </c>
      <c r="C212" s="10">
        <v>68.8</v>
      </c>
      <c r="D212" s="13" t="s">
        <v>25</v>
      </c>
      <c r="E212" s="19">
        <v>1.2</v>
      </c>
      <c r="F212" s="23">
        <v>1.4</v>
      </c>
      <c r="G212" s="16">
        <f t="shared" si="10"/>
        <v>0.19999999999999996</v>
      </c>
      <c r="H212" s="22">
        <f t="shared" si="11"/>
        <v>0.13420069345298796</v>
      </c>
      <c r="I212" s="19">
        <f t="shared" si="12"/>
        <v>0.33420069345298792</v>
      </c>
      <c r="J212" s="3"/>
      <c r="K212" s="5"/>
      <c r="L212" s="29"/>
      <c r="M212" s="31"/>
      <c r="N212" s="9"/>
      <c r="P212" s="59"/>
      <c r="Q212" s="60"/>
    </row>
    <row r="213" spans="1:17" x14ac:dyDescent="0.25">
      <c r="A213" s="6">
        <v>201</v>
      </c>
      <c r="B213" s="14" t="s">
        <v>129</v>
      </c>
      <c r="C213" s="10">
        <v>99.3</v>
      </c>
      <c r="D213" s="13" t="s">
        <v>25</v>
      </c>
      <c r="E213" s="19">
        <v>1.9</v>
      </c>
      <c r="F213" s="23">
        <v>2.2000000000000002</v>
      </c>
      <c r="G213" s="16">
        <f t="shared" si="10"/>
        <v>0.30000000000000027</v>
      </c>
      <c r="H213" s="22">
        <f t="shared" si="11"/>
        <v>0.19369373342851315</v>
      </c>
      <c r="I213" s="19">
        <f t="shared" si="12"/>
        <v>0.49369373342851341</v>
      </c>
      <c r="J213" s="3"/>
      <c r="K213" s="5"/>
      <c r="L213" s="29"/>
      <c r="M213" s="31"/>
      <c r="P213" s="59"/>
    </row>
    <row r="214" spans="1:17" x14ac:dyDescent="0.25">
      <c r="A214" s="6">
        <v>202</v>
      </c>
      <c r="B214" s="14" t="s">
        <v>254</v>
      </c>
      <c r="C214" s="10">
        <v>72.8</v>
      </c>
      <c r="D214" s="13" t="s">
        <v>25</v>
      </c>
      <c r="E214" s="19">
        <v>0.8</v>
      </c>
      <c r="F214" s="23">
        <v>1</v>
      </c>
      <c r="G214" s="16">
        <f t="shared" si="10"/>
        <v>0.19999999999999996</v>
      </c>
      <c r="H214" s="22">
        <f t="shared" si="11"/>
        <v>0.14200305935141749</v>
      </c>
      <c r="I214" s="19">
        <f t="shared" si="12"/>
        <v>0.34200305935141745</v>
      </c>
      <c r="J214" s="3"/>
      <c r="K214" s="5"/>
      <c r="L214" s="29"/>
      <c r="M214" s="31"/>
      <c r="P214" s="59"/>
    </row>
    <row r="215" spans="1:17" x14ac:dyDescent="0.25">
      <c r="A215" s="6">
        <v>203</v>
      </c>
      <c r="B215" s="14" t="s">
        <v>255</v>
      </c>
      <c r="C215" s="10">
        <v>72.2</v>
      </c>
      <c r="D215" s="13" t="s">
        <v>25</v>
      </c>
      <c r="E215" s="19">
        <v>0.7</v>
      </c>
      <c r="F215" s="23">
        <v>0.8</v>
      </c>
      <c r="G215" s="16">
        <f t="shared" si="10"/>
        <v>0.10000000000000009</v>
      </c>
      <c r="H215" s="22">
        <f t="shared" si="11"/>
        <v>0.14083270446665308</v>
      </c>
      <c r="I215" s="19">
        <f t="shared" si="12"/>
        <v>0.24083270446665317</v>
      </c>
      <c r="J215" s="3"/>
      <c r="K215" s="5"/>
      <c r="L215" s="29"/>
      <c r="M215" s="31"/>
      <c r="P215" s="59"/>
    </row>
    <row r="216" spans="1:17" x14ac:dyDescent="0.25">
      <c r="A216" s="6">
        <v>204</v>
      </c>
      <c r="B216" s="14" t="s">
        <v>256</v>
      </c>
      <c r="C216" s="10">
        <v>45.9</v>
      </c>
      <c r="D216" s="13" t="s">
        <v>25</v>
      </c>
      <c r="E216" s="19">
        <v>0.5</v>
      </c>
      <c r="F216" s="23">
        <v>0.5</v>
      </c>
      <c r="G216" s="16">
        <f t="shared" si="10"/>
        <v>0</v>
      </c>
      <c r="H216" s="22">
        <f t="shared" si="11"/>
        <v>8.9532148684478882E-2</v>
      </c>
      <c r="I216" s="19">
        <f t="shared" si="12"/>
        <v>8.9532148684478882E-2</v>
      </c>
      <c r="J216" s="3"/>
      <c r="K216" s="5"/>
      <c r="L216" s="29"/>
      <c r="M216" s="31"/>
      <c r="P216" s="59"/>
    </row>
    <row r="217" spans="1:17" x14ac:dyDescent="0.25">
      <c r="A217" s="6">
        <v>205</v>
      </c>
      <c r="B217" s="14" t="s">
        <v>257</v>
      </c>
      <c r="C217" s="10">
        <v>45.2</v>
      </c>
      <c r="D217" s="13" t="s">
        <v>25</v>
      </c>
      <c r="E217" s="19">
        <v>0.8</v>
      </c>
      <c r="F217" s="23">
        <v>0.9</v>
      </c>
      <c r="G217" s="16">
        <f t="shared" si="10"/>
        <v>9.9999999999999978E-2</v>
      </c>
      <c r="H217" s="22">
        <f t="shared" si="11"/>
        <v>8.816673465225372E-2</v>
      </c>
      <c r="I217" s="19">
        <f t="shared" si="12"/>
        <v>0.1881667346522537</v>
      </c>
      <c r="J217" s="3"/>
      <c r="K217" s="5"/>
      <c r="L217" s="29"/>
      <c r="M217" s="31"/>
    </row>
    <row r="218" spans="1:17" x14ac:dyDescent="0.25">
      <c r="A218" s="6">
        <v>206</v>
      </c>
      <c r="B218" s="14" t="s">
        <v>258</v>
      </c>
      <c r="C218" s="10">
        <v>72.400000000000006</v>
      </c>
      <c r="D218" s="13" t="s">
        <v>25</v>
      </c>
      <c r="E218" s="19">
        <v>1.1000000000000001</v>
      </c>
      <c r="F218" s="23">
        <v>1.2</v>
      </c>
      <c r="G218" s="16">
        <f t="shared" si="10"/>
        <v>9.9999999999999867E-2</v>
      </c>
      <c r="H218" s="22">
        <f t="shared" si="11"/>
        <v>0.14122282276157455</v>
      </c>
      <c r="I218" s="19">
        <f t="shared" si="12"/>
        <v>0.24122282276157442</v>
      </c>
      <c r="J218" s="3"/>
      <c r="K218" s="5"/>
      <c r="L218" s="29"/>
      <c r="M218" s="31"/>
    </row>
    <row r="219" spans="1:17" x14ac:dyDescent="0.25">
      <c r="A219" s="6">
        <v>207</v>
      </c>
      <c r="B219" s="14" t="s">
        <v>259</v>
      </c>
      <c r="C219" s="10">
        <v>72.3</v>
      </c>
      <c r="D219" s="13" t="s">
        <v>25</v>
      </c>
      <c r="E219" s="19">
        <v>1.1000000000000001</v>
      </c>
      <c r="F219" s="23">
        <v>1.2</v>
      </c>
      <c r="G219" s="16">
        <f t="shared" si="10"/>
        <v>9.9999999999999867E-2</v>
      </c>
      <c r="H219" s="22">
        <f t="shared" si="11"/>
        <v>0.14102776361411379</v>
      </c>
      <c r="I219" s="19">
        <f t="shared" si="12"/>
        <v>0.24102776361411365</v>
      </c>
      <c r="J219" s="3"/>
      <c r="K219" s="5"/>
      <c r="L219" s="29"/>
      <c r="M219" s="31"/>
    </row>
    <row r="220" spans="1:17" x14ac:dyDescent="0.25">
      <c r="A220" s="6">
        <v>208</v>
      </c>
      <c r="B220" s="14" t="s">
        <v>260</v>
      </c>
      <c r="C220" s="10">
        <v>45.5</v>
      </c>
      <c r="D220" s="13" t="s">
        <v>25</v>
      </c>
      <c r="E220" s="19">
        <v>0.8</v>
      </c>
      <c r="F220" s="23">
        <v>0.9</v>
      </c>
      <c r="G220" s="16">
        <f t="shared" si="10"/>
        <v>9.9999999999999978E-2</v>
      </c>
      <c r="H220" s="22">
        <f t="shared" si="11"/>
        <v>8.8751912094635926E-2</v>
      </c>
      <c r="I220" s="19">
        <f t="shared" si="12"/>
        <v>0.1887519120946359</v>
      </c>
      <c r="J220" s="3"/>
      <c r="K220" s="5"/>
      <c r="L220" s="29"/>
      <c r="M220" s="31"/>
    </row>
    <row r="221" spans="1:17" x14ac:dyDescent="0.25">
      <c r="A221" s="6">
        <v>209</v>
      </c>
      <c r="B221" s="14" t="s">
        <v>261</v>
      </c>
      <c r="C221" s="10">
        <v>45.2</v>
      </c>
      <c r="D221" s="13" t="s">
        <v>25</v>
      </c>
      <c r="E221" s="19">
        <v>0.7</v>
      </c>
      <c r="F221" s="23">
        <v>0.8</v>
      </c>
      <c r="G221" s="16">
        <f t="shared" si="10"/>
        <v>0.10000000000000009</v>
      </c>
      <c r="H221" s="22">
        <f t="shared" si="11"/>
        <v>8.816673465225372E-2</v>
      </c>
      <c r="I221" s="19">
        <f t="shared" si="12"/>
        <v>0.18816673465225381</v>
      </c>
      <c r="J221" s="3"/>
      <c r="K221" s="5"/>
      <c r="L221" s="29"/>
      <c r="M221" s="31"/>
    </row>
    <row r="222" spans="1:17" x14ac:dyDescent="0.25">
      <c r="A222" s="6">
        <v>210</v>
      </c>
      <c r="B222" s="14" t="s">
        <v>262</v>
      </c>
      <c r="C222" s="10">
        <v>72.5</v>
      </c>
      <c r="D222" s="13" t="s">
        <v>25</v>
      </c>
      <c r="E222" s="19">
        <v>0.9</v>
      </c>
      <c r="F222" s="23">
        <v>1.3</v>
      </c>
      <c r="G222" s="16">
        <f t="shared" si="10"/>
        <v>0.4</v>
      </c>
      <c r="H222" s="22">
        <f t="shared" si="11"/>
        <v>0.14141788190903529</v>
      </c>
      <c r="I222" s="19">
        <f t="shared" si="12"/>
        <v>0.54141788190903528</v>
      </c>
      <c r="J222" s="3"/>
      <c r="K222" s="5"/>
      <c r="L222" s="29"/>
      <c r="M222" s="31"/>
    </row>
    <row r="223" spans="1:17" x14ac:dyDescent="0.25">
      <c r="A223" s="6">
        <v>211</v>
      </c>
      <c r="B223" s="14" t="s">
        <v>263</v>
      </c>
      <c r="C223" s="10">
        <v>72.2</v>
      </c>
      <c r="D223" s="13" t="s">
        <v>25</v>
      </c>
      <c r="E223" s="19">
        <v>1.2</v>
      </c>
      <c r="F223" s="23">
        <v>1.3</v>
      </c>
      <c r="G223" s="16">
        <f t="shared" si="10"/>
        <v>0.10000000000000009</v>
      </c>
      <c r="H223" s="22">
        <f t="shared" si="11"/>
        <v>0.14083270446665308</v>
      </c>
      <c r="I223" s="19">
        <f t="shared" si="12"/>
        <v>0.24083270446665317</v>
      </c>
      <c r="J223" s="3"/>
      <c r="K223" s="5"/>
      <c r="L223" s="29"/>
      <c r="M223" s="31"/>
    </row>
    <row r="224" spans="1:17" x14ac:dyDescent="0.25">
      <c r="A224" s="6">
        <v>212</v>
      </c>
      <c r="B224" s="14" t="s">
        <v>264</v>
      </c>
      <c r="C224" s="10">
        <v>46</v>
      </c>
      <c r="D224" s="13" t="s">
        <v>25</v>
      </c>
      <c r="E224" s="19">
        <v>0.6</v>
      </c>
      <c r="F224" s="23">
        <v>0.8</v>
      </c>
      <c r="G224" s="16">
        <f t="shared" si="10"/>
        <v>0.20000000000000007</v>
      </c>
      <c r="H224" s="22">
        <f t="shared" si="11"/>
        <v>8.9727207831939618E-2</v>
      </c>
      <c r="I224" s="19">
        <f t="shared" si="12"/>
        <v>0.28972720783193967</v>
      </c>
      <c r="J224" s="3"/>
      <c r="K224" s="5"/>
      <c r="L224" s="29"/>
      <c r="M224" s="31"/>
    </row>
    <row r="225" spans="1:14" x14ac:dyDescent="0.25">
      <c r="A225" s="6">
        <v>213</v>
      </c>
      <c r="B225" s="14" t="s">
        <v>265</v>
      </c>
      <c r="C225" s="10">
        <v>44.8</v>
      </c>
      <c r="D225" s="13" t="s">
        <v>25</v>
      </c>
      <c r="E225" s="19">
        <v>0.9</v>
      </c>
      <c r="F225" s="23">
        <v>1</v>
      </c>
      <c r="G225" s="16">
        <f t="shared" si="10"/>
        <v>9.9999999999999978E-2</v>
      </c>
      <c r="H225" s="22">
        <f t="shared" si="11"/>
        <v>8.7386498062410764E-2</v>
      </c>
      <c r="I225" s="19">
        <f t="shared" si="12"/>
        <v>0.18738649806241076</v>
      </c>
      <c r="J225" s="3"/>
      <c r="K225" s="5"/>
      <c r="L225" s="29"/>
      <c r="M225" s="31"/>
    </row>
    <row r="226" spans="1:14" x14ac:dyDescent="0.25">
      <c r="A226" s="6">
        <v>214</v>
      </c>
      <c r="B226" s="14" t="s">
        <v>266</v>
      </c>
      <c r="C226" s="10">
        <v>73.099999999999994</v>
      </c>
      <c r="D226" s="13" t="s">
        <v>25</v>
      </c>
      <c r="E226" s="19">
        <v>1</v>
      </c>
      <c r="F226" s="23">
        <v>1.2</v>
      </c>
      <c r="G226" s="16">
        <f t="shared" si="10"/>
        <v>0.19999999999999996</v>
      </c>
      <c r="H226" s="22">
        <f t="shared" si="11"/>
        <v>0.1425882367937997</v>
      </c>
      <c r="I226" s="19">
        <f t="shared" si="12"/>
        <v>0.34258823679379968</v>
      </c>
      <c r="J226" s="3"/>
      <c r="K226" s="5"/>
      <c r="L226" s="29"/>
      <c r="M226" s="31"/>
    </row>
    <row r="227" spans="1:14" x14ac:dyDescent="0.25">
      <c r="A227" s="6">
        <v>215</v>
      </c>
      <c r="B227" s="14" t="s">
        <v>267</v>
      </c>
      <c r="C227" s="10">
        <v>72.400000000000006</v>
      </c>
      <c r="D227" s="13" t="s">
        <v>25</v>
      </c>
      <c r="E227" s="19">
        <v>0.4</v>
      </c>
      <c r="F227" s="23">
        <v>0.5</v>
      </c>
      <c r="G227" s="16">
        <f t="shared" si="10"/>
        <v>9.9999999999999978E-2</v>
      </c>
      <c r="H227" s="22">
        <f t="shared" si="11"/>
        <v>0.14122282276157455</v>
      </c>
      <c r="I227" s="19">
        <f t="shared" si="12"/>
        <v>0.24122282276157453</v>
      </c>
      <c r="K227" s="5"/>
      <c r="L227" s="29"/>
      <c r="M227" s="31"/>
    </row>
    <row r="228" spans="1:14" x14ac:dyDescent="0.25">
      <c r="A228" s="6">
        <v>216</v>
      </c>
      <c r="B228" s="14" t="s">
        <v>268</v>
      </c>
      <c r="C228" s="10">
        <v>46</v>
      </c>
      <c r="D228" s="13" t="s">
        <v>25</v>
      </c>
      <c r="E228" s="19">
        <v>0.8</v>
      </c>
      <c r="F228" s="23">
        <v>0.9</v>
      </c>
      <c r="G228" s="16">
        <f t="shared" si="10"/>
        <v>9.9999999999999978E-2</v>
      </c>
      <c r="H228" s="22">
        <f t="shared" si="11"/>
        <v>8.9727207831939618E-2</v>
      </c>
      <c r="I228" s="19">
        <f t="shared" si="12"/>
        <v>0.18972720783193958</v>
      </c>
      <c r="J228" s="3"/>
      <c r="K228" s="5"/>
      <c r="L228" s="29"/>
      <c r="M228" s="31"/>
    </row>
    <row r="229" spans="1:14" x14ac:dyDescent="0.25">
      <c r="A229" s="6">
        <v>217</v>
      </c>
      <c r="B229" s="14" t="s">
        <v>269</v>
      </c>
      <c r="C229" s="10">
        <v>45.4</v>
      </c>
      <c r="D229" s="13" t="s">
        <v>25</v>
      </c>
      <c r="E229" s="19">
        <v>0.8</v>
      </c>
      <c r="F229" s="23">
        <v>0.9</v>
      </c>
      <c r="G229" s="16">
        <f t="shared" si="10"/>
        <v>9.9999999999999978E-2</v>
      </c>
      <c r="H229" s="22">
        <f t="shared" si="11"/>
        <v>8.8556852947175191E-2</v>
      </c>
      <c r="I229" s="19">
        <f t="shared" si="12"/>
        <v>0.18855685294717517</v>
      </c>
      <c r="J229" s="3"/>
      <c r="K229" s="5"/>
      <c r="L229" s="29"/>
      <c r="M229" s="31"/>
    </row>
    <row r="230" spans="1:14" x14ac:dyDescent="0.25">
      <c r="A230" s="6">
        <v>218</v>
      </c>
      <c r="B230" s="14" t="s">
        <v>270</v>
      </c>
      <c r="C230" s="10">
        <v>73</v>
      </c>
      <c r="D230" s="13" t="s">
        <v>25</v>
      </c>
      <c r="E230" s="19">
        <v>0.3</v>
      </c>
      <c r="F230" s="23">
        <v>0.4</v>
      </c>
      <c r="G230" s="16">
        <f t="shared" si="10"/>
        <v>0.10000000000000003</v>
      </c>
      <c r="H230" s="22">
        <f t="shared" si="11"/>
        <v>0.14239317764633896</v>
      </c>
      <c r="I230" s="19">
        <f t="shared" si="12"/>
        <v>0.242393177646339</v>
      </c>
      <c r="J230" s="3"/>
      <c r="K230" s="5"/>
      <c r="L230" s="29"/>
      <c r="M230" s="31"/>
    </row>
    <row r="231" spans="1:14" x14ac:dyDescent="0.25">
      <c r="A231" s="6">
        <v>219</v>
      </c>
      <c r="B231" s="14" t="s">
        <v>271</v>
      </c>
      <c r="C231" s="10">
        <v>72.2</v>
      </c>
      <c r="D231" s="13" t="s">
        <v>25</v>
      </c>
      <c r="E231" s="19">
        <v>1.2</v>
      </c>
      <c r="F231" s="23">
        <v>1.4</v>
      </c>
      <c r="G231" s="16">
        <f t="shared" si="10"/>
        <v>0.19999999999999996</v>
      </c>
      <c r="H231" s="22">
        <f t="shared" si="11"/>
        <v>0.14083270446665308</v>
      </c>
      <c r="I231" s="19">
        <f t="shared" si="12"/>
        <v>0.34083270446665304</v>
      </c>
      <c r="J231" s="3"/>
      <c r="K231" s="5"/>
      <c r="L231" s="29"/>
      <c r="M231" s="31"/>
    </row>
    <row r="232" spans="1:14" x14ac:dyDescent="0.25">
      <c r="A232" s="6">
        <v>220</v>
      </c>
      <c r="B232" s="14" t="s">
        <v>272</v>
      </c>
      <c r="C232" s="10">
        <v>46.2</v>
      </c>
      <c r="D232" s="13" t="s">
        <v>25</v>
      </c>
      <c r="E232" s="19">
        <v>0.8</v>
      </c>
      <c r="F232" s="23">
        <v>0.9</v>
      </c>
      <c r="G232" s="16">
        <f t="shared" si="10"/>
        <v>9.9999999999999978E-2</v>
      </c>
      <c r="H232" s="22">
        <f t="shared" si="11"/>
        <v>9.0117326126861103E-2</v>
      </c>
      <c r="I232" s="19">
        <f t="shared" si="12"/>
        <v>0.19011732612686108</v>
      </c>
      <c r="J232" s="3"/>
      <c r="K232" s="5"/>
      <c r="L232" s="29"/>
      <c r="M232" s="31"/>
    </row>
    <row r="233" spans="1:14" x14ac:dyDescent="0.25">
      <c r="A233" s="6">
        <v>221</v>
      </c>
      <c r="B233" s="14" t="s">
        <v>273</v>
      </c>
      <c r="C233" s="10">
        <v>45.4</v>
      </c>
      <c r="D233" s="13" t="s">
        <v>25</v>
      </c>
      <c r="E233" s="19">
        <v>0.6</v>
      </c>
      <c r="F233" s="23">
        <v>0.7</v>
      </c>
      <c r="G233" s="16">
        <f t="shared" si="10"/>
        <v>9.9999999999999978E-2</v>
      </c>
      <c r="H233" s="22">
        <f t="shared" si="11"/>
        <v>8.8556852947175191E-2</v>
      </c>
      <c r="I233" s="19">
        <f t="shared" si="12"/>
        <v>0.18855685294717517</v>
      </c>
      <c r="J233" s="3"/>
      <c r="K233" s="5"/>
      <c r="L233" s="29"/>
      <c r="M233" s="31"/>
    </row>
    <row r="234" spans="1:14" x14ac:dyDescent="0.25">
      <c r="A234" s="6">
        <v>222</v>
      </c>
      <c r="B234" s="14" t="s">
        <v>274</v>
      </c>
      <c r="C234" s="10">
        <v>72.900000000000006</v>
      </c>
      <c r="D234" s="13" t="s">
        <v>25</v>
      </c>
      <c r="E234" s="19">
        <v>1.2</v>
      </c>
      <c r="F234" s="23">
        <v>1.4</v>
      </c>
      <c r="G234" s="16">
        <f t="shared" si="10"/>
        <v>0.19999999999999996</v>
      </c>
      <c r="H234" s="22">
        <f t="shared" si="11"/>
        <v>0.14219811849887823</v>
      </c>
      <c r="I234" s="19">
        <f t="shared" si="12"/>
        <v>0.34219811849887816</v>
      </c>
      <c r="J234" s="32"/>
      <c r="K234" s="5"/>
      <c r="L234" s="29"/>
      <c r="M234" s="31"/>
    </row>
    <row r="235" spans="1:14" x14ac:dyDescent="0.25">
      <c r="A235" s="6">
        <v>223</v>
      </c>
      <c r="B235" s="14" t="s">
        <v>275</v>
      </c>
      <c r="C235" s="10">
        <v>72.400000000000006</v>
      </c>
      <c r="D235" s="13" t="s">
        <v>25</v>
      </c>
      <c r="E235" s="19">
        <v>1.2</v>
      </c>
      <c r="F235" s="23">
        <v>1.4</v>
      </c>
      <c r="G235" s="16">
        <f t="shared" si="10"/>
        <v>0.19999999999999996</v>
      </c>
      <c r="H235" s="22">
        <f t="shared" si="11"/>
        <v>0.14122282276157455</v>
      </c>
      <c r="I235" s="19">
        <f t="shared" si="12"/>
        <v>0.34122282276157451</v>
      </c>
      <c r="J235" s="32"/>
      <c r="K235" s="33"/>
      <c r="L235" s="29"/>
      <c r="M235" s="31"/>
    </row>
    <row r="236" spans="1:14" x14ac:dyDescent="0.25">
      <c r="A236" s="6">
        <v>224</v>
      </c>
      <c r="B236" s="14" t="s">
        <v>276</v>
      </c>
      <c r="C236" s="10">
        <v>46.1</v>
      </c>
      <c r="D236" s="13" t="s">
        <v>25</v>
      </c>
      <c r="E236" s="19">
        <v>0.7</v>
      </c>
      <c r="F236" s="23">
        <v>0.8</v>
      </c>
      <c r="G236" s="16">
        <f t="shared" si="10"/>
        <v>0.10000000000000009</v>
      </c>
      <c r="H236" s="22">
        <f t="shared" si="11"/>
        <v>8.9922266979400367E-2</v>
      </c>
      <c r="I236" s="19">
        <f t="shared" si="12"/>
        <v>0.18992226697940046</v>
      </c>
      <c r="J236" s="32"/>
      <c r="K236" s="33"/>
      <c r="L236" s="29"/>
      <c r="M236" s="32"/>
      <c r="N236" s="5"/>
    </row>
    <row r="237" spans="1:14" x14ac:dyDescent="0.25">
      <c r="A237" s="6">
        <v>225</v>
      </c>
      <c r="B237" s="14" t="s">
        <v>277</v>
      </c>
      <c r="C237" s="10">
        <v>45.6</v>
      </c>
      <c r="D237" s="13" t="s">
        <v>25</v>
      </c>
      <c r="E237" s="19">
        <v>0.8</v>
      </c>
      <c r="F237" s="23">
        <v>0.9</v>
      </c>
      <c r="G237" s="16">
        <f t="shared" si="10"/>
        <v>9.9999999999999978E-2</v>
      </c>
      <c r="H237" s="22">
        <f t="shared" si="11"/>
        <v>8.8946971242096676E-2</v>
      </c>
      <c r="I237" s="19">
        <f t="shared" si="12"/>
        <v>0.18894697124209664</v>
      </c>
      <c r="J237" s="32"/>
      <c r="K237" s="33"/>
      <c r="L237" s="29"/>
      <c r="M237" s="31"/>
    </row>
    <row r="238" spans="1:14" x14ac:dyDescent="0.25">
      <c r="A238" s="6">
        <v>226</v>
      </c>
      <c r="B238" s="14" t="s">
        <v>278</v>
      </c>
      <c r="C238" s="10">
        <v>73.2</v>
      </c>
      <c r="D238" s="13" t="s">
        <v>25</v>
      </c>
      <c r="E238" s="19">
        <v>1.3</v>
      </c>
      <c r="F238" s="23">
        <v>1.6</v>
      </c>
      <c r="G238" s="16">
        <f t="shared" si="10"/>
        <v>0.30000000000000004</v>
      </c>
      <c r="H238" s="22">
        <f t="shared" si="11"/>
        <v>0.14278329594126046</v>
      </c>
      <c r="I238" s="19">
        <f t="shared" si="12"/>
        <v>0.44278329594126054</v>
      </c>
      <c r="J238" s="32"/>
      <c r="K238" s="5"/>
      <c r="L238" s="29"/>
      <c r="M238" s="31"/>
    </row>
    <row r="239" spans="1:14" x14ac:dyDescent="0.25">
      <c r="A239" s="6">
        <v>227</v>
      </c>
      <c r="B239" s="14" t="s">
        <v>279</v>
      </c>
      <c r="C239" s="10">
        <v>72.400000000000006</v>
      </c>
      <c r="D239" s="13" t="s">
        <v>25</v>
      </c>
      <c r="E239" s="19">
        <v>1.3</v>
      </c>
      <c r="F239" s="23">
        <v>1.5</v>
      </c>
      <c r="G239" s="16">
        <f t="shared" si="10"/>
        <v>0.19999999999999996</v>
      </c>
      <c r="H239" s="22">
        <f t="shared" si="11"/>
        <v>0.14122282276157455</v>
      </c>
      <c r="I239" s="19">
        <f t="shared" si="12"/>
        <v>0.34122282276157451</v>
      </c>
      <c r="J239" s="32"/>
      <c r="K239" s="5"/>
      <c r="L239" s="29"/>
      <c r="M239" s="31"/>
    </row>
    <row r="240" spans="1:14" x14ac:dyDescent="0.25">
      <c r="A240" s="6">
        <v>228</v>
      </c>
      <c r="B240" s="14" t="s">
        <v>280</v>
      </c>
      <c r="C240" s="10">
        <v>46.4</v>
      </c>
      <c r="D240" s="13" t="s">
        <v>25</v>
      </c>
      <c r="E240" s="19">
        <v>0.7</v>
      </c>
      <c r="F240" s="23">
        <v>0.8</v>
      </c>
      <c r="G240" s="16">
        <f t="shared" si="10"/>
        <v>0.10000000000000009</v>
      </c>
      <c r="H240" s="22">
        <f t="shared" si="11"/>
        <v>9.0507444421782574E-2</v>
      </c>
      <c r="I240" s="19">
        <f t="shared" si="12"/>
        <v>0.19050744442178266</v>
      </c>
      <c r="J240" s="32"/>
      <c r="K240" s="5"/>
      <c r="L240" s="29"/>
      <c r="M240" s="31"/>
    </row>
    <row r="241" spans="1:16" x14ac:dyDescent="0.25">
      <c r="A241" s="6">
        <v>229</v>
      </c>
      <c r="B241" s="14" t="s">
        <v>281</v>
      </c>
      <c r="C241" s="10">
        <v>45.5</v>
      </c>
      <c r="D241" s="13" t="s">
        <v>25</v>
      </c>
      <c r="E241" s="19">
        <v>0.9</v>
      </c>
      <c r="F241" s="23">
        <v>1.1000000000000001</v>
      </c>
      <c r="G241" s="16">
        <f t="shared" si="10"/>
        <v>0.20000000000000007</v>
      </c>
      <c r="H241" s="22">
        <f t="shared" si="11"/>
        <v>8.8751912094635926E-2</v>
      </c>
      <c r="I241" s="19">
        <f t="shared" si="12"/>
        <v>0.28875191209463602</v>
      </c>
      <c r="J241" s="32"/>
      <c r="K241" s="5"/>
      <c r="L241" s="29"/>
      <c r="M241" s="31"/>
    </row>
    <row r="242" spans="1:16" x14ac:dyDescent="0.25">
      <c r="A242" s="151" t="s">
        <v>3</v>
      </c>
      <c r="B242" s="152"/>
      <c r="C242" s="110">
        <f>SUM(C13:C241)</f>
        <v>14343.799999999996</v>
      </c>
      <c r="D242" s="111"/>
      <c r="E242" s="112">
        <f>SUM(E13:E241)</f>
        <v>249.10000000000008</v>
      </c>
      <c r="F242" s="112">
        <f>SUM(F13:F241)</f>
        <v>291.09999999999985</v>
      </c>
      <c r="G242" s="112">
        <f>SUM(G13:G241)</f>
        <v>42.000000000000057</v>
      </c>
      <c r="H242" s="112">
        <f>SUM(H13:H241)</f>
        <v>27.978893993473381</v>
      </c>
      <c r="I242" s="112">
        <f>SUM(I13:I241)</f>
        <v>69.978893993473392</v>
      </c>
      <c r="J242" s="3"/>
      <c r="K242" s="5"/>
      <c r="M242" s="5"/>
    </row>
    <row r="243" spans="1:16" x14ac:dyDescent="0.25">
      <c r="A243" s="77"/>
      <c r="B243" s="77"/>
      <c r="C243" s="77"/>
      <c r="D243" s="77"/>
      <c r="E243" s="78"/>
      <c r="F243" s="78"/>
      <c r="G243" s="79"/>
      <c r="H243" s="80"/>
      <c r="I243" s="80"/>
      <c r="J243" s="75"/>
      <c r="K243" s="81"/>
      <c r="M243" s="5"/>
      <c r="P243" s="71"/>
    </row>
    <row r="244" spans="1:16" ht="36.75" x14ac:dyDescent="0.25">
      <c r="A244" s="37" t="s">
        <v>16</v>
      </c>
      <c r="B244" s="72" t="s">
        <v>27</v>
      </c>
      <c r="C244" s="93" t="str">
        <f>C12</f>
        <v>Общая площадь, м2</v>
      </c>
      <c r="D244" s="94" t="s">
        <v>24</v>
      </c>
      <c r="E244" s="91" t="str">
        <f>E12</f>
        <v>Показания  на 21.11.18</v>
      </c>
      <c r="F244" s="2" t="str">
        <f>F12</f>
        <v>Показания  на 28.11.18</v>
      </c>
      <c r="G244" s="2" t="str">
        <f>G12</f>
        <v>Разница, Гкал</v>
      </c>
      <c r="H244" s="2" t="str">
        <f>H12</f>
        <v>Отопление МОП, Гкал</v>
      </c>
      <c r="I244" s="2" t="str">
        <f>I12</f>
        <v>Всего, Гкал</v>
      </c>
      <c r="J244" s="82"/>
      <c r="K244" s="81"/>
      <c r="M244" s="5"/>
      <c r="O244" s="26"/>
    </row>
    <row r="245" spans="1:16" x14ac:dyDescent="0.25">
      <c r="A245" s="34" t="s">
        <v>14</v>
      </c>
      <c r="B245" s="74" t="s">
        <v>130</v>
      </c>
      <c r="C245" s="95">
        <v>95.8</v>
      </c>
      <c r="D245" s="35" t="s">
        <v>25</v>
      </c>
      <c r="E245" s="36">
        <v>5.6</v>
      </c>
      <c r="F245" s="36">
        <v>6.6</v>
      </c>
      <c r="G245" s="36">
        <f t="shared" ref="G245:G259" si="13">F245-E245</f>
        <v>1</v>
      </c>
      <c r="H245" s="28">
        <f t="shared" ref="H245:H259" si="14">30.604/15689.6*C245</f>
        <v>0.1868666632673873</v>
      </c>
      <c r="I245" s="36">
        <f t="shared" ref="I245:I259" si="15">G245+H245</f>
        <v>1.1868666632673872</v>
      </c>
      <c r="J245" s="82"/>
      <c r="K245" s="81"/>
      <c r="M245" s="5"/>
      <c r="O245" s="26"/>
    </row>
    <row r="246" spans="1:16" x14ac:dyDescent="0.25">
      <c r="A246" s="34" t="s">
        <v>15</v>
      </c>
      <c r="B246" s="74" t="s">
        <v>131</v>
      </c>
      <c r="C246" s="95">
        <v>81.400000000000006</v>
      </c>
      <c r="D246" s="35" t="s">
        <v>25</v>
      </c>
      <c r="E246" s="36">
        <v>5.0999999999999996</v>
      </c>
      <c r="F246" s="36">
        <v>5.0999999999999996</v>
      </c>
      <c r="G246" s="36">
        <f t="shared" si="13"/>
        <v>0</v>
      </c>
      <c r="H246" s="28">
        <f t="shared" si="14"/>
        <v>0.158778146033041</v>
      </c>
      <c r="I246" s="36">
        <f t="shared" si="15"/>
        <v>0.158778146033041</v>
      </c>
      <c r="J246" s="82"/>
      <c r="K246" s="81"/>
      <c r="M246" s="5"/>
      <c r="O246" s="26"/>
    </row>
    <row r="247" spans="1:16" x14ac:dyDescent="0.25">
      <c r="A247" s="34" t="s">
        <v>143</v>
      </c>
      <c r="B247" s="74" t="s">
        <v>146</v>
      </c>
      <c r="C247" s="95">
        <v>150.5</v>
      </c>
      <c r="D247" s="35" t="s">
        <v>25</v>
      </c>
      <c r="E247" s="36">
        <v>4.2</v>
      </c>
      <c r="F247" s="36">
        <v>4.3</v>
      </c>
      <c r="G247" s="36">
        <f t="shared" si="13"/>
        <v>9.9999999999999645E-2</v>
      </c>
      <c r="H247" s="28">
        <f t="shared" si="14"/>
        <v>0.29356401692841116</v>
      </c>
      <c r="I247" s="36">
        <f t="shared" si="15"/>
        <v>0.39356401692841081</v>
      </c>
      <c r="J247" s="82"/>
      <c r="K247" s="81"/>
      <c r="M247" s="5"/>
      <c r="O247" s="26"/>
    </row>
    <row r="248" spans="1:16" x14ac:dyDescent="0.25">
      <c r="A248" s="34" t="s">
        <v>144</v>
      </c>
      <c r="B248" s="74" t="s">
        <v>147</v>
      </c>
      <c r="C248" s="95">
        <v>95.2</v>
      </c>
      <c r="D248" s="35" t="s">
        <v>25</v>
      </c>
      <c r="E248" s="36">
        <v>4.5</v>
      </c>
      <c r="F248" s="36">
        <v>5</v>
      </c>
      <c r="G248" s="36">
        <f t="shared" si="13"/>
        <v>0.5</v>
      </c>
      <c r="H248" s="28">
        <f t="shared" si="14"/>
        <v>0.18569630838262288</v>
      </c>
      <c r="I248" s="36">
        <f t="shared" si="15"/>
        <v>0.68569630838262285</v>
      </c>
      <c r="J248" s="82"/>
      <c r="K248" s="81"/>
      <c r="M248" s="5"/>
      <c r="O248" s="26"/>
    </row>
    <row r="249" spans="1:16" x14ac:dyDescent="0.25">
      <c r="A249" s="34" t="s">
        <v>145</v>
      </c>
      <c r="B249" s="74" t="s">
        <v>148</v>
      </c>
      <c r="C249" s="95">
        <v>70.7</v>
      </c>
      <c r="D249" s="35" t="s">
        <v>25</v>
      </c>
      <c r="E249" s="36">
        <v>3.9</v>
      </c>
      <c r="F249" s="36">
        <v>4.5999999999999996</v>
      </c>
      <c r="G249" s="36">
        <f t="shared" si="13"/>
        <v>0.69999999999999973</v>
      </c>
      <c r="H249" s="28">
        <f t="shared" si="14"/>
        <v>0.13790681725474199</v>
      </c>
      <c r="I249" s="36">
        <f t="shared" si="15"/>
        <v>0.8379068172547417</v>
      </c>
      <c r="J249" s="82"/>
      <c r="K249" s="81"/>
      <c r="M249" s="5"/>
      <c r="O249" s="26"/>
    </row>
    <row r="250" spans="1:16" x14ac:dyDescent="0.25">
      <c r="A250" s="34" t="s">
        <v>289</v>
      </c>
      <c r="B250" s="74"/>
      <c r="C250" s="96">
        <v>20</v>
      </c>
      <c r="D250" s="35"/>
      <c r="E250" s="36"/>
      <c r="F250" s="36"/>
      <c r="G250" s="36">
        <f t="shared" si="13"/>
        <v>0</v>
      </c>
      <c r="H250" s="28">
        <f t="shared" si="14"/>
        <v>3.9011829492147661E-2</v>
      </c>
      <c r="I250" s="36">
        <f t="shared" si="15"/>
        <v>3.9011829492147661E-2</v>
      </c>
      <c r="J250" s="82"/>
      <c r="K250" s="81"/>
      <c r="M250" s="5"/>
      <c r="O250" s="26"/>
    </row>
    <row r="251" spans="1:16" x14ac:dyDescent="0.25">
      <c r="A251" s="34" t="s">
        <v>23</v>
      </c>
      <c r="B251" s="74" t="s">
        <v>132</v>
      </c>
      <c r="C251" s="95">
        <v>87.1</v>
      </c>
      <c r="D251" s="35" t="s">
        <v>25</v>
      </c>
      <c r="E251" s="36">
        <v>0</v>
      </c>
      <c r="F251" s="36">
        <v>6</v>
      </c>
      <c r="G251" s="36">
        <f t="shared" si="13"/>
        <v>6</v>
      </c>
      <c r="H251" s="28">
        <f t="shared" si="14"/>
        <v>0.16989651743830306</v>
      </c>
      <c r="I251" s="36">
        <f t="shared" si="15"/>
        <v>6.1698965174383034</v>
      </c>
      <c r="J251" s="75"/>
      <c r="K251" s="81"/>
      <c r="M251" s="5"/>
      <c r="O251" s="26"/>
    </row>
    <row r="252" spans="1:16" x14ac:dyDescent="0.25">
      <c r="A252" s="34" t="s">
        <v>19</v>
      </c>
      <c r="B252" s="74" t="s">
        <v>133</v>
      </c>
      <c r="C252" s="95">
        <v>89.3</v>
      </c>
      <c r="D252" s="35" t="s">
        <v>25</v>
      </c>
      <c r="E252" s="36">
        <v>5.6</v>
      </c>
      <c r="F252" s="36">
        <v>6.6</v>
      </c>
      <c r="G252" s="36">
        <f t="shared" si="13"/>
        <v>1</v>
      </c>
      <c r="H252" s="28">
        <f t="shared" si="14"/>
        <v>0.17418781868243929</v>
      </c>
      <c r="I252" s="36">
        <f t="shared" si="15"/>
        <v>1.1741878186824393</v>
      </c>
      <c r="J252" s="81"/>
      <c r="K252" s="84"/>
      <c r="O252" s="26"/>
    </row>
    <row r="253" spans="1:16" x14ac:dyDescent="0.25">
      <c r="A253" s="34" t="s">
        <v>20</v>
      </c>
      <c r="B253" s="74" t="s">
        <v>134</v>
      </c>
      <c r="C253" s="95">
        <v>88.5</v>
      </c>
      <c r="D253" s="35" t="s">
        <v>25</v>
      </c>
      <c r="E253" s="36">
        <v>4.8</v>
      </c>
      <c r="F253" s="36">
        <v>4.8</v>
      </c>
      <c r="G253" s="36">
        <f t="shared" si="13"/>
        <v>0</v>
      </c>
      <c r="H253" s="28">
        <f t="shared" si="14"/>
        <v>0.17262734550275341</v>
      </c>
      <c r="I253" s="36">
        <f t="shared" si="15"/>
        <v>0.17262734550275341</v>
      </c>
      <c r="J253" s="81"/>
      <c r="K253" s="84"/>
      <c r="O253" s="26"/>
    </row>
    <row r="254" spans="1:16" x14ac:dyDescent="0.25">
      <c r="A254" s="34" t="s">
        <v>218</v>
      </c>
      <c r="B254" s="74" t="s">
        <v>219</v>
      </c>
      <c r="C254" s="95">
        <v>91.6</v>
      </c>
      <c r="D254" s="35" t="s">
        <v>25</v>
      </c>
      <c r="E254" s="36"/>
      <c r="F254" s="36"/>
      <c r="G254" s="36">
        <f t="shared" si="13"/>
        <v>0</v>
      </c>
      <c r="H254" s="28">
        <f t="shared" si="14"/>
        <v>0.17867417907403629</v>
      </c>
      <c r="I254" s="36">
        <f t="shared" si="15"/>
        <v>0.17867417907403629</v>
      </c>
      <c r="J254" s="81"/>
      <c r="K254" s="84"/>
      <c r="O254" s="26"/>
    </row>
    <row r="255" spans="1:16" x14ac:dyDescent="0.25">
      <c r="A255" s="34" t="s">
        <v>288</v>
      </c>
      <c r="B255" s="74"/>
      <c r="C255" s="95">
        <v>16.8</v>
      </c>
      <c r="D255" s="35"/>
      <c r="E255" s="36"/>
      <c r="F255" s="36"/>
      <c r="G255" s="36">
        <f t="shared" si="13"/>
        <v>0</v>
      </c>
      <c r="H255" s="28">
        <f t="shared" si="14"/>
        <v>3.2769936773404035E-2</v>
      </c>
      <c r="I255" s="36">
        <f t="shared" si="15"/>
        <v>3.2769936773404035E-2</v>
      </c>
      <c r="J255" s="81"/>
      <c r="K255" s="84"/>
      <c r="O255" s="26"/>
    </row>
    <row r="256" spans="1:16" ht="15.75" customHeight="1" x14ac:dyDescent="0.25">
      <c r="A256" s="34" t="s">
        <v>21</v>
      </c>
      <c r="B256" s="74" t="s">
        <v>135</v>
      </c>
      <c r="C256" s="95">
        <v>102.2</v>
      </c>
      <c r="D256" s="35" t="s">
        <v>25</v>
      </c>
      <c r="E256" s="36">
        <v>0</v>
      </c>
      <c r="F256" s="36"/>
      <c r="G256" s="36">
        <f t="shared" si="13"/>
        <v>0</v>
      </c>
      <c r="H256" s="36">
        <f t="shared" si="14"/>
        <v>0.19935044870487456</v>
      </c>
      <c r="I256" s="36">
        <f t="shared" si="15"/>
        <v>0.19935044870487456</v>
      </c>
      <c r="J256" s="81"/>
      <c r="K256" s="84"/>
    </row>
    <row r="257" spans="1:16" x14ac:dyDescent="0.25">
      <c r="A257" s="34" t="s">
        <v>22</v>
      </c>
      <c r="B257" s="74" t="s">
        <v>136</v>
      </c>
      <c r="C257" s="95">
        <v>92.2</v>
      </c>
      <c r="D257" s="35" t="s">
        <v>25</v>
      </c>
      <c r="E257" s="36">
        <v>2.9</v>
      </c>
      <c r="F257" s="36">
        <v>3.1</v>
      </c>
      <c r="G257" s="36">
        <f t="shared" si="13"/>
        <v>0.20000000000000018</v>
      </c>
      <c r="H257" s="36">
        <f t="shared" si="14"/>
        <v>0.17984453395880073</v>
      </c>
      <c r="I257" s="36">
        <f t="shared" si="15"/>
        <v>0.37984453395880091</v>
      </c>
      <c r="J257" s="81"/>
      <c r="K257" s="84"/>
    </row>
    <row r="258" spans="1:16" x14ac:dyDescent="0.25">
      <c r="A258" s="34" t="s">
        <v>250</v>
      </c>
      <c r="B258" s="74" t="s">
        <v>252</v>
      </c>
      <c r="C258" s="95">
        <v>135.30000000000001</v>
      </c>
      <c r="D258" s="35" t="s">
        <v>25</v>
      </c>
      <c r="E258" s="36">
        <v>6.5</v>
      </c>
      <c r="F258" s="36">
        <v>7.4</v>
      </c>
      <c r="G258" s="36">
        <f t="shared" si="13"/>
        <v>0.90000000000000036</v>
      </c>
      <c r="H258" s="36">
        <f t="shared" si="14"/>
        <v>0.26391502651437898</v>
      </c>
      <c r="I258" s="36">
        <f t="shared" si="15"/>
        <v>1.1639150265143794</v>
      </c>
      <c r="J258" s="81"/>
      <c r="K258" s="84"/>
    </row>
    <row r="259" spans="1:16" x14ac:dyDescent="0.25">
      <c r="A259" s="34" t="s">
        <v>251</v>
      </c>
      <c r="B259" s="74" t="s">
        <v>253</v>
      </c>
      <c r="C259" s="95">
        <v>129.19999999999999</v>
      </c>
      <c r="D259" s="35" t="s">
        <v>25</v>
      </c>
      <c r="E259" s="36">
        <v>6</v>
      </c>
      <c r="F259" s="36">
        <v>7.1</v>
      </c>
      <c r="G259" s="36">
        <f t="shared" si="13"/>
        <v>1.0999999999999996</v>
      </c>
      <c r="H259" s="36">
        <f t="shared" si="14"/>
        <v>0.25201641851927387</v>
      </c>
      <c r="I259" s="36">
        <f t="shared" si="15"/>
        <v>1.3520164185192736</v>
      </c>
      <c r="J259" s="81"/>
      <c r="K259" s="84"/>
    </row>
    <row r="260" spans="1:16" ht="45" x14ac:dyDescent="0.25">
      <c r="A260" s="76" t="s">
        <v>137</v>
      </c>
      <c r="B260" s="74" t="s">
        <v>139</v>
      </c>
      <c r="C260" s="95"/>
      <c r="D260" s="35" t="s">
        <v>25</v>
      </c>
      <c r="E260" s="36">
        <v>0</v>
      </c>
      <c r="F260" s="36">
        <v>8.1999999999999993</v>
      </c>
      <c r="G260" s="36"/>
      <c r="H260" s="36"/>
      <c r="I260" s="36"/>
      <c r="J260" s="86"/>
      <c r="K260" s="87"/>
      <c r="M260" s="5"/>
    </row>
    <row r="261" spans="1:16" ht="45" x14ac:dyDescent="0.25">
      <c r="A261" s="76" t="s">
        <v>149</v>
      </c>
      <c r="B261" s="74" t="s">
        <v>150</v>
      </c>
      <c r="C261" s="95"/>
      <c r="D261" s="35" t="s">
        <v>25</v>
      </c>
      <c r="E261" s="36"/>
      <c r="F261" s="36">
        <v>9.9</v>
      </c>
      <c r="G261" s="36"/>
      <c r="H261" s="36"/>
      <c r="I261" s="36"/>
      <c r="J261" s="86"/>
      <c r="K261" s="87"/>
      <c r="M261" s="5"/>
    </row>
    <row r="262" spans="1:16" ht="40.5" customHeight="1" x14ac:dyDescent="0.25">
      <c r="A262" s="76" t="s">
        <v>138</v>
      </c>
      <c r="B262" s="74" t="s">
        <v>140</v>
      </c>
      <c r="C262" s="95"/>
      <c r="D262" s="35" t="s">
        <v>25</v>
      </c>
      <c r="E262" s="36">
        <v>0</v>
      </c>
      <c r="F262" s="36">
        <v>5.5</v>
      </c>
      <c r="G262" s="36"/>
      <c r="H262" s="36"/>
      <c r="I262" s="36"/>
      <c r="J262" s="88"/>
      <c r="K262" s="88"/>
      <c r="L262" s="12"/>
      <c r="M262" s="21"/>
    </row>
    <row r="263" spans="1:16" ht="40.5" customHeight="1" x14ac:dyDescent="0.25">
      <c r="A263" s="76" t="s">
        <v>220</v>
      </c>
      <c r="B263" s="74" t="s">
        <v>221</v>
      </c>
      <c r="C263" s="95"/>
      <c r="D263" s="35" t="s">
        <v>25</v>
      </c>
      <c r="E263" s="36"/>
      <c r="F263" s="36">
        <v>3.5</v>
      </c>
      <c r="G263" s="36"/>
      <c r="H263" s="36"/>
      <c r="I263" s="36"/>
      <c r="J263" s="88"/>
      <c r="K263" s="88"/>
      <c r="L263" s="12"/>
      <c r="M263" s="21"/>
    </row>
    <row r="264" spans="1:16" ht="46.5" customHeight="1" x14ac:dyDescent="0.25">
      <c r="A264" s="76" t="s">
        <v>142</v>
      </c>
      <c r="B264" s="74" t="s">
        <v>141</v>
      </c>
      <c r="C264" s="95"/>
      <c r="D264" s="35" t="s">
        <v>25</v>
      </c>
      <c r="E264" s="36">
        <v>4.5</v>
      </c>
      <c r="F264" s="36">
        <v>5.2</v>
      </c>
      <c r="G264" s="36"/>
      <c r="H264" s="36"/>
      <c r="I264" s="36"/>
      <c r="J264" s="88"/>
      <c r="K264" s="88"/>
      <c r="L264" s="12"/>
      <c r="M264" s="21"/>
      <c r="P264" s="25"/>
    </row>
    <row r="265" spans="1:16" ht="45" x14ac:dyDescent="0.25">
      <c r="A265" s="76" t="s">
        <v>248</v>
      </c>
      <c r="B265" s="101" t="s">
        <v>249</v>
      </c>
      <c r="C265" s="97"/>
      <c r="D265" s="35" t="s">
        <v>25</v>
      </c>
      <c r="E265" s="98"/>
      <c r="F265" s="99"/>
      <c r="G265" s="99"/>
      <c r="H265" s="100"/>
      <c r="I265" s="100"/>
      <c r="J265" s="88"/>
      <c r="K265" s="88"/>
      <c r="L265" s="12"/>
      <c r="M265" s="21"/>
      <c r="P265" s="12"/>
    </row>
    <row r="266" spans="1:16" x14ac:dyDescent="0.25">
      <c r="A266" s="104"/>
      <c r="B266" s="105" t="s">
        <v>293</v>
      </c>
      <c r="C266" s="106">
        <f>SUM(C245:C265)</f>
        <v>1345.8</v>
      </c>
      <c r="D266" s="107"/>
      <c r="E266" s="107"/>
      <c r="F266" s="108"/>
      <c r="G266" s="109">
        <f>SUM(G245:G265)</f>
        <v>11.5</v>
      </c>
      <c r="H266" s="109">
        <f t="shared" ref="H266:I266" si="16">SUM(H245:H265)</f>
        <v>2.6251060065266159</v>
      </c>
      <c r="I266" s="109">
        <f t="shared" si="16"/>
        <v>14.125106006526616</v>
      </c>
      <c r="J266" s="88"/>
      <c r="K266" s="88"/>
      <c r="L266" s="12"/>
      <c r="M266" s="21"/>
      <c r="N266" s="12"/>
      <c r="O266" s="12"/>
      <c r="P266" s="12"/>
    </row>
    <row r="267" spans="1:16" x14ac:dyDescent="0.25">
      <c r="A267" s="83"/>
      <c r="B267" s="84"/>
      <c r="C267" s="84"/>
      <c r="D267" s="84"/>
      <c r="E267" s="84"/>
      <c r="F267" s="75"/>
      <c r="G267" s="17"/>
      <c r="H267" s="85"/>
      <c r="I267" s="75"/>
      <c r="J267" s="81"/>
      <c r="K267" s="84"/>
      <c r="N267" s="12"/>
      <c r="O267" s="12"/>
      <c r="P267" s="12"/>
    </row>
    <row r="268" spans="1:16" x14ac:dyDescent="0.25">
      <c r="A268" s="113"/>
      <c r="B268" s="114" t="s">
        <v>294</v>
      </c>
      <c r="C268" s="114">
        <f>C266+C242</f>
        <v>15689.599999999995</v>
      </c>
      <c r="D268" s="114"/>
      <c r="E268" s="114"/>
      <c r="F268" s="115"/>
      <c r="G268" s="116">
        <f>G266+G242</f>
        <v>53.500000000000057</v>
      </c>
      <c r="H268" s="116">
        <f>H266+H242</f>
        <v>30.603999999999996</v>
      </c>
      <c r="I268" s="116">
        <f>I266+I242</f>
        <v>84.104000000000013</v>
      </c>
      <c r="J268" s="81"/>
      <c r="K268" s="84"/>
      <c r="N268" s="12"/>
      <c r="O268" s="12"/>
      <c r="P268" s="12"/>
    </row>
    <row r="269" spans="1:16" x14ac:dyDescent="0.25">
      <c r="A269" s="83"/>
      <c r="B269" s="84"/>
      <c r="C269" s="84"/>
      <c r="D269" s="84"/>
      <c r="E269" s="84"/>
      <c r="F269" s="75"/>
      <c r="G269" s="17"/>
      <c r="H269" s="85"/>
      <c r="I269" s="75"/>
      <c r="J269" s="81"/>
      <c r="K269" s="84"/>
      <c r="N269" s="12"/>
      <c r="O269" s="12"/>
    </row>
    <row r="270" spans="1:16" x14ac:dyDescent="0.25">
      <c r="B270" s="9" t="s">
        <v>295</v>
      </c>
      <c r="G270" s="18" t="s">
        <v>296</v>
      </c>
    </row>
    <row r="273" spans="2:7" x14ac:dyDescent="0.25">
      <c r="B273" s="9" t="s">
        <v>297</v>
      </c>
      <c r="G273" s="18" t="s">
        <v>298</v>
      </c>
    </row>
  </sheetData>
  <mergeCells count="20">
    <mergeCell ref="L192:O192"/>
    <mergeCell ref="A242:B242"/>
    <mergeCell ref="M57:U57"/>
    <mergeCell ref="A7:D8"/>
    <mergeCell ref="E7:F7"/>
    <mergeCell ref="E9:F9"/>
    <mergeCell ref="A9:D9"/>
    <mergeCell ref="E8:F8"/>
    <mergeCell ref="A10:D10"/>
    <mergeCell ref="O13:P13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workbookViewId="0">
      <selection activeCell="M14" sqref="M14"/>
    </sheetView>
  </sheetViews>
  <sheetFormatPr defaultRowHeight="15" x14ac:dyDescent="0.25"/>
  <cols>
    <col min="1" max="1" width="7.7109375" style="50" customWidth="1"/>
    <col min="2" max="2" width="16.28515625" style="9" customWidth="1"/>
    <col min="3" max="3" width="8.5703125" style="9" customWidth="1"/>
    <col min="4" max="4" width="9.5703125" style="9" customWidth="1"/>
    <col min="5" max="5" width="10.5703125" style="9" customWidth="1"/>
    <col min="6" max="6" width="10.85546875" style="3" customWidth="1"/>
    <col min="7" max="7" width="11.42578125" style="18" customWidth="1"/>
    <col min="8" max="8" width="10.7109375" style="4" customWidth="1"/>
    <col min="9" max="9" width="11.28515625" style="3" customWidth="1"/>
    <col min="10" max="10" width="20.28515625" style="5" customWidth="1"/>
    <col min="11" max="11" width="9.42578125" style="9" customWidth="1"/>
    <col min="12" max="12" width="12" style="9" bestFit="1" customWidth="1"/>
    <col min="13" max="13" width="12" style="26" bestFit="1" customWidth="1"/>
    <col min="14" max="14" width="9.140625" style="25"/>
    <col min="15" max="15" width="11.42578125" style="25" bestFit="1" customWidth="1"/>
    <col min="16" max="16" width="14.140625" style="27" customWidth="1"/>
    <col min="17" max="16384" width="9.140625" style="25"/>
  </cols>
  <sheetData>
    <row r="1" spans="1:16" ht="20.25" x14ac:dyDescent="0.3">
      <c r="A1" s="133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38"/>
      <c r="L1" s="38"/>
    </row>
    <row r="2" spans="1:16" ht="41.25" customHeight="1" x14ac:dyDescent="0.25">
      <c r="A2" s="134" t="s">
        <v>301</v>
      </c>
      <c r="B2" s="134"/>
      <c r="C2" s="134"/>
      <c r="D2" s="134"/>
      <c r="E2" s="134"/>
      <c r="F2" s="134"/>
      <c r="G2" s="134"/>
      <c r="H2" s="134"/>
      <c r="I2" s="134"/>
      <c r="J2" s="134"/>
      <c r="K2" s="39"/>
      <c r="L2" s="40"/>
    </row>
    <row r="3" spans="1:16" ht="18.75" x14ac:dyDescent="0.25">
      <c r="A3" s="135" t="s">
        <v>10</v>
      </c>
      <c r="B3" s="136"/>
      <c r="C3" s="136"/>
      <c r="D3" s="136"/>
      <c r="E3" s="136"/>
      <c r="F3" s="136"/>
      <c r="G3" s="137"/>
      <c r="H3" s="41"/>
      <c r="I3" s="138" t="s">
        <v>13</v>
      </c>
      <c r="J3" s="139"/>
      <c r="K3" s="8"/>
      <c r="L3" s="25"/>
    </row>
    <row r="4" spans="1:16" ht="36" x14ac:dyDescent="0.25">
      <c r="A4" s="144" t="s">
        <v>4</v>
      </c>
      <c r="B4" s="144"/>
      <c r="C4" s="144"/>
      <c r="D4" s="144"/>
      <c r="E4" s="144" t="s">
        <v>5</v>
      </c>
      <c r="F4" s="144"/>
      <c r="G4" s="42" t="s">
        <v>302</v>
      </c>
      <c r="H4" s="43"/>
      <c r="I4" s="140"/>
      <c r="J4" s="141"/>
      <c r="K4" s="8"/>
      <c r="L4" s="25"/>
    </row>
    <row r="5" spans="1:16" ht="18.75" x14ac:dyDescent="0.25">
      <c r="A5" s="145"/>
      <c r="B5" s="145"/>
      <c r="C5" s="145"/>
      <c r="D5" s="145"/>
      <c r="E5" s="144" t="s">
        <v>6</v>
      </c>
      <c r="F5" s="144"/>
      <c r="G5" s="7">
        <f>G6+G9</f>
        <v>336.78900000000004</v>
      </c>
      <c r="H5" s="44"/>
      <c r="I5" s="140"/>
      <c r="J5" s="141"/>
      <c r="K5" s="8"/>
      <c r="L5" s="25"/>
    </row>
    <row r="6" spans="1:16" ht="18.75" x14ac:dyDescent="0.25">
      <c r="A6" s="146"/>
      <c r="B6" s="147"/>
      <c r="C6" s="147"/>
      <c r="D6" s="148"/>
      <c r="E6" s="144" t="s">
        <v>303</v>
      </c>
      <c r="F6" s="144"/>
      <c r="G6" s="7">
        <f>133.378+128.842</f>
        <v>262.22000000000003</v>
      </c>
      <c r="H6" s="44"/>
      <c r="I6" s="142"/>
      <c r="J6" s="143"/>
      <c r="K6" s="8"/>
      <c r="L6" s="25"/>
    </row>
    <row r="7" spans="1:16" ht="18.75" x14ac:dyDescent="0.25">
      <c r="A7" s="155" t="s">
        <v>7</v>
      </c>
      <c r="B7" s="156"/>
      <c r="C7" s="156"/>
      <c r="D7" s="157"/>
      <c r="E7" s="144" t="s">
        <v>11</v>
      </c>
      <c r="F7" s="144"/>
      <c r="G7" s="20">
        <f>G243</f>
        <v>180.00000000000003</v>
      </c>
      <c r="H7" s="44"/>
      <c r="I7" s="45"/>
      <c r="J7" s="46"/>
      <c r="K7" s="8"/>
      <c r="L7" s="25"/>
    </row>
    <row r="8" spans="1:16" ht="18.75" x14ac:dyDescent="0.25">
      <c r="A8" s="158"/>
      <c r="B8" s="159"/>
      <c r="C8" s="159"/>
      <c r="D8" s="160"/>
      <c r="E8" s="135" t="s">
        <v>304</v>
      </c>
      <c r="F8" s="137"/>
      <c r="G8" s="48">
        <f>G6-G7</f>
        <v>82.22</v>
      </c>
      <c r="H8" s="44"/>
      <c r="I8" s="47" t="s">
        <v>290</v>
      </c>
      <c r="J8" s="46"/>
      <c r="K8" s="8"/>
      <c r="L8" s="25"/>
    </row>
    <row r="9" spans="1:16" ht="18.75" x14ac:dyDescent="0.25">
      <c r="A9" s="120"/>
      <c r="B9" s="121"/>
      <c r="C9" s="121"/>
      <c r="D9" s="122"/>
      <c r="E9" s="135" t="s">
        <v>305</v>
      </c>
      <c r="F9" s="137"/>
      <c r="G9" s="48">
        <v>74.569000000000003</v>
      </c>
      <c r="H9" s="44"/>
      <c r="I9" s="47"/>
      <c r="J9" s="46"/>
      <c r="K9" s="8"/>
      <c r="L9" s="25"/>
    </row>
    <row r="10" spans="1:16" ht="18.75" x14ac:dyDescent="0.25">
      <c r="A10" s="145"/>
      <c r="B10" s="145"/>
      <c r="C10" s="145"/>
      <c r="D10" s="145"/>
      <c r="E10" s="135" t="s">
        <v>292</v>
      </c>
      <c r="F10" s="137"/>
      <c r="G10" s="20">
        <f>G267</f>
        <v>0</v>
      </c>
      <c r="H10" s="44"/>
      <c r="I10" s="47" t="s">
        <v>291</v>
      </c>
      <c r="J10" s="46"/>
      <c r="K10" s="8"/>
      <c r="L10" s="25"/>
    </row>
    <row r="11" spans="1:16" x14ac:dyDescent="0.25">
      <c r="A11" s="161"/>
      <c r="B11" s="161"/>
      <c r="C11" s="161"/>
      <c r="D11" s="161"/>
      <c r="E11" s="163" t="s">
        <v>306</v>
      </c>
      <c r="F11" s="164"/>
      <c r="G11" s="165">
        <f>G9-G10</f>
        <v>74.569000000000003</v>
      </c>
      <c r="H11" s="44"/>
      <c r="I11" s="47" t="s">
        <v>26</v>
      </c>
      <c r="J11" s="47"/>
      <c r="K11" s="47"/>
      <c r="L11" s="49"/>
      <c r="N11" s="89"/>
      <c r="O11" s="89"/>
      <c r="P11" s="89"/>
    </row>
    <row r="12" spans="1:16" x14ac:dyDescent="0.25">
      <c r="G12" s="51"/>
      <c r="H12" s="3"/>
      <c r="N12" s="89"/>
      <c r="O12" s="123"/>
      <c r="P12" s="124"/>
    </row>
    <row r="13" spans="1:16" ht="36" x14ac:dyDescent="0.25">
      <c r="A13" s="1" t="s">
        <v>0</v>
      </c>
      <c r="B13" s="52" t="s">
        <v>1</v>
      </c>
      <c r="C13" s="1" t="s">
        <v>2</v>
      </c>
      <c r="D13" s="1" t="s">
        <v>24</v>
      </c>
      <c r="E13" s="2" t="s">
        <v>287</v>
      </c>
      <c r="F13" s="2" t="s">
        <v>307</v>
      </c>
      <c r="G13" s="15" t="s">
        <v>17</v>
      </c>
      <c r="H13" s="53" t="s">
        <v>8</v>
      </c>
      <c r="I13" s="54" t="s">
        <v>18</v>
      </c>
      <c r="J13" s="3"/>
      <c r="K13" s="5"/>
      <c r="L13" s="55"/>
      <c r="N13" s="125"/>
      <c r="O13" s="126"/>
      <c r="P13" s="127"/>
    </row>
    <row r="14" spans="1:16" x14ac:dyDescent="0.25">
      <c r="A14" s="6">
        <v>1</v>
      </c>
      <c r="B14" s="14" t="s">
        <v>28</v>
      </c>
      <c r="C14" s="10">
        <v>94</v>
      </c>
      <c r="D14" s="13" t="s">
        <v>25</v>
      </c>
      <c r="E14" s="23">
        <v>2.8</v>
      </c>
      <c r="F14" s="23">
        <v>4.5</v>
      </c>
      <c r="G14" s="16">
        <f>F14-E14</f>
        <v>1.7000000000000002</v>
      </c>
      <c r="H14" s="22">
        <f>G8/C243*C14</f>
        <v>0.53881677100907721</v>
      </c>
      <c r="I14" s="19">
        <f>G14+H14</f>
        <v>2.2388167710090774</v>
      </c>
      <c r="J14" s="3"/>
      <c r="K14" s="5"/>
      <c r="L14" s="29"/>
      <c r="M14" s="119"/>
      <c r="N14" s="128"/>
      <c r="O14" s="162"/>
      <c r="P14" s="162"/>
    </row>
    <row r="15" spans="1:16" x14ac:dyDescent="0.25">
      <c r="A15" s="6">
        <v>2</v>
      </c>
      <c r="B15" s="14" t="s">
        <v>29</v>
      </c>
      <c r="C15" s="11">
        <v>52.6</v>
      </c>
      <c r="D15" s="13" t="s">
        <v>25</v>
      </c>
      <c r="E15" s="23">
        <v>1.2</v>
      </c>
      <c r="F15" s="23">
        <v>1.4</v>
      </c>
      <c r="G15" s="16">
        <f>F15-E15</f>
        <v>0.19999999999999996</v>
      </c>
      <c r="H15" s="22">
        <f>G8/C243*C15</f>
        <v>0.30150810803273898</v>
      </c>
      <c r="I15" s="19">
        <f>G15+H15</f>
        <v>0.50150810803273893</v>
      </c>
      <c r="J15" s="3"/>
      <c r="K15" s="5"/>
      <c r="L15" s="29"/>
      <c r="M15" s="119"/>
      <c r="N15" s="128"/>
      <c r="O15" s="129"/>
      <c r="P15" s="130"/>
    </row>
    <row r="16" spans="1:16" x14ac:dyDescent="0.25">
      <c r="A16" s="6">
        <v>3</v>
      </c>
      <c r="B16" s="14" t="s">
        <v>30</v>
      </c>
      <c r="C16" s="11">
        <v>64.8</v>
      </c>
      <c r="D16" s="13" t="s">
        <v>25</v>
      </c>
      <c r="E16" s="23">
        <v>2.1</v>
      </c>
      <c r="F16" s="23">
        <v>3.5</v>
      </c>
      <c r="G16" s="16">
        <f t="shared" ref="G16:G79" si="0">F16-E16</f>
        <v>1.4</v>
      </c>
      <c r="H16" s="22">
        <f>G8/C243*C16</f>
        <v>0.37143964639774685</v>
      </c>
      <c r="I16" s="19">
        <f t="shared" ref="I16:I79" si="1">G16+H16</f>
        <v>1.7714396463977469</v>
      </c>
      <c r="J16" s="3"/>
      <c r="K16" s="5"/>
      <c r="L16" s="29"/>
      <c r="M16" s="103"/>
      <c r="N16" s="57"/>
      <c r="O16" s="57"/>
    </row>
    <row r="17" spans="1:15" s="25" customFormat="1" x14ac:dyDescent="0.25">
      <c r="A17" s="6">
        <v>4</v>
      </c>
      <c r="B17" s="14" t="s">
        <v>31</v>
      </c>
      <c r="C17" s="11">
        <v>94.3</v>
      </c>
      <c r="D17" s="13" t="s">
        <v>25</v>
      </c>
      <c r="E17" s="23">
        <v>0.4</v>
      </c>
      <c r="F17" s="23">
        <v>2.1</v>
      </c>
      <c r="G17" s="16">
        <f t="shared" si="0"/>
        <v>1.7000000000000002</v>
      </c>
      <c r="H17" s="22">
        <f>G8/C243*C17</f>
        <v>0.5405363990016594</v>
      </c>
      <c r="I17" s="19">
        <f t="shared" si="1"/>
        <v>2.2405363990016598</v>
      </c>
      <c r="J17" s="3"/>
      <c r="K17" s="5"/>
      <c r="L17" s="29"/>
      <c r="M17" s="119"/>
      <c r="N17" s="57"/>
      <c r="O17" s="166"/>
    </row>
    <row r="18" spans="1:15" s="25" customFormat="1" x14ac:dyDescent="0.25">
      <c r="A18" s="6">
        <v>5</v>
      </c>
      <c r="B18" s="14" t="s">
        <v>32</v>
      </c>
      <c r="C18" s="10">
        <v>52.8</v>
      </c>
      <c r="D18" s="13" t="s">
        <v>25</v>
      </c>
      <c r="E18" s="23">
        <v>0</v>
      </c>
      <c r="F18" s="23">
        <v>0</v>
      </c>
      <c r="G18" s="16">
        <f t="shared" si="0"/>
        <v>0</v>
      </c>
      <c r="H18" s="22">
        <f>G8/C243*C18</f>
        <v>0.30265452669446041</v>
      </c>
      <c r="I18" s="19">
        <f t="shared" si="1"/>
        <v>0.30265452669446041</v>
      </c>
      <c r="J18" s="3"/>
      <c r="K18" s="5"/>
      <c r="L18" s="29"/>
      <c r="M18" s="102"/>
      <c r="N18" s="57"/>
      <c r="O18" s="56"/>
    </row>
    <row r="19" spans="1:15" s="25" customFormat="1" x14ac:dyDescent="0.25">
      <c r="A19" s="6">
        <v>6</v>
      </c>
      <c r="B19" s="14" t="s">
        <v>33</v>
      </c>
      <c r="C19" s="10">
        <v>64.8</v>
      </c>
      <c r="D19" s="13" t="s">
        <v>25</v>
      </c>
      <c r="E19" s="23">
        <v>1.9</v>
      </c>
      <c r="F19" s="23">
        <v>2.9</v>
      </c>
      <c r="G19" s="16">
        <f t="shared" si="0"/>
        <v>1</v>
      </c>
      <c r="H19" s="22">
        <f>G8/C243*C19</f>
        <v>0.37143964639774685</v>
      </c>
      <c r="I19" s="19">
        <f t="shared" si="1"/>
        <v>1.371439646397747</v>
      </c>
      <c r="J19" s="3"/>
      <c r="K19" s="5"/>
      <c r="L19" s="29"/>
      <c r="M19" s="119"/>
      <c r="N19" s="57"/>
      <c r="O19" s="57"/>
    </row>
    <row r="20" spans="1:15" s="25" customFormat="1" x14ac:dyDescent="0.25">
      <c r="A20" s="6">
        <v>7</v>
      </c>
      <c r="B20" s="14" t="s">
        <v>34</v>
      </c>
      <c r="C20" s="10">
        <v>94.1</v>
      </c>
      <c r="D20" s="13" t="s">
        <v>25</v>
      </c>
      <c r="E20" s="23">
        <v>2.5</v>
      </c>
      <c r="F20" s="23">
        <v>4.3</v>
      </c>
      <c r="G20" s="16">
        <f t="shared" si="0"/>
        <v>1.7999999999999998</v>
      </c>
      <c r="H20" s="22">
        <f>G8/C243*C20</f>
        <v>0.5393899803399379</v>
      </c>
      <c r="I20" s="19">
        <f t="shared" si="1"/>
        <v>2.3393899803399378</v>
      </c>
      <c r="J20" s="3"/>
      <c r="K20" s="5"/>
      <c r="L20" s="29"/>
      <c r="M20" s="119"/>
      <c r="N20" s="57"/>
      <c r="O20" s="57"/>
    </row>
    <row r="21" spans="1:15" s="25" customFormat="1" x14ac:dyDescent="0.25">
      <c r="A21" s="6">
        <v>8</v>
      </c>
      <c r="B21" s="14" t="s">
        <v>35</v>
      </c>
      <c r="C21" s="10">
        <v>52.9</v>
      </c>
      <c r="D21" s="13" t="s">
        <v>25</v>
      </c>
      <c r="E21" s="23">
        <v>2.1</v>
      </c>
      <c r="F21" s="23">
        <v>3.2</v>
      </c>
      <c r="G21" s="16">
        <f t="shared" si="0"/>
        <v>1.1000000000000001</v>
      </c>
      <c r="H21" s="22">
        <f>G8/C243*C21</f>
        <v>0.3032277360253211</v>
      </c>
      <c r="I21" s="19">
        <f t="shared" si="1"/>
        <v>1.4032277360253211</v>
      </c>
      <c r="J21" s="3"/>
      <c r="K21" s="5"/>
      <c r="L21" s="29"/>
      <c r="M21" s="119"/>
      <c r="N21" s="57"/>
      <c r="O21" s="57"/>
    </row>
    <row r="22" spans="1:15" s="25" customFormat="1" x14ac:dyDescent="0.25">
      <c r="A22" s="6">
        <v>9</v>
      </c>
      <c r="B22" s="14" t="s">
        <v>36</v>
      </c>
      <c r="C22" s="10">
        <v>65.2</v>
      </c>
      <c r="D22" s="13" t="s">
        <v>25</v>
      </c>
      <c r="E22" s="23">
        <v>1.8</v>
      </c>
      <c r="F22" s="23">
        <v>3.1</v>
      </c>
      <c r="G22" s="16">
        <f t="shared" si="0"/>
        <v>1.3</v>
      </c>
      <c r="H22" s="22">
        <f>G8/C243*C22</f>
        <v>0.37373248372118978</v>
      </c>
      <c r="I22" s="19">
        <f t="shared" si="1"/>
        <v>1.6737324837211898</v>
      </c>
      <c r="J22" s="3"/>
      <c r="K22" s="5"/>
      <c r="L22" s="29"/>
      <c r="M22" s="119"/>
      <c r="N22" s="57"/>
      <c r="O22" s="57"/>
    </row>
    <row r="23" spans="1:15" s="25" customFormat="1" x14ac:dyDescent="0.25">
      <c r="A23" s="6">
        <v>10</v>
      </c>
      <c r="B23" s="14" t="s">
        <v>37</v>
      </c>
      <c r="C23" s="10">
        <v>94</v>
      </c>
      <c r="D23" s="13" t="s">
        <v>25</v>
      </c>
      <c r="E23" s="23">
        <v>2.1</v>
      </c>
      <c r="F23" s="23">
        <v>3.7</v>
      </c>
      <c r="G23" s="16">
        <f t="shared" si="0"/>
        <v>1.6</v>
      </c>
      <c r="H23" s="22">
        <f>G8/C243*C23</f>
        <v>0.53881677100907721</v>
      </c>
      <c r="I23" s="19">
        <f t="shared" si="1"/>
        <v>2.1388167710090773</v>
      </c>
      <c r="J23" s="3"/>
      <c r="K23" s="5"/>
      <c r="L23" s="29"/>
      <c r="M23" s="119"/>
      <c r="N23" s="57"/>
      <c r="O23" s="57"/>
    </row>
    <row r="24" spans="1:15" s="25" customFormat="1" x14ac:dyDescent="0.25">
      <c r="A24" s="6">
        <v>11</v>
      </c>
      <c r="B24" s="14" t="s">
        <v>38</v>
      </c>
      <c r="C24" s="10">
        <v>52.8</v>
      </c>
      <c r="D24" s="13" t="s">
        <v>25</v>
      </c>
      <c r="E24" s="23">
        <v>0.9</v>
      </c>
      <c r="F24" s="23">
        <v>1.6</v>
      </c>
      <c r="G24" s="16">
        <f t="shared" si="0"/>
        <v>0.70000000000000007</v>
      </c>
      <c r="H24" s="22">
        <f>G8/C243*C24</f>
        <v>0.30265452669446041</v>
      </c>
      <c r="I24" s="19">
        <f t="shared" si="1"/>
        <v>1.0026545266944604</v>
      </c>
      <c r="J24" s="3"/>
      <c r="K24" s="5"/>
      <c r="L24" s="29"/>
      <c r="M24" s="119"/>
      <c r="N24" s="57"/>
      <c r="O24" s="57"/>
    </row>
    <row r="25" spans="1:15" s="25" customFormat="1" x14ac:dyDescent="0.25">
      <c r="A25" s="6">
        <v>12</v>
      </c>
      <c r="B25" s="14" t="s">
        <v>39</v>
      </c>
      <c r="C25" s="10">
        <v>65.3</v>
      </c>
      <c r="D25" s="13" t="s">
        <v>25</v>
      </c>
      <c r="E25" s="23">
        <v>0.5</v>
      </c>
      <c r="F25" s="23">
        <v>0.6</v>
      </c>
      <c r="G25" s="16">
        <f t="shared" si="0"/>
        <v>9.9999999999999978E-2</v>
      </c>
      <c r="H25" s="22">
        <f>G8/C243*C25</f>
        <v>0.37430569305205047</v>
      </c>
      <c r="I25" s="19">
        <f t="shared" si="1"/>
        <v>0.47430569305205045</v>
      </c>
      <c r="J25" s="3"/>
      <c r="K25" s="5"/>
      <c r="L25" s="29"/>
      <c r="M25" s="119"/>
      <c r="N25" s="57"/>
      <c r="O25" s="57"/>
    </row>
    <row r="26" spans="1:15" s="25" customFormat="1" x14ac:dyDescent="0.25">
      <c r="A26" s="6">
        <v>13</v>
      </c>
      <c r="B26" s="14" t="s">
        <v>40</v>
      </c>
      <c r="C26" s="10">
        <v>94.2</v>
      </c>
      <c r="D26" s="13" t="s">
        <v>25</v>
      </c>
      <c r="E26" s="23">
        <v>2.6</v>
      </c>
      <c r="F26" s="23">
        <v>3.9</v>
      </c>
      <c r="G26" s="16">
        <f t="shared" si="0"/>
        <v>1.2999999999999998</v>
      </c>
      <c r="H26" s="22">
        <f>G8/C243*C26</f>
        <v>0.5399631896707987</v>
      </c>
      <c r="I26" s="19">
        <f t="shared" si="1"/>
        <v>1.8399631896707986</v>
      </c>
      <c r="J26" s="3"/>
      <c r="K26" s="5"/>
      <c r="L26" s="29"/>
      <c r="M26" s="119"/>
    </row>
    <row r="27" spans="1:15" s="25" customFormat="1" x14ac:dyDescent="0.25">
      <c r="A27" s="6">
        <v>14</v>
      </c>
      <c r="B27" s="14" t="s">
        <v>41</v>
      </c>
      <c r="C27" s="10">
        <v>52.9</v>
      </c>
      <c r="D27" s="13" t="s">
        <v>25</v>
      </c>
      <c r="E27" s="23">
        <v>1.5</v>
      </c>
      <c r="F27" s="23">
        <v>2.4</v>
      </c>
      <c r="G27" s="16">
        <f t="shared" si="0"/>
        <v>0.89999999999999991</v>
      </c>
      <c r="H27" s="22">
        <f>G8/C243*C27</f>
        <v>0.3032277360253211</v>
      </c>
      <c r="I27" s="19">
        <f t="shared" si="1"/>
        <v>1.203227736025321</v>
      </c>
      <c r="J27" s="3"/>
      <c r="K27" s="5"/>
      <c r="L27" s="29"/>
      <c r="M27" s="119"/>
    </row>
    <row r="28" spans="1:15" s="25" customFormat="1" x14ac:dyDescent="0.25">
      <c r="A28" s="6">
        <v>15</v>
      </c>
      <c r="B28" s="14" t="s">
        <v>42</v>
      </c>
      <c r="C28" s="10">
        <v>64.900000000000006</v>
      </c>
      <c r="D28" s="13" t="s">
        <v>25</v>
      </c>
      <c r="E28" s="23">
        <v>2.1</v>
      </c>
      <c r="F28" s="23">
        <v>3.4</v>
      </c>
      <c r="G28" s="16">
        <f t="shared" si="0"/>
        <v>1.2999999999999998</v>
      </c>
      <c r="H28" s="22">
        <f>G8/C243*C28</f>
        <v>0.37201285572860759</v>
      </c>
      <c r="I28" s="19">
        <f t="shared" si="1"/>
        <v>1.6720128557286074</v>
      </c>
      <c r="J28" s="3"/>
      <c r="K28" s="5"/>
      <c r="L28" s="29"/>
      <c r="M28" s="119"/>
    </row>
    <row r="29" spans="1:15" s="25" customFormat="1" x14ac:dyDescent="0.25">
      <c r="A29" s="6">
        <v>16</v>
      </c>
      <c r="B29" s="14" t="s">
        <v>43</v>
      </c>
      <c r="C29" s="10">
        <v>93.9</v>
      </c>
      <c r="D29" s="13" t="s">
        <v>25</v>
      </c>
      <c r="E29" s="23">
        <v>2.6</v>
      </c>
      <c r="F29" s="23">
        <v>4.4000000000000004</v>
      </c>
      <c r="G29" s="16">
        <f t="shared" si="0"/>
        <v>1.8000000000000003</v>
      </c>
      <c r="H29" s="22">
        <f>G8/C243*C29</f>
        <v>0.53824356167821652</v>
      </c>
      <c r="I29" s="19">
        <f t="shared" si="1"/>
        <v>2.3382435616782167</v>
      </c>
      <c r="J29" s="3"/>
      <c r="K29" s="5"/>
      <c r="L29" s="29"/>
      <c r="M29" s="119"/>
    </row>
    <row r="30" spans="1:15" s="25" customFormat="1" x14ac:dyDescent="0.25">
      <c r="A30" s="6">
        <v>17</v>
      </c>
      <c r="B30" s="14" t="s">
        <v>44</v>
      </c>
      <c r="C30" s="10">
        <v>53</v>
      </c>
      <c r="D30" s="13" t="s">
        <v>25</v>
      </c>
      <c r="E30" s="23">
        <v>0.9</v>
      </c>
      <c r="F30" s="23">
        <v>1.3</v>
      </c>
      <c r="G30" s="16">
        <f t="shared" si="0"/>
        <v>0.4</v>
      </c>
      <c r="H30" s="22">
        <f>G8/C243*C30</f>
        <v>0.30380094535618185</v>
      </c>
      <c r="I30" s="19">
        <f t="shared" si="1"/>
        <v>0.70380094535618187</v>
      </c>
      <c r="J30" s="3"/>
      <c r="K30" s="5"/>
      <c r="L30" s="29"/>
      <c r="M30" s="119"/>
    </row>
    <row r="31" spans="1:15" s="25" customFormat="1" x14ac:dyDescent="0.25">
      <c r="A31" s="6">
        <v>18</v>
      </c>
      <c r="B31" s="14" t="s">
        <v>286</v>
      </c>
      <c r="C31" s="10">
        <v>64.8</v>
      </c>
      <c r="D31" s="13" t="s">
        <v>25</v>
      </c>
      <c r="E31" s="23">
        <v>2</v>
      </c>
      <c r="F31" s="23">
        <v>2.9</v>
      </c>
      <c r="G31" s="16">
        <f t="shared" si="0"/>
        <v>0.89999999999999991</v>
      </c>
      <c r="H31" s="22">
        <f>G8/C243*C31</f>
        <v>0.37143964639774685</v>
      </c>
      <c r="I31" s="19">
        <f t="shared" si="1"/>
        <v>1.2714396463977469</v>
      </c>
      <c r="J31" s="3"/>
      <c r="K31" s="5"/>
      <c r="L31" s="29"/>
      <c r="M31" s="119"/>
    </row>
    <row r="32" spans="1:15" s="25" customFormat="1" x14ac:dyDescent="0.25">
      <c r="A32" s="6">
        <v>19</v>
      </c>
      <c r="B32" s="14" t="s">
        <v>45</v>
      </c>
      <c r="C32" s="10">
        <v>93.9</v>
      </c>
      <c r="D32" s="13" t="s">
        <v>25</v>
      </c>
      <c r="E32" s="23">
        <v>2.9</v>
      </c>
      <c r="F32" s="23">
        <v>3.9</v>
      </c>
      <c r="G32" s="16">
        <f t="shared" si="0"/>
        <v>1</v>
      </c>
      <c r="H32" s="22">
        <f>G8/C243*C32</f>
        <v>0.53824356167821652</v>
      </c>
      <c r="I32" s="19">
        <f t="shared" si="1"/>
        <v>1.5382435616782164</v>
      </c>
      <c r="J32" s="3"/>
      <c r="K32" s="5"/>
      <c r="L32" s="29"/>
      <c r="M32" s="119"/>
    </row>
    <row r="33" spans="1:13" s="25" customFormat="1" x14ac:dyDescent="0.25">
      <c r="A33" s="6">
        <v>20</v>
      </c>
      <c r="B33" s="14" t="s">
        <v>46</v>
      </c>
      <c r="C33" s="10">
        <v>52.8</v>
      </c>
      <c r="D33" s="13" t="s">
        <v>25</v>
      </c>
      <c r="E33" s="23">
        <v>1</v>
      </c>
      <c r="F33" s="23">
        <v>1.7</v>
      </c>
      <c r="G33" s="16">
        <f t="shared" si="0"/>
        <v>0.7</v>
      </c>
      <c r="H33" s="22">
        <f>G8/C243*C33</f>
        <v>0.30265452669446041</v>
      </c>
      <c r="I33" s="19">
        <f t="shared" si="1"/>
        <v>1.0026545266944604</v>
      </c>
      <c r="J33" s="3"/>
      <c r="K33" s="5"/>
      <c r="L33" s="29"/>
      <c r="M33" s="119"/>
    </row>
    <row r="34" spans="1:13" s="25" customFormat="1" x14ac:dyDescent="0.25">
      <c r="A34" s="6">
        <v>21</v>
      </c>
      <c r="B34" s="14" t="s">
        <v>47</v>
      </c>
      <c r="C34" s="10">
        <v>65</v>
      </c>
      <c r="D34" s="13" t="s">
        <v>25</v>
      </c>
      <c r="E34" s="23">
        <v>1.9</v>
      </c>
      <c r="F34" s="23">
        <v>3</v>
      </c>
      <c r="G34" s="16">
        <f t="shared" si="0"/>
        <v>1.1000000000000001</v>
      </c>
      <c r="H34" s="22">
        <f>G8/C243*C34</f>
        <v>0.37258606505946829</v>
      </c>
      <c r="I34" s="19">
        <f t="shared" si="1"/>
        <v>1.4725860650594684</v>
      </c>
      <c r="J34" s="3"/>
      <c r="K34" s="5"/>
      <c r="L34" s="29"/>
      <c r="M34" s="119"/>
    </row>
    <row r="35" spans="1:13" s="25" customFormat="1" x14ac:dyDescent="0.25">
      <c r="A35" s="6">
        <v>22</v>
      </c>
      <c r="B35" s="14" t="s">
        <v>48</v>
      </c>
      <c r="C35" s="10">
        <v>94.3</v>
      </c>
      <c r="D35" s="13" t="s">
        <v>25</v>
      </c>
      <c r="E35" s="23">
        <v>2.8</v>
      </c>
      <c r="F35" s="23">
        <v>4.5999999999999996</v>
      </c>
      <c r="G35" s="16">
        <f t="shared" si="0"/>
        <v>1.7999999999999998</v>
      </c>
      <c r="H35" s="22">
        <f>G8/C243*C35</f>
        <v>0.5405363990016594</v>
      </c>
      <c r="I35" s="19">
        <f t="shared" si="1"/>
        <v>2.3405363990016594</v>
      </c>
      <c r="J35" s="3"/>
      <c r="K35" s="5"/>
      <c r="L35" s="29"/>
      <c r="M35" s="119"/>
    </row>
    <row r="36" spans="1:13" s="25" customFormat="1" x14ac:dyDescent="0.25">
      <c r="A36" s="6">
        <v>23</v>
      </c>
      <c r="B36" s="14" t="s">
        <v>49</v>
      </c>
      <c r="C36" s="10">
        <v>52.9</v>
      </c>
      <c r="D36" s="13" t="s">
        <v>25</v>
      </c>
      <c r="E36" s="23">
        <v>1.3</v>
      </c>
      <c r="F36" s="23">
        <v>2.1</v>
      </c>
      <c r="G36" s="16">
        <f t="shared" si="0"/>
        <v>0.8</v>
      </c>
      <c r="H36" s="22">
        <f>G8/C243*C36</f>
        <v>0.3032277360253211</v>
      </c>
      <c r="I36" s="19">
        <f t="shared" si="1"/>
        <v>1.1032277360253211</v>
      </c>
      <c r="J36" s="5"/>
      <c r="K36" s="3"/>
      <c r="L36" s="29"/>
      <c r="M36" s="119"/>
    </row>
    <row r="37" spans="1:13" s="25" customFormat="1" x14ac:dyDescent="0.25">
      <c r="A37" s="6">
        <v>24</v>
      </c>
      <c r="B37" s="14" t="s">
        <v>50</v>
      </c>
      <c r="C37" s="10">
        <v>65.3</v>
      </c>
      <c r="D37" s="13" t="s">
        <v>25</v>
      </c>
      <c r="E37" s="23">
        <v>1</v>
      </c>
      <c r="F37" s="23">
        <v>1.7</v>
      </c>
      <c r="G37" s="16">
        <f t="shared" si="0"/>
        <v>0.7</v>
      </c>
      <c r="H37" s="22">
        <f>G8/C243*C37</f>
        <v>0.37430569305205047</v>
      </c>
      <c r="I37" s="19">
        <f t="shared" si="1"/>
        <v>1.0743056930520505</v>
      </c>
      <c r="J37" s="3"/>
      <c r="K37" s="5"/>
      <c r="L37" s="29"/>
      <c r="M37" s="119"/>
    </row>
    <row r="38" spans="1:13" s="25" customFormat="1" x14ac:dyDescent="0.25">
      <c r="A38" s="6">
        <v>25</v>
      </c>
      <c r="B38" s="14" t="s">
        <v>51</v>
      </c>
      <c r="C38" s="10">
        <v>94.1</v>
      </c>
      <c r="D38" s="13" t="s">
        <v>25</v>
      </c>
      <c r="E38" s="23">
        <v>2.8</v>
      </c>
      <c r="F38" s="23">
        <v>4.5</v>
      </c>
      <c r="G38" s="16">
        <f t="shared" si="0"/>
        <v>1.7000000000000002</v>
      </c>
      <c r="H38" s="22">
        <f>G8/C243*C38</f>
        <v>0.5393899803399379</v>
      </c>
      <c r="I38" s="19">
        <f t="shared" si="1"/>
        <v>2.2393899803399382</v>
      </c>
      <c r="J38" s="3"/>
      <c r="K38" s="5"/>
      <c r="L38" s="29"/>
      <c r="M38" s="119"/>
    </row>
    <row r="39" spans="1:13" s="25" customFormat="1" x14ac:dyDescent="0.25">
      <c r="A39" s="6">
        <v>26</v>
      </c>
      <c r="B39" s="14" t="s">
        <v>52</v>
      </c>
      <c r="C39" s="10">
        <v>53</v>
      </c>
      <c r="D39" s="13" t="s">
        <v>25</v>
      </c>
      <c r="E39" s="23">
        <v>0.6</v>
      </c>
      <c r="F39" s="23">
        <v>0.9</v>
      </c>
      <c r="G39" s="16">
        <f t="shared" si="0"/>
        <v>0.30000000000000004</v>
      </c>
      <c r="H39" s="22">
        <f>G8/C243*C39</f>
        <v>0.30380094535618185</v>
      </c>
      <c r="I39" s="19">
        <f t="shared" si="1"/>
        <v>0.6038009453561819</v>
      </c>
      <c r="J39" s="3"/>
      <c r="K39" s="5"/>
      <c r="L39" s="29"/>
      <c r="M39" s="119"/>
    </row>
    <row r="40" spans="1:13" s="25" customFormat="1" x14ac:dyDescent="0.25">
      <c r="A40" s="6">
        <v>27</v>
      </c>
      <c r="B40" s="14" t="s">
        <v>53</v>
      </c>
      <c r="C40" s="10">
        <v>65.3</v>
      </c>
      <c r="D40" s="13" t="s">
        <v>25</v>
      </c>
      <c r="E40" s="23">
        <v>0.8</v>
      </c>
      <c r="F40" s="23">
        <v>1.6</v>
      </c>
      <c r="G40" s="16">
        <f t="shared" si="0"/>
        <v>0.8</v>
      </c>
      <c r="H40" s="22">
        <f>G8/C243*C40</f>
        <v>0.37430569305205047</v>
      </c>
      <c r="I40" s="19">
        <f t="shared" si="1"/>
        <v>1.1743056930520506</v>
      </c>
      <c r="J40" s="3"/>
      <c r="K40" s="5"/>
      <c r="L40" s="29"/>
      <c r="M40" s="119"/>
    </row>
    <row r="41" spans="1:13" s="25" customFormat="1" x14ac:dyDescent="0.25">
      <c r="A41" s="6">
        <v>28</v>
      </c>
      <c r="B41" s="14" t="s">
        <v>54</v>
      </c>
      <c r="C41" s="10">
        <v>93.5</v>
      </c>
      <c r="D41" s="13" t="s">
        <v>25</v>
      </c>
      <c r="E41" s="23">
        <v>1.4</v>
      </c>
      <c r="F41" s="23">
        <v>2.2999999999999998</v>
      </c>
      <c r="G41" s="16">
        <f t="shared" si="0"/>
        <v>0.89999999999999991</v>
      </c>
      <c r="H41" s="22">
        <f>G8/C243*C41</f>
        <v>0.53595072435477364</v>
      </c>
      <c r="I41" s="19">
        <f t="shared" si="1"/>
        <v>1.4359507243547736</v>
      </c>
      <c r="J41" s="3"/>
      <c r="K41" s="5"/>
      <c r="L41" s="29"/>
      <c r="M41" s="119"/>
    </row>
    <row r="42" spans="1:13" s="25" customFormat="1" x14ac:dyDescent="0.25">
      <c r="A42" s="6">
        <v>29</v>
      </c>
      <c r="B42" s="14" t="s">
        <v>55</v>
      </c>
      <c r="C42" s="10">
        <v>52.8</v>
      </c>
      <c r="D42" s="13" t="s">
        <v>25</v>
      </c>
      <c r="E42" s="23">
        <v>1.5</v>
      </c>
      <c r="F42" s="23">
        <v>2.2999999999999998</v>
      </c>
      <c r="G42" s="16">
        <f t="shared" si="0"/>
        <v>0.79999999999999982</v>
      </c>
      <c r="H42" s="22">
        <f>G8/C243*C42</f>
        <v>0.30265452669446041</v>
      </c>
      <c r="I42" s="19">
        <f t="shared" si="1"/>
        <v>1.1026545266944603</v>
      </c>
      <c r="J42" s="3"/>
      <c r="K42" s="5"/>
      <c r="L42" s="29"/>
      <c r="M42" s="119"/>
    </row>
    <row r="43" spans="1:13" s="25" customFormat="1" x14ac:dyDescent="0.25">
      <c r="A43" s="6">
        <v>30</v>
      </c>
      <c r="B43" s="14" t="s">
        <v>56</v>
      </c>
      <c r="C43" s="10">
        <v>65.400000000000006</v>
      </c>
      <c r="D43" s="13" t="s">
        <v>25</v>
      </c>
      <c r="E43" s="23">
        <v>2</v>
      </c>
      <c r="F43" s="23">
        <v>3</v>
      </c>
      <c r="G43" s="16">
        <f t="shared" si="0"/>
        <v>1</v>
      </c>
      <c r="H43" s="22">
        <f>G8/C243*C43</f>
        <v>0.37487890238291122</v>
      </c>
      <c r="I43" s="19">
        <f t="shared" si="1"/>
        <v>1.3748789023829113</v>
      </c>
      <c r="J43" s="3"/>
      <c r="K43" s="5"/>
      <c r="L43" s="29"/>
      <c r="M43" s="119"/>
    </row>
    <row r="44" spans="1:13" s="25" customFormat="1" x14ac:dyDescent="0.25">
      <c r="A44" s="6">
        <v>31</v>
      </c>
      <c r="B44" s="14" t="s">
        <v>57</v>
      </c>
      <c r="C44" s="10">
        <v>93.9</v>
      </c>
      <c r="D44" s="13" t="s">
        <v>25</v>
      </c>
      <c r="E44" s="23">
        <v>1</v>
      </c>
      <c r="F44" s="23">
        <v>2.2000000000000002</v>
      </c>
      <c r="G44" s="16">
        <f t="shared" si="0"/>
        <v>1.2000000000000002</v>
      </c>
      <c r="H44" s="22">
        <f>G8/C243*C44</f>
        <v>0.53824356167821652</v>
      </c>
      <c r="I44" s="19">
        <f t="shared" si="1"/>
        <v>1.7382435616782166</v>
      </c>
      <c r="J44" s="3"/>
      <c r="K44" s="5"/>
      <c r="L44" s="29"/>
      <c r="M44" s="119"/>
    </row>
    <row r="45" spans="1:13" s="25" customFormat="1" x14ac:dyDescent="0.25">
      <c r="A45" s="6">
        <v>32</v>
      </c>
      <c r="B45" s="14" t="s">
        <v>59</v>
      </c>
      <c r="C45" s="10">
        <v>53</v>
      </c>
      <c r="D45" s="13" t="s">
        <v>25</v>
      </c>
      <c r="E45" s="23">
        <v>0.5</v>
      </c>
      <c r="F45" s="23">
        <v>1.2</v>
      </c>
      <c r="G45" s="16">
        <f t="shared" si="0"/>
        <v>0.7</v>
      </c>
      <c r="H45" s="22">
        <f>G8/C243*C45</f>
        <v>0.30380094535618185</v>
      </c>
      <c r="I45" s="19">
        <f t="shared" si="1"/>
        <v>1.0038009453561818</v>
      </c>
      <c r="J45" s="3"/>
      <c r="K45" s="5"/>
      <c r="L45" s="29"/>
      <c r="M45" s="119"/>
    </row>
    <row r="46" spans="1:13" s="25" customFormat="1" x14ac:dyDescent="0.25">
      <c r="A46" s="6">
        <v>33</v>
      </c>
      <c r="B46" s="14" t="s">
        <v>60</v>
      </c>
      <c r="C46" s="10">
        <v>65.3</v>
      </c>
      <c r="D46" s="13" t="s">
        <v>25</v>
      </c>
      <c r="E46" s="23">
        <v>0.3</v>
      </c>
      <c r="F46" s="23">
        <v>0.7</v>
      </c>
      <c r="G46" s="16">
        <f t="shared" si="0"/>
        <v>0.39999999999999997</v>
      </c>
      <c r="H46" s="22">
        <f>G8/C243*C46</f>
        <v>0.37430569305205047</v>
      </c>
      <c r="I46" s="19">
        <f t="shared" si="1"/>
        <v>0.77430569305205044</v>
      </c>
      <c r="J46" s="3"/>
      <c r="K46" s="5"/>
      <c r="L46" s="29"/>
      <c r="M46" s="119"/>
    </row>
    <row r="47" spans="1:13" s="25" customFormat="1" x14ac:dyDescent="0.25">
      <c r="A47" s="6">
        <v>34</v>
      </c>
      <c r="B47" s="14" t="s">
        <v>58</v>
      </c>
      <c r="C47" s="10">
        <v>94</v>
      </c>
      <c r="D47" s="13" t="s">
        <v>25</v>
      </c>
      <c r="E47" s="23">
        <v>2.5</v>
      </c>
      <c r="F47" s="23">
        <v>3.3</v>
      </c>
      <c r="G47" s="16">
        <f t="shared" si="0"/>
        <v>0.79999999999999982</v>
      </c>
      <c r="H47" s="22">
        <f>G8/C243*C47</f>
        <v>0.53881677100907721</v>
      </c>
      <c r="I47" s="19">
        <f t="shared" si="1"/>
        <v>1.338816771009077</v>
      </c>
      <c r="J47" s="3"/>
      <c r="K47" s="5"/>
      <c r="L47" s="29"/>
      <c r="M47" s="119"/>
    </row>
    <row r="48" spans="1:13" s="25" customFormat="1" x14ac:dyDescent="0.25">
      <c r="A48" s="6">
        <v>35</v>
      </c>
      <c r="B48" s="14" t="s">
        <v>61</v>
      </c>
      <c r="C48" s="10">
        <v>52.8</v>
      </c>
      <c r="D48" s="13" t="s">
        <v>25</v>
      </c>
      <c r="E48" s="23">
        <v>1.3</v>
      </c>
      <c r="F48" s="23">
        <v>2.1</v>
      </c>
      <c r="G48" s="16">
        <f t="shared" si="0"/>
        <v>0.8</v>
      </c>
      <c r="H48" s="22">
        <f>G8/C243*C48</f>
        <v>0.30265452669446041</v>
      </c>
      <c r="I48" s="19">
        <f t="shared" si="1"/>
        <v>1.1026545266944605</v>
      </c>
      <c r="J48" s="5"/>
      <c r="K48" s="3"/>
      <c r="L48" s="29"/>
      <c r="M48" s="119"/>
    </row>
    <row r="49" spans="1:21" x14ac:dyDescent="0.25">
      <c r="A49" s="6">
        <v>36</v>
      </c>
      <c r="B49" s="14" t="s">
        <v>62</v>
      </c>
      <c r="C49" s="10">
        <v>64.900000000000006</v>
      </c>
      <c r="D49" s="13" t="s">
        <v>25</v>
      </c>
      <c r="E49" s="23">
        <v>0.7</v>
      </c>
      <c r="F49" s="23">
        <v>1.5</v>
      </c>
      <c r="G49" s="16">
        <f t="shared" si="0"/>
        <v>0.8</v>
      </c>
      <c r="H49" s="22">
        <f>G8/C243*C49</f>
        <v>0.37201285572860759</v>
      </c>
      <c r="I49" s="19">
        <f t="shared" si="1"/>
        <v>1.1720128557286076</v>
      </c>
      <c r="J49" s="3"/>
      <c r="K49" s="5"/>
      <c r="L49" s="29"/>
      <c r="M49" s="119"/>
    </row>
    <row r="50" spans="1:21" x14ac:dyDescent="0.25">
      <c r="A50" s="6">
        <v>37</v>
      </c>
      <c r="B50" s="14" t="s">
        <v>63</v>
      </c>
      <c r="C50" s="10">
        <v>94.1</v>
      </c>
      <c r="D50" s="13" t="s">
        <v>25</v>
      </c>
      <c r="E50" s="23">
        <v>1.2</v>
      </c>
      <c r="F50" s="23">
        <v>2.2999999999999998</v>
      </c>
      <c r="G50" s="16">
        <f t="shared" si="0"/>
        <v>1.0999999999999999</v>
      </c>
      <c r="H50" s="22">
        <f>G8/C243*C50</f>
        <v>0.5393899803399379</v>
      </c>
      <c r="I50" s="19">
        <f t="shared" si="1"/>
        <v>1.6393899803399377</v>
      </c>
      <c r="J50" s="3"/>
      <c r="K50" s="5"/>
      <c r="L50" s="29"/>
      <c r="M50" s="119"/>
    </row>
    <row r="51" spans="1:21" x14ac:dyDescent="0.25">
      <c r="A51" s="6">
        <v>38</v>
      </c>
      <c r="B51" s="14" t="s">
        <v>64</v>
      </c>
      <c r="C51" s="10">
        <v>52.7</v>
      </c>
      <c r="D51" s="13" t="s">
        <v>25</v>
      </c>
      <c r="E51" s="23">
        <v>0.2</v>
      </c>
      <c r="F51" s="23">
        <v>1</v>
      </c>
      <c r="G51" s="16">
        <f t="shared" si="0"/>
        <v>0.8</v>
      </c>
      <c r="H51" s="22">
        <f>G8/C243*C51</f>
        <v>0.30208131736359972</v>
      </c>
      <c r="I51" s="19">
        <f t="shared" si="1"/>
        <v>1.1020813173635997</v>
      </c>
      <c r="J51" s="3"/>
      <c r="K51" s="5"/>
      <c r="L51" s="29"/>
      <c r="M51" s="119"/>
    </row>
    <row r="52" spans="1:21" x14ac:dyDescent="0.25">
      <c r="A52" s="6">
        <v>39</v>
      </c>
      <c r="B52" s="14" t="s">
        <v>65</v>
      </c>
      <c r="C52" s="10">
        <v>65.2</v>
      </c>
      <c r="D52" s="13" t="s">
        <v>25</v>
      </c>
      <c r="E52" s="23">
        <v>0.8</v>
      </c>
      <c r="F52" s="23">
        <v>1.4</v>
      </c>
      <c r="G52" s="16">
        <f t="shared" si="0"/>
        <v>0.59999999999999987</v>
      </c>
      <c r="H52" s="22">
        <f>G8/C243*C52</f>
        <v>0.37373248372118978</v>
      </c>
      <c r="I52" s="19">
        <f t="shared" si="1"/>
        <v>0.97373248372118959</v>
      </c>
      <c r="J52" s="3"/>
      <c r="K52" s="5"/>
      <c r="L52" s="29"/>
      <c r="M52" s="119"/>
    </row>
    <row r="53" spans="1:21" x14ac:dyDescent="0.25">
      <c r="A53" s="6">
        <v>40</v>
      </c>
      <c r="B53" s="14" t="s">
        <v>66</v>
      </c>
      <c r="C53" s="10">
        <v>94</v>
      </c>
      <c r="D53" s="13" t="s">
        <v>25</v>
      </c>
      <c r="E53" s="23">
        <v>2.2999999999999998</v>
      </c>
      <c r="F53" s="23">
        <v>3.7</v>
      </c>
      <c r="G53" s="16">
        <f t="shared" si="0"/>
        <v>1.4000000000000004</v>
      </c>
      <c r="H53" s="22">
        <f>G8/C243*C53</f>
        <v>0.53881677100907721</v>
      </c>
      <c r="I53" s="19">
        <f t="shared" si="1"/>
        <v>1.9388167710090776</v>
      </c>
      <c r="J53" s="3"/>
      <c r="K53" s="5"/>
      <c r="L53" s="29"/>
      <c r="M53" s="119"/>
    </row>
    <row r="54" spans="1:21" x14ac:dyDescent="0.25">
      <c r="A54" s="6">
        <v>41</v>
      </c>
      <c r="B54" s="14" t="s">
        <v>67</v>
      </c>
      <c r="C54" s="10">
        <v>52.8</v>
      </c>
      <c r="D54" s="13" t="s">
        <v>25</v>
      </c>
      <c r="E54" s="23">
        <v>1.2</v>
      </c>
      <c r="F54" s="23">
        <v>1.8</v>
      </c>
      <c r="G54" s="16">
        <f t="shared" si="0"/>
        <v>0.60000000000000009</v>
      </c>
      <c r="H54" s="22">
        <f>G8/C243*C54</f>
        <v>0.30265452669446041</v>
      </c>
      <c r="I54" s="19">
        <f t="shared" si="1"/>
        <v>0.90265452669446056</v>
      </c>
      <c r="J54" s="3"/>
      <c r="K54" s="5"/>
      <c r="L54" s="29"/>
      <c r="M54" s="119"/>
    </row>
    <row r="55" spans="1:21" x14ac:dyDescent="0.25">
      <c r="A55" s="6">
        <v>42</v>
      </c>
      <c r="B55" s="14" t="s">
        <v>68</v>
      </c>
      <c r="C55" s="10">
        <v>65.3</v>
      </c>
      <c r="D55" s="13" t="s">
        <v>25</v>
      </c>
      <c r="E55" s="23">
        <v>1.8</v>
      </c>
      <c r="F55" s="23">
        <v>2.8</v>
      </c>
      <c r="G55" s="16">
        <f t="shared" si="0"/>
        <v>0.99999999999999978</v>
      </c>
      <c r="H55" s="22">
        <f>G8/C243*C55</f>
        <v>0.37430569305205047</v>
      </c>
      <c r="I55" s="19">
        <f t="shared" si="1"/>
        <v>1.3743056930520503</v>
      </c>
      <c r="J55" s="3"/>
      <c r="K55" s="5"/>
      <c r="L55" s="29"/>
      <c r="M55" s="119"/>
    </row>
    <row r="56" spans="1:21" x14ac:dyDescent="0.25">
      <c r="A56" s="6">
        <v>43</v>
      </c>
      <c r="B56" s="14" t="s">
        <v>151</v>
      </c>
      <c r="C56" s="10">
        <v>69.099999999999994</v>
      </c>
      <c r="D56" s="13" t="s">
        <v>25</v>
      </c>
      <c r="E56" s="23">
        <v>1.6</v>
      </c>
      <c r="F56" s="23">
        <v>2.6</v>
      </c>
      <c r="G56" s="16">
        <f t="shared" si="0"/>
        <v>1</v>
      </c>
      <c r="H56" s="22">
        <f>G8/C243*C56</f>
        <v>0.39608764762475779</v>
      </c>
      <c r="I56" s="19">
        <f t="shared" si="1"/>
        <v>1.3960876476247579</v>
      </c>
      <c r="J56" s="3"/>
      <c r="K56" s="5"/>
      <c r="L56" s="29"/>
      <c r="M56" s="119"/>
    </row>
    <row r="57" spans="1:21" x14ac:dyDescent="0.25">
      <c r="A57" s="6">
        <v>44</v>
      </c>
      <c r="B57" s="14" t="s">
        <v>152</v>
      </c>
      <c r="C57" s="10">
        <v>42.6</v>
      </c>
      <c r="D57" s="13" t="s">
        <v>25</v>
      </c>
      <c r="E57" s="23">
        <v>0.8</v>
      </c>
      <c r="F57" s="23">
        <v>1.5</v>
      </c>
      <c r="G57" s="16">
        <f t="shared" si="0"/>
        <v>0.7</v>
      </c>
      <c r="H57" s="22">
        <f>G8/C243*C57</f>
        <v>0.24418717494666692</v>
      </c>
      <c r="I57" s="19">
        <f t="shared" si="1"/>
        <v>0.94418717494666682</v>
      </c>
      <c r="J57" s="3"/>
      <c r="K57" s="5"/>
      <c r="L57" s="29"/>
      <c r="M57" s="119"/>
    </row>
    <row r="58" spans="1:21" x14ac:dyDescent="0.25">
      <c r="A58" s="6">
        <v>45</v>
      </c>
      <c r="B58" s="14" t="s">
        <v>153</v>
      </c>
      <c r="C58" s="10">
        <v>55.5</v>
      </c>
      <c r="D58" s="13" t="s">
        <v>25</v>
      </c>
      <c r="E58" s="23">
        <v>1.7</v>
      </c>
      <c r="F58" s="23">
        <v>2.8</v>
      </c>
      <c r="G58" s="16">
        <f t="shared" si="0"/>
        <v>1.0999999999999999</v>
      </c>
      <c r="H58" s="22">
        <f>G8/C243*C58</f>
        <v>0.31813117862769985</v>
      </c>
      <c r="I58" s="19">
        <f t="shared" si="1"/>
        <v>1.4181311786276998</v>
      </c>
      <c r="K58" s="3"/>
      <c r="L58" s="29"/>
      <c r="M58" s="153"/>
      <c r="N58" s="154"/>
      <c r="O58" s="154"/>
      <c r="P58" s="154"/>
      <c r="Q58" s="154"/>
      <c r="R58" s="154"/>
      <c r="S58" s="154"/>
      <c r="T58" s="154"/>
      <c r="U58" s="154"/>
    </row>
    <row r="59" spans="1:21" x14ac:dyDescent="0.25">
      <c r="A59" s="6">
        <v>46</v>
      </c>
      <c r="B59" s="14" t="s">
        <v>154</v>
      </c>
      <c r="C59" s="10">
        <v>58.9</v>
      </c>
      <c r="D59" s="13" t="s">
        <v>25</v>
      </c>
      <c r="E59" s="23">
        <v>1.6</v>
      </c>
      <c r="F59" s="23">
        <v>2.8</v>
      </c>
      <c r="G59" s="16">
        <f t="shared" si="0"/>
        <v>1.1999999999999997</v>
      </c>
      <c r="H59" s="22">
        <f>G8/C243*C59</f>
        <v>0.33762029587696435</v>
      </c>
      <c r="I59" s="19">
        <f t="shared" si="1"/>
        <v>1.537620295876964</v>
      </c>
      <c r="K59" s="3"/>
      <c r="L59" s="29"/>
      <c r="M59" s="119"/>
    </row>
    <row r="60" spans="1:21" x14ac:dyDescent="0.25">
      <c r="A60" s="6">
        <v>47</v>
      </c>
      <c r="B60" s="14" t="s">
        <v>155</v>
      </c>
      <c r="C60" s="10">
        <v>62.3</v>
      </c>
      <c r="D60" s="13" t="s">
        <v>25</v>
      </c>
      <c r="E60" s="23">
        <v>1.7</v>
      </c>
      <c r="F60" s="23">
        <v>2.4</v>
      </c>
      <c r="G60" s="16">
        <f t="shared" si="0"/>
        <v>0.7</v>
      </c>
      <c r="H60" s="22">
        <f>G8/C243*C60</f>
        <v>0.35710941312622885</v>
      </c>
      <c r="I60" s="19">
        <f t="shared" si="1"/>
        <v>1.0571094131262289</v>
      </c>
      <c r="K60" s="3"/>
      <c r="L60" s="29"/>
      <c r="M60" s="119"/>
    </row>
    <row r="61" spans="1:21" x14ac:dyDescent="0.25">
      <c r="A61" s="6">
        <v>48</v>
      </c>
      <c r="B61" s="14" t="s">
        <v>156</v>
      </c>
      <c r="C61" s="10">
        <v>68.7</v>
      </c>
      <c r="D61" s="13" t="s">
        <v>25</v>
      </c>
      <c r="E61" s="23">
        <v>1.9</v>
      </c>
      <c r="F61" s="23">
        <v>2.8</v>
      </c>
      <c r="G61" s="16">
        <f t="shared" si="0"/>
        <v>0.89999999999999991</v>
      </c>
      <c r="H61" s="22">
        <f>G8/C243*C61</f>
        <v>0.39379481030131497</v>
      </c>
      <c r="I61" s="19">
        <f t="shared" si="1"/>
        <v>1.2937948103013148</v>
      </c>
      <c r="K61" s="3"/>
      <c r="L61" s="29"/>
      <c r="M61" s="119"/>
    </row>
    <row r="62" spans="1:21" x14ac:dyDescent="0.25">
      <c r="A62" s="6">
        <v>49</v>
      </c>
      <c r="B62" s="14" t="s">
        <v>157</v>
      </c>
      <c r="C62" s="10">
        <v>42.7</v>
      </c>
      <c r="D62" s="13" t="s">
        <v>25</v>
      </c>
      <c r="E62" s="23">
        <v>1.3</v>
      </c>
      <c r="F62" s="23">
        <v>1.6</v>
      </c>
      <c r="G62" s="16">
        <f t="shared" si="0"/>
        <v>0.30000000000000004</v>
      </c>
      <c r="H62" s="22">
        <f>G8/C243*C62</f>
        <v>0.24476038427752767</v>
      </c>
      <c r="I62" s="19">
        <f t="shared" si="1"/>
        <v>0.54476038427752771</v>
      </c>
      <c r="J62" s="3"/>
      <c r="K62" s="5"/>
      <c r="L62" s="29"/>
      <c r="M62" s="119"/>
    </row>
    <row r="63" spans="1:21" x14ac:dyDescent="0.25">
      <c r="A63" s="6">
        <v>50</v>
      </c>
      <c r="B63" s="14" t="s">
        <v>158</v>
      </c>
      <c r="C63" s="10">
        <v>55</v>
      </c>
      <c r="D63" s="13" t="s">
        <v>25</v>
      </c>
      <c r="E63" s="23">
        <v>0.4</v>
      </c>
      <c r="F63" s="23">
        <v>1.8</v>
      </c>
      <c r="G63" s="16">
        <f t="shared" si="0"/>
        <v>1.4</v>
      </c>
      <c r="H63" s="22">
        <f>G8/C243*C63</f>
        <v>0.31526513197339623</v>
      </c>
      <c r="I63" s="19">
        <f t="shared" si="1"/>
        <v>1.7152651319733963</v>
      </c>
      <c r="J63" s="3"/>
      <c r="K63" s="5"/>
      <c r="L63" s="29"/>
      <c r="M63" s="119"/>
    </row>
    <row r="64" spans="1:21" x14ac:dyDescent="0.25">
      <c r="A64" s="6">
        <v>51</v>
      </c>
      <c r="B64" s="14" t="s">
        <v>159</v>
      </c>
      <c r="C64" s="10">
        <v>59</v>
      </c>
      <c r="D64" s="13" t="s">
        <v>25</v>
      </c>
      <c r="E64" s="23">
        <v>1.5</v>
      </c>
      <c r="F64" s="23">
        <v>1.8</v>
      </c>
      <c r="G64" s="16">
        <f t="shared" si="0"/>
        <v>0.30000000000000004</v>
      </c>
      <c r="H64" s="22">
        <f>G8/C243*C64</f>
        <v>0.3381935052078251</v>
      </c>
      <c r="I64" s="19">
        <f t="shared" si="1"/>
        <v>0.63819350520782514</v>
      </c>
      <c r="J64" s="3"/>
      <c r="K64" s="5"/>
      <c r="L64" s="29"/>
      <c r="M64" s="119"/>
    </row>
    <row r="65" spans="1:13" s="25" customFormat="1" x14ac:dyDescent="0.25">
      <c r="A65" s="6">
        <v>52</v>
      </c>
      <c r="B65" s="14" t="s">
        <v>160</v>
      </c>
      <c r="C65" s="10">
        <v>62</v>
      </c>
      <c r="D65" s="13" t="s">
        <v>25</v>
      </c>
      <c r="E65" s="23">
        <v>2</v>
      </c>
      <c r="F65" s="23">
        <v>3.2</v>
      </c>
      <c r="G65" s="16">
        <f t="shared" si="0"/>
        <v>1.2000000000000002</v>
      </c>
      <c r="H65" s="22">
        <f>G8/C243*C65</f>
        <v>0.35538978513364666</v>
      </c>
      <c r="I65" s="19">
        <f t="shared" si="1"/>
        <v>1.5553897851336469</v>
      </c>
      <c r="J65" s="3"/>
      <c r="K65" s="5"/>
      <c r="L65" s="29"/>
      <c r="M65" s="119"/>
    </row>
    <row r="66" spans="1:13" s="25" customFormat="1" x14ac:dyDescent="0.25">
      <c r="A66" s="6">
        <v>53</v>
      </c>
      <c r="B66" s="14" t="s">
        <v>161</v>
      </c>
      <c r="C66" s="10">
        <v>68.900000000000006</v>
      </c>
      <c r="D66" s="13" t="s">
        <v>25</v>
      </c>
      <c r="E66" s="23">
        <v>0.5</v>
      </c>
      <c r="F66" s="23">
        <v>1.3</v>
      </c>
      <c r="G66" s="16">
        <f t="shared" si="0"/>
        <v>0.8</v>
      </c>
      <c r="H66" s="22">
        <f>G8/C243*C66</f>
        <v>0.39494122896303641</v>
      </c>
      <c r="I66" s="19">
        <f t="shared" si="1"/>
        <v>1.1949412289630366</v>
      </c>
      <c r="J66" s="3"/>
      <c r="K66" s="5"/>
      <c r="L66" s="29"/>
      <c r="M66" s="119"/>
    </row>
    <row r="67" spans="1:13" s="25" customFormat="1" x14ac:dyDescent="0.25">
      <c r="A67" s="6">
        <v>54</v>
      </c>
      <c r="B67" s="14" t="s">
        <v>162</v>
      </c>
      <c r="C67" s="10">
        <v>42.8</v>
      </c>
      <c r="D67" s="13" t="s">
        <v>25</v>
      </c>
      <c r="E67" s="23">
        <v>1.1000000000000001</v>
      </c>
      <c r="F67" s="23">
        <v>1.8</v>
      </c>
      <c r="G67" s="16">
        <f t="shared" si="0"/>
        <v>0.7</v>
      </c>
      <c r="H67" s="22">
        <f>G8/C243*C67</f>
        <v>0.24533359360838833</v>
      </c>
      <c r="I67" s="19">
        <f t="shared" si="1"/>
        <v>0.94533359360838831</v>
      </c>
      <c r="J67" s="3"/>
      <c r="K67" s="5"/>
      <c r="L67" s="29"/>
      <c r="M67" s="119"/>
    </row>
    <row r="68" spans="1:13" s="25" customFormat="1" x14ac:dyDescent="0.25">
      <c r="A68" s="6">
        <v>55</v>
      </c>
      <c r="B68" s="14" t="s">
        <v>163</v>
      </c>
      <c r="C68" s="10">
        <v>55.2</v>
      </c>
      <c r="D68" s="13" t="s">
        <v>25</v>
      </c>
      <c r="E68" s="23">
        <v>1.5</v>
      </c>
      <c r="F68" s="23">
        <v>2.2999999999999998</v>
      </c>
      <c r="G68" s="16">
        <f t="shared" si="0"/>
        <v>0.79999999999999982</v>
      </c>
      <c r="H68" s="22">
        <f>G8/C243*C68</f>
        <v>0.31641155063511772</v>
      </c>
      <c r="I68" s="19">
        <f t="shared" si="1"/>
        <v>1.1164115506351175</v>
      </c>
      <c r="J68" s="3"/>
      <c r="K68" s="5"/>
      <c r="L68" s="29"/>
      <c r="M68" s="119"/>
    </row>
    <row r="69" spans="1:13" s="25" customFormat="1" x14ac:dyDescent="0.25">
      <c r="A69" s="6">
        <v>56</v>
      </c>
      <c r="B69" s="14" t="s">
        <v>164</v>
      </c>
      <c r="C69" s="10">
        <v>59.3</v>
      </c>
      <c r="D69" s="13" t="s">
        <v>25</v>
      </c>
      <c r="E69" s="23">
        <v>1.5</v>
      </c>
      <c r="F69" s="23">
        <v>2.2999999999999998</v>
      </c>
      <c r="G69" s="16">
        <f t="shared" si="0"/>
        <v>0.79999999999999982</v>
      </c>
      <c r="H69" s="22">
        <f>G8/C243*C69</f>
        <v>0.33991313320040722</v>
      </c>
      <c r="I69" s="19">
        <f t="shared" si="1"/>
        <v>1.1399131332004071</v>
      </c>
      <c r="J69" s="3"/>
      <c r="K69" s="5"/>
      <c r="L69" s="29"/>
      <c r="M69" s="119"/>
    </row>
    <row r="70" spans="1:13" s="25" customFormat="1" x14ac:dyDescent="0.25">
      <c r="A70" s="6">
        <v>57</v>
      </c>
      <c r="B70" s="14" t="s">
        <v>165</v>
      </c>
      <c r="C70" s="10">
        <v>62.2</v>
      </c>
      <c r="D70" s="13" t="s">
        <v>25</v>
      </c>
      <c r="E70" s="23">
        <v>2.1</v>
      </c>
      <c r="F70" s="23">
        <v>3.3</v>
      </c>
      <c r="G70" s="16">
        <f t="shared" si="0"/>
        <v>1.1999999999999997</v>
      </c>
      <c r="H70" s="22">
        <f>G8/C243*C70</f>
        <v>0.35653620379536816</v>
      </c>
      <c r="I70" s="19">
        <f t="shared" si="1"/>
        <v>1.5565362037953678</v>
      </c>
      <c r="J70" s="3"/>
      <c r="K70" s="5"/>
      <c r="L70" s="29"/>
      <c r="M70" s="119"/>
    </row>
    <row r="71" spans="1:13" s="25" customFormat="1" x14ac:dyDescent="0.25">
      <c r="A71" s="6">
        <v>58</v>
      </c>
      <c r="B71" s="14" t="s">
        <v>166</v>
      </c>
      <c r="C71" s="10">
        <v>69.099999999999994</v>
      </c>
      <c r="D71" s="13" t="s">
        <v>25</v>
      </c>
      <c r="E71" s="23">
        <v>1.5</v>
      </c>
      <c r="F71" s="23">
        <v>2.2000000000000002</v>
      </c>
      <c r="G71" s="16">
        <f t="shared" si="0"/>
        <v>0.70000000000000018</v>
      </c>
      <c r="H71" s="22">
        <f>G8/C243*C71</f>
        <v>0.39608764762475779</v>
      </c>
      <c r="I71" s="19">
        <f t="shared" si="1"/>
        <v>1.0960876476247581</v>
      </c>
      <c r="J71" s="3"/>
      <c r="K71" s="5"/>
      <c r="L71" s="29"/>
      <c r="M71" s="119"/>
    </row>
    <row r="72" spans="1:13" s="25" customFormat="1" x14ac:dyDescent="0.25">
      <c r="A72" s="6">
        <v>59</v>
      </c>
      <c r="B72" s="14" t="s">
        <v>167</v>
      </c>
      <c r="C72" s="10">
        <v>42.5</v>
      </c>
      <c r="D72" s="13" t="s">
        <v>25</v>
      </c>
      <c r="E72" s="23">
        <v>1.1000000000000001</v>
      </c>
      <c r="F72" s="23">
        <v>1.8</v>
      </c>
      <c r="G72" s="16">
        <f t="shared" si="0"/>
        <v>0.7</v>
      </c>
      <c r="H72" s="22">
        <f>G8/C243*C72</f>
        <v>0.2436139656158062</v>
      </c>
      <c r="I72" s="19">
        <f t="shared" si="1"/>
        <v>0.94361396561580613</v>
      </c>
      <c r="J72" s="3"/>
      <c r="K72" s="5"/>
      <c r="L72" s="29"/>
      <c r="M72" s="119"/>
    </row>
    <row r="73" spans="1:13" s="25" customFormat="1" x14ac:dyDescent="0.25">
      <c r="A73" s="6">
        <v>60</v>
      </c>
      <c r="B73" s="14" t="s">
        <v>168</v>
      </c>
      <c r="C73" s="10">
        <v>55.4</v>
      </c>
      <c r="D73" s="13" t="s">
        <v>25</v>
      </c>
      <c r="E73" s="23">
        <v>1.4</v>
      </c>
      <c r="F73" s="23">
        <v>2</v>
      </c>
      <c r="G73" s="16">
        <f t="shared" si="0"/>
        <v>0.60000000000000009</v>
      </c>
      <c r="H73" s="22">
        <f>G8/C243*C73</f>
        <v>0.3175579692968391</v>
      </c>
      <c r="I73" s="19">
        <f t="shared" si="1"/>
        <v>0.91755796929683919</v>
      </c>
      <c r="J73" s="3"/>
      <c r="K73" s="5"/>
      <c r="L73" s="29"/>
      <c r="M73" s="119"/>
    </row>
    <row r="74" spans="1:13" s="25" customFormat="1" x14ac:dyDescent="0.25">
      <c r="A74" s="6">
        <v>61</v>
      </c>
      <c r="B74" s="14" t="s">
        <v>169</v>
      </c>
      <c r="C74" s="10">
        <v>58.8</v>
      </c>
      <c r="D74" s="13" t="s">
        <v>25</v>
      </c>
      <c r="E74" s="23">
        <v>1.6</v>
      </c>
      <c r="F74" s="23">
        <v>2.2000000000000002</v>
      </c>
      <c r="G74" s="16">
        <f t="shared" si="0"/>
        <v>0.60000000000000009</v>
      </c>
      <c r="H74" s="22">
        <f>G8/C243*C74</f>
        <v>0.3370470865461036</v>
      </c>
      <c r="I74" s="19">
        <f t="shared" si="1"/>
        <v>0.93704708654610369</v>
      </c>
      <c r="J74" s="3"/>
      <c r="K74" s="5"/>
      <c r="L74" s="29"/>
      <c r="M74" s="119"/>
    </row>
    <row r="75" spans="1:13" s="25" customFormat="1" x14ac:dyDescent="0.25">
      <c r="A75" s="6">
        <v>62</v>
      </c>
      <c r="B75" s="14" t="s">
        <v>170</v>
      </c>
      <c r="C75" s="10">
        <v>62.1</v>
      </c>
      <c r="D75" s="13" t="s">
        <v>25</v>
      </c>
      <c r="E75" s="23">
        <v>2</v>
      </c>
      <c r="F75" s="23">
        <v>2.8</v>
      </c>
      <c r="G75" s="16">
        <f t="shared" si="0"/>
        <v>0.79999999999999982</v>
      </c>
      <c r="H75" s="22">
        <f>G8/C243*C75</f>
        <v>0.35596299446450741</v>
      </c>
      <c r="I75" s="19">
        <f t="shared" si="1"/>
        <v>1.1559629944645073</v>
      </c>
      <c r="J75" s="3"/>
      <c r="K75" s="5"/>
      <c r="L75" s="29"/>
      <c r="M75" s="119"/>
    </row>
    <row r="76" spans="1:13" s="25" customFormat="1" x14ac:dyDescent="0.25">
      <c r="A76" s="6">
        <v>63</v>
      </c>
      <c r="B76" s="14" t="s">
        <v>171</v>
      </c>
      <c r="C76" s="10">
        <v>69</v>
      </c>
      <c r="D76" s="13" t="s">
        <v>25</v>
      </c>
      <c r="E76" s="23">
        <v>2</v>
      </c>
      <c r="F76" s="23">
        <v>3</v>
      </c>
      <c r="G76" s="16">
        <f t="shared" si="0"/>
        <v>1</v>
      </c>
      <c r="H76" s="22">
        <f>G8/C243*C76</f>
        <v>0.3955144382938971</v>
      </c>
      <c r="I76" s="19">
        <f t="shared" si="1"/>
        <v>1.3955144382938971</v>
      </c>
      <c r="J76" s="3"/>
      <c r="K76" s="5"/>
      <c r="L76" s="29"/>
      <c r="M76" s="119"/>
    </row>
    <row r="77" spans="1:13" s="25" customFormat="1" x14ac:dyDescent="0.25">
      <c r="A77" s="6">
        <v>64</v>
      </c>
      <c r="B77" s="14" t="s">
        <v>172</v>
      </c>
      <c r="C77" s="10">
        <v>42.2</v>
      </c>
      <c r="D77" s="13" t="s">
        <v>25</v>
      </c>
      <c r="E77" s="23">
        <v>1</v>
      </c>
      <c r="F77" s="23">
        <v>1.5</v>
      </c>
      <c r="G77" s="16">
        <f t="shared" si="0"/>
        <v>0.5</v>
      </c>
      <c r="H77" s="22">
        <f>G8/C243*C77</f>
        <v>0.24189433762322404</v>
      </c>
      <c r="I77" s="19">
        <f t="shared" si="1"/>
        <v>0.7418943376232241</v>
      </c>
      <c r="J77" s="3"/>
      <c r="K77" s="5"/>
      <c r="L77" s="29"/>
      <c r="M77" s="119"/>
    </row>
    <row r="78" spans="1:13" s="25" customFormat="1" x14ac:dyDescent="0.25">
      <c r="A78" s="6">
        <v>65</v>
      </c>
      <c r="B78" s="14" t="s">
        <v>173</v>
      </c>
      <c r="C78" s="10">
        <v>55.5</v>
      </c>
      <c r="D78" s="13" t="s">
        <v>25</v>
      </c>
      <c r="E78" s="23">
        <v>1.5</v>
      </c>
      <c r="F78" s="23">
        <v>2.1</v>
      </c>
      <c r="G78" s="16">
        <f t="shared" si="0"/>
        <v>0.60000000000000009</v>
      </c>
      <c r="H78" s="22">
        <f>G8/C243*C78</f>
        <v>0.31813117862769985</v>
      </c>
      <c r="I78" s="19">
        <f t="shared" si="1"/>
        <v>0.9181311786277</v>
      </c>
      <c r="J78" s="3"/>
      <c r="K78" s="5"/>
      <c r="L78" s="29"/>
      <c r="M78" s="119"/>
    </row>
    <row r="79" spans="1:13" s="25" customFormat="1" x14ac:dyDescent="0.25">
      <c r="A79" s="6">
        <v>66</v>
      </c>
      <c r="B79" s="14" t="s">
        <v>174</v>
      </c>
      <c r="C79" s="10">
        <v>59.3</v>
      </c>
      <c r="D79" s="13" t="s">
        <v>25</v>
      </c>
      <c r="E79" s="23">
        <v>1.3</v>
      </c>
      <c r="F79" s="23">
        <v>2.2999999999999998</v>
      </c>
      <c r="G79" s="16">
        <f t="shared" si="0"/>
        <v>0.99999999999999978</v>
      </c>
      <c r="H79" s="22">
        <f>G8/C243*C79</f>
        <v>0.33991313320040722</v>
      </c>
      <c r="I79" s="19">
        <f t="shared" si="1"/>
        <v>1.3399131332004071</v>
      </c>
      <c r="J79" s="3"/>
      <c r="K79" s="5"/>
      <c r="L79" s="29"/>
      <c r="M79" s="119"/>
    </row>
    <row r="80" spans="1:13" s="25" customFormat="1" x14ac:dyDescent="0.25">
      <c r="A80" s="6">
        <v>67</v>
      </c>
      <c r="B80" s="14" t="s">
        <v>175</v>
      </c>
      <c r="C80" s="10">
        <v>62.6</v>
      </c>
      <c r="D80" s="13" t="s">
        <v>25</v>
      </c>
      <c r="E80" s="23">
        <v>2.2000000000000002</v>
      </c>
      <c r="F80" s="23">
        <v>3.2</v>
      </c>
      <c r="G80" s="16">
        <f t="shared" ref="G80:G143" si="2">F80-E80</f>
        <v>1</v>
      </c>
      <c r="H80" s="22">
        <f>G8/C243*C80</f>
        <v>0.35882904111881103</v>
      </c>
      <c r="I80" s="19">
        <f t="shared" ref="I80:I143" si="3">G80+H80</f>
        <v>1.3588290411188111</v>
      </c>
      <c r="J80" s="3"/>
      <c r="K80" s="5"/>
      <c r="L80" s="29"/>
      <c r="M80" s="119"/>
    </row>
    <row r="81" spans="1:21" x14ac:dyDescent="0.25">
      <c r="A81" s="6">
        <v>68</v>
      </c>
      <c r="B81" s="14" t="s">
        <v>176</v>
      </c>
      <c r="C81" s="10">
        <v>69.2</v>
      </c>
      <c r="D81" s="13" t="s">
        <v>25</v>
      </c>
      <c r="E81" s="23">
        <v>1.6</v>
      </c>
      <c r="F81" s="23">
        <v>2.5</v>
      </c>
      <c r="G81" s="16">
        <f t="shared" si="2"/>
        <v>0.89999999999999991</v>
      </c>
      <c r="H81" s="22">
        <f>G8/C243*C81</f>
        <v>0.39666085695561859</v>
      </c>
      <c r="I81" s="19">
        <f t="shared" si="3"/>
        <v>1.2966608569556186</v>
      </c>
      <c r="J81" s="3"/>
      <c r="K81" s="5"/>
      <c r="L81" s="29"/>
      <c r="M81" s="119"/>
    </row>
    <row r="82" spans="1:21" x14ac:dyDescent="0.25">
      <c r="A82" s="6">
        <v>69</v>
      </c>
      <c r="B82" s="14" t="s">
        <v>177</v>
      </c>
      <c r="C82" s="10">
        <v>42.3</v>
      </c>
      <c r="D82" s="13" t="s">
        <v>25</v>
      </c>
      <c r="E82" s="23">
        <v>1.1000000000000001</v>
      </c>
      <c r="F82" s="23">
        <v>1.7</v>
      </c>
      <c r="G82" s="16">
        <f t="shared" si="2"/>
        <v>0.59999999999999987</v>
      </c>
      <c r="H82" s="22">
        <f>G8/C243*C82</f>
        <v>0.24246754695408473</v>
      </c>
      <c r="I82" s="19">
        <f t="shared" si="3"/>
        <v>0.84246754695408455</v>
      </c>
      <c r="J82" s="3"/>
      <c r="K82" s="5"/>
      <c r="L82" s="29"/>
      <c r="M82" s="119"/>
    </row>
    <row r="83" spans="1:21" x14ac:dyDescent="0.25">
      <c r="A83" s="6">
        <v>70</v>
      </c>
      <c r="B83" s="14" t="s">
        <v>178</v>
      </c>
      <c r="C83" s="10">
        <v>54.9</v>
      </c>
      <c r="D83" s="13" t="s">
        <v>25</v>
      </c>
      <c r="E83" s="23">
        <v>1.6</v>
      </c>
      <c r="F83" s="23">
        <v>2.5</v>
      </c>
      <c r="G83" s="16">
        <f t="shared" si="2"/>
        <v>0.89999999999999991</v>
      </c>
      <c r="H83" s="22">
        <f>G8/C243*C83</f>
        <v>0.31469192264253554</v>
      </c>
      <c r="I83" s="19">
        <f t="shared" si="3"/>
        <v>1.2146919226425354</v>
      </c>
      <c r="J83" s="3"/>
      <c r="K83" s="5"/>
      <c r="L83" s="29"/>
      <c r="M83" s="119"/>
    </row>
    <row r="84" spans="1:21" x14ac:dyDescent="0.25">
      <c r="A84" s="6">
        <v>71</v>
      </c>
      <c r="B84" s="14" t="s">
        <v>179</v>
      </c>
      <c r="C84" s="10">
        <v>58.9</v>
      </c>
      <c r="D84" s="13" t="s">
        <v>25</v>
      </c>
      <c r="E84" s="23">
        <v>1.5</v>
      </c>
      <c r="F84" s="23">
        <v>2.5</v>
      </c>
      <c r="G84" s="16">
        <f t="shared" si="2"/>
        <v>1</v>
      </c>
      <c r="H84" s="22">
        <f>G8/C243*C84</f>
        <v>0.33762029587696435</v>
      </c>
      <c r="I84" s="19">
        <f t="shared" si="3"/>
        <v>1.3376202958769643</v>
      </c>
      <c r="J84" s="3"/>
      <c r="K84" s="5"/>
      <c r="L84" s="29"/>
      <c r="M84" s="119"/>
    </row>
    <row r="85" spans="1:21" x14ac:dyDescent="0.25">
      <c r="A85" s="6">
        <v>72</v>
      </c>
      <c r="B85" s="14" t="s">
        <v>180</v>
      </c>
      <c r="C85" s="10">
        <v>62.2</v>
      </c>
      <c r="D85" s="13" t="s">
        <v>25</v>
      </c>
      <c r="E85" s="23">
        <v>1.3</v>
      </c>
      <c r="F85" s="23">
        <v>2.5</v>
      </c>
      <c r="G85" s="16">
        <f t="shared" si="2"/>
        <v>1.2</v>
      </c>
      <c r="H85" s="22">
        <f>G8/C243*C85</f>
        <v>0.35653620379536816</v>
      </c>
      <c r="I85" s="19">
        <f t="shared" si="3"/>
        <v>1.5565362037953681</v>
      </c>
      <c r="J85" s="3"/>
      <c r="K85" s="5"/>
      <c r="L85" s="29"/>
      <c r="M85" s="119"/>
    </row>
    <row r="86" spans="1:21" x14ac:dyDescent="0.25">
      <c r="A86" s="6">
        <v>73</v>
      </c>
      <c r="B86" s="14" t="s">
        <v>181</v>
      </c>
      <c r="C86" s="10">
        <v>68.8</v>
      </c>
      <c r="D86" s="13" t="s">
        <v>25</v>
      </c>
      <c r="E86" s="23">
        <v>1.7</v>
      </c>
      <c r="F86" s="23">
        <v>2.8</v>
      </c>
      <c r="G86" s="16">
        <f t="shared" si="2"/>
        <v>1.0999999999999999</v>
      </c>
      <c r="H86" s="22">
        <f>G8/C243*C86</f>
        <v>0.39436801963217566</v>
      </c>
      <c r="I86" s="19">
        <f t="shared" si="3"/>
        <v>1.4943680196321756</v>
      </c>
      <c r="J86" s="3"/>
      <c r="K86" s="5"/>
      <c r="L86" s="29"/>
      <c r="M86" s="119"/>
    </row>
    <row r="87" spans="1:21" x14ac:dyDescent="0.25">
      <c r="A87" s="6">
        <v>74</v>
      </c>
      <c r="B87" s="14" t="s">
        <v>182</v>
      </c>
      <c r="C87" s="10">
        <v>42.7</v>
      </c>
      <c r="D87" s="13" t="s">
        <v>25</v>
      </c>
      <c r="E87" s="23">
        <v>0.7</v>
      </c>
      <c r="F87" s="23">
        <v>1.4</v>
      </c>
      <c r="G87" s="16">
        <f t="shared" si="2"/>
        <v>0.7</v>
      </c>
      <c r="H87" s="22">
        <f>G8/C243*C87</f>
        <v>0.24476038427752767</v>
      </c>
      <c r="I87" s="19">
        <f t="shared" si="3"/>
        <v>0.94476038427752762</v>
      </c>
      <c r="J87" s="3"/>
      <c r="K87" s="5"/>
      <c r="L87" s="29"/>
      <c r="M87" s="119"/>
    </row>
    <row r="88" spans="1:21" x14ac:dyDescent="0.25">
      <c r="A88" s="6">
        <v>75</v>
      </c>
      <c r="B88" s="14" t="s">
        <v>183</v>
      </c>
      <c r="C88" s="10">
        <v>54.7</v>
      </c>
      <c r="D88" s="13" t="s">
        <v>25</v>
      </c>
      <c r="E88" s="23">
        <v>1</v>
      </c>
      <c r="F88" s="23">
        <v>2</v>
      </c>
      <c r="G88" s="16">
        <f t="shared" si="2"/>
        <v>1</v>
      </c>
      <c r="H88" s="22">
        <f>G8/C243*C88</f>
        <v>0.3135455039808141</v>
      </c>
      <c r="I88" s="19">
        <f t="shared" si="3"/>
        <v>1.3135455039808142</v>
      </c>
      <c r="J88" s="3"/>
      <c r="K88" s="5"/>
      <c r="L88" s="29"/>
      <c r="M88" s="119"/>
    </row>
    <row r="89" spans="1:21" x14ac:dyDescent="0.25">
      <c r="A89" s="6">
        <v>76</v>
      </c>
      <c r="B89" s="14" t="s">
        <v>184</v>
      </c>
      <c r="C89" s="10">
        <v>59.4</v>
      </c>
      <c r="D89" s="13" t="s">
        <v>25</v>
      </c>
      <c r="E89" s="23">
        <v>0.3</v>
      </c>
      <c r="F89" s="23">
        <v>0.5</v>
      </c>
      <c r="G89" s="16">
        <f t="shared" si="2"/>
        <v>0.2</v>
      </c>
      <c r="H89" s="22">
        <f>G8/C243*C89</f>
        <v>0.34048634253126797</v>
      </c>
      <c r="I89" s="19">
        <f t="shared" si="3"/>
        <v>0.54048634253126804</v>
      </c>
      <c r="J89" s="3"/>
      <c r="K89" s="5"/>
      <c r="L89" s="29"/>
      <c r="M89" s="119"/>
    </row>
    <row r="90" spans="1:21" x14ac:dyDescent="0.25">
      <c r="A90" s="6">
        <v>77</v>
      </c>
      <c r="B90" s="14" t="s">
        <v>185</v>
      </c>
      <c r="C90" s="10">
        <v>62.1</v>
      </c>
      <c r="D90" s="13" t="s">
        <v>25</v>
      </c>
      <c r="E90" s="23">
        <v>2.2999999999999998</v>
      </c>
      <c r="F90" s="23">
        <v>3.3</v>
      </c>
      <c r="G90" s="16">
        <f t="shared" si="2"/>
        <v>1</v>
      </c>
      <c r="H90" s="22">
        <f>G8/C243*C90</f>
        <v>0.35596299446450741</v>
      </c>
      <c r="I90" s="19">
        <f t="shared" si="3"/>
        <v>1.3559629944645075</v>
      </c>
      <c r="J90" s="3"/>
      <c r="K90" s="5"/>
      <c r="L90" s="29"/>
      <c r="M90" s="119"/>
    </row>
    <row r="91" spans="1:21" x14ac:dyDescent="0.25">
      <c r="A91" s="6">
        <v>78</v>
      </c>
      <c r="B91" s="14" t="s">
        <v>186</v>
      </c>
      <c r="C91" s="10">
        <v>69.099999999999994</v>
      </c>
      <c r="D91" s="13" t="s">
        <v>25</v>
      </c>
      <c r="E91" s="23">
        <v>1.7</v>
      </c>
      <c r="F91" s="23">
        <v>2.6</v>
      </c>
      <c r="G91" s="16">
        <f t="shared" si="2"/>
        <v>0.90000000000000013</v>
      </c>
      <c r="H91" s="22">
        <f>G8/C243*C91</f>
        <v>0.39608764762475779</v>
      </c>
      <c r="I91" s="19">
        <f t="shared" si="3"/>
        <v>1.2960876476247578</v>
      </c>
      <c r="J91" s="3"/>
      <c r="K91" s="5"/>
      <c r="L91" s="29"/>
      <c r="M91" s="119"/>
    </row>
    <row r="92" spans="1:21" x14ac:dyDescent="0.25">
      <c r="A92" s="6">
        <v>79</v>
      </c>
      <c r="B92" s="14" t="s">
        <v>187</v>
      </c>
      <c r="C92" s="10">
        <v>42.1</v>
      </c>
      <c r="D92" s="13" t="s">
        <v>25</v>
      </c>
      <c r="E92" s="23">
        <v>1</v>
      </c>
      <c r="F92" s="23">
        <v>1.7</v>
      </c>
      <c r="G92" s="16">
        <f t="shared" si="2"/>
        <v>0.7</v>
      </c>
      <c r="H92" s="22">
        <f>G8/C243*C92</f>
        <v>0.24132112829236332</v>
      </c>
      <c r="I92" s="19">
        <f t="shared" si="3"/>
        <v>0.94132112829236325</v>
      </c>
      <c r="J92" s="3"/>
      <c r="K92" s="5"/>
      <c r="L92" s="29"/>
      <c r="M92" s="119"/>
    </row>
    <row r="93" spans="1:21" x14ac:dyDescent="0.25">
      <c r="A93" s="6">
        <v>80</v>
      </c>
      <c r="B93" s="14" t="s">
        <v>188</v>
      </c>
      <c r="C93" s="10">
        <v>55</v>
      </c>
      <c r="D93" s="13" t="s">
        <v>25</v>
      </c>
      <c r="E93" s="23">
        <v>1.3</v>
      </c>
      <c r="F93" s="23">
        <v>1.8</v>
      </c>
      <c r="G93" s="16">
        <f t="shared" si="2"/>
        <v>0.5</v>
      </c>
      <c r="H93" s="22">
        <f>G8/C243*C93</f>
        <v>0.31526513197339623</v>
      </c>
      <c r="I93" s="19">
        <f t="shared" si="3"/>
        <v>0.81526513197339623</v>
      </c>
      <c r="J93" s="3"/>
      <c r="K93" s="5"/>
      <c r="L93" s="29"/>
      <c r="M93" s="119"/>
    </row>
    <row r="94" spans="1:21" x14ac:dyDescent="0.25">
      <c r="A94" s="6">
        <v>81</v>
      </c>
      <c r="B94" s="14" t="s">
        <v>189</v>
      </c>
      <c r="C94" s="10">
        <v>59.3</v>
      </c>
      <c r="D94" s="13" t="s">
        <v>25</v>
      </c>
      <c r="E94" s="23">
        <v>1.6</v>
      </c>
      <c r="F94" s="23">
        <v>2.2000000000000002</v>
      </c>
      <c r="G94" s="16">
        <f t="shared" si="2"/>
        <v>0.60000000000000009</v>
      </c>
      <c r="H94" s="22">
        <f>G8/C243*C94</f>
        <v>0.33991313320040722</v>
      </c>
      <c r="I94" s="19">
        <f t="shared" si="3"/>
        <v>0.93991313320040737</v>
      </c>
      <c r="J94" s="3"/>
      <c r="K94" s="5"/>
      <c r="L94" s="29"/>
      <c r="M94" s="119"/>
    </row>
    <row r="95" spans="1:21" x14ac:dyDescent="0.25">
      <c r="A95" s="6">
        <v>82</v>
      </c>
      <c r="B95" s="14" t="s">
        <v>190</v>
      </c>
      <c r="C95" s="10">
        <v>62.6</v>
      </c>
      <c r="D95" s="13" t="s">
        <v>25</v>
      </c>
      <c r="E95" s="23">
        <v>1.8</v>
      </c>
      <c r="F95" s="23">
        <v>3.1</v>
      </c>
      <c r="G95" s="16">
        <f t="shared" si="2"/>
        <v>1.3</v>
      </c>
      <c r="H95" s="22">
        <f>G8/C243*C95</f>
        <v>0.35882904111881103</v>
      </c>
      <c r="I95" s="19">
        <f t="shared" si="3"/>
        <v>1.6588290411188111</v>
      </c>
      <c r="J95" s="3"/>
      <c r="K95" s="5"/>
      <c r="L95" s="29"/>
      <c r="M95" s="119"/>
      <c r="U95" s="27"/>
    </row>
    <row r="96" spans="1:21" x14ac:dyDescent="0.25">
      <c r="A96" s="6">
        <v>83</v>
      </c>
      <c r="B96" s="14" t="s">
        <v>191</v>
      </c>
      <c r="C96" s="10">
        <v>68.5</v>
      </c>
      <c r="D96" s="13" t="s">
        <v>25</v>
      </c>
      <c r="E96" s="23">
        <v>1.6</v>
      </c>
      <c r="F96" s="23">
        <v>2.5</v>
      </c>
      <c r="G96" s="16">
        <f t="shared" si="2"/>
        <v>0.89999999999999991</v>
      </c>
      <c r="H96" s="22">
        <f>G8/C243*C96</f>
        <v>0.39264839163959353</v>
      </c>
      <c r="I96" s="19">
        <f t="shared" si="3"/>
        <v>1.2926483916395934</v>
      </c>
      <c r="J96" s="3"/>
      <c r="L96" s="29"/>
      <c r="M96" s="58"/>
      <c r="N96" s="5"/>
      <c r="T96" s="59"/>
    </row>
    <row r="97" spans="1:21" x14ac:dyDescent="0.25">
      <c r="A97" s="6">
        <v>84</v>
      </c>
      <c r="B97" s="14" t="s">
        <v>192</v>
      </c>
      <c r="C97" s="10">
        <v>42.2</v>
      </c>
      <c r="D97" s="13" t="s">
        <v>25</v>
      </c>
      <c r="E97" s="23">
        <v>1</v>
      </c>
      <c r="F97" s="23">
        <v>1.6</v>
      </c>
      <c r="G97" s="16">
        <f t="shared" si="2"/>
        <v>0.60000000000000009</v>
      </c>
      <c r="H97" s="22">
        <f>G8/C243*C97</f>
        <v>0.24189433762322404</v>
      </c>
      <c r="I97" s="19">
        <f t="shared" si="3"/>
        <v>0.84189433762322419</v>
      </c>
      <c r="J97" s="3"/>
      <c r="K97" s="5"/>
      <c r="L97" s="29"/>
      <c r="M97" s="119"/>
      <c r="T97" s="59"/>
      <c r="U97" s="30"/>
    </row>
    <row r="98" spans="1:21" x14ac:dyDescent="0.25">
      <c r="A98" s="6">
        <v>85</v>
      </c>
      <c r="B98" s="73" t="s">
        <v>193</v>
      </c>
      <c r="C98" s="10">
        <v>54.9</v>
      </c>
      <c r="D98" s="13" t="s">
        <v>25</v>
      </c>
      <c r="E98" s="23">
        <v>1.8</v>
      </c>
      <c r="F98" s="23">
        <v>2.6</v>
      </c>
      <c r="G98" s="16">
        <f t="shared" si="2"/>
        <v>0.8</v>
      </c>
      <c r="H98" s="22">
        <f>G8/C243*C98</f>
        <v>0.31469192264253554</v>
      </c>
      <c r="I98" s="19">
        <f t="shared" si="3"/>
        <v>1.1146919226425356</v>
      </c>
      <c r="J98" s="3"/>
      <c r="K98" s="5"/>
      <c r="L98" s="29"/>
      <c r="M98" s="119"/>
      <c r="T98" s="59"/>
      <c r="U98" s="30"/>
    </row>
    <row r="99" spans="1:21" x14ac:dyDescent="0.25">
      <c r="A99" s="6">
        <v>86</v>
      </c>
      <c r="B99" s="14" t="s">
        <v>194</v>
      </c>
      <c r="C99" s="10">
        <v>59.2</v>
      </c>
      <c r="D99" s="13" t="s">
        <v>25</v>
      </c>
      <c r="E99" s="23">
        <v>0.3</v>
      </c>
      <c r="F99" s="23">
        <v>0.4</v>
      </c>
      <c r="G99" s="16">
        <f t="shared" si="2"/>
        <v>0.10000000000000003</v>
      </c>
      <c r="H99" s="22">
        <f>G8/C243*C99</f>
        <v>0.33933992386954653</v>
      </c>
      <c r="I99" s="19">
        <f t="shared" si="3"/>
        <v>0.43933992386954657</v>
      </c>
      <c r="J99" s="3"/>
      <c r="K99" s="5"/>
      <c r="L99" s="29"/>
      <c r="M99" s="119"/>
      <c r="T99" s="59"/>
      <c r="U99" s="30"/>
    </row>
    <row r="100" spans="1:21" x14ac:dyDescent="0.25">
      <c r="A100" s="6">
        <v>87</v>
      </c>
      <c r="B100" s="14" t="s">
        <v>195</v>
      </c>
      <c r="C100" s="10">
        <v>62.9</v>
      </c>
      <c r="D100" s="13" t="s">
        <v>25</v>
      </c>
      <c r="E100" s="23">
        <v>1.6</v>
      </c>
      <c r="F100" s="23">
        <v>2.6</v>
      </c>
      <c r="G100" s="16">
        <f t="shared" si="2"/>
        <v>1</v>
      </c>
      <c r="H100" s="22">
        <f>G8/C243*C100</f>
        <v>0.36054866911139316</v>
      </c>
      <c r="I100" s="19">
        <f t="shared" si="3"/>
        <v>1.360548669111393</v>
      </c>
      <c r="J100" s="3"/>
      <c r="K100" s="5"/>
      <c r="L100" s="29"/>
      <c r="M100" s="119"/>
      <c r="T100" s="59"/>
      <c r="U100" s="60"/>
    </row>
    <row r="101" spans="1:21" x14ac:dyDescent="0.25">
      <c r="A101" s="6">
        <v>88</v>
      </c>
      <c r="B101" s="14" t="s">
        <v>196</v>
      </c>
      <c r="C101" s="10">
        <v>68.900000000000006</v>
      </c>
      <c r="D101" s="13" t="s">
        <v>25</v>
      </c>
      <c r="E101" s="23">
        <v>1.5</v>
      </c>
      <c r="F101" s="23">
        <v>2.4</v>
      </c>
      <c r="G101" s="16">
        <f t="shared" si="2"/>
        <v>0.89999999999999991</v>
      </c>
      <c r="H101" s="22">
        <f>G8/C243*C101</f>
        <v>0.39494122896303641</v>
      </c>
      <c r="I101" s="19">
        <f t="shared" si="3"/>
        <v>1.2949412289630362</v>
      </c>
      <c r="J101" s="3"/>
      <c r="K101" s="5"/>
      <c r="L101" s="29"/>
      <c r="M101" s="119"/>
      <c r="T101" s="59"/>
      <c r="U101" s="60"/>
    </row>
    <row r="102" spans="1:21" x14ac:dyDescent="0.25">
      <c r="A102" s="6">
        <v>89</v>
      </c>
      <c r="B102" s="14" t="s">
        <v>197</v>
      </c>
      <c r="C102" s="10">
        <v>42.3</v>
      </c>
      <c r="D102" s="13" t="s">
        <v>25</v>
      </c>
      <c r="E102" s="23">
        <v>0.8</v>
      </c>
      <c r="F102" s="23">
        <v>1.3</v>
      </c>
      <c r="G102" s="16">
        <f t="shared" si="2"/>
        <v>0.5</v>
      </c>
      <c r="H102" s="22">
        <f>G8/C243*C102</f>
        <v>0.24246754695408473</v>
      </c>
      <c r="I102" s="19">
        <f t="shared" si="3"/>
        <v>0.74246754695408468</v>
      </c>
      <c r="J102" s="3"/>
      <c r="K102" s="5"/>
      <c r="L102" s="29"/>
      <c r="M102" s="119"/>
      <c r="T102" s="59"/>
      <c r="U102" s="60"/>
    </row>
    <row r="103" spans="1:21" x14ac:dyDescent="0.25">
      <c r="A103" s="6">
        <v>90</v>
      </c>
      <c r="B103" s="14" t="s">
        <v>198</v>
      </c>
      <c r="C103" s="10">
        <v>55.4</v>
      </c>
      <c r="D103" s="13" t="s">
        <v>25</v>
      </c>
      <c r="E103" s="23">
        <v>1.4</v>
      </c>
      <c r="F103" s="23">
        <v>2.4</v>
      </c>
      <c r="G103" s="16">
        <f t="shared" si="2"/>
        <v>1</v>
      </c>
      <c r="H103" s="22">
        <f>G8/C243*C103</f>
        <v>0.3175579692968391</v>
      </c>
      <c r="I103" s="19">
        <f t="shared" si="3"/>
        <v>1.3175579692968391</v>
      </c>
      <c r="J103" s="3"/>
      <c r="K103" s="5"/>
      <c r="L103" s="29"/>
      <c r="M103" s="119"/>
      <c r="T103" s="59"/>
      <c r="U103" s="60"/>
    </row>
    <row r="104" spans="1:21" x14ac:dyDescent="0.25">
      <c r="A104" s="6">
        <v>91</v>
      </c>
      <c r="B104" s="14" t="s">
        <v>199</v>
      </c>
      <c r="C104" s="10">
        <v>59.2</v>
      </c>
      <c r="D104" s="13" t="s">
        <v>25</v>
      </c>
      <c r="E104" s="23">
        <v>1.5</v>
      </c>
      <c r="F104" s="23">
        <v>2.4</v>
      </c>
      <c r="G104" s="16">
        <f t="shared" si="2"/>
        <v>0.89999999999999991</v>
      </c>
      <c r="H104" s="22">
        <f>G8/C243*C104</f>
        <v>0.33933992386954653</v>
      </c>
      <c r="I104" s="19">
        <f t="shared" si="3"/>
        <v>1.2393399238695464</v>
      </c>
      <c r="J104" s="3"/>
      <c r="K104" s="5"/>
      <c r="L104" s="29"/>
      <c r="M104" s="119"/>
    </row>
    <row r="105" spans="1:21" x14ac:dyDescent="0.25">
      <c r="A105" s="6">
        <v>92</v>
      </c>
      <c r="B105" s="14" t="s">
        <v>200</v>
      </c>
      <c r="C105" s="10">
        <v>62.6</v>
      </c>
      <c r="D105" s="13" t="s">
        <v>25</v>
      </c>
      <c r="E105" s="23">
        <v>2</v>
      </c>
      <c r="F105" s="23">
        <v>2.4</v>
      </c>
      <c r="G105" s="16">
        <f t="shared" si="2"/>
        <v>0.39999999999999991</v>
      </c>
      <c r="H105" s="22">
        <f>G8/C243*C105</f>
        <v>0.35882904111881103</v>
      </c>
      <c r="I105" s="19">
        <f t="shared" si="3"/>
        <v>0.758829041118811</v>
      </c>
      <c r="J105" s="3"/>
      <c r="K105" s="5"/>
      <c r="L105" s="29"/>
      <c r="M105" s="119"/>
    </row>
    <row r="106" spans="1:21" x14ac:dyDescent="0.25">
      <c r="A106" s="6">
        <v>93</v>
      </c>
      <c r="B106" s="14" t="s">
        <v>201</v>
      </c>
      <c r="C106" s="10">
        <v>69.099999999999994</v>
      </c>
      <c r="D106" s="13" t="s">
        <v>25</v>
      </c>
      <c r="E106" s="23">
        <v>1.5</v>
      </c>
      <c r="F106" s="23">
        <v>2.5</v>
      </c>
      <c r="G106" s="16">
        <f t="shared" si="2"/>
        <v>1</v>
      </c>
      <c r="H106" s="22">
        <f>G8/C243*C106</f>
        <v>0.39608764762475779</v>
      </c>
      <c r="I106" s="19">
        <f t="shared" si="3"/>
        <v>1.3960876476247579</v>
      </c>
      <c r="J106" s="3"/>
      <c r="K106" s="5"/>
      <c r="L106" s="29"/>
      <c r="M106" s="119"/>
    </row>
    <row r="107" spans="1:21" x14ac:dyDescent="0.25">
      <c r="A107" s="6">
        <v>94</v>
      </c>
      <c r="B107" s="14" t="s">
        <v>202</v>
      </c>
      <c r="C107" s="10">
        <v>42.4</v>
      </c>
      <c r="D107" s="13" t="s">
        <v>25</v>
      </c>
      <c r="E107" s="23">
        <v>0.5</v>
      </c>
      <c r="F107" s="23">
        <v>0.9</v>
      </c>
      <c r="G107" s="16">
        <f t="shared" si="2"/>
        <v>0.4</v>
      </c>
      <c r="H107" s="22">
        <f>G8/C243*C107</f>
        <v>0.24304075628494548</v>
      </c>
      <c r="I107" s="19">
        <f t="shared" si="3"/>
        <v>0.6430407562849455</v>
      </c>
      <c r="J107" s="3"/>
      <c r="K107" s="5"/>
      <c r="L107" s="29"/>
      <c r="M107" s="119"/>
    </row>
    <row r="108" spans="1:21" x14ac:dyDescent="0.25">
      <c r="A108" s="6">
        <v>95</v>
      </c>
      <c r="B108" s="14" t="s">
        <v>203</v>
      </c>
      <c r="C108" s="10">
        <v>55.1</v>
      </c>
      <c r="D108" s="13" t="s">
        <v>25</v>
      </c>
      <c r="E108" s="23">
        <v>1.3</v>
      </c>
      <c r="F108" s="23">
        <v>1.3</v>
      </c>
      <c r="G108" s="16">
        <f t="shared" si="2"/>
        <v>0</v>
      </c>
      <c r="H108" s="22">
        <f>G8/C243*C108</f>
        <v>0.31583834130425698</v>
      </c>
      <c r="I108" s="19">
        <f t="shared" si="3"/>
        <v>0.31583834130425698</v>
      </c>
      <c r="J108" s="3"/>
      <c r="K108" s="5"/>
      <c r="L108" s="29"/>
      <c r="M108" s="119"/>
      <c r="R108" s="27"/>
    </row>
    <row r="109" spans="1:21" x14ac:dyDescent="0.25">
      <c r="A109" s="6">
        <v>96</v>
      </c>
      <c r="B109" s="14" t="s">
        <v>204</v>
      </c>
      <c r="C109" s="10">
        <v>59.5</v>
      </c>
      <c r="D109" s="13" t="s">
        <v>25</v>
      </c>
      <c r="E109" s="23">
        <v>1.3</v>
      </c>
      <c r="F109" s="23">
        <v>1.9</v>
      </c>
      <c r="G109" s="16">
        <f t="shared" si="2"/>
        <v>0.59999999999999987</v>
      </c>
      <c r="H109" s="22">
        <f>G8/C243*C109</f>
        <v>0.34105955186212866</v>
      </c>
      <c r="I109" s="19">
        <f t="shared" si="3"/>
        <v>0.94105955186212853</v>
      </c>
      <c r="J109" s="3"/>
      <c r="K109" s="5"/>
      <c r="L109" s="29"/>
      <c r="M109" s="119"/>
      <c r="Q109" s="59"/>
      <c r="R109" s="89"/>
    </row>
    <row r="110" spans="1:21" x14ac:dyDescent="0.25">
      <c r="A110" s="6">
        <v>97</v>
      </c>
      <c r="B110" s="14" t="s">
        <v>205</v>
      </c>
      <c r="C110" s="10">
        <v>62.8</v>
      </c>
      <c r="D110" s="13" t="s">
        <v>25</v>
      </c>
      <c r="E110" s="23">
        <v>1.3</v>
      </c>
      <c r="F110" s="23">
        <v>2</v>
      </c>
      <c r="G110" s="16">
        <f t="shared" si="2"/>
        <v>0.7</v>
      </c>
      <c r="H110" s="22">
        <f>G8/C243*C110</f>
        <v>0.35997545978053241</v>
      </c>
      <c r="I110" s="19">
        <f t="shared" si="3"/>
        <v>1.0599754597805324</v>
      </c>
      <c r="J110" s="3"/>
      <c r="K110" s="5"/>
      <c r="L110" s="29"/>
      <c r="M110" s="119"/>
      <c r="Q110" s="59"/>
      <c r="R110" s="30"/>
    </row>
    <row r="111" spans="1:21" x14ac:dyDescent="0.25">
      <c r="A111" s="6">
        <v>98</v>
      </c>
      <c r="B111" s="14" t="s">
        <v>206</v>
      </c>
      <c r="C111" s="10">
        <v>68.8</v>
      </c>
      <c r="D111" s="13" t="s">
        <v>25</v>
      </c>
      <c r="E111" s="23">
        <v>1.2</v>
      </c>
      <c r="F111" s="23">
        <v>2.2000000000000002</v>
      </c>
      <c r="G111" s="16">
        <f t="shared" si="2"/>
        <v>1.0000000000000002</v>
      </c>
      <c r="H111" s="22">
        <f>G8/C243*C111</f>
        <v>0.39436801963217566</v>
      </c>
      <c r="I111" s="19">
        <f t="shared" si="3"/>
        <v>1.3943680196321759</v>
      </c>
      <c r="J111" s="3"/>
      <c r="K111" s="5"/>
      <c r="L111" s="29"/>
      <c r="M111" s="119"/>
      <c r="Q111" s="59"/>
      <c r="R111" s="30"/>
    </row>
    <row r="112" spans="1:21" x14ac:dyDescent="0.25">
      <c r="A112" s="6">
        <v>99</v>
      </c>
      <c r="B112" s="14" t="s">
        <v>207</v>
      </c>
      <c r="C112" s="10">
        <v>42.2</v>
      </c>
      <c r="D112" s="13" t="s">
        <v>25</v>
      </c>
      <c r="E112" s="23">
        <v>1.1000000000000001</v>
      </c>
      <c r="F112" s="23">
        <v>1.9</v>
      </c>
      <c r="G112" s="16">
        <f t="shared" si="2"/>
        <v>0.79999999999999982</v>
      </c>
      <c r="H112" s="22">
        <f>G8/C243*C112</f>
        <v>0.24189433762322404</v>
      </c>
      <c r="I112" s="19">
        <f t="shared" si="3"/>
        <v>1.0418943376232239</v>
      </c>
      <c r="J112" s="3"/>
      <c r="K112" s="5"/>
      <c r="L112" s="29"/>
      <c r="M112" s="119"/>
      <c r="Q112" s="59"/>
      <c r="R112" s="30"/>
    </row>
    <row r="113" spans="1:18" x14ac:dyDescent="0.25">
      <c r="A113" s="6">
        <v>100</v>
      </c>
      <c r="B113" s="14" t="s">
        <v>208</v>
      </c>
      <c r="C113" s="10">
        <v>55.2</v>
      </c>
      <c r="D113" s="13" t="s">
        <v>25</v>
      </c>
      <c r="E113" s="23">
        <v>1.3</v>
      </c>
      <c r="F113" s="23">
        <v>2.1</v>
      </c>
      <c r="G113" s="16">
        <f t="shared" si="2"/>
        <v>0.8</v>
      </c>
      <c r="H113" s="22">
        <f>G8/C243*C113</f>
        <v>0.31641155063511772</v>
      </c>
      <c r="I113" s="19">
        <f t="shared" si="3"/>
        <v>1.1164115506351178</v>
      </c>
      <c r="J113" s="3"/>
      <c r="K113" s="5"/>
      <c r="L113" s="29"/>
      <c r="M113" s="119"/>
      <c r="Q113" s="59"/>
      <c r="R113" s="90"/>
    </row>
    <row r="114" spans="1:18" x14ac:dyDescent="0.25">
      <c r="A114" s="6">
        <v>101</v>
      </c>
      <c r="B114" s="14" t="s">
        <v>209</v>
      </c>
      <c r="C114" s="10">
        <v>58.1</v>
      </c>
      <c r="D114" s="13" t="s">
        <v>25</v>
      </c>
      <c r="E114" s="23">
        <v>1.2</v>
      </c>
      <c r="F114" s="23">
        <v>2</v>
      </c>
      <c r="G114" s="16">
        <f t="shared" si="2"/>
        <v>0.8</v>
      </c>
      <c r="H114" s="22">
        <f>G8/C243*C114</f>
        <v>0.3330346212300786</v>
      </c>
      <c r="I114" s="19">
        <f t="shared" si="3"/>
        <v>1.1330346212300786</v>
      </c>
      <c r="K114" s="3"/>
      <c r="L114" s="29"/>
      <c r="M114" s="119"/>
      <c r="Q114" s="59"/>
      <c r="R114" s="90"/>
    </row>
    <row r="115" spans="1:18" x14ac:dyDescent="0.25">
      <c r="A115" s="6">
        <v>102</v>
      </c>
      <c r="B115" s="14" t="s">
        <v>210</v>
      </c>
      <c r="C115" s="10">
        <v>61.9</v>
      </c>
      <c r="D115" s="13" t="s">
        <v>25</v>
      </c>
      <c r="E115" s="23">
        <v>1.4</v>
      </c>
      <c r="F115" s="23">
        <v>2.5</v>
      </c>
      <c r="G115" s="16">
        <f t="shared" si="2"/>
        <v>1.1000000000000001</v>
      </c>
      <c r="H115" s="22">
        <f>G8/C243*C115</f>
        <v>0.35481657580278597</v>
      </c>
      <c r="I115" s="19">
        <f t="shared" si="3"/>
        <v>1.454816575802786</v>
      </c>
      <c r="J115" s="3"/>
      <c r="K115" s="5"/>
      <c r="L115" s="29"/>
      <c r="M115" s="119"/>
      <c r="Q115" s="59"/>
      <c r="R115" s="90"/>
    </row>
    <row r="116" spans="1:18" x14ac:dyDescent="0.25">
      <c r="A116" s="6">
        <v>103</v>
      </c>
      <c r="B116" s="14" t="s">
        <v>211</v>
      </c>
      <c r="C116" s="10">
        <v>69.3</v>
      </c>
      <c r="D116" s="13" t="s">
        <v>25</v>
      </c>
      <c r="E116" s="23">
        <v>0.8</v>
      </c>
      <c r="F116" s="23">
        <v>0.8</v>
      </c>
      <c r="G116" s="16">
        <f t="shared" si="2"/>
        <v>0</v>
      </c>
      <c r="H116" s="22">
        <f>G8/C243*C116</f>
        <v>0.39723406628647928</v>
      </c>
      <c r="I116" s="19">
        <f t="shared" si="3"/>
        <v>0.39723406628647928</v>
      </c>
      <c r="J116" s="3"/>
      <c r="K116" s="5"/>
      <c r="L116" s="29"/>
      <c r="M116" s="119"/>
      <c r="Q116" s="59"/>
      <c r="R116" s="60"/>
    </row>
    <row r="117" spans="1:18" x14ac:dyDescent="0.25">
      <c r="A117" s="6">
        <v>104</v>
      </c>
      <c r="B117" s="14" t="s">
        <v>212</v>
      </c>
      <c r="C117" s="10">
        <v>42.4</v>
      </c>
      <c r="D117" s="13" t="s">
        <v>25</v>
      </c>
      <c r="E117" s="23">
        <v>0</v>
      </c>
      <c r="F117" s="23">
        <v>0</v>
      </c>
      <c r="G117" s="16">
        <f t="shared" si="2"/>
        <v>0</v>
      </c>
      <c r="H117" s="22">
        <f>G8/C243*C117</f>
        <v>0.24304075628494548</v>
      </c>
      <c r="I117" s="19">
        <f t="shared" si="3"/>
        <v>0.24304075628494548</v>
      </c>
      <c r="J117" s="3"/>
      <c r="K117" s="5"/>
      <c r="L117" s="29"/>
      <c r="M117" s="119"/>
      <c r="Q117" s="59"/>
      <c r="R117" s="60"/>
    </row>
    <row r="118" spans="1:18" x14ac:dyDescent="0.25">
      <c r="A118" s="6">
        <v>105</v>
      </c>
      <c r="B118" s="14" t="s">
        <v>213</v>
      </c>
      <c r="C118" s="10">
        <v>55</v>
      </c>
      <c r="D118" s="13" t="s">
        <v>25</v>
      </c>
      <c r="E118" s="23">
        <v>0.9</v>
      </c>
      <c r="F118" s="23">
        <v>1.9</v>
      </c>
      <c r="G118" s="16">
        <f t="shared" si="2"/>
        <v>0.99999999999999989</v>
      </c>
      <c r="H118" s="22">
        <f>G8/C243*C118</f>
        <v>0.31526513197339623</v>
      </c>
      <c r="I118" s="19">
        <f t="shared" si="3"/>
        <v>1.3152651319733961</v>
      </c>
      <c r="J118" s="3"/>
      <c r="K118" s="5"/>
      <c r="L118" s="29"/>
      <c r="M118" s="119"/>
    </row>
    <row r="119" spans="1:18" x14ac:dyDescent="0.25">
      <c r="A119" s="6">
        <v>106</v>
      </c>
      <c r="B119" s="14" t="s">
        <v>214</v>
      </c>
      <c r="C119" s="10">
        <v>59.2</v>
      </c>
      <c r="D119" s="13" t="s">
        <v>25</v>
      </c>
      <c r="E119" s="23">
        <v>1.2</v>
      </c>
      <c r="F119" s="23">
        <v>1.4</v>
      </c>
      <c r="G119" s="16">
        <f t="shared" si="2"/>
        <v>0.19999999999999996</v>
      </c>
      <c r="H119" s="22">
        <f>G8/C243*C119</f>
        <v>0.33933992386954653</v>
      </c>
      <c r="I119" s="19">
        <f t="shared" si="3"/>
        <v>0.53933992386954643</v>
      </c>
      <c r="J119" s="3"/>
      <c r="K119" s="5"/>
      <c r="L119" s="29"/>
      <c r="M119" s="119"/>
    </row>
    <row r="120" spans="1:18" x14ac:dyDescent="0.25">
      <c r="A120" s="6">
        <v>107</v>
      </c>
      <c r="B120" s="14" t="s">
        <v>215</v>
      </c>
      <c r="C120" s="10">
        <v>62.8</v>
      </c>
      <c r="D120" s="13" t="s">
        <v>25</v>
      </c>
      <c r="E120" s="23">
        <v>1.6</v>
      </c>
      <c r="F120" s="23">
        <v>2.1</v>
      </c>
      <c r="G120" s="16">
        <f t="shared" si="2"/>
        <v>0.5</v>
      </c>
      <c r="H120" s="22">
        <f>G8/C243*C120</f>
        <v>0.35997545978053241</v>
      </c>
      <c r="I120" s="19">
        <f t="shared" si="3"/>
        <v>0.85997545978053247</v>
      </c>
      <c r="J120" s="3"/>
      <c r="K120" s="5"/>
      <c r="L120" s="29"/>
      <c r="M120" s="119"/>
    </row>
    <row r="121" spans="1:18" x14ac:dyDescent="0.25">
      <c r="A121" s="6">
        <v>108</v>
      </c>
      <c r="B121" s="14" t="s">
        <v>210</v>
      </c>
      <c r="C121" s="10">
        <v>68.599999999999994</v>
      </c>
      <c r="D121" s="13" t="s">
        <v>25</v>
      </c>
      <c r="E121" s="23">
        <v>1.4</v>
      </c>
      <c r="F121" s="23">
        <v>2.5</v>
      </c>
      <c r="G121" s="16">
        <f t="shared" si="2"/>
        <v>1.1000000000000001</v>
      </c>
      <c r="H121" s="22">
        <f>G8/C243*C121</f>
        <v>0.39322160097045422</v>
      </c>
      <c r="I121" s="19">
        <f t="shared" si="3"/>
        <v>1.4932216009704544</v>
      </c>
      <c r="J121" s="3"/>
      <c r="K121" s="5"/>
      <c r="L121" s="29"/>
      <c r="M121" s="119"/>
      <c r="P121" s="25"/>
    </row>
    <row r="122" spans="1:18" x14ac:dyDescent="0.25">
      <c r="A122" s="6">
        <v>109</v>
      </c>
      <c r="B122" s="14" t="s">
        <v>216</v>
      </c>
      <c r="C122" s="10">
        <v>42.5</v>
      </c>
      <c r="D122" s="13" t="s">
        <v>25</v>
      </c>
      <c r="E122" s="23">
        <v>1</v>
      </c>
      <c r="F122" s="23">
        <v>1.1000000000000001</v>
      </c>
      <c r="G122" s="16">
        <f t="shared" si="2"/>
        <v>0.10000000000000009</v>
      </c>
      <c r="H122" s="22">
        <f>G8/C243*C122</f>
        <v>0.2436139656158062</v>
      </c>
      <c r="I122" s="19">
        <f t="shared" si="3"/>
        <v>0.34361396561580626</v>
      </c>
      <c r="J122" s="3"/>
      <c r="K122" s="5"/>
      <c r="L122" s="29"/>
      <c r="M122" s="119"/>
      <c r="P122" s="25"/>
    </row>
    <row r="123" spans="1:18" x14ac:dyDescent="0.25">
      <c r="A123" s="6">
        <v>110</v>
      </c>
      <c r="B123" s="14" t="s">
        <v>217</v>
      </c>
      <c r="C123" s="10">
        <v>54.1</v>
      </c>
      <c r="D123" s="13" t="s">
        <v>25</v>
      </c>
      <c r="E123" s="23">
        <v>1</v>
      </c>
      <c r="F123" s="23">
        <v>1.9</v>
      </c>
      <c r="G123" s="16">
        <f t="shared" si="2"/>
        <v>0.89999999999999991</v>
      </c>
      <c r="H123" s="22">
        <f>G8/C243*C123</f>
        <v>0.31010624799564979</v>
      </c>
      <c r="I123" s="19">
        <f t="shared" si="3"/>
        <v>1.2101062479956497</v>
      </c>
      <c r="J123" s="3"/>
      <c r="K123" s="5"/>
      <c r="L123" s="29"/>
      <c r="M123" s="119"/>
      <c r="P123" s="25"/>
      <c r="R123" s="27"/>
    </row>
    <row r="124" spans="1:18" x14ac:dyDescent="0.25">
      <c r="A124" s="6">
        <v>111</v>
      </c>
      <c r="B124" s="14" t="s">
        <v>69</v>
      </c>
      <c r="C124" s="10">
        <v>54.3</v>
      </c>
      <c r="D124" s="13" t="s">
        <v>25</v>
      </c>
      <c r="E124" s="23">
        <v>1.2</v>
      </c>
      <c r="F124" s="23">
        <v>2.1</v>
      </c>
      <c r="G124" s="16">
        <f t="shared" si="2"/>
        <v>0.90000000000000013</v>
      </c>
      <c r="H124" s="22">
        <f>G8/C243*C124</f>
        <v>0.31125266665737117</v>
      </c>
      <c r="I124" s="19">
        <f t="shared" si="3"/>
        <v>1.2112526666573713</v>
      </c>
      <c r="J124" s="3"/>
      <c r="K124" s="5"/>
      <c r="L124" s="29"/>
      <c r="M124" s="119"/>
      <c r="Q124" s="59"/>
    </row>
    <row r="125" spans="1:18" x14ac:dyDescent="0.25">
      <c r="A125" s="6">
        <v>112</v>
      </c>
      <c r="B125" s="14" t="s">
        <v>70</v>
      </c>
      <c r="C125" s="10">
        <v>52</v>
      </c>
      <c r="D125" s="13" t="s">
        <v>25</v>
      </c>
      <c r="E125" s="23">
        <v>0.7</v>
      </c>
      <c r="F125" s="23">
        <v>1.1000000000000001</v>
      </c>
      <c r="G125" s="16">
        <f t="shared" si="2"/>
        <v>0.40000000000000013</v>
      </c>
      <c r="H125" s="22">
        <f>G8/C243*C125</f>
        <v>0.29806885204757466</v>
      </c>
      <c r="I125" s="19">
        <f t="shared" si="3"/>
        <v>0.69806885204757485</v>
      </c>
      <c r="J125" s="3"/>
      <c r="K125" s="5"/>
      <c r="L125" s="29"/>
      <c r="M125" s="119"/>
      <c r="Q125" s="59"/>
      <c r="R125" s="30"/>
    </row>
    <row r="126" spans="1:18" x14ac:dyDescent="0.25">
      <c r="A126" s="6">
        <v>113</v>
      </c>
      <c r="B126" s="14" t="s">
        <v>71</v>
      </c>
      <c r="C126" s="10">
        <v>46.8</v>
      </c>
      <c r="D126" s="13" t="s">
        <v>25</v>
      </c>
      <c r="E126" s="23">
        <v>1.3</v>
      </c>
      <c r="F126" s="23">
        <v>2</v>
      </c>
      <c r="G126" s="16">
        <f t="shared" si="2"/>
        <v>0.7</v>
      </c>
      <c r="H126" s="22">
        <f>G8/C243*C126</f>
        <v>0.26826196684281717</v>
      </c>
      <c r="I126" s="19">
        <f t="shared" si="3"/>
        <v>0.96826196684281718</v>
      </c>
      <c r="J126" s="3"/>
      <c r="K126" s="5"/>
      <c r="L126" s="29"/>
      <c r="M126" s="119"/>
      <c r="Q126" s="59"/>
      <c r="R126" s="30"/>
    </row>
    <row r="127" spans="1:18" x14ac:dyDescent="0.25">
      <c r="A127" s="6">
        <v>114</v>
      </c>
      <c r="B127" s="14" t="s">
        <v>72</v>
      </c>
      <c r="C127" s="10">
        <v>73.3</v>
      </c>
      <c r="D127" s="13" t="s">
        <v>25</v>
      </c>
      <c r="E127" s="23">
        <v>1.6</v>
      </c>
      <c r="F127" s="23">
        <v>2.2000000000000002</v>
      </c>
      <c r="G127" s="16">
        <f t="shared" si="2"/>
        <v>0.60000000000000009</v>
      </c>
      <c r="H127" s="22">
        <f>G8/C243*C127</f>
        <v>0.42016243952090809</v>
      </c>
      <c r="I127" s="19">
        <f t="shared" si="3"/>
        <v>1.0201624395209081</v>
      </c>
      <c r="J127" s="3"/>
      <c r="K127" s="5"/>
      <c r="L127" s="29"/>
      <c r="M127" s="119"/>
      <c r="O127" s="27"/>
      <c r="P127" s="25"/>
      <c r="Q127" s="59"/>
      <c r="R127" s="30"/>
    </row>
    <row r="128" spans="1:18" x14ac:dyDescent="0.25">
      <c r="A128" s="6">
        <v>115</v>
      </c>
      <c r="B128" s="14" t="s">
        <v>73</v>
      </c>
      <c r="C128" s="10">
        <v>54.3</v>
      </c>
      <c r="D128" s="13" t="s">
        <v>25</v>
      </c>
      <c r="E128" s="23">
        <v>1.4</v>
      </c>
      <c r="F128" s="23">
        <v>2.2999999999999998</v>
      </c>
      <c r="G128" s="16">
        <f t="shared" si="2"/>
        <v>0.89999999999999991</v>
      </c>
      <c r="H128" s="22">
        <f>G8/C243*C128</f>
        <v>0.31125266665737117</v>
      </c>
      <c r="I128" s="19">
        <f t="shared" si="3"/>
        <v>1.2112526666573711</v>
      </c>
      <c r="J128" s="3"/>
      <c r="K128" s="5"/>
      <c r="L128" s="29"/>
      <c r="M128" s="119"/>
      <c r="N128" s="59"/>
      <c r="O128" s="26"/>
      <c r="P128" s="26"/>
      <c r="Q128" s="59"/>
      <c r="R128" s="60"/>
    </row>
    <row r="129" spans="1:22" x14ac:dyDescent="0.25">
      <c r="A129" s="6">
        <v>116</v>
      </c>
      <c r="B129" s="14" t="s">
        <v>74</v>
      </c>
      <c r="C129" s="10">
        <v>51.8</v>
      </c>
      <c r="D129" s="13" t="s">
        <v>25</v>
      </c>
      <c r="E129" s="23">
        <v>1.1000000000000001</v>
      </c>
      <c r="F129" s="23">
        <v>1.9</v>
      </c>
      <c r="G129" s="16">
        <f t="shared" si="2"/>
        <v>0.79999999999999982</v>
      </c>
      <c r="H129" s="22">
        <f>G8/C243*C129</f>
        <v>0.29692243338585317</v>
      </c>
      <c r="I129" s="19">
        <f t="shared" si="3"/>
        <v>1.0969224333858529</v>
      </c>
      <c r="J129" s="3"/>
      <c r="K129" s="5"/>
      <c r="L129" s="29"/>
      <c r="M129" s="119"/>
      <c r="N129" s="59"/>
      <c r="O129" s="61"/>
      <c r="P129" s="61"/>
      <c r="Q129" s="59"/>
      <c r="R129" s="60"/>
      <c r="U129" s="118"/>
      <c r="V129" s="118"/>
    </row>
    <row r="130" spans="1:22" x14ac:dyDescent="0.25">
      <c r="A130" s="6">
        <v>117</v>
      </c>
      <c r="B130" s="14" t="s">
        <v>75</v>
      </c>
      <c r="C130" s="10">
        <v>47.2</v>
      </c>
      <c r="D130" s="13" t="s">
        <v>25</v>
      </c>
      <c r="E130" s="23">
        <v>1.3</v>
      </c>
      <c r="F130" s="23">
        <v>1.8</v>
      </c>
      <c r="G130" s="16">
        <f t="shared" si="2"/>
        <v>0.5</v>
      </c>
      <c r="H130" s="22">
        <f>G8/C243*C130</f>
        <v>0.2705548041662601</v>
      </c>
      <c r="I130" s="19">
        <f t="shared" si="3"/>
        <v>0.7705548041662601</v>
      </c>
      <c r="J130" s="3"/>
      <c r="K130" s="5"/>
      <c r="L130" s="29"/>
      <c r="M130" s="119"/>
      <c r="N130" s="59"/>
      <c r="O130" s="61"/>
      <c r="P130" s="61"/>
      <c r="Q130" s="59"/>
      <c r="R130" s="60"/>
      <c r="U130" s="118"/>
      <c r="V130" s="118"/>
    </row>
    <row r="131" spans="1:22" x14ac:dyDescent="0.25">
      <c r="A131" s="6">
        <v>118</v>
      </c>
      <c r="B131" s="14" t="s">
        <v>76</v>
      </c>
      <c r="C131" s="10">
        <v>72.8</v>
      </c>
      <c r="D131" s="13" t="s">
        <v>25</v>
      </c>
      <c r="E131" s="23">
        <v>1.5</v>
      </c>
      <c r="F131" s="23">
        <v>2.6</v>
      </c>
      <c r="G131" s="16">
        <f t="shared" si="2"/>
        <v>1.1000000000000001</v>
      </c>
      <c r="H131" s="22">
        <f>G8/C243*C131</f>
        <v>0.41729639286660447</v>
      </c>
      <c r="I131" s="19">
        <f t="shared" si="3"/>
        <v>1.5172963928666046</v>
      </c>
      <c r="J131" s="3"/>
      <c r="K131" s="5"/>
      <c r="L131" s="29"/>
      <c r="M131" s="119"/>
      <c r="N131" s="59"/>
      <c r="O131" s="61"/>
      <c r="P131" s="61"/>
      <c r="Q131" s="59"/>
      <c r="R131" s="60"/>
    </row>
    <row r="132" spans="1:22" x14ac:dyDescent="0.25">
      <c r="A132" s="6">
        <v>119</v>
      </c>
      <c r="B132" s="14" t="s">
        <v>77</v>
      </c>
      <c r="C132" s="10">
        <v>54.2</v>
      </c>
      <c r="D132" s="13" t="s">
        <v>25</v>
      </c>
      <c r="E132" s="23">
        <v>1.5</v>
      </c>
      <c r="F132" s="23">
        <v>2.1</v>
      </c>
      <c r="G132" s="16">
        <f t="shared" si="2"/>
        <v>0.60000000000000009</v>
      </c>
      <c r="H132" s="22">
        <f>G8/C243*C132</f>
        <v>0.31067945732651053</v>
      </c>
      <c r="I132" s="19">
        <f t="shared" si="3"/>
        <v>0.91067945732651068</v>
      </c>
      <c r="J132" s="3"/>
      <c r="K132" s="5"/>
      <c r="L132" s="29"/>
      <c r="M132" s="119"/>
      <c r="N132" s="59"/>
      <c r="O132" s="61"/>
      <c r="P132" s="61"/>
    </row>
    <row r="133" spans="1:22" x14ac:dyDescent="0.25">
      <c r="A133" s="6">
        <v>120</v>
      </c>
      <c r="B133" s="14" t="s">
        <v>78</v>
      </c>
      <c r="C133" s="10">
        <v>51.9</v>
      </c>
      <c r="D133" s="13" t="s">
        <v>25</v>
      </c>
      <c r="E133" s="23">
        <v>1.1000000000000001</v>
      </c>
      <c r="F133" s="23">
        <v>1.9</v>
      </c>
      <c r="G133" s="16">
        <f t="shared" si="2"/>
        <v>0.79999999999999982</v>
      </c>
      <c r="H133" s="22">
        <f>G8/C243*C133</f>
        <v>0.29749564271671392</v>
      </c>
      <c r="I133" s="19">
        <f t="shared" si="3"/>
        <v>1.0974956427167137</v>
      </c>
      <c r="J133" s="3"/>
      <c r="K133" s="5"/>
      <c r="L133" s="29"/>
      <c r="M133" s="119"/>
      <c r="N133" s="59"/>
      <c r="O133" s="61"/>
      <c r="P133" s="61"/>
    </row>
    <row r="134" spans="1:22" x14ac:dyDescent="0.25">
      <c r="A134" s="6">
        <v>121</v>
      </c>
      <c r="B134" s="14" t="s">
        <v>79</v>
      </c>
      <c r="C134" s="10">
        <v>47.2</v>
      </c>
      <c r="D134" s="13" t="s">
        <v>25</v>
      </c>
      <c r="E134" s="23">
        <v>1.1000000000000001</v>
      </c>
      <c r="F134" s="23">
        <v>1.8</v>
      </c>
      <c r="G134" s="16">
        <f t="shared" si="2"/>
        <v>0.7</v>
      </c>
      <c r="H134" s="22">
        <f>G8/C243*C134</f>
        <v>0.2705548041662601</v>
      </c>
      <c r="I134" s="19">
        <f t="shared" si="3"/>
        <v>0.97055480416626005</v>
      </c>
      <c r="J134" s="3"/>
      <c r="K134" s="5"/>
      <c r="L134" s="29"/>
      <c r="M134" s="119"/>
      <c r="N134" s="59"/>
      <c r="O134" s="61"/>
      <c r="P134" s="61"/>
    </row>
    <row r="135" spans="1:22" x14ac:dyDescent="0.25">
      <c r="A135" s="6">
        <v>122</v>
      </c>
      <c r="B135" s="14" t="s">
        <v>80</v>
      </c>
      <c r="C135" s="10">
        <v>72.7</v>
      </c>
      <c r="D135" s="13" t="s">
        <v>25</v>
      </c>
      <c r="E135" s="23">
        <v>0.9</v>
      </c>
      <c r="F135" s="23">
        <v>1.1000000000000001</v>
      </c>
      <c r="G135" s="16">
        <f t="shared" si="2"/>
        <v>0.20000000000000007</v>
      </c>
      <c r="H135" s="22">
        <f>G8/C243*C135</f>
        <v>0.41672318353574378</v>
      </c>
      <c r="I135" s="19">
        <f t="shared" si="3"/>
        <v>0.61672318353574385</v>
      </c>
      <c r="J135" s="3"/>
      <c r="K135" s="5"/>
      <c r="L135" s="29"/>
      <c r="M135" s="119"/>
      <c r="N135" s="59"/>
      <c r="O135" s="63"/>
      <c r="P135" s="61"/>
    </row>
    <row r="136" spans="1:22" x14ac:dyDescent="0.25">
      <c r="A136" s="6">
        <v>123</v>
      </c>
      <c r="B136" s="14" t="s">
        <v>81</v>
      </c>
      <c r="C136" s="10">
        <v>54.3</v>
      </c>
      <c r="D136" s="13" t="s">
        <v>25</v>
      </c>
      <c r="E136" s="23">
        <v>1.4</v>
      </c>
      <c r="F136" s="23">
        <v>2.2999999999999998</v>
      </c>
      <c r="G136" s="16">
        <f t="shared" si="2"/>
        <v>0.89999999999999991</v>
      </c>
      <c r="H136" s="22">
        <f>G8/C243*C136</f>
        <v>0.31125266665737117</v>
      </c>
      <c r="I136" s="19">
        <f t="shared" si="3"/>
        <v>1.2112526666573711</v>
      </c>
      <c r="J136" s="3"/>
      <c r="K136" s="5"/>
      <c r="L136" s="29"/>
      <c r="M136" s="119"/>
      <c r="N136" s="59"/>
      <c r="O136" s="61"/>
      <c r="P136" s="61"/>
    </row>
    <row r="137" spans="1:22" x14ac:dyDescent="0.25">
      <c r="A137" s="6">
        <v>124</v>
      </c>
      <c r="B137" s="14" t="s">
        <v>82</v>
      </c>
      <c r="C137" s="10">
        <v>52.1</v>
      </c>
      <c r="D137" s="13" t="s">
        <v>25</v>
      </c>
      <c r="E137" s="23">
        <v>1</v>
      </c>
      <c r="F137" s="23">
        <v>1.1000000000000001</v>
      </c>
      <c r="G137" s="16">
        <f t="shared" si="2"/>
        <v>0.10000000000000009</v>
      </c>
      <c r="H137" s="22">
        <f>G8/C243*C137</f>
        <v>0.29864206137843535</v>
      </c>
      <c r="I137" s="19">
        <f t="shared" si="3"/>
        <v>0.39864206137843544</v>
      </c>
      <c r="J137" s="3"/>
      <c r="K137" s="5"/>
      <c r="L137" s="29"/>
      <c r="M137" s="119"/>
      <c r="N137" s="59"/>
      <c r="O137" s="61"/>
      <c r="P137" s="61"/>
    </row>
    <row r="138" spans="1:22" x14ac:dyDescent="0.25">
      <c r="A138" s="6">
        <v>125</v>
      </c>
      <c r="B138" s="14" t="s">
        <v>83</v>
      </c>
      <c r="C138" s="10">
        <v>47.2</v>
      </c>
      <c r="D138" s="13" t="s">
        <v>25</v>
      </c>
      <c r="E138" s="23">
        <v>1</v>
      </c>
      <c r="F138" s="23">
        <v>1.6</v>
      </c>
      <c r="G138" s="16">
        <f t="shared" si="2"/>
        <v>0.60000000000000009</v>
      </c>
      <c r="H138" s="22">
        <f>G8/C243*C138</f>
        <v>0.2705548041662601</v>
      </c>
      <c r="I138" s="19">
        <f t="shared" si="3"/>
        <v>0.87055480416626019</v>
      </c>
      <c r="J138" s="3"/>
      <c r="K138" s="5"/>
      <c r="L138" s="29"/>
      <c r="M138" s="119"/>
    </row>
    <row r="139" spans="1:22" x14ac:dyDescent="0.25">
      <c r="A139" s="6">
        <v>126</v>
      </c>
      <c r="B139" s="14" t="s">
        <v>84</v>
      </c>
      <c r="C139" s="10">
        <v>72.400000000000006</v>
      </c>
      <c r="D139" s="13" t="s">
        <v>25</v>
      </c>
      <c r="E139" s="23">
        <v>1.4</v>
      </c>
      <c r="F139" s="23">
        <v>2.2999999999999998</v>
      </c>
      <c r="G139" s="16">
        <f t="shared" si="2"/>
        <v>0.89999999999999991</v>
      </c>
      <c r="H139" s="22">
        <f>G8/C243*C139</f>
        <v>0.41500355554316165</v>
      </c>
      <c r="I139" s="19">
        <f t="shared" si="3"/>
        <v>1.3150035555431616</v>
      </c>
      <c r="J139" s="3"/>
      <c r="K139" s="5"/>
      <c r="L139" s="29"/>
      <c r="M139" s="119"/>
    </row>
    <row r="140" spans="1:22" x14ac:dyDescent="0.25">
      <c r="A140" s="6">
        <v>127</v>
      </c>
      <c r="B140" s="14" t="s">
        <v>85</v>
      </c>
      <c r="C140" s="10">
        <v>54.3</v>
      </c>
      <c r="D140" s="13" t="s">
        <v>25</v>
      </c>
      <c r="E140" s="23">
        <v>1.5</v>
      </c>
      <c r="F140" s="23">
        <v>1.9</v>
      </c>
      <c r="G140" s="16">
        <f t="shared" si="2"/>
        <v>0.39999999999999991</v>
      </c>
      <c r="H140" s="22">
        <f>G8/C243*C140</f>
        <v>0.31125266665737117</v>
      </c>
      <c r="I140" s="19">
        <f t="shared" si="3"/>
        <v>0.71125266665737108</v>
      </c>
      <c r="J140" s="3"/>
      <c r="K140" s="5"/>
      <c r="L140" s="29"/>
      <c r="M140" s="119"/>
    </row>
    <row r="141" spans="1:22" x14ac:dyDescent="0.25">
      <c r="A141" s="6">
        <v>128</v>
      </c>
      <c r="B141" s="14" t="s">
        <v>86</v>
      </c>
      <c r="C141" s="10">
        <v>51.8</v>
      </c>
      <c r="D141" s="13" t="s">
        <v>25</v>
      </c>
      <c r="E141" s="23">
        <v>1</v>
      </c>
      <c r="F141" s="23">
        <v>1.2</v>
      </c>
      <c r="G141" s="16">
        <f t="shared" si="2"/>
        <v>0.19999999999999996</v>
      </c>
      <c r="H141" s="22">
        <f>G8/C243*C141</f>
        <v>0.29692243338585317</v>
      </c>
      <c r="I141" s="19">
        <f t="shared" si="3"/>
        <v>0.49692243338585312</v>
      </c>
      <c r="J141" s="3"/>
      <c r="K141" s="5"/>
      <c r="L141" s="29"/>
      <c r="M141" s="119"/>
    </row>
    <row r="142" spans="1:22" x14ac:dyDescent="0.25">
      <c r="A142" s="6">
        <v>129</v>
      </c>
      <c r="B142" s="14" t="s">
        <v>87</v>
      </c>
      <c r="C142" s="10">
        <v>48</v>
      </c>
      <c r="D142" s="13" t="s">
        <v>25</v>
      </c>
      <c r="E142" s="23">
        <v>1.1000000000000001</v>
      </c>
      <c r="F142" s="23">
        <v>1.3</v>
      </c>
      <c r="G142" s="16">
        <f t="shared" si="2"/>
        <v>0.19999999999999996</v>
      </c>
      <c r="H142" s="22">
        <f>G8/C243*C142</f>
        <v>0.27514047881314585</v>
      </c>
      <c r="I142" s="19">
        <f t="shared" si="3"/>
        <v>0.47514047881314581</v>
      </c>
      <c r="J142" s="3"/>
      <c r="K142" s="5"/>
      <c r="L142" s="29"/>
      <c r="M142" s="119"/>
    </row>
    <row r="143" spans="1:22" x14ac:dyDescent="0.25">
      <c r="A143" s="6">
        <v>130</v>
      </c>
      <c r="B143" s="14" t="s">
        <v>88</v>
      </c>
      <c r="C143" s="10">
        <v>73</v>
      </c>
      <c r="D143" s="13" t="s">
        <v>25</v>
      </c>
      <c r="E143" s="23">
        <v>1.3</v>
      </c>
      <c r="F143" s="23">
        <v>1.5</v>
      </c>
      <c r="G143" s="16">
        <f t="shared" si="2"/>
        <v>0.19999999999999996</v>
      </c>
      <c r="H143" s="22">
        <f>G8/C243*C143</f>
        <v>0.41844281152832596</v>
      </c>
      <c r="I143" s="19">
        <f t="shared" si="3"/>
        <v>0.61844281152832592</v>
      </c>
      <c r="J143" s="3"/>
      <c r="K143" s="5"/>
      <c r="L143" s="29"/>
      <c r="M143" s="119"/>
    </row>
    <row r="144" spans="1:22" x14ac:dyDescent="0.25">
      <c r="A144" s="6">
        <v>131</v>
      </c>
      <c r="B144" s="14" t="s">
        <v>89</v>
      </c>
      <c r="C144" s="10">
        <v>54.8</v>
      </c>
      <c r="D144" s="13" t="s">
        <v>25</v>
      </c>
      <c r="E144" s="23">
        <v>1</v>
      </c>
      <c r="F144" s="23">
        <v>1.5</v>
      </c>
      <c r="G144" s="16">
        <f t="shared" ref="G144:G207" si="4">F144-E144</f>
        <v>0.5</v>
      </c>
      <c r="H144" s="22">
        <f>G8/C243*C144</f>
        <v>0.31411871331167479</v>
      </c>
      <c r="I144" s="19">
        <f t="shared" ref="I144:I207" si="5">G144+H144</f>
        <v>0.81411871331167474</v>
      </c>
      <c r="J144" s="3"/>
      <c r="K144" s="5"/>
      <c r="L144" s="29"/>
      <c r="M144" s="119"/>
    </row>
    <row r="145" spans="1:16" x14ac:dyDescent="0.25">
      <c r="A145" s="6">
        <v>132</v>
      </c>
      <c r="B145" s="14" t="s">
        <v>90</v>
      </c>
      <c r="C145" s="10">
        <v>52.6</v>
      </c>
      <c r="D145" s="13" t="s">
        <v>25</v>
      </c>
      <c r="E145" s="23">
        <v>1.1000000000000001</v>
      </c>
      <c r="F145" s="23">
        <v>1.6</v>
      </c>
      <c r="G145" s="16">
        <f t="shared" si="4"/>
        <v>0.5</v>
      </c>
      <c r="H145" s="22">
        <f>G8/C243*C145</f>
        <v>0.30150810803273898</v>
      </c>
      <c r="I145" s="19">
        <f t="shared" si="5"/>
        <v>0.80150810803273898</v>
      </c>
      <c r="J145" s="32"/>
      <c r="K145" s="5"/>
      <c r="L145" s="29"/>
      <c r="M145" s="119"/>
    </row>
    <row r="146" spans="1:16" x14ac:dyDescent="0.25">
      <c r="A146" s="6">
        <v>133</v>
      </c>
      <c r="B146" s="14" t="s">
        <v>91</v>
      </c>
      <c r="C146" s="10">
        <v>47.6</v>
      </c>
      <c r="D146" s="13" t="s">
        <v>25</v>
      </c>
      <c r="E146" s="23">
        <v>1.2</v>
      </c>
      <c r="F146" s="23">
        <v>2</v>
      </c>
      <c r="G146" s="16">
        <f t="shared" si="4"/>
        <v>0.8</v>
      </c>
      <c r="H146" s="22">
        <f>G8/C243*C146</f>
        <v>0.27284764148970297</v>
      </c>
      <c r="I146" s="19">
        <f t="shared" si="5"/>
        <v>1.072847641489703</v>
      </c>
      <c r="J146" s="32"/>
      <c r="K146" s="5"/>
      <c r="L146" s="29"/>
      <c r="M146" s="119"/>
    </row>
    <row r="147" spans="1:16" x14ac:dyDescent="0.25">
      <c r="A147" s="6">
        <v>134</v>
      </c>
      <c r="B147" s="14" t="s">
        <v>92</v>
      </c>
      <c r="C147" s="10">
        <v>73</v>
      </c>
      <c r="D147" s="13" t="s">
        <v>25</v>
      </c>
      <c r="E147" s="23">
        <v>1.1000000000000001</v>
      </c>
      <c r="F147" s="23">
        <v>2.2999999999999998</v>
      </c>
      <c r="G147" s="16">
        <f t="shared" si="4"/>
        <v>1.1999999999999997</v>
      </c>
      <c r="H147" s="22">
        <f>G8/C243*C147</f>
        <v>0.41844281152832596</v>
      </c>
      <c r="I147" s="19">
        <f t="shared" si="5"/>
        <v>1.6184428115283258</v>
      </c>
      <c r="J147" s="32"/>
      <c r="K147" s="5"/>
      <c r="L147" s="29"/>
      <c r="M147" s="64"/>
    </row>
    <row r="148" spans="1:16" x14ac:dyDescent="0.25">
      <c r="A148" s="6">
        <v>135</v>
      </c>
      <c r="B148" s="14" t="s">
        <v>93</v>
      </c>
      <c r="C148" s="10">
        <v>54.9</v>
      </c>
      <c r="D148" s="13" t="s">
        <v>25</v>
      </c>
      <c r="E148" s="23">
        <v>1.3</v>
      </c>
      <c r="F148" s="23">
        <v>1.4</v>
      </c>
      <c r="G148" s="16">
        <f t="shared" si="4"/>
        <v>9.9999999999999867E-2</v>
      </c>
      <c r="H148" s="22">
        <f>G8/C243*C148</f>
        <v>0.31469192264253554</v>
      </c>
      <c r="I148" s="19">
        <f t="shared" si="5"/>
        <v>0.4146919226425354</v>
      </c>
      <c r="J148" s="32"/>
      <c r="K148" s="5"/>
      <c r="L148" s="29"/>
      <c r="M148" s="119"/>
    </row>
    <row r="149" spans="1:16" x14ac:dyDescent="0.25">
      <c r="A149" s="6">
        <v>136</v>
      </c>
      <c r="B149" s="14" t="s">
        <v>94</v>
      </c>
      <c r="C149" s="10">
        <v>52.3</v>
      </c>
      <c r="D149" s="13" t="s">
        <v>25</v>
      </c>
      <c r="E149" s="23">
        <v>1</v>
      </c>
      <c r="F149" s="23">
        <v>1.7</v>
      </c>
      <c r="G149" s="16">
        <f t="shared" si="4"/>
        <v>0.7</v>
      </c>
      <c r="H149" s="22">
        <f>G8/C243*C149</f>
        <v>0.29978848004015679</v>
      </c>
      <c r="I149" s="19">
        <f t="shared" si="5"/>
        <v>0.99978848004015675</v>
      </c>
      <c r="J149" s="3"/>
      <c r="K149" s="5"/>
      <c r="L149" s="29"/>
      <c r="M149" s="119"/>
    </row>
    <row r="150" spans="1:16" x14ac:dyDescent="0.25">
      <c r="A150" s="6">
        <v>137</v>
      </c>
      <c r="B150" s="14" t="s">
        <v>95</v>
      </c>
      <c r="C150" s="10">
        <v>47.6</v>
      </c>
      <c r="D150" s="13" t="s">
        <v>25</v>
      </c>
      <c r="E150" s="23">
        <v>0.1</v>
      </c>
      <c r="F150" s="23">
        <v>1.1000000000000001</v>
      </c>
      <c r="G150" s="16">
        <f t="shared" si="4"/>
        <v>1</v>
      </c>
      <c r="H150" s="22">
        <f>G8/C243*C150</f>
        <v>0.27284764148970297</v>
      </c>
      <c r="I150" s="19">
        <f t="shared" si="5"/>
        <v>1.272847641489703</v>
      </c>
      <c r="J150" s="3"/>
      <c r="K150" s="5"/>
      <c r="L150" s="29"/>
      <c r="M150" s="119"/>
    </row>
    <row r="151" spans="1:16" x14ac:dyDescent="0.25">
      <c r="A151" s="6">
        <v>138</v>
      </c>
      <c r="B151" s="14" t="s">
        <v>96</v>
      </c>
      <c r="C151" s="10">
        <v>72.8</v>
      </c>
      <c r="D151" s="13" t="s">
        <v>25</v>
      </c>
      <c r="E151" s="23">
        <v>1.3</v>
      </c>
      <c r="F151" s="23">
        <v>2.2000000000000002</v>
      </c>
      <c r="G151" s="16">
        <f t="shared" si="4"/>
        <v>0.90000000000000013</v>
      </c>
      <c r="H151" s="22">
        <f>G8/C243*C151</f>
        <v>0.41729639286660447</v>
      </c>
      <c r="I151" s="19">
        <f t="shared" si="5"/>
        <v>1.3172963928666046</v>
      </c>
      <c r="J151" s="3"/>
      <c r="K151" s="5"/>
      <c r="L151" s="29"/>
      <c r="M151" s="25"/>
      <c r="N151" s="64"/>
      <c r="O151" s="64"/>
    </row>
    <row r="152" spans="1:16" x14ac:dyDescent="0.25">
      <c r="A152" s="6">
        <v>139</v>
      </c>
      <c r="B152" s="14" t="s">
        <v>97</v>
      </c>
      <c r="C152" s="10">
        <v>54.9</v>
      </c>
      <c r="D152" s="13" t="s">
        <v>25</v>
      </c>
      <c r="E152" s="23">
        <v>1.1000000000000001</v>
      </c>
      <c r="F152" s="23">
        <v>1.8</v>
      </c>
      <c r="G152" s="16">
        <f t="shared" si="4"/>
        <v>0.7</v>
      </c>
      <c r="H152" s="22">
        <f>G8/C243*C152</f>
        <v>0.31469192264253554</v>
      </c>
      <c r="I152" s="19">
        <f t="shared" si="5"/>
        <v>1.0146919226425355</v>
      </c>
      <c r="J152" s="3"/>
      <c r="K152" s="5"/>
      <c r="L152" s="29"/>
      <c r="M152" s="25"/>
    </row>
    <row r="153" spans="1:16" x14ac:dyDescent="0.25">
      <c r="A153" s="6">
        <v>140</v>
      </c>
      <c r="B153" s="14" t="s">
        <v>98</v>
      </c>
      <c r="C153" s="10">
        <v>52.4</v>
      </c>
      <c r="D153" s="13" t="s">
        <v>25</v>
      </c>
      <c r="E153" s="23">
        <v>0.7</v>
      </c>
      <c r="F153" s="23">
        <v>1.1000000000000001</v>
      </c>
      <c r="G153" s="16">
        <f t="shared" si="4"/>
        <v>0.40000000000000013</v>
      </c>
      <c r="H153" s="22">
        <f>G8/C243*C153</f>
        <v>0.30036168937101754</v>
      </c>
      <c r="I153" s="19">
        <f t="shared" si="5"/>
        <v>0.70036168937101762</v>
      </c>
      <c r="J153" s="3"/>
      <c r="K153" s="5"/>
      <c r="L153" s="29"/>
      <c r="M153" s="119"/>
    </row>
    <row r="154" spans="1:16" x14ac:dyDescent="0.25">
      <c r="A154" s="6">
        <v>141</v>
      </c>
      <c r="B154" s="14" t="s">
        <v>99</v>
      </c>
      <c r="C154" s="10">
        <v>47.2</v>
      </c>
      <c r="D154" s="13" t="s">
        <v>25</v>
      </c>
      <c r="E154" s="23">
        <v>0.8</v>
      </c>
      <c r="F154" s="23">
        <v>1.3</v>
      </c>
      <c r="G154" s="16">
        <f t="shared" si="4"/>
        <v>0.5</v>
      </c>
      <c r="H154" s="22">
        <f>G8/C243*C154</f>
        <v>0.2705548041662601</v>
      </c>
      <c r="I154" s="19">
        <f t="shared" si="5"/>
        <v>0.7705548041662601</v>
      </c>
      <c r="J154" s="3"/>
      <c r="K154" s="5"/>
      <c r="L154" s="29"/>
      <c r="M154" s="65"/>
    </row>
    <row r="155" spans="1:16" x14ac:dyDescent="0.25">
      <c r="A155" s="6">
        <v>142</v>
      </c>
      <c r="B155" s="14" t="s">
        <v>100</v>
      </c>
      <c r="C155" s="10">
        <v>72.5</v>
      </c>
      <c r="D155" s="13" t="s">
        <v>25</v>
      </c>
      <c r="E155" s="23">
        <v>1.4</v>
      </c>
      <c r="F155" s="23">
        <v>2</v>
      </c>
      <c r="G155" s="16">
        <f t="shared" si="4"/>
        <v>0.60000000000000009</v>
      </c>
      <c r="H155" s="22">
        <f>G8/C243*C155</f>
        <v>0.41557676487402234</v>
      </c>
      <c r="I155" s="19">
        <f t="shared" si="5"/>
        <v>1.0155767648740224</v>
      </c>
      <c r="J155" s="3"/>
      <c r="K155" s="5"/>
      <c r="L155" s="29"/>
      <c r="M155" s="119"/>
      <c r="P155" s="25"/>
    </row>
    <row r="156" spans="1:16" x14ac:dyDescent="0.25">
      <c r="A156" s="6">
        <v>143</v>
      </c>
      <c r="B156" s="14" t="s">
        <v>101</v>
      </c>
      <c r="C156" s="10">
        <v>54.8</v>
      </c>
      <c r="D156" s="13" t="s">
        <v>25</v>
      </c>
      <c r="E156" s="23">
        <v>1.1000000000000001</v>
      </c>
      <c r="F156" s="23">
        <v>2</v>
      </c>
      <c r="G156" s="16">
        <f t="shared" si="4"/>
        <v>0.89999999999999991</v>
      </c>
      <c r="H156" s="22">
        <f>G8/C243*C156</f>
        <v>0.31411871331167479</v>
      </c>
      <c r="I156" s="19">
        <f t="shared" si="5"/>
        <v>1.2141187133116746</v>
      </c>
      <c r="J156" s="3"/>
      <c r="K156" s="5"/>
      <c r="L156" s="29"/>
      <c r="M156" s="119"/>
      <c r="P156" s="25"/>
    </row>
    <row r="157" spans="1:16" x14ac:dyDescent="0.25">
      <c r="A157" s="6">
        <v>144</v>
      </c>
      <c r="B157" s="14" t="s">
        <v>102</v>
      </c>
      <c r="C157" s="10">
        <v>51.9</v>
      </c>
      <c r="D157" s="13" t="s">
        <v>25</v>
      </c>
      <c r="E157" s="23">
        <v>0.7</v>
      </c>
      <c r="F157" s="23">
        <v>1.1000000000000001</v>
      </c>
      <c r="G157" s="16">
        <f t="shared" si="4"/>
        <v>0.40000000000000013</v>
      </c>
      <c r="H157" s="22">
        <f>G8/C243*C157</f>
        <v>0.29749564271671392</v>
      </c>
      <c r="I157" s="19">
        <f t="shared" si="5"/>
        <v>0.69749564271671405</v>
      </c>
      <c r="J157" s="3"/>
      <c r="K157" s="5"/>
      <c r="L157" s="29"/>
      <c r="M157" s="119"/>
    </row>
    <row r="158" spans="1:16" x14ac:dyDescent="0.25">
      <c r="A158" s="6">
        <v>145</v>
      </c>
      <c r="B158" s="14" t="s">
        <v>103</v>
      </c>
      <c r="C158" s="10">
        <v>47</v>
      </c>
      <c r="D158" s="13" t="s">
        <v>25</v>
      </c>
      <c r="E158" s="23">
        <v>0.9</v>
      </c>
      <c r="F158" s="23">
        <v>1.8</v>
      </c>
      <c r="G158" s="16">
        <f t="shared" si="4"/>
        <v>0.9</v>
      </c>
      <c r="H158" s="22">
        <f>G8/C243*C158</f>
        <v>0.26940838550453861</v>
      </c>
      <c r="I158" s="19">
        <f t="shared" si="5"/>
        <v>1.1694083855045387</v>
      </c>
      <c r="J158" s="3"/>
      <c r="K158" s="5"/>
      <c r="L158" s="29"/>
      <c r="M158" s="119"/>
      <c r="N158" s="65"/>
      <c r="O158" s="65"/>
      <c r="P158" s="65"/>
    </row>
    <row r="159" spans="1:16" x14ac:dyDescent="0.25">
      <c r="A159" s="24">
        <v>146</v>
      </c>
      <c r="B159" s="14" t="s">
        <v>104</v>
      </c>
      <c r="C159" s="10">
        <v>73.2</v>
      </c>
      <c r="D159" s="13" t="s">
        <v>25</v>
      </c>
      <c r="E159" s="23">
        <v>0.9</v>
      </c>
      <c r="F159" s="23">
        <v>1.8</v>
      </c>
      <c r="G159" s="16">
        <f t="shared" si="4"/>
        <v>0.9</v>
      </c>
      <c r="H159" s="22">
        <f>G8/C243*C159</f>
        <v>0.4195892301900474</v>
      </c>
      <c r="I159" s="19">
        <f t="shared" si="5"/>
        <v>1.3195892301900474</v>
      </c>
      <c r="J159" s="3"/>
      <c r="K159" s="5"/>
      <c r="L159" s="29"/>
      <c r="M159" s="119"/>
    </row>
    <row r="160" spans="1:16" x14ac:dyDescent="0.25">
      <c r="A160" s="6">
        <v>147</v>
      </c>
      <c r="B160" s="14" t="s">
        <v>105</v>
      </c>
      <c r="C160" s="10">
        <v>54.7</v>
      </c>
      <c r="D160" s="13" t="s">
        <v>25</v>
      </c>
      <c r="E160" s="23">
        <v>1</v>
      </c>
      <c r="F160" s="23">
        <v>2</v>
      </c>
      <c r="G160" s="16">
        <f t="shared" si="4"/>
        <v>1</v>
      </c>
      <c r="H160" s="22">
        <f>G8/C243*C160</f>
        <v>0.3135455039808141</v>
      </c>
      <c r="I160" s="19">
        <f t="shared" si="5"/>
        <v>1.3135455039808142</v>
      </c>
      <c r="J160" s="3"/>
      <c r="K160" s="5"/>
      <c r="L160" s="29"/>
      <c r="M160" s="119"/>
    </row>
    <row r="161" spans="1:13" s="25" customFormat="1" x14ac:dyDescent="0.25">
      <c r="A161" s="6">
        <v>148</v>
      </c>
      <c r="B161" s="14" t="s">
        <v>106</v>
      </c>
      <c r="C161" s="10">
        <v>52.4</v>
      </c>
      <c r="D161" s="13" t="s">
        <v>25</v>
      </c>
      <c r="E161" s="23">
        <v>0.4</v>
      </c>
      <c r="F161" s="23">
        <v>0.9</v>
      </c>
      <c r="G161" s="16">
        <f t="shared" si="4"/>
        <v>0.5</v>
      </c>
      <c r="H161" s="22">
        <f>G8/C243*C161</f>
        <v>0.30036168937101754</v>
      </c>
      <c r="I161" s="19">
        <f t="shared" si="5"/>
        <v>0.80036168937101748</v>
      </c>
      <c r="J161" s="3"/>
      <c r="K161" s="5"/>
      <c r="L161" s="29"/>
      <c r="M161" s="119"/>
    </row>
    <row r="162" spans="1:13" s="25" customFormat="1" x14ac:dyDescent="0.25">
      <c r="A162" s="6">
        <v>149</v>
      </c>
      <c r="B162" s="14" t="s">
        <v>107</v>
      </c>
      <c r="C162" s="10">
        <v>47.4</v>
      </c>
      <c r="D162" s="13" t="s">
        <v>25</v>
      </c>
      <c r="E162" s="23">
        <v>1</v>
      </c>
      <c r="F162" s="23">
        <v>2.2000000000000002</v>
      </c>
      <c r="G162" s="16">
        <f t="shared" si="4"/>
        <v>1.2000000000000002</v>
      </c>
      <c r="H162" s="22">
        <f>G8/C243*C162</f>
        <v>0.27170122282798148</v>
      </c>
      <c r="I162" s="19">
        <f t="shared" si="5"/>
        <v>1.4717012228279818</v>
      </c>
      <c r="J162" s="3"/>
      <c r="K162" s="5"/>
      <c r="L162" s="29"/>
      <c r="M162" s="119"/>
    </row>
    <row r="163" spans="1:13" s="25" customFormat="1" x14ac:dyDescent="0.25">
      <c r="A163" s="6">
        <v>150</v>
      </c>
      <c r="B163" s="14" t="s">
        <v>108</v>
      </c>
      <c r="C163" s="10">
        <v>73.2</v>
      </c>
      <c r="D163" s="13" t="s">
        <v>25</v>
      </c>
      <c r="E163" s="23">
        <v>0.9</v>
      </c>
      <c r="F163" s="23">
        <v>2</v>
      </c>
      <c r="G163" s="16">
        <f t="shared" si="4"/>
        <v>1.1000000000000001</v>
      </c>
      <c r="H163" s="22">
        <f>G8/C243*C163</f>
        <v>0.4195892301900474</v>
      </c>
      <c r="I163" s="19">
        <f t="shared" si="5"/>
        <v>1.5195892301900475</v>
      </c>
      <c r="J163" s="3"/>
      <c r="K163" s="5"/>
      <c r="L163" s="5"/>
      <c r="M163" s="119"/>
    </row>
    <row r="164" spans="1:13" s="25" customFormat="1" x14ac:dyDescent="0.25">
      <c r="A164" s="6">
        <v>151</v>
      </c>
      <c r="B164" s="14" t="s">
        <v>222</v>
      </c>
      <c r="C164" s="10">
        <v>39.299999999999997</v>
      </c>
      <c r="D164" s="13" t="s">
        <v>25</v>
      </c>
      <c r="E164" s="23">
        <v>0.9</v>
      </c>
      <c r="F164" s="23">
        <v>1.6</v>
      </c>
      <c r="G164" s="16">
        <f t="shared" si="4"/>
        <v>0.70000000000000007</v>
      </c>
      <c r="H164" s="22">
        <f>G8/C243*C164</f>
        <v>0.22527126702826314</v>
      </c>
      <c r="I164" s="19">
        <f t="shared" si="5"/>
        <v>0.92527126702826323</v>
      </c>
      <c r="J164" s="3"/>
      <c r="K164" s="5"/>
      <c r="L164" s="29"/>
      <c r="M164" s="119"/>
    </row>
    <row r="165" spans="1:13" s="25" customFormat="1" x14ac:dyDescent="0.25">
      <c r="A165" s="6">
        <v>152</v>
      </c>
      <c r="B165" s="14" t="s">
        <v>223</v>
      </c>
      <c r="C165" s="10">
        <v>67.099999999999994</v>
      </c>
      <c r="D165" s="13" t="s">
        <v>25</v>
      </c>
      <c r="E165" s="23">
        <v>1.3</v>
      </c>
      <c r="F165" s="23">
        <v>2.1</v>
      </c>
      <c r="G165" s="16">
        <f t="shared" si="4"/>
        <v>0.8</v>
      </c>
      <c r="H165" s="22">
        <f>G8/C243*C165</f>
        <v>0.38462346100754341</v>
      </c>
      <c r="I165" s="19">
        <f t="shared" si="5"/>
        <v>1.1846234610075435</v>
      </c>
      <c r="J165" s="3"/>
      <c r="K165" s="5"/>
      <c r="L165" s="29"/>
      <c r="M165" s="119"/>
    </row>
    <row r="166" spans="1:13" s="25" customFormat="1" x14ac:dyDescent="0.25">
      <c r="A166" s="6">
        <v>153</v>
      </c>
      <c r="B166" s="14" t="s">
        <v>224</v>
      </c>
      <c r="C166" s="10">
        <v>99.4</v>
      </c>
      <c r="D166" s="13" t="s">
        <v>25</v>
      </c>
      <c r="E166" s="23">
        <v>2.2000000000000002</v>
      </c>
      <c r="F166" s="23">
        <v>4</v>
      </c>
      <c r="G166" s="16">
        <f t="shared" si="4"/>
        <v>1.7999999999999998</v>
      </c>
      <c r="H166" s="22">
        <f>G8/C243*C166</f>
        <v>0.5697700748755562</v>
      </c>
      <c r="I166" s="19">
        <f t="shared" si="5"/>
        <v>2.3697700748755559</v>
      </c>
      <c r="J166" s="3"/>
      <c r="K166" s="5"/>
      <c r="L166" s="29"/>
      <c r="M166" s="119"/>
    </row>
    <row r="167" spans="1:13" s="25" customFormat="1" x14ac:dyDescent="0.25">
      <c r="A167" s="6">
        <v>154</v>
      </c>
      <c r="B167" s="14" t="s">
        <v>225</v>
      </c>
      <c r="C167" s="10">
        <v>39.6</v>
      </c>
      <c r="D167" s="13" t="s">
        <v>25</v>
      </c>
      <c r="E167" s="23">
        <v>0.7</v>
      </c>
      <c r="F167" s="23">
        <v>1.2</v>
      </c>
      <c r="G167" s="16">
        <f t="shared" si="4"/>
        <v>0.5</v>
      </c>
      <c r="H167" s="22">
        <f>G8/C243*C167</f>
        <v>0.22699089502084532</v>
      </c>
      <c r="I167" s="19">
        <f t="shared" si="5"/>
        <v>0.72699089502084535</v>
      </c>
      <c r="J167" s="3"/>
      <c r="K167" s="5"/>
      <c r="L167" s="29"/>
      <c r="M167" s="119"/>
    </row>
    <row r="168" spans="1:13" s="25" customFormat="1" x14ac:dyDescent="0.25">
      <c r="A168" s="6">
        <v>155</v>
      </c>
      <c r="B168" s="14" t="s">
        <v>226</v>
      </c>
      <c r="C168" s="10">
        <v>67</v>
      </c>
      <c r="D168" s="13" t="s">
        <v>25</v>
      </c>
      <c r="E168" s="23">
        <v>0.7</v>
      </c>
      <c r="F168" s="23">
        <v>1.5</v>
      </c>
      <c r="G168" s="16">
        <f t="shared" si="4"/>
        <v>0.8</v>
      </c>
      <c r="H168" s="22">
        <f>G8/C243*C168</f>
        <v>0.38405025167668272</v>
      </c>
      <c r="I168" s="19">
        <f t="shared" si="5"/>
        <v>1.1840502516766827</v>
      </c>
      <c r="J168" s="3"/>
      <c r="K168" s="5"/>
      <c r="L168" s="29"/>
      <c r="M168" s="119"/>
    </row>
    <row r="169" spans="1:13" s="25" customFormat="1" x14ac:dyDescent="0.25">
      <c r="A169" s="6">
        <v>156</v>
      </c>
      <c r="B169" s="14" t="s">
        <v>227</v>
      </c>
      <c r="C169" s="10">
        <v>98.8</v>
      </c>
      <c r="D169" s="13" t="s">
        <v>25</v>
      </c>
      <c r="E169" s="23">
        <v>1.9</v>
      </c>
      <c r="F169" s="23">
        <v>3.1</v>
      </c>
      <c r="G169" s="16">
        <f t="shared" si="4"/>
        <v>1.2000000000000002</v>
      </c>
      <c r="H169" s="22">
        <f>G8/C243*C169</f>
        <v>0.56633081889039183</v>
      </c>
      <c r="I169" s="19">
        <f t="shared" si="5"/>
        <v>1.7663308188903919</v>
      </c>
      <c r="J169" s="3"/>
      <c r="K169" s="5"/>
      <c r="L169" s="29"/>
      <c r="M169" s="119"/>
    </row>
    <row r="170" spans="1:13" s="25" customFormat="1" x14ac:dyDescent="0.25">
      <c r="A170" s="6">
        <v>157</v>
      </c>
      <c r="B170" s="14" t="s">
        <v>228</v>
      </c>
      <c r="C170" s="10">
        <v>39.4</v>
      </c>
      <c r="D170" s="13" t="s">
        <v>25</v>
      </c>
      <c r="E170" s="23">
        <v>0.8</v>
      </c>
      <c r="F170" s="23">
        <v>1.4</v>
      </c>
      <c r="G170" s="16">
        <f t="shared" si="4"/>
        <v>0.59999999999999987</v>
      </c>
      <c r="H170" s="22">
        <f>G8/C243*C170</f>
        <v>0.22584447635912386</v>
      </c>
      <c r="I170" s="19">
        <f t="shared" si="5"/>
        <v>0.82584447635912372</v>
      </c>
      <c r="J170" s="3"/>
      <c r="K170" s="5"/>
      <c r="L170" s="29"/>
      <c r="M170" s="119"/>
    </row>
    <row r="171" spans="1:13" s="25" customFormat="1" x14ac:dyDescent="0.25">
      <c r="A171" s="6">
        <v>158</v>
      </c>
      <c r="B171" s="14" t="s">
        <v>229</v>
      </c>
      <c r="C171" s="10">
        <v>67.5</v>
      </c>
      <c r="D171" s="13" t="s">
        <v>25</v>
      </c>
      <c r="E171" s="23">
        <v>1.3</v>
      </c>
      <c r="F171" s="23">
        <v>2.1</v>
      </c>
      <c r="G171" s="16">
        <f t="shared" si="4"/>
        <v>0.8</v>
      </c>
      <c r="H171" s="22">
        <f>G8/C243*C171</f>
        <v>0.38691629833098629</v>
      </c>
      <c r="I171" s="19">
        <f t="shared" si="5"/>
        <v>1.1869162983309862</v>
      </c>
      <c r="J171" s="3"/>
      <c r="K171" s="5"/>
      <c r="L171" s="29"/>
      <c r="M171" s="119"/>
    </row>
    <row r="172" spans="1:13" s="25" customFormat="1" x14ac:dyDescent="0.25">
      <c r="A172" s="6">
        <v>159</v>
      </c>
      <c r="B172" s="14" t="s">
        <v>230</v>
      </c>
      <c r="C172" s="10">
        <v>99.1</v>
      </c>
      <c r="D172" s="13" t="s">
        <v>25</v>
      </c>
      <c r="E172" s="23">
        <v>1</v>
      </c>
      <c r="F172" s="23">
        <v>1.4</v>
      </c>
      <c r="G172" s="16">
        <f t="shared" si="4"/>
        <v>0.39999999999999991</v>
      </c>
      <c r="H172" s="22">
        <f>G8/C243*C172</f>
        <v>0.5680504468829739</v>
      </c>
      <c r="I172" s="19">
        <f t="shared" si="5"/>
        <v>0.96805044688297381</v>
      </c>
      <c r="J172" s="3"/>
      <c r="K172" s="5"/>
      <c r="L172" s="29"/>
      <c r="M172" s="119"/>
    </row>
    <row r="173" spans="1:13" s="25" customFormat="1" x14ac:dyDescent="0.25">
      <c r="A173" s="6">
        <v>160</v>
      </c>
      <c r="B173" s="14" t="s">
        <v>231</v>
      </c>
      <c r="C173" s="10">
        <v>40.1</v>
      </c>
      <c r="D173" s="13" t="s">
        <v>25</v>
      </c>
      <c r="E173" s="23">
        <v>1.1000000000000001</v>
      </c>
      <c r="F173" s="23">
        <v>1.4</v>
      </c>
      <c r="G173" s="16">
        <f t="shared" si="4"/>
        <v>0.29999999999999982</v>
      </c>
      <c r="H173" s="22">
        <f>G8/C243*C173</f>
        <v>0.22985694167514892</v>
      </c>
      <c r="I173" s="19">
        <f t="shared" si="5"/>
        <v>0.52985694167514874</v>
      </c>
      <c r="J173" s="3"/>
      <c r="K173" s="5"/>
      <c r="L173" s="29"/>
      <c r="M173" s="119"/>
    </row>
    <row r="174" spans="1:13" s="25" customFormat="1" x14ac:dyDescent="0.25">
      <c r="A174" s="6">
        <v>161</v>
      </c>
      <c r="B174" s="14" t="s">
        <v>232</v>
      </c>
      <c r="C174" s="10">
        <v>67.099999999999994</v>
      </c>
      <c r="D174" s="13" t="s">
        <v>25</v>
      </c>
      <c r="E174" s="23">
        <v>1.2</v>
      </c>
      <c r="F174" s="23">
        <v>1.9</v>
      </c>
      <c r="G174" s="16">
        <f t="shared" si="4"/>
        <v>0.7</v>
      </c>
      <c r="H174" s="22">
        <f>G8/C243*C174</f>
        <v>0.38462346100754341</v>
      </c>
      <c r="I174" s="19">
        <f t="shared" si="5"/>
        <v>1.0846234610075434</v>
      </c>
      <c r="J174" s="3"/>
      <c r="K174" s="5"/>
      <c r="L174" s="29"/>
      <c r="M174" s="119"/>
    </row>
    <row r="175" spans="1:13" s="25" customFormat="1" x14ac:dyDescent="0.25">
      <c r="A175" s="6">
        <v>162</v>
      </c>
      <c r="B175" s="14" t="s">
        <v>233</v>
      </c>
      <c r="C175" s="10">
        <v>99.1</v>
      </c>
      <c r="D175" s="13" t="s">
        <v>25</v>
      </c>
      <c r="E175" s="23">
        <v>1.9</v>
      </c>
      <c r="F175" s="23">
        <v>3.2</v>
      </c>
      <c r="G175" s="16">
        <f t="shared" si="4"/>
        <v>1.3000000000000003</v>
      </c>
      <c r="H175" s="22">
        <f>G8/C243*C175</f>
        <v>0.5680504468829739</v>
      </c>
      <c r="I175" s="19">
        <f t="shared" si="5"/>
        <v>1.8680504468829742</v>
      </c>
      <c r="J175" s="3"/>
      <c r="K175" s="5"/>
      <c r="L175" s="29"/>
      <c r="M175" s="119"/>
    </row>
    <row r="176" spans="1:13" s="25" customFormat="1" x14ac:dyDescent="0.25">
      <c r="A176" s="6">
        <v>163</v>
      </c>
      <c r="B176" s="14" t="s">
        <v>234</v>
      </c>
      <c r="C176" s="10">
        <v>39.4</v>
      </c>
      <c r="D176" s="13" t="s">
        <v>25</v>
      </c>
      <c r="E176" s="23">
        <v>0.8</v>
      </c>
      <c r="F176" s="23">
        <v>1.4</v>
      </c>
      <c r="G176" s="16">
        <f t="shared" si="4"/>
        <v>0.59999999999999987</v>
      </c>
      <c r="H176" s="22">
        <f>G8/C243*C176</f>
        <v>0.22584447635912386</v>
      </c>
      <c r="I176" s="19">
        <f t="shared" si="5"/>
        <v>0.82584447635912372</v>
      </c>
      <c r="J176" s="3"/>
      <c r="K176" s="5"/>
      <c r="L176" s="29"/>
      <c r="M176" s="119"/>
    </row>
    <row r="177" spans="1:13" s="25" customFormat="1" x14ac:dyDescent="0.25">
      <c r="A177" s="6">
        <v>164</v>
      </c>
      <c r="B177" s="14" t="s">
        <v>235</v>
      </c>
      <c r="C177" s="10">
        <v>67.2</v>
      </c>
      <c r="D177" s="13" t="s">
        <v>25</v>
      </c>
      <c r="E177" s="23">
        <v>0.4</v>
      </c>
      <c r="F177" s="23">
        <v>0.6</v>
      </c>
      <c r="G177" s="16">
        <f t="shared" si="4"/>
        <v>0.19999999999999996</v>
      </c>
      <c r="H177" s="22">
        <f>G8/C243*C177</f>
        <v>0.38519667033840416</v>
      </c>
      <c r="I177" s="19">
        <f t="shared" si="5"/>
        <v>0.58519667033840417</v>
      </c>
      <c r="J177" s="3"/>
      <c r="K177" s="5"/>
      <c r="L177" s="29"/>
      <c r="M177" s="119"/>
    </row>
    <row r="178" spans="1:13" s="25" customFormat="1" x14ac:dyDescent="0.25">
      <c r="A178" s="6">
        <v>165</v>
      </c>
      <c r="B178" s="14" t="s">
        <v>236</v>
      </c>
      <c r="C178" s="10">
        <v>99.5</v>
      </c>
      <c r="D178" s="13" t="s">
        <v>25</v>
      </c>
      <c r="E178" s="23">
        <v>1.8</v>
      </c>
      <c r="F178" s="23">
        <v>3.1</v>
      </c>
      <c r="G178" s="16">
        <f t="shared" si="4"/>
        <v>1.3</v>
      </c>
      <c r="H178" s="22">
        <f>G8/C243*C178</f>
        <v>0.57034328420641689</v>
      </c>
      <c r="I178" s="19">
        <f t="shared" si="5"/>
        <v>1.8703432842064169</v>
      </c>
      <c r="J178" s="3"/>
      <c r="K178" s="5"/>
      <c r="L178" s="29"/>
      <c r="M178" s="119"/>
    </row>
    <row r="179" spans="1:13" s="25" customFormat="1" x14ac:dyDescent="0.25">
      <c r="A179" s="6">
        <v>166</v>
      </c>
      <c r="B179" s="14" t="s">
        <v>237</v>
      </c>
      <c r="C179" s="10">
        <v>39.4</v>
      </c>
      <c r="D179" s="13" t="s">
        <v>25</v>
      </c>
      <c r="E179" s="23">
        <v>0.6</v>
      </c>
      <c r="F179" s="23">
        <v>1</v>
      </c>
      <c r="G179" s="16">
        <f t="shared" si="4"/>
        <v>0.4</v>
      </c>
      <c r="H179" s="22">
        <f>G8/C243*C179</f>
        <v>0.22584447635912386</v>
      </c>
      <c r="I179" s="19">
        <f t="shared" si="5"/>
        <v>0.62584447635912388</v>
      </c>
      <c r="J179" s="3"/>
      <c r="K179" s="5"/>
      <c r="L179" s="29"/>
      <c r="M179" s="119"/>
    </row>
    <row r="180" spans="1:13" s="25" customFormat="1" x14ac:dyDescent="0.25">
      <c r="A180" s="6">
        <v>167</v>
      </c>
      <c r="B180" s="14" t="s">
        <v>238</v>
      </c>
      <c r="C180" s="10">
        <v>67.3</v>
      </c>
      <c r="D180" s="13" t="s">
        <v>25</v>
      </c>
      <c r="E180" s="23">
        <v>1.1000000000000001</v>
      </c>
      <c r="F180" s="23">
        <v>2</v>
      </c>
      <c r="G180" s="16">
        <f t="shared" si="4"/>
        <v>0.89999999999999991</v>
      </c>
      <c r="H180" s="22">
        <f>G8/C243*C180</f>
        <v>0.38576987966926485</v>
      </c>
      <c r="I180" s="19">
        <f t="shared" si="5"/>
        <v>1.2857698796692647</v>
      </c>
      <c r="J180" s="3"/>
      <c r="K180" s="5"/>
      <c r="L180" s="29"/>
      <c r="M180" s="119"/>
    </row>
    <row r="181" spans="1:13" s="25" customFormat="1" x14ac:dyDescent="0.25">
      <c r="A181" s="6">
        <v>168</v>
      </c>
      <c r="B181" s="14" t="s">
        <v>239</v>
      </c>
      <c r="C181" s="10">
        <v>99.4</v>
      </c>
      <c r="D181" s="13" t="s">
        <v>25</v>
      </c>
      <c r="E181" s="23">
        <v>1.8</v>
      </c>
      <c r="F181" s="23">
        <v>2.8</v>
      </c>
      <c r="G181" s="16">
        <f t="shared" si="4"/>
        <v>0.99999999999999978</v>
      </c>
      <c r="H181" s="22">
        <f>G8/C243*C181</f>
        <v>0.5697700748755562</v>
      </c>
      <c r="I181" s="19">
        <f t="shared" si="5"/>
        <v>1.5697700748755561</v>
      </c>
      <c r="J181" s="3"/>
      <c r="K181" s="5"/>
      <c r="L181" s="29"/>
      <c r="M181" s="119"/>
    </row>
    <row r="182" spans="1:13" s="25" customFormat="1" x14ac:dyDescent="0.25">
      <c r="A182" s="6">
        <v>169</v>
      </c>
      <c r="B182" s="14" t="s">
        <v>240</v>
      </c>
      <c r="C182" s="10">
        <v>39.5</v>
      </c>
      <c r="D182" s="13" t="s">
        <v>25</v>
      </c>
      <c r="E182" s="23">
        <v>0.8</v>
      </c>
      <c r="F182" s="23">
        <v>0.9</v>
      </c>
      <c r="G182" s="16">
        <f t="shared" si="4"/>
        <v>9.9999999999999978E-2</v>
      </c>
      <c r="H182" s="22">
        <f>G8/C243*C182</f>
        <v>0.22641768568998458</v>
      </c>
      <c r="I182" s="19">
        <f t="shared" si="5"/>
        <v>0.32641768568998453</v>
      </c>
      <c r="J182" s="3"/>
      <c r="K182" s="5"/>
      <c r="L182" s="29"/>
      <c r="M182" s="119"/>
    </row>
    <row r="183" spans="1:13" s="25" customFormat="1" x14ac:dyDescent="0.25">
      <c r="A183" s="6">
        <v>170</v>
      </c>
      <c r="B183" s="14" t="s">
        <v>241</v>
      </c>
      <c r="C183" s="10">
        <v>67.400000000000006</v>
      </c>
      <c r="D183" s="13" t="s">
        <v>25</v>
      </c>
      <c r="E183" s="23">
        <v>1.1000000000000001</v>
      </c>
      <c r="F183" s="23">
        <v>1.6</v>
      </c>
      <c r="G183" s="16">
        <f t="shared" si="4"/>
        <v>0.5</v>
      </c>
      <c r="H183" s="22">
        <f>G8/C243*C183</f>
        <v>0.38634308900012565</v>
      </c>
      <c r="I183" s="19">
        <f t="shared" si="5"/>
        <v>0.88634308900012559</v>
      </c>
      <c r="J183" s="3"/>
      <c r="K183" s="5"/>
      <c r="L183" s="29"/>
      <c r="M183" s="119"/>
    </row>
    <row r="184" spans="1:13" s="25" customFormat="1" x14ac:dyDescent="0.25">
      <c r="A184" s="6">
        <v>171</v>
      </c>
      <c r="B184" s="14" t="s">
        <v>242</v>
      </c>
      <c r="C184" s="10">
        <v>99.5</v>
      </c>
      <c r="D184" s="13" t="s">
        <v>25</v>
      </c>
      <c r="E184" s="23">
        <v>1.7</v>
      </c>
      <c r="F184" s="23">
        <v>3</v>
      </c>
      <c r="G184" s="16">
        <f t="shared" si="4"/>
        <v>1.3</v>
      </c>
      <c r="H184" s="22">
        <f>G8/C243*C184</f>
        <v>0.57034328420641689</v>
      </c>
      <c r="I184" s="19">
        <f t="shared" si="5"/>
        <v>1.8703432842064169</v>
      </c>
      <c r="J184" s="3"/>
      <c r="K184" s="5"/>
      <c r="L184" s="29"/>
      <c r="M184" s="119"/>
    </row>
    <row r="185" spans="1:13" s="25" customFormat="1" x14ac:dyDescent="0.25">
      <c r="A185" s="6">
        <v>172</v>
      </c>
      <c r="B185" s="14" t="s">
        <v>243</v>
      </c>
      <c r="C185" s="10">
        <v>39.5</v>
      </c>
      <c r="D185" s="13" t="s">
        <v>25</v>
      </c>
      <c r="E185" s="23">
        <v>0.7</v>
      </c>
      <c r="F185" s="23">
        <v>1.2</v>
      </c>
      <c r="G185" s="16">
        <f t="shared" si="4"/>
        <v>0.5</v>
      </c>
      <c r="H185" s="22">
        <f>G8/C243*C185</f>
        <v>0.22641768568998458</v>
      </c>
      <c r="I185" s="19">
        <f t="shared" si="5"/>
        <v>0.72641768568998455</v>
      </c>
      <c r="J185" s="3"/>
      <c r="K185" s="5"/>
      <c r="L185" s="29"/>
      <c r="M185" s="119"/>
    </row>
    <row r="186" spans="1:13" s="25" customFormat="1" x14ac:dyDescent="0.25">
      <c r="A186" s="6">
        <v>173</v>
      </c>
      <c r="B186" s="14" t="s">
        <v>244</v>
      </c>
      <c r="C186" s="10">
        <v>67.8</v>
      </c>
      <c r="D186" s="13" t="s">
        <v>25</v>
      </c>
      <c r="E186" s="23">
        <v>0.9</v>
      </c>
      <c r="F186" s="23">
        <v>1.1000000000000001</v>
      </c>
      <c r="G186" s="16">
        <f t="shared" si="4"/>
        <v>0.20000000000000007</v>
      </c>
      <c r="H186" s="22">
        <f>G8/C243*C186</f>
        <v>0.38863592632356847</v>
      </c>
      <c r="I186" s="19">
        <f t="shared" si="5"/>
        <v>0.58863592632356854</v>
      </c>
      <c r="J186" s="3"/>
      <c r="K186" s="5"/>
      <c r="L186" s="29"/>
      <c r="M186" s="119"/>
    </row>
    <row r="187" spans="1:13" s="25" customFormat="1" x14ac:dyDescent="0.25">
      <c r="A187" s="6">
        <v>174</v>
      </c>
      <c r="B187" s="14" t="s">
        <v>245</v>
      </c>
      <c r="C187" s="10">
        <v>99.3</v>
      </c>
      <c r="D187" s="13" t="s">
        <v>25</v>
      </c>
      <c r="E187" s="23">
        <v>1.6</v>
      </c>
      <c r="F187" s="23">
        <v>2.9</v>
      </c>
      <c r="G187" s="16">
        <f t="shared" si="4"/>
        <v>1.2999999999999998</v>
      </c>
      <c r="H187" s="22">
        <f>G8/C243*C187</f>
        <v>0.5691968655446954</v>
      </c>
      <c r="I187" s="19">
        <f t="shared" si="5"/>
        <v>1.8691968655446951</v>
      </c>
      <c r="J187" s="3"/>
      <c r="K187" s="5"/>
      <c r="L187" s="29"/>
      <c r="M187" s="119"/>
    </row>
    <row r="188" spans="1:13" s="25" customFormat="1" x14ac:dyDescent="0.25">
      <c r="A188" s="6">
        <v>175</v>
      </c>
      <c r="B188" s="14" t="s">
        <v>246</v>
      </c>
      <c r="C188" s="10">
        <v>39.6</v>
      </c>
      <c r="D188" s="13" t="s">
        <v>25</v>
      </c>
      <c r="E188" s="23">
        <v>0.6</v>
      </c>
      <c r="F188" s="23">
        <v>1.1000000000000001</v>
      </c>
      <c r="G188" s="16">
        <f t="shared" si="4"/>
        <v>0.50000000000000011</v>
      </c>
      <c r="H188" s="22">
        <f>G8/C243*C188</f>
        <v>0.22699089502084532</v>
      </c>
      <c r="I188" s="19">
        <f t="shared" si="5"/>
        <v>0.72699089502084546</v>
      </c>
      <c r="J188" s="66"/>
      <c r="K188" s="67"/>
      <c r="L188" s="29"/>
      <c r="M188" s="119"/>
    </row>
    <row r="189" spans="1:13" s="25" customFormat="1" x14ac:dyDescent="0.25">
      <c r="A189" s="6">
        <v>176</v>
      </c>
      <c r="B189" s="14" t="s">
        <v>244</v>
      </c>
      <c r="C189" s="10">
        <v>68.099999999999994</v>
      </c>
      <c r="D189" s="13" t="s">
        <v>25</v>
      </c>
      <c r="E189" s="23">
        <v>1.3</v>
      </c>
      <c r="F189" s="23">
        <v>2.2999999999999998</v>
      </c>
      <c r="G189" s="16">
        <f t="shared" si="4"/>
        <v>0.99999999999999978</v>
      </c>
      <c r="H189" s="22">
        <f>G8/C243*C189</f>
        <v>0.3903555543161506</v>
      </c>
      <c r="I189" s="19">
        <f t="shared" si="5"/>
        <v>1.3903555543161503</v>
      </c>
      <c r="J189" s="66"/>
      <c r="K189" s="67"/>
      <c r="L189" s="29"/>
      <c r="M189" s="119"/>
    </row>
    <row r="190" spans="1:13" s="25" customFormat="1" x14ac:dyDescent="0.25">
      <c r="A190" s="6">
        <v>177</v>
      </c>
      <c r="B190" s="14" t="s">
        <v>247</v>
      </c>
      <c r="C190" s="10">
        <v>99.4</v>
      </c>
      <c r="D190" s="13" t="s">
        <v>25</v>
      </c>
      <c r="E190" s="23">
        <v>1.8</v>
      </c>
      <c r="F190" s="23">
        <v>3.2</v>
      </c>
      <c r="G190" s="16">
        <f t="shared" si="4"/>
        <v>1.4000000000000001</v>
      </c>
      <c r="H190" s="22">
        <f>G8/C243*C190</f>
        <v>0.5697700748755562</v>
      </c>
      <c r="I190" s="19">
        <f t="shared" si="5"/>
        <v>1.9697700748755564</v>
      </c>
      <c r="J190" s="66"/>
      <c r="K190" s="67"/>
      <c r="L190" s="29"/>
      <c r="M190" s="119"/>
    </row>
    <row r="191" spans="1:13" s="25" customFormat="1" x14ac:dyDescent="0.25">
      <c r="A191" s="6">
        <v>178</v>
      </c>
      <c r="B191" s="14" t="s">
        <v>109</v>
      </c>
      <c r="C191" s="10">
        <v>42.3</v>
      </c>
      <c r="D191" s="13" t="s">
        <v>25</v>
      </c>
      <c r="E191" s="23">
        <v>0</v>
      </c>
      <c r="F191" s="23">
        <v>0.1</v>
      </c>
      <c r="G191" s="16">
        <f t="shared" si="4"/>
        <v>0.1</v>
      </c>
      <c r="H191" s="22">
        <f>G8/C243*C191</f>
        <v>0.24246754695408473</v>
      </c>
      <c r="I191" s="19">
        <f t="shared" si="5"/>
        <v>0.34246754695408477</v>
      </c>
      <c r="J191" s="66"/>
      <c r="K191" s="67"/>
    </row>
    <row r="192" spans="1:13" s="25" customFormat="1" x14ac:dyDescent="0.25">
      <c r="A192" s="6">
        <v>179</v>
      </c>
      <c r="B192" s="14" t="s">
        <v>110</v>
      </c>
      <c r="C192" s="10">
        <v>68.900000000000006</v>
      </c>
      <c r="D192" s="13" t="s">
        <v>25</v>
      </c>
      <c r="E192" s="23">
        <v>1.4</v>
      </c>
      <c r="F192" s="23">
        <v>2.6</v>
      </c>
      <c r="G192" s="16">
        <f t="shared" si="4"/>
        <v>1.2000000000000002</v>
      </c>
      <c r="H192" s="22">
        <f>G8/C243*C192</f>
        <v>0.39494122896303641</v>
      </c>
      <c r="I192" s="19">
        <f t="shared" si="5"/>
        <v>1.5949412289630365</v>
      </c>
      <c r="J192" s="66"/>
      <c r="K192" s="67"/>
      <c r="L192" s="29"/>
      <c r="M192" s="119"/>
    </row>
    <row r="193" spans="1:19" x14ac:dyDescent="0.25">
      <c r="A193" s="6">
        <v>180</v>
      </c>
      <c r="B193" s="14" t="s">
        <v>111</v>
      </c>
      <c r="C193" s="10">
        <v>99.3</v>
      </c>
      <c r="D193" s="13" t="s">
        <v>25</v>
      </c>
      <c r="E193" s="23">
        <v>2.2999999999999998</v>
      </c>
      <c r="F193" s="23">
        <v>4.0999999999999996</v>
      </c>
      <c r="G193" s="16">
        <f t="shared" si="4"/>
        <v>1.7999999999999998</v>
      </c>
      <c r="H193" s="22">
        <f>G8/C243*C193</f>
        <v>0.5691968655446954</v>
      </c>
      <c r="I193" s="19">
        <f t="shared" si="5"/>
        <v>2.3691968655446951</v>
      </c>
      <c r="J193" s="66"/>
      <c r="K193" s="67"/>
      <c r="L193" s="149"/>
      <c r="M193" s="150"/>
      <c r="N193" s="150"/>
      <c r="O193" s="150"/>
    </row>
    <row r="194" spans="1:19" x14ac:dyDescent="0.25">
      <c r="A194" s="6">
        <v>181</v>
      </c>
      <c r="B194" s="14" t="s">
        <v>112</v>
      </c>
      <c r="C194" s="10">
        <v>42.4</v>
      </c>
      <c r="D194" s="13" t="s">
        <v>25</v>
      </c>
      <c r="E194" s="23">
        <v>0.9</v>
      </c>
      <c r="F194" s="23">
        <v>1.7</v>
      </c>
      <c r="G194" s="16">
        <f t="shared" si="4"/>
        <v>0.79999999999999993</v>
      </c>
      <c r="H194" s="22">
        <f>G8/C243*C194</f>
        <v>0.24304075628494548</v>
      </c>
      <c r="I194" s="19">
        <f t="shared" si="5"/>
        <v>1.0430407562849453</v>
      </c>
      <c r="J194" s="66"/>
      <c r="K194" s="67"/>
      <c r="L194" s="29"/>
      <c r="M194" s="119"/>
    </row>
    <row r="195" spans="1:19" x14ac:dyDescent="0.25">
      <c r="A195" s="6">
        <v>182</v>
      </c>
      <c r="B195" s="14" t="s">
        <v>113</v>
      </c>
      <c r="C195" s="10">
        <v>69.3</v>
      </c>
      <c r="D195" s="13" t="s">
        <v>25</v>
      </c>
      <c r="E195" s="23">
        <v>1.4</v>
      </c>
      <c r="F195" s="23">
        <v>2.5</v>
      </c>
      <c r="G195" s="16">
        <f t="shared" si="4"/>
        <v>1.1000000000000001</v>
      </c>
      <c r="H195" s="22">
        <f>G8/C243*C195</f>
        <v>0.39723406628647928</v>
      </c>
      <c r="I195" s="19">
        <f t="shared" si="5"/>
        <v>1.4972340662864794</v>
      </c>
      <c r="J195" s="66"/>
      <c r="K195" s="67"/>
      <c r="L195" s="29"/>
      <c r="M195" s="119"/>
      <c r="P195" s="59"/>
    </row>
    <row r="196" spans="1:19" x14ac:dyDescent="0.25">
      <c r="A196" s="6">
        <v>183</v>
      </c>
      <c r="B196" s="14" t="s">
        <v>114</v>
      </c>
      <c r="C196" s="10">
        <v>99.3</v>
      </c>
      <c r="D196" s="13" t="s">
        <v>25</v>
      </c>
      <c r="E196" s="23">
        <v>2</v>
      </c>
      <c r="F196" s="23">
        <v>2.1</v>
      </c>
      <c r="G196" s="16">
        <f t="shared" si="4"/>
        <v>0.10000000000000009</v>
      </c>
      <c r="H196" s="22">
        <f>G8/C243*C196</f>
        <v>0.5691968655446954</v>
      </c>
      <c r="I196" s="19">
        <f t="shared" si="5"/>
        <v>0.66919686554469549</v>
      </c>
      <c r="J196" s="66"/>
      <c r="K196" s="67"/>
      <c r="L196" s="29"/>
      <c r="M196" s="119"/>
      <c r="P196" s="68"/>
      <c r="Q196" s="69"/>
      <c r="R196" s="68"/>
    </row>
    <row r="197" spans="1:19" x14ac:dyDescent="0.25">
      <c r="A197" s="6">
        <v>184</v>
      </c>
      <c r="B197" s="14" t="s">
        <v>115</v>
      </c>
      <c r="C197" s="10">
        <v>42.3</v>
      </c>
      <c r="D197" s="13" t="s">
        <v>25</v>
      </c>
      <c r="E197" s="23">
        <v>0.9</v>
      </c>
      <c r="F197" s="23">
        <v>1.6</v>
      </c>
      <c r="G197" s="16">
        <f t="shared" si="4"/>
        <v>0.70000000000000007</v>
      </c>
      <c r="H197" s="22">
        <f>G8/C243*C197</f>
        <v>0.24246754695408473</v>
      </c>
      <c r="I197" s="19">
        <f t="shared" si="5"/>
        <v>0.94246754695408486</v>
      </c>
      <c r="J197" s="3"/>
      <c r="K197" s="5"/>
      <c r="L197" s="29"/>
      <c r="M197" s="119"/>
      <c r="P197" s="59"/>
      <c r="Q197" s="30"/>
    </row>
    <row r="198" spans="1:19" x14ac:dyDescent="0.25">
      <c r="A198" s="6">
        <v>185</v>
      </c>
      <c r="B198" s="14" t="s">
        <v>116</v>
      </c>
      <c r="C198" s="10">
        <v>68.599999999999994</v>
      </c>
      <c r="D198" s="13" t="s">
        <v>25</v>
      </c>
      <c r="E198" s="23">
        <v>1.2</v>
      </c>
      <c r="F198" s="23">
        <v>1.6</v>
      </c>
      <c r="G198" s="16">
        <f t="shared" si="4"/>
        <v>0.40000000000000013</v>
      </c>
      <c r="H198" s="22">
        <f>G8/C243*C198</f>
        <v>0.39322160097045422</v>
      </c>
      <c r="I198" s="19">
        <f t="shared" si="5"/>
        <v>0.79322160097045435</v>
      </c>
      <c r="J198" s="3"/>
      <c r="K198" s="5"/>
      <c r="L198" s="29"/>
      <c r="M198" s="119"/>
      <c r="P198" s="59"/>
      <c r="Q198" s="30"/>
    </row>
    <row r="199" spans="1:19" x14ac:dyDescent="0.25">
      <c r="A199" s="6">
        <v>186</v>
      </c>
      <c r="B199" s="14" t="s">
        <v>117</v>
      </c>
      <c r="C199" s="10">
        <v>99.4</v>
      </c>
      <c r="D199" s="13" t="s">
        <v>25</v>
      </c>
      <c r="E199" s="23">
        <v>2.2999999999999998</v>
      </c>
      <c r="F199" s="23">
        <v>3.9</v>
      </c>
      <c r="G199" s="16">
        <f t="shared" si="4"/>
        <v>1.6</v>
      </c>
      <c r="H199" s="22">
        <f>G8/C243*C199</f>
        <v>0.5697700748755562</v>
      </c>
      <c r="I199" s="19">
        <f t="shared" si="5"/>
        <v>2.1697700748755562</v>
      </c>
      <c r="J199" s="3"/>
      <c r="K199" s="5"/>
      <c r="L199" s="29"/>
      <c r="M199" s="119"/>
      <c r="P199" s="59"/>
      <c r="Q199" s="60"/>
    </row>
    <row r="200" spans="1:19" x14ac:dyDescent="0.25">
      <c r="A200" s="6">
        <v>187</v>
      </c>
      <c r="B200" s="14" t="s">
        <v>118</v>
      </c>
      <c r="C200" s="10">
        <v>42.4</v>
      </c>
      <c r="D200" s="13" t="s">
        <v>25</v>
      </c>
      <c r="E200" s="23">
        <v>0.4</v>
      </c>
      <c r="F200" s="23">
        <v>0.8</v>
      </c>
      <c r="G200" s="16">
        <f t="shared" si="4"/>
        <v>0.4</v>
      </c>
      <c r="H200" s="22">
        <f>G8/C243*C200</f>
        <v>0.24304075628494548</v>
      </c>
      <c r="I200" s="19">
        <f t="shared" si="5"/>
        <v>0.6430407562849455</v>
      </c>
      <c r="J200" s="3"/>
      <c r="K200" s="5"/>
      <c r="L200" s="5"/>
      <c r="M200" s="64"/>
      <c r="P200" s="59"/>
      <c r="Q200" s="60"/>
    </row>
    <row r="201" spans="1:19" x14ac:dyDescent="0.25">
      <c r="A201" s="6">
        <v>188</v>
      </c>
      <c r="B201" s="14" t="s">
        <v>119</v>
      </c>
      <c r="C201" s="10">
        <v>69.3</v>
      </c>
      <c r="D201" s="13" t="s">
        <v>25</v>
      </c>
      <c r="E201" s="23">
        <v>1.4</v>
      </c>
      <c r="F201" s="23">
        <v>2.4</v>
      </c>
      <c r="G201" s="16">
        <f t="shared" si="4"/>
        <v>1</v>
      </c>
      <c r="H201" s="22">
        <f>G8/C243*C201</f>
        <v>0.39723406628647928</v>
      </c>
      <c r="I201" s="19">
        <f t="shared" si="5"/>
        <v>1.3972340662864793</v>
      </c>
      <c r="J201" s="3"/>
      <c r="K201" s="5"/>
      <c r="L201" s="5"/>
      <c r="M201" s="70"/>
      <c r="P201" s="59"/>
      <c r="Q201" s="60"/>
    </row>
    <row r="202" spans="1:19" x14ac:dyDescent="0.25">
      <c r="A202" s="6">
        <v>189</v>
      </c>
      <c r="B202" s="14" t="s">
        <v>120</v>
      </c>
      <c r="C202" s="10">
        <v>99.1</v>
      </c>
      <c r="D202" s="13" t="s">
        <v>25</v>
      </c>
      <c r="E202" s="23">
        <v>2.1</v>
      </c>
      <c r="F202" s="23">
        <v>3.1</v>
      </c>
      <c r="G202" s="16">
        <f t="shared" si="4"/>
        <v>1</v>
      </c>
      <c r="H202" s="22">
        <f>G8/C243*C202</f>
        <v>0.5680504468829739</v>
      </c>
      <c r="I202" s="19">
        <f t="shared" si="5"/>
        <v>1.5680504468829739</v>
      </c>
      <c r="J202" s="32"/>
      <c r="K202" s="5"/>
      <c r="L202" s="5"/>
      <c r="M202" s="119"/>
      <c r="P202" s="59"/>
      <c r="Q202" s="60"/>
    </row>
    <row r="203" spans="1:19" x14ac:dyDescent="0.25">
      <c r="A203" s="6">
        <v>190</v>
      </c>
      <c r="B203" s="14" t="s">
        <v>121</v>
      </c>
      <c r="C203" s="10">
        <v>42.6</v>
      </c>
      <c r="D203" s="13" t="s">
        <v>25</v>
      </c>
      <c r="E203" s="23">
        <v>0.7</v>
      </c>
      <c r="F203" s="23">
        <v>1.3</v>
      </c>
      <c r="G203" s="16">
        <f t="shared" si="4"/>
        <v>0.60000000000000009</v>
      </c>
      <c r="H203" s="22">
        <f>G8/C243*C203</f>
        <v>0.24418717494666692</v>
      </c>
      <c r="I203" s="19">
        <f t="shared" si="5"/>
        <v>0.84418717494666695</v>
      </c>
      <c r="J203" s="32"/>
      <c r="K203" s="5"/>
      <c r="L203" s="29"/>
      <c r="M203" s="119"/>
    </row>
    <row r="204" spans="1:19" x14ac:dyDescent="0.25">
      <c r="A204" s="6">
        <v>191</v>
      </c>
      <c r="B204" s="14" t="s">
        <v>122</v>
      </c>
      <c r="C204" s="10">
        <v>69.2</v>
      </c>
      <c r="D204" s="13" t="s">
        <v>25</v>
      </c>
      <c r="E204" s="23">
        <v>1.5</v>
      </c>
      <c r="F204" s="23">
        <v>2.5</v>
      </c>
      <c r="G204" s="16">
        <f t="shared" si="4"/>
        <v>1</v>
      </c>
      <c r="H204" s="22">
        <f>G8/C243*C204</f>
        <v>0.39666085695561859</v>
      </c>
      <c r="I204" s="19">
        <f t="shared" si="5"/>
        <v>1.3966608569556187</v>
      </c>
      <c r="J204" s="32"/>
      <c r="K204" s="5"/>
      <c r="L204" s="29"/>
      <c r="M204" s="119"/>
      <c r="N204" s="64"/>
      <c r="O204" s="64"/>
      <c r="Q204" s="60"/>
    </row>
    <row r="205" spans="1:19" x14ac:dyDescent="0.25">
      <c r="A205" s="6">
        <v>192</v>
      </c>
      <c r="B205" s="14" t="s">
        <v>123</v>
      </c>
      <c r="C205" s="10">
        <v>99</v>
      </c>
      <c r="D205" s="13" t="s">
        <v>25</v>
      </c>
      <c r="E205" s="23">
        <v>2.4</v>
      </c>
      <c r="F205" s="23">
        <v>3.9</v>
      </c>
      <c r="G205" s="16">
        <f t="shared" si="4"/>
        <v>1.5</v>
      </c>
      <c r="H205" s="22">
        <f>G8/C243*C205</f>
        <v>0.56747723755211321</v>
      </c>
      <c r="I205" s="19">
        <f t="shared" si="5"/>
        <v>2.0674772375521133</v>
      </c>
      <c r="J205" s="32"/>
      <c r="K205" s="5"/>
      <c r="L205" s="29"/>
      <c r="M205" s="119"/>
      <c r="P205" s="25"/>
      <c r="Q205" s="60"/>
      <c r="S205" s="60"/>
    </row>
    <row r="206" spans="1:19" x14ac:dyDescent="0.25">
      <c r="A206" s="6">
        <v>193</v>
      </c>
      <c r="B206" s="14" t="s">
        <v>283</v>
      </c>
      <c r="C206" s="10">
        <v>42.4</v>
      </c>
      <c r="D206" s="13" t="s">
        <v>25</v>
      </c>
      <c r="E206" s="23">
        <v>0.2</v>
      </c>
      <c r="F206" s="23">
        <v>0.2</v>
      </c>
      <c r="G206" s="16">
        <f t="shared" si="4"/>
        <v>0</v>
      </c>
      <c r="H206" s="22">
        <f>G8/C243*C206</f>
        <v>0.24304075628494548</v>
      </c>
      <c r="I206" s="19">
        <f t="shared" si="5"/>
        <v>0.24304075628494548</v>
      </c>
      <c r="J206" s="32"/>
      <c r="K206" s="5"/>
      <c r="L206" s="29"/>
      <c r="M206" s="119"/>
      <c r="P206" s="25"/>
      <c r="Q206" s="60"/>
      <c r="S206" s="60"/>
    </row>
    <row r="207" spans="1:19" x14ac:dyDescent="0.25">
      <c r="A207" s="6">
        <v>194</v>
      </c>
      <c r="B207" s="14" t="s">
        <v>284</v>
      </c>
      <c r="C207" s="10">
        <v>68.8</v>
      </c>
      <c r="D207" s="13" t="s">
        <v>25</v>
      </c>
      <c r="E207" s="23">
        <v>1</v>
      </c>
      <c r="F207" s="23">
        <v>1.6</v>
      </c>
      <c r="G207" s="16">
        <f t="shared" si="4"/>
        <v>0.60000000000000009</v>
      </c>
      <c r="H207" s="22">
        <f>G8/C243*C207</f>
        <v>0.39436801963217566</v>
      </c>
      <c r="I207" s="19">
        <f t="shared" si="5"/>
        <v>0.9943680196321758</v>
      </c>
      <c r="J207" s="32"/>
      <c r="K207" s="5"/>
      <c r="L207" s="29"/>
      <c r="M207" s="119"/>
      <c r="P207" s="25"/>
      <c r="Q207" s="60"/>
      <c r="S207" s="60"/>
    </row>
    <row r="208" spans="1:19" x14ac:dyDescent="0.25">
      <c r="A208" s="6">
        <v>195</v>
      </c>
      <c r="B208" s="14" t="s">
        <v>285</v>
      </c>
      <c r="C208" s="10">
        <v>100.7</v>
      </c>
      <c r="D208" s="13" t="s">
        <v>25</v>
      </c>
      <c r="E208" s="23">
        <v>2.1</v>
      </c>
      <c r="F208" s="23">
        <v>3.2</v>
      </c>
      <c r="G208" s="16">
        <f t="shared" ref="G208:G242" si="6">F208-E208</f>
        <v>1.1000000000000001</v>
      </c>
      <c r="H208" s="22">
        <f>G8/C243*C208</f>
        <v>0.57722179617674552</v>
      </c>
      <c r="I208" s="19">
        <f t="shared" ref="I208:I242" si="7">G208+H208</f>
        <v>1.6772217961767457</v>
      </c>
      <c r="J208" s="32"/>
      <c r="K208" s="5"/>
      <c r="L208" s="29"/>
      <c r="M208" s="119"/>
      <c r="P208" s="25"/>
      <c r="Q208" s="60"/>
      <c r="S208" s="60"/>
    </row>
    <row r="209" spans="1:19" x14ac:dyDescent="0.25">
      <c r="A209" s="6">
        <v>196</v>
      </c>
      <c r="B209" s="14" t="s">
        <v>124</v>
      </c>
      <c r="C209" s="10">
        <v>42.6</v>
      </c>
      <c r="D209" s="13" t="s">
        <v>25</v>
      </c>
      <c r="E209" s="23">
        <v>1.3</v>
      </c>
      <c r="F209" s="23">
        <v>2.2000000000000002</v>
      </c>
      <c r="G209" s="16">
        <f t="shared" si="6"/>
        <v>0.90000000000000013</v>
      </c>
      <c r="H209" s="22">
        <f>G8/C243*C209</f>
        <v>0.24418717494666692</v>
      </c>
      <c r="I209" s="19">
        <f t="shared" si="7"/>
        <v>1.144187174946667</v>
      </c>
      <c r="J209" s="32"/>
      <c r="K209" s="5"/>
      <c r="L209" s="29"/>
      <c r="M209" s="119"/>
      <c r="P209" s="59"/>
      <c r="Q209" s="60"/>
      <c r="R209" s="60"/>
      <c r="S209" s="60"/>
    </row>
    <row r="210" spans="1:19" x14ac:dyDescent="0.25">
      <c r="A210" s="6">
        <v>197</v>
      </c>
      <c r="B210" s="14" t="s">
        <v>125</v>
      </c>
      <c r="C210" s="10">
        <v>69.2</v>
      </c>
      <c r="D210" s="13" t="s">
        <v>25</v>
      </c>
      <c r="E210" s="23">
        <v>1.5</v>
      </c>
      <c r="F210" s="23">
        <v>2.5</v>
      </c>
      <c r="G210" s="16">
        <f t="shared" si="6"/>
        <v>1</v>
      </c>
      <c r="H210" s="22">
        <f>G8/C243*C210</f>
        <v>0.39666085695561859</v>
      </c>
      <c r="I210" s="19">
        <f t="shared" si="7"/>
        <v>1.3966608569556187</v>
      </c>
      <c r="J210" s="3"/>
      <c r="K210" s="5"/>
      <c r="L210" s="29"/>
      <c r="M210" s="119"/>
      <c r="P210" s="59"/>
      <c r="Q210" s="60"/>
    </row>
    <row r="211" spans="1:19" x14ac:dyDescent="0.25">
      <c r="A211" s="6">
        <v>198</v>
      </c>
      <c r="B211" s="14" t="s">
        <v>126</v>
      </c>
      <c r="C211" s="10">
        <v>99.5</v>
      </c>
      <c r="D211" s="13" t="s">
        <v>25</v>
      </c>
      <c r="E211" s="23">
        <v>1.6</v>
      </c>
      <c r="F211" s="23">
        <v>2.7</v>
      </c>
      <c r="G211" s="16">
        <f t="shared" si="6"/>
        <v>1.1000000000000001</v>
      </c>
      <c r="H211" s="22">
        <f>G8/C243*C211</f>
        <v>0.57034328420641689</v>
      </c>
      <c r="I211" s="19">
        <f t="shared" si="7"/>
        <v>1.670343284206417</v>
      </c>
      <c r="J211" s="3"/>
      <c r="K211" s="5"/>
      <c r="L211" s="29"/>
      <c r="M211" s="119"/>
      <c r="N211" s="118"/>
      <c r="O211" s="118"/>
      <c r="P211" s="59"/>
      <c r="Q211" s="60"/>
    </row>
    <row r="212" spans="1:19" x14ac:dyDescent="0.25">
      <c r="A212" s="6">
        <v>199</v>
      </c>
      <c r="B212" s="14" t="s">
        <v>127</v>
      </c>
      <c r="C212" s="10">
        <v>42.6</v>
      </c>
      <c r="D212" s="13" t="s">
        <v>25</v>
      </c>
      <c r="E212" s="23">
        <v>0.8</v>
      </c>
      <c r="F212" s="23">
        <v>1.3</v>
      </c>
      <c r="G212" s="16">
        <f t="shared" si="6"/>
        <v>0.5</v>
      </c>
      <c r="H212" s="22">
        <f>G8/C243*C212</f>
        <v>0.24418717494666692</v>
      </c>
      <c r="I212" s="19">
        <f t="shared" si="7"/>
        <v>0.74418717494666686</v>
      </c>
      <c r="J212" s="3"/>
      <c r="K212" s="5"/>
      <c r="L212" s="29"/>
      <c r="M212" s="119"/>
      <c r="P212" s="59"/>
      <c r="Q212" s="60"/>
    </row>
    <row r="213" spans="1:19" x14ac:dyDescent="0.25">
      <c r="A213" s="6">
        <v>200</v>
      </c>
      <c r="B213" s="14" t="s">
        <v>128</v>
      </c>
      <c r="C213" s="10">
        <v>68.8</v>
      </c>
      <c r="D213" s="13" t="s">
        <v>25</v>
      </c>
      <c r="E213" s="23">
        <v>1.4</v>
      </c>
      <c r="F213" s="23">
        <v>2.2000000000000002</v>
      </c>
      <c r="G213" s="16">
        <f t="shared" si="6"/>
        <v>0.80000000000000027</v>
      </c>
      <c r="H213" s="22">
        <f>G8/C243*C213</f>
        <v>0.39436801963217566</v>
      </c>
      <c r="I213" s="19">
        <f t="shared" si="7"/>
        <v>1.194368019632176</v>
      </c>
      <c r="J213" s="3"/>
      <c r="K213" s="5"/>
      <c r="L213" s="29"/>
      <c r="M213" s="119"/>
      <c r="N213" s="9"/>
      <c r="P213" s="59"/>
      <c r="Q213" s="60"/>
    </row>
    <row r="214" spans="1:19" x14ac:dyDescent="0.25">
      <c r="A214" s="6">
        <v>201</v>
      </c>
      <c r="B214" s="14" t="s">
        <v>129</v>
      </c>
      <c r="C214" s="10">
        <v>99.3</v>
      </c>
      <c r="D214" s="13" t="s">
        <v>25</v>
      </c>
      <c r="E214" s="23">
        <v>2.2000000000000002</v>
      </c>
      <c r="F214" s="23">
        <v>3.8</v>
      </c>
      <c r="G214" s="16">
        <f t="shared" si="6"/>
        <v>1.5999999999999996</v>
      </c>
      <c r="H214" s="22">
        <f>G8/C243*C214</f>
        <v>0.5691968655446954</v>
      </c>
      <c r="I214" s="19">
        <f t="shared" si="7"/>
        <v>2.1691968655446949</v>
      </c>
      <c r="J214" s="3"/>
      <c r="K214" s="5"/>
      <c r="L214" s="29"/>
      <c r="M214" s="119"/>
      <c r="P214" s="59"/>
    </row>
    <row r="215" spans="1:19" x14ac:dyDescent="0.25">
      <c r="A215" s="6">
        <v>202</v>
      </c>
      <c r="B215" s="14" t="s">
        <v>254</v>
      </c>
      <c r="C215" s="10">
        <v>72.8</v>
      </c>
      <c r="D215" s="13" t="s">
        <v>25</v>
      </c>
      <c r="E215" s="23">
        <v>1</v>
      </c>
      <c r="F215" s="23">
        <v>2.1</v>
      </c>
      <c r="G215" s="16">
        <f t="shared" si="6"/>
        <v>1.1000000000000001</v>
      </c>
      <c r="H215" s="22">
        <f>G8/C243*C215</f>
        <v>0.41729639286660447</v>
      </c>
      <c r="I215" s="19">
        <f t="shared" si="7"/>
        <v>1.5172963928666046</v>
      </c>
      <c r="J215" s="3"/>
      <c r="K215" s="5"/>
      <c r="L215" s="29"/>
      <c r="M215" s="119"/>
      <c r="P215" s="59"/>
    </row>
    <row r="216" spans="1:19" x14ac:dyDescent="0.25">
      <c r="A216" s="6">
        <v>203</v>
      </c>
      <c r="B216" s="14" t="s">
        <v>255</v>
      </c>
      <c r="C216" s="10">
        <v>72.2</v>
      </c>
      <c r="D216" s="13" t="s">
        <v>25</v>
      </c>
      <c r="E216" s="23">
        <v>0.8</v>
      </c>
      <c r="F216" s="23">
        <v>1.4</v>
      </c>
      <c r="G216" s="16">
        <f t="shared" si="6"/>
        <v>0.59999999999999987</v>
      </c>
      <c r="H216" s="22">
        <f>G8/C243*C216</f>
        <v>0.41385713688144021</v>
      </c>
      <c r="I216" s="19">
        <f t="shared" si="7"/>
        <v>1.0138571368814402</v>
      </c>
      <c r="J216" s="3"/>
      <c r="K216" s="5"/>
      <c r="L216" s="29"/>
      <c r="M216" s="119"/>
      <c r="P216" s="59"/>
    </row>
    <row r="217" spans="1:19" x14ac:dyDescent="0.25">
      <c r="A217" s="6">
        <v>204</v>
      </c>
      <c r="B217" s="14" t="s">
        <v>256</v>
      </c>
      <c r="C217" s="10">
        <v>45.9</v>
      </c>
      <c r="D217" s="13" t="s">
        <v>25</v>
      </c>
      <c r="E217" s="23">
        <v>0.5</v>
      </c>
      <c r="F217" s="23">
        <v>0.5</v>
      </c>
      <c r="G217" s="16">
        <f t="shared" si="6"/>
        <v>0</v>
      </c>
      <c r="H217" s="22">
        <f>G8/C243*C217</f>
        <v>0.26310308286507067</v>
      </c>
      <c r="I217" s="19">
        <f t="shared" si="7"/>
        <v>0.26310308286507067</v>
      </c>
      <c r="J217" s="3"/>
      <c r="K217" s="5"/>
      <c r="L217" s="29"/>
      <c r="M217" s="119"/>
      <c r="P217" s="59"/>
    </row>
    <row r="218" spans="1:19" x14ac:dyDescent="0.25">
      <c r="A218" s="6">
        <v>205</v>
      </c>
      <c r="B218" s="14" t="s">
        <v>257</v>
      </c>
      <c r="C218" s="10">
        <v>45.2</v>
      </c>
      <c r="D218" s="13" t="s">
        <v>25</v>
      </c>
      <c r="E218" s="23">
        <v>0.9</v>
      </c>
      <c r="F218" s="23">
        <v>1.6</v>
      </c>
      <c r="G218" s="16">
        <f t="shared" si="6"/>
        <v>0.70000000000000007</v>
      </c>
      <c r="H218" s="22">
        <f>G8/C243*C218</f>
        <v>0.25909061754904567</v>
      </c>
      <c r="I218" s="19">
        <f t="shared" si="7"/>
        <v>0.95909061754904568</v>
      </c>
      <c r="J218" s="3"/>
      <c r="K218" s="5"/>
      <c r="L218" s="29"/>
      <c r="M218" s="119"/>
    </row>
    <row r="219" spans="1:19" x14ac:dyDescent="0.25">
      <c r="A219" s="6">
        <v>206</v>
      </c>
      <c r="B219" s="14" t="s">
        <v>258</v>
      </c>
      <c r="C219" s="10">
        <v>72.400000000000006</v>
      </c>
      <c r="D219" s="13" t="s">
        <v>25</v>
      </c>
      <c r="E219" s="23">
        <v>1.2</v>
      </c>
      <c r="F219" s="23">
        <v>1.8</v>
      </c>
      <c r="G219" s="16">
        <f t="shared" si="6"/>
        <v>0.60000000000000009</v>
      </c>
      <c r="H219" s="22">
        <f>G8/C243*C219</f>
        <v>0.41500355554316165</v>
      </c>
      <c r="I219" s="19">
        <f t="shared" si="7"/>
        <v>1.0150035555431618</v>
      </c>
      <c r="J219" s="3"/>
      <c r="K219" s="5"/>
      <c r="L219" s="29"/>
      <c r="M219" s="119"/>
    </row>
    <row r="220" spans="1:19" x14ac:dyDescent="0.25">
      <c r="A220" s="6">
        <v>207</v>
      </c>
      <c r="B220" s="14" t="s">
        <v>259</v>
      </c>
      <c r="C220" s="10">
        <v>72.3</v>
      </c>
      <c r="D220" s="13" t="s">
        <v>25</v>
      </c>
      <c r="E220" s="23">
        <v>1.2</v>
      </c>
      <c r="F220" s="23">
        <v>2.2000000000000002</v>
      </c>
      <c r="G220" s="16">
        <f t="shared" si="6"/>
        <v>1.0000000000000002</v>
      </c>
      <c r="H220" s="22">
        <f>G8/C243*C220</f>
        <v>0.4144303462123009</v>
      </c>
      <c r="I220" s="19">
        <f t="shared" si="7"/>
        <v>1.4144303462123011</v>
      </c>
      <c r="J220" s="3"/>
      <c r="K220" s="5"/>
      <c r="L220" s="29"/>
      <c r="M220" s="119"/>
    </row>
    <row r="221" spans="1:19" x14ac:dyDescent="0.25">
      <c r="A221" s="6">
        <v>208</v>
      </c>
      <c r="B221" s="14" t="s">
        <v>260</v>
      </c>
      <c r="C221" s="10">
        <v>45.5</v>
      </c>
      <c r="D221" s="13" t="s">
        <v>25</v>
      </c>
      <c r="E221" s="23">
        <v>0.9</v>
      </c>
      <c r="F221" s="23">
        <v>1.6</v>
      </c>
      <c r="G221" s="16">
        <f t="shared" si="6"/>
        <v>0.70000000000000007</v>
      </c>
      <c r="H221" s="22">
        <f>G8/C243*C221</f>
        <v>0.26081024554162779</v>
      </c>
      <c r="I221" s="19">
        <f t="shared" si="7"/>
        <v>0.96081024554162786</v>
      </c>
      <c r="J221" s="3"/>
      <c r="K221" s="5"/>
      <c r="L221" s="29"/>
      <c r="M221" s="119"/>
    </row>
    <row r="222" spans="1:19" x14ac:dyDescent="0.25">
      <c r="A222" s="6">
        <v>209</v>
      </c>
      <c r="B222" s="14" t="s">
        <v>261</v>
      </c>
      <c r="C222" s="10">
        <v>45.2</v>
      </c>
      <c r="D222" s="13" t="s">
        <v>25</v>
      </c>
      <c r="E222" s="23">
        <v>0.8</v>
      </c>
      <c r="F222" s="23">
        <v>1.4</v>
      </c>
      <c r="G222" s="16">
        <f t="shared" si="6"/>
        <v>0.59999999999999987</v>
      </c>
      <c r="H222" s="22">
        <f>G8/C243*C222</f>
        <v>0.25909061754904567</v>
      </c>
      <c r="I222" s="19">
        <f t="shared" si="7"/>
        <v>0.85909061754904559</v>
      </c>
      <c r="J222" s="3"/>
      <c r="K222" s="5"/>
      <c r="L222" s="29"/>
      <c r="M222" s="119"/>
    </row>
    <row r="223" spans="1:19" x14ac:dyDescent="0.25">
      <c r="A223" s="6">
        <v>210</v>
      </c>
      <c r="B223" s="14" t="s">
        <v>262</v>
      </c>
      <c r="C223" s="10">
        <v>72.5</v>
      </c>
      <c r="D223" s="13" t="s">
        <v>25</v>
      </c>
      <c r="E223" s="23">
        <v>1.3</v>
      </c>
      <c r="F223" s="23">
        <v>2.1</v>
      </c>
      <c r="G223" s="16">
        <f t="shared" si="6"/>
        <v>0.8</v>
      </c>
      <c r="H223" s="22">
        <f>G8/C243*C223</f>
        <v>0.41557676487402234</v>
      </c>
      <c r="I223" s="19">
        <f t="shared" si="7"/>
        <v>1.2155767648740223</v>
      </c>
      <c r="J223" s="3"/>
      <c r="K223" s="5"/>
      <c r="L223" s="29"/>
      <c r="M223" s="119"/>
    </row>
    <row r="224" spans="1:19" x14ac:dyDescent="0.25">
      <c r="A224" s="6">
        <v>211</v>
      </c>
      <c r="B224" s="14" t="s">
        <v>263</v>
      </c>
      <c r="C224" s="10">
        <v>72.2</v>
      </c>
      <c r="D224" s="13" t="s">
        <v>25</v>
      </c>
      <c r="E224" s="23">
        <v>1.3</v>
      </c>
      <c r="F224" s="23">
        <v>2.2000000000000002</v>
      </c>
      <c r="G224" s="16">
        <f t="shared" si="6"/>
        <v>0.90000000000000013</v>
      </c>
      <c r="H224" s="22">
        <f>G8/C243*C224</f>
        <v>0.41385713688144021</v>
      </c>
      <c r="I224" s="19">
        <f t="shared" si="7"/>
        <v>1.3138571368814405</v>
      </c>
      <c r="J224" s="3"/>
      <c r="K224" s="5"/>
      <c r="L224" s="29"/>
      <c r="M224" s="119"/>
    </row>
    <row r="225" spans="1:14" s="25" customFormat="1" x14ac:dyDescent="0.25">
      <c r="A225" s="6">
        <v>212</v>
      </c>
      <c r="B225" s="14" t="s">
        <v>264</v>
      </c>
      <c r="C225" s="10">
        <v>46</v>
      </c>
      <c r="D225" s="13" t="s">
        <v>25</v>
      </c>
      <c r="E225" s="23">
        <v>0.8</v>
      </c>
      <c r="F225" s="23">
        <v>1.1000000000000001</v>
      </c>
      <c r="G225" s="16">
        <f t="shared" si="6"/>
        <v>0.30000000000000004</v>
      </c>
      <c r="H225" s="22">
        <f>G8/C243*C225</f>
        <v>0.26367629219593142</v>
      </c>
      <c r="I225" s="19">
        <f t="shared" si="7"/>
        <v>0.56367629219593152</v>
      </c>
      <c r="J225" s="3"/>
      <c r="K225" s="5"/>
      <c r="L225" s="29"/>
      <c r="M225" s="119"/>
    </row>
    <row r="226" spans="1:14" s="25" customFormat="1" x14ac:dyDescent="0.25">
      <c r="A226" s="6">
        <v>213</v>
      </c>
      <c r="B226" s="14" t="s">
        <v>265</v>
      </c>
      <c r="C226" s="10">
        <v>44.8</v>
      </c>
      <c r="D226" s="13" t="s">
        <v>25</v>
      </c>
      <c r="E226" s="23">
        <v>1</v>
      </c>
      <c r="F226" s="23">
        <v>1.4</v>
      </c>
      <c r="G226" s="16">
        <f t="shared" si="6"/>
        <v>0.39999999999999991</v>
      </c>
      <c r="H226" s="22">
        <f>G8/C243*C226</f>
        <v>0.25679778022560273</v>
      </c>
      <c r="I226" s="19">
        <f t="shared" si="7"/>
        <v>0.65679778022560265</v>
      </c>
      <c r="J226" s="3"/>
      <c r="K226" s="5"/>
      <c r="L226" s="29"/>
      <c r="M226" s="119"/>
    </row>
    <row r="227" spans="1:14" s="25" customFormat="1" x14ac:dyDescent="0.25">
      <c r="A227" s="6">
        <v>214</v>
      </c>
      <c r="B227" s="14" t="s">
        <v>266</v>
      </c>
      <c r="C227" s="10">
        <v>73.099999999999994</v>
      </c>
      <c r="D227" s="13" t="s">
        <v>25</v>
      </c>
      <c r="E227" s="23">
        <v>1.2</v>
      </c>
      <c r="F227" s="23">
        <v>2.2999999999999998</v>
      </c>
      <c r="G227" s="16">
        <f t="shared" si="6"/>
        <v>1.0999999999999999</v>
      </c>
      <c r="H227" s="22">
        <f>G8/C243*C227</f>
        <v>0.4190160208591866</v>
      </c>
      <c r="I227" s="19">
        <f t="shared" si="7"/>
        <v>1.5190160208591865</v>
      </c>
      <c r="J227" s="3"/>
      <c r="K227" s="5"/>
      <c r="L227" s="29"/>
      <c r="M227" s="119"/>
    </row>
    <row r="228" spans="1:14" s="25" customFormat="1" x14ac:dyDescent="0.25">
      <c r="A228" s="6">
        <v>215</v>
      </c>
      <c r="B228" s="14" t="s">
        <v>267</v>
      </c>
      <c r="C228" s="10">
        <v>72.400000000000006</v>
      </c>
      <c r="D228" s="13" t="s">
        <v>25</v>
      </c>
      <c r="E228" s="23">
        <v>0.5</v>
      </c>
      <c r="F228" s="23">
        <v>1.1000000000000001</v>
      </c>
      <c r="G228" s="16">
        <f t="shared" si="6"/>
        <v>0.60000000000000009</v>
      </c>
      <c r="H228" s="22">
        <f>G8/C243*C228</f>
        <v>0.41500355554316165</v>
      </c>
      <c r="I228" s="19">
        <f t="shared" si="7"/>
        <v>1.0150035555431618</v>
      </c>
      <c r="J228" s="5"/>
      <c r="K228" s="5"/>
      <c r="L228" s="29"/>
      <c r="M228" s="119"/>
    </row>
    <row r="229" spans="1:14" s="25" customFormat="1" x14ac:dyDescent="0.25">
      <c r="A229" s="6">
        <v>216</v>
      </c>
      <c r="B229" s="14" t="s">
        <v>268</v>
      </c>
      <c r="C229" s="10">
        <v>46</v>
      </c>
      <c r="D229" s="13" t="s">
        <v>25</v>
      </c>
      <c r="E229" s="23">
        <v>0.9</v>
      </c>
      <c r="F229" s="23">
        <v>1.4</v>
      </c>
      <c r="G229" s="16">
        <f t="shared" si="6"/>
        <v>0.49999999999999989</v>
      </c>
      <c r="H229" s="22">
        <f>G8/C243*C229</f>
        <v>0.26367629219593142</v>
      </c>
      <c r="I229" s="19">
        <f t="shared" si="7"/>
        <v>0.76367629219593125</v>
      </c>
      <c r="J229" s="3"/>
      <c r="K229" s="5"/>
      <c r="L229" s="29"/>
      <c r="M229" s="119"/>
    </row>
    <row r="230" spans="1:14" s="25" customFormat="1" x14ac:dyDescent="0.25">
      <c r="A230" s="6">
        <v>217</v>
      </c>
      <c r="B230" s="14" t="s">
        <v>269</v>
      </c>
      <c r="C230" s="10">
        <v>45.4</v>
      </c>
      <c r="D230" s="13" t="s">
        <v>25</v>
      </c>
      <c r="E230" s="23">
        <v>0.9</v>
      </c>
      <c r="F230" s="23">
        <v>1.5</v>
      </c>
      <c r="G230" s="16">
        <f t="shared" si="6"/>
        <v>0.6</v>
      </c>
      <c r="H230" s="22">
        <f>G8/C243*C230</f>
        <v>0.2602370362107671</v>
      </c>
      <c r="I230" s="19">
        <f t="shared" si="7"/>
        <v>0.86023703621076708</v>
      </c>
      <c r="J230" s="3"/>
      <c r="K230" s="5"/>
      <c r="L230" s="29"/>
      <c r="M230" s="119"/>
    </row>
    <row r="231" spans="1:14" s="25" customFormat="1" x14ac:dyDescent="0.25">
      <c r="A231" s="6">
        <v>218</v>
      </c>
      <c r="B231" s="14" t="s">
        <v>270</v>
      </c>
      <c r="C231" s="10">
        <v>73</v>
      </c>
      <c r="D231" s="13" t="s">
        <v>25</v>
      </c>
      <c r="E231" s="23">
        <v>0.4</v>
      </c>
      <c r="F231" s="23">
        <v>0.9</v>
      </c>
      <c r="G231" s="16">
        <f t="shared" si="6"/>
        <v>0.5</v>
      </c>
      <c r="H231" s="22">
        <f>G8/C243*C231</f>
        <v>0.41844281152832596</v>
      </c>
      <c r="I231" s="19">
        <f t="shared" si="7"/>
        <v>0.91844281152832596</v>
      </c>
      <c r="J231" s="3"/>
      <c r="K231" s="5"/>
      <c r="L231" s="29"/>
      <c r="M231" s="119"/>
    </row>
    <row r="232" spans="1:14" s="25" customFormat="1" x14ac:dyDescent="0.25">
      <c r="A232" s="6">
        <v>219</v>
      </c>
      <c r="B232" s="14" t="s">
        <v>271</v>
      </c>
      <c r="C232" s="10">
        <v>72.2</v>
      </c>
      <c r="D232" s="13" t="s">
        <v>25</v>
      </c>
      <c r="E232" s="23">
        <v>1.4</v>
      </c>
      <c r="F232" s="23">
        <v>1.9</v>
      </c>
      <c r="G232" s="16">
        <f t="shared" si="6"/>
        <v>0.5</v>
      </c>
      <c r="H232" s="22">
        <f>G8/C243*C232</f>
        <v>0.41385713688144021</v>
      </c>
      <c r="I232" s="19">
        <f t="shared" si="7"/>
        <v>0.91385713688144021</v>
      </c>
      <c r="J232" s="3"/>
      <c r="K232" s="5"/>
      <c r="L232" s="29"/>
      <c r="M232" s="119"/>
    </row>
    <row r="233" spans="1:14" s="25" customFormat="1" x14ac:dyDescent="0.25">
      <c r="A233" s="6">
        <v>220</v>
      </c>
      <c r="B233" s="14" t="s">
        <v>272</v>
      </c>
      <c r="C233" s="10">
        <v>46.2</v>
      </c>
      <c r="D233" s="13" t="s">
        <v>25</v>
      </c>
      <c r="E233" s="23">
        <v>0.9</v>
      </c>
      <c r="F233" s="23">
        <v>1</v>
      </c>
      <c r="G233" s="16">
        <f t="shared" si="6"/>
        <v>9.9999999999999978E-2</v>
      </c>
      <c r="H233" s="22">
        <f>G8/C243*C233</f>
        <v>0.26482271085765285</v>
      </c>
      <c r="I233" s="19">
        <f t="shared" si="7"/>
        <v>0.36482271085765283</v>
      </c>
      <c r="J233" s="3"/>
      <c r="K233" s="5"/>
      <c r="L233" s="29"/>
      <c r="M233" s="119"/>
    </row>
    <row r="234" spans="1:14" s="25" customFormat="1" x14ac:dyDescent="0.25">
      <c r="A234" s="6">
        <v>221</v>
      </c>
      <c r="B234" s="14" t="s">
        <v>273</v>
      </c>
      <c r="C234" s="10">
        <v>45.4</v>
      </c>
      <c r="D234" s="13" t="s">
        <v>25</v>
      </c>
      <c r="E234" s="23">
        <v>0.7</v>
      </c>
      <c r="F234" s="23">
        <v>1.1000000000000001</v>
      </c>
      <c r="G234" s="16">
        <f t="shared" si="6"/>
        <v>0.40000000000000013</v>
      </c>
      <c r="H234" s="22">
        <f>G8/C243*C234</f>
        <v>0.2602370362107671</v>
      </c>
      <c r="I234" s="19">
        <f t="shared" si="7"/>
        <v>0.66023703621076724</v>
      </c>
      <c r="J234" s="3"/>
      <c r="K234" s="5"/>
      <c r="L234" s="29"/>
      <c r="M234" s="119"/>
    </row>
    <row r="235" spans="1:14" s="25" customFormat="1" x14ac:dyDescent="0.25">
      <c r="A235" s="6">
        <v>222</v>
      </c>
      <c r="B235" s="14" t="s">
        <v>274</v>
      </c>
      <c r="C235" s="10">
        <v>72.900000000000006</v>
      </c>
      <c r="D235" s="13" t="s">
        <v>25</v>
      </c>
      <c r="E235" s="23">
        <v>1.4</v>
      </c>
      <c r="F235" s="23">
        <v>2.4</v>
      </c>
      <c r="G235" s="16">
        <f t="shared" si="6"/>
        <v>1</v>
      </c>
      <c r="H235" s="22">
        <f>G8/C243*C235</f>
        <v>0.41786960219746527</v>
      </c>
      <c r="I235" s="19">
        <f t="shared" si="7"/>
        <v>1.4178696021974653</v>
      </c>
      <c r="J235" s="32"/>
      <c r="K235" s="5"/>
      <c r="L235" s="29"/>
      <c r="M235" s="119"/>
    </row>
    <row r="236" spans="1:14" s="25" customFormat="1" x14ac:dyDescent="0.25">
      <c r="A236" s="6">
        <v>223</v>
      </c>
      <c r="B236" s="14" t="s">
        <v>275</v>
      </c>
      <c r="C236" s="10">
        <v>72.400000000000006</v>
      </c>
      <c r="D236" s="13" t="s">
        <v>25</v>
      </c>
      <c r="E236" s="23">
        <v>1.4</v>
      </c>
      <c r="F236" s="23">
        <v>2.2999999999999998</v>
      </c>
      <c r="G236" s="16">
        <f t="shared" si="6"/>
        <v>0.89999999999999991</v>
      </c>
      <c r="H236" s="22">
        <f>G8/C243*C236</f>
        <v>0.41500355554316165</v>
      </c>
      <c r="I236" s="19">
        <f t="shared" si="7"/>
        <v>1.3150035555431616</v>
      </c>
      <c r="J236" s="32"/>
      <c r="K236" s="33"/>
      <c r="L236" s="29"/>
      <c r="M236" s="119"/>
    </row>
    <row r="237" spans="1:14" s="25" customFormat="1" x14ac:dyDescent="0.25">
      <c r="A237" s="6">
        <v>224</v>
      </c>
      <c r="B237" s="14" t="s">
        <v>276</v>
      </c>
      <c r="C237" s="10">
        <v>46.1</v>
      </c>
      <c r="D237" s="13" t="s">
        <v>25</v>
      </c>
      <c r="E237" s="23">
        <v>0.8</v>
      </c>
      <c r="F237" s="23">
        <v>1.5</v>
      </c>
      <c r="G237" s="16">
        <f t="shared" si="6"/>
        <v>0.7</v>
      </c>
      <c r="H237" s="22">
        <f>G8/C243*C237</f>
        <v>0.26424950152679216</v>
      </c>
      <c r="I237" s="19">
        <f t="shared" si="7"/>
        <v>0.96424950152679212</v>
      </c>
      <c r="J237" s="32"/>
      <c r="K237" s="33"/>
      <c r="L237" s="29"/>
      <c r="M237" s="32"/>
      <c r="N237" s="5"/>
    </row>
    <row r="238" spans="1:14" s="25" customFormat="1" x14ac:dyDescent="0.25">
      <c r="A238" s="6">
        <v>225</v>
      </c>
      <c r="B238" s="14" t="s">
        <v>277</v>
      </c>
      <c r="C238" s="10">
        <v>45.6</v>
      </c>
      <c r="D238" s="13" t="s">
        <v>25</v>
      </c>
      <c r="E238" s="23">
        <v>0.9</v>
      </c>
      <c r="F238" s="23">
        <v>1.6</v>
      </c>
      <c r="G238" s="16">
        <f t="shared" si="6"/>
        <v>0.70000000000000007</v>
      </c>
      <c r="H238" s="22">
        <f>G8/C243*C238</f>
        <v>0.26138345487248854</v>
      </c>
      <c r="I238" s="19">
        <f t="shared" si="7"/>
        <v>0.96138345487248866</v>
      </c>
      <c r="J238" s="32"/>
      <c r="K238" s="33"/>
      <c r="L238" s="29"/>
      <c r="M238" s="119"/>
    </row>
    <row r="239" spans="1:14" s="25" customFormat="1" x14ac:dyDescent="0.25">
      <c r="A239" s="6">
        <v>226</v>
      </c>
      <c r="B239" s="14" t="s">
        <v>278</v>
      </c>
      <c r="C239" s="10">
        <v>73.2</v>
      </c>
      <c r="D239" s="13" t="s">
        <v>25</v>
      </c>
      <c r="E239" s="23">
        <v>1.6</v>
      </c>
      <c r="F239" s="23">
        <v>3</v>
      </c>
      <c r="G239" s="16">
        <f t="shared" si="6"/>
        <v>1.4</v>
      </c>
      <c r="H239" s="22">
        <f>G8/C243*C239</f>
        <v>0.4195892301900474</v>
      </c>
      <c r="I239" s="19">
        <f t="shared" si="7"/>
        <v>1.8195892301900474</v>
      </c>
      <c r="J239" s="32"/>
      <c r="K239" s="5"/>
      <c r="L239" s="29"/>
      <c r="M239" s="119"/>
    </row>
    <row r="240" spans="1:14" s="25" customFormat="1" x14ac:dyDescent="0.25">
      <c r="A240" s="6">
        <v>227</v>
      </c>
      <c r="B240" s="14" t="s">
        <v>279</v>
      </c>
      <c r="C240" s="10">
        <v>72.400000000000006</v>
      </c>
      <c r="D240" s="13" t="s">
        <v>25</v>
      </c>
      <c r="E240" s="23">
        <v>1.5</v>
      </c>
      <c r="F240" s="23">
        <v>2.8</v>
      </c>
      <c r="G240" s="16">
        <f t="shared" si="6"/>
        <v>1.2999999999999998</v>
      </c>
      <c r="H240" s="22">
        <f>G8/C243*C240</f>
        <v>0.41500355554316165</v>
      </c>
      <c r="I240" s="19">
        <f t="shared" si="7"/>
        <v>1.7150035555431615</v>
      </c>
      <c r="J240" s="32"/>
      <c r="K240" s="5"/>
      <c r="L240" s="29"/>
      <c r="M240" s="119"/>
    </row>
    <row r="241" spans="1:16" x14ac:dyDescent="0.25">
      <c r="A241" s="6">
        <v>228</v>
      </c>
      <c r="B241" s="14" t="s">
        <v>280</v>
      </c>
      <c r="C241" s="10">
        <v>46.4</v>
      </c>
      <c r="D241" s="13" t="s">
        <v>25</v>
      </c>
      <c r="E241" s="23">
        <v>0.8</v>
      </c>
      <c r="F241" s="23">
        <v>1.1000000000000001</v>
      </c>
      <c r="G241" s="16">
        <f t="shared" si="6"/>
        <v>0.30000000000000004</v>
      </c>
      <c r="H241" s="22">
        <f>G8/C243*C241</f>
        <v>0.26596912951937429</v>
      </c>
      <c r="I241" s="19">
        <f t="shared" si="7"/>
        <v>0.56596912951937428</v>
      </c>
      <c r="J241" s="32"/>
      <c r="K241" s="5"/>
      <c r="L241" s="29"/>
      <c r="M241" s="119"/>
    </row>
    <row r="242" spans="1:16" x14ac:dyDescent="0.25">
      <c r="A242" s="6">
        <v>229</v>
      </c>
      <c r="B242" s="14" t="s">
        <v>281</v>
      </c>
      <c r="C242" s="10">
        <v>45.5</v>
      </c>
      <c r="D242" s="13" t="s">
        <v>25</v>
      </c>
      <c r="E242" s="23">
        <v>1.1000000000000001</v>
      </c>
      <c r="F242" s="23">
        <v>2</v>
      </c>
      <c r="G242" s="16">
        <f t="shared" si="6"/>
        <v>0.89999999999999991</v>
      </c>
      <c r="H242" s="22">
        <f>G8/C243*C242</f>
        <v>0.26081024554162779</v>
      </c>
      <c r="I242" s="19">
        <f t="shared" si="7"/>
        <v>1.1608102455416276</v>
      </c>
      <c r="J242" s="32"/>
      <c r="K242" s="5"/>
      <c r="L242" s="29"/>
      <c r="M242" s="119"/>
    </row>
    <row r="243" spans="1:16" x14ac:dyDescent="0.25">
      <c r="A243" s="168" t="s">
        <v>3</v>
      </c>
      <c r="B243" s="169"/>
      <c r="C243" s="170">
        <f>SUM(C14:C242)</f>
        <v>14343.799999999996</v>
      </c>
      <c r="D243" s="171"/>
      <c r="E243" s="172">
        <f>SUM(E14:E242)</f>
        <v>291.09999999999985</v>
      </c>
      <c r="F243" s="172">
        <f>SUM(F14:F242)</f>
        <v>471.10000000000036</v>
      </c>
      <c r="G243" s="172">
        <f>SUM(G14:G242)</f>
        <v>180.00000000000003</v>
      </c>
      <c r="H243" s="172">
        <f>SUM(H14:H242)</f>
        <v>82.220000000000013</v>
      </c>
      <c r="I243" s="172">
        <f>SUM(I14:I242)</f>
        <v>262.22000000000003</v>
      </c>
      <c r="J243" s="3"/>
      <c r="K243" s="5"/>
      <c r="M243" s="5"/>
    </row>
    <row r="244" spans="1:16" x14ac:dyDescent="0.25">
      <c r="A244" s="77"/>
      <c r="B244" s="77"/>
      <c r="C244" s="77"/>
      <c r="D244" s="77"/>
      <c r="E244" s="78"/>
      <c r="F244" s="78"/>
      <c r="G244" s="79"/>
      <c r="H244" s="80"/>
      <c r="I244" s="80"/>
      <c r="J244" s="75"/>
      <c r="K244" s="81"/>
      <c r="M244" s="5"/>
      <c r="P244" s="71"/>
    </row>
    <row r="245" spans="1:16" ht="36.75" x14ac:dyDescent="0.25">
      <c r="A245" s="173" t="s">
        <v>16</v>
      </c>
      <c r="B245" s="72" t="s">
        <v>27</v>
      </c>
      <c r="C245" s="93" t="str">
        <f>C13</f>
        <v>Общая площадь, м2</v>
      </c>
      <c r="D245" s="174" t="s">
        <v>24</v>
      </c>
      <c r="E245" s="175" t="s">
        <v>287</v>
      </c>
      <c r="F245" s="2" t="str">
        <f>F13</f>
        <v>Показания  на 22.12.18</v>
      </c>
      <c r="G245" s="2" t="str">
        <f>G13</f>
        <v>Разница, Гкал</v>
      </c>
      <c r="H245" s="2" t="str">
        <f>H13</f>
        <v>Отопление МОП, Гкал</v>
      </c>
      <c r="I245" s="2" t="str">
        <f>I13</f>
        <v>Всего, Гкал</v>
      </c>
      <c r="J245" s="82"/>
      <c r="K245" s="81"/>
      <c r="M245" s="5"/>
      <c r="O245" s="26"/>
    </row>
    <row r="246" spans="1:16" x14ac:dyDescent="0.25">
      <c r="A246" s="24" t="s">
        <v>14</v>
      </c>
      <c r="B246" s="176" t="s">
        <v>130</v>
      </c>
      <c r="C246" s="95">
        <v>95.8</v>
      </c>
      <c r="D246" s="177" t="s">
        <v>25</v>
      </c>
      <c r="E246" s="178">
        <v>6.6</v>
      </c>
      <c r="F246" s="178">
        <v>6.6</v>
      </c>
      <c r="G246" s="178">
        <f t="shared" ref="G246:G266" si="8">F246-E246</f>
        <v>0</v>
      </c>
      <c r="H246" s="179">
        <f>G11/C267*C246</f>
        <v>5.308151434091247</v>
      </c>
      <c r="I246" s="178">
        <f t="shared" ref="I246:I260" si="9">G246+H246</f>
        <v>5.308151434091247</v>
      </c>
      <c r="J246" s="82"/>
      <c r="K246" s="81"/>
      <c r="M246" s="5"/>
      <c r="O246" s="26"/>
    </row>
    <row r="247" spans="1:16" x14ac:dyDescent="0.25">
      <c r="A247" s="24" t="s">
        <v>15</v>
      </c>
      <c r="B247" s="176" t="s">
        <v>131</v>
      </c>
      <c r="C247" s="95">
        <v>81.400000000000006</v>
      </c>
      <c r="D247" s="177" t="s">
        <v>25</v>
      </c>
      <c r="E247" s="178">
        <v>5.0999999999999996</v>
      </c>
      <c r="F247" s="178">
        <v>5.0999999999999996</v>
      </c>
      <c r="G247" s="178">
        <f t="shared" si="8"/>
        <v>0</v>
      </c>
      <c r="H247" s="179">
        <f>G11/C267*C247</f>
        <v>4.5102664586119783</v>
      </c>
      <c r="I247" s="178">
        <f t="shared" si="9"/>
        <v>4.5102664586119783</v>
      </c>
      <c r="J247" s="82"/>
      <c r="K247" s="81"/>
      <c r="M247" s="5"/>
      <c r="O247" s="26"/>
    </row>
    <row r="248" spans="1:16" x14ac:dyDescent="0.25">
      <c r="A248" s="24" t="s">
        <v>143</v>
      </c>
      <c r="B248" s="176" t="s">
        <v>146</v>
      </c>
      <c r="C248" s="95">
        <v>150.5</v>
      </c>
      <c r="D248" s="177" t="s">
        <v>25</v>
      </c>
      <c r="E248" s="178">
        <v>4.3</v>
      </c>
      <c r="F248" s="178">
        <v>4.3</v>
      </c>
      <c r="G248" s="178">
        <f t="shared" si="8"/>
        <v>0</v>
      </c>
      <c r="H248" s="179">
        <f>G11/C267*C248</f>
        <v>8.3390061673354143</v>
      </c>
      <c r="I248" s="178">
        <f t="shared" si="9"/>
        <v>8.3390061673354143</v>
      </c>
      <c r="J248" s="82"/>
      <c r="K248" s="81"/>
      <c r="M248" s="5"/>
      <c r="O248" s="26"/>
    </row>
    <row r="249" spans="1:16" x14ac:dyDescent="0.25">
      <c r="A249" s="24" t="s">
        <v>144</v>
      </c>
      <c r="B249" s="176" t="s">
        <v>147</v>
      </c>
      <c r="C249" s="95">
        <v>95.2</v>
      </c>
      <c r="D249" s="177" t="s">
        <v>25</v>
      </c>
      <c r="E249" s="178">
        <v>5</v>
      </c>
      <c r="F249" s="178">
        <v>5</v>
      </c>
      <c r="G249" s="178">
        <f t="shared" si="8"/>
        <v>0</v>
      </c>
      <c r="H249" s="179">
        <f>G11/C267*C249</f>
        <v>5.2749062267796107</v>
      </c>
      <c r="I249" s="178">
        <f t="shared" si="9"/>
        <v>5.2749062267796107</v>
      </c>
      <c r="J249" s="82"/>
      <c r="K249" s="81"/>
      <c r="M249" s="5"/>
      <c r="O249" s="26"/>
    </row>
    <row r="250" spans="1:16" x14ac:dyDescent="0.25">
      <c r="A250" s="24" t="s">
        <v>145</v>
      </c>
      <c r="B250" s="176" t="s">
        <v>148</v>
      </c>
      <c r="C250" s="95">
        <v>70.7</v>
      </c>
      <c r="D250" s="177" t="s">
        <v>25</v>
      </c>
      <c r="E250" s="178">
        <v>4.5999999999999996</v>
      </c>
      <c r="F250" s="178">
        <v>4.5999999999999996</v>
      </c>
      <c r="G250" s="178">
        <f t="shared" si="8"/>
        <v>0</v>
      </c>
      <c r="H250" s="179">
        <f>G11/C267*C250</f>
        <v>3.9173935948877991</v>
      </c>
      <c r="I250" s="178">
        <f t="shared" si="9"/>
        <v>3.9173935948877991</v>
      </c>
      <c r="J250" s="82"/>
      <c r="K250" s="81"/>
      <c r="M250" s="5"/>
      <c r="O250" s="26"/>
    </row>
    <row r="251" spans="1:16" x14ac:dyDescent="0.25">
      <c r="A251" s="24" t="s">
        <v>289</v>
      </c>
      <c r="B251" s="176"/>
      <c r="C251" s="96">
        <v>20</v>
      </c>
      <c r="D251" s="177"/>
      <c r="E251" s="178"/>
      <c r="F251" s="178"/>
      <c r="G251" s="178">
        <f t="shared" si="8"/>
        <v>0</v>
      </c>
      <c r="H251" s="179">
        <f>G11/C267*C251</f>
        <v>1.10817357705454</v>
      </c>
      <c r="I251" s="178">
        <f t="shared" si="9"/>
        <v>1.10817357705454</v>
      </c>
      <c r="J251" s="82"/>
      <c r="K251" s="81"/>
      <c r="M251" s="5"/>
      <c r="O251" s="26"/>
    </row>
    <row r="252" spans="1:16" x14ac:dyDescent="0.25">
      <c r="A252" s="24" t="s">
        <v>23</v>
      </c>
      <c r="B252" s="176" t="s">
        <v>132</v>
      </c>
      <c r="C252" s="95">
        <v>87.1</v>
      </c>
      <c r="D252" s="177" t="s">
        <v>25</v>
      </c>
      <c r="E252" s="178">
        <v>6</v>
      </c>
      <c r="F252" s="178">
        <v>6</v>
      </c>
      <c r="G252" s="178">
        <f t="shared" si="8"/>
        <v>0</v>
      </c>
      <c r="H252" s="179">
        <f>G11/C267*C252</f>
        <v>4.8260959280725215</v>
      </c>
      <c r="I252" s="178">
        <f t="shared" si="9"/>
        <v>4.8260959280725215</v>
      </c>
      <c r="J252" s="82"/>
      <c r="K252" s="81"/>
      <c r="M252" s="5"/>
      <c r="O252" s="26"/>
    </row>
    <row r="253" spans="1:16" x14ac:dyDescent="0.25">
      <c r="A253" s="24" t="s">
        <v>19</v>
      </c>
      <c r="B253" s="176" t="s">
        <v>133</v>
      </c>
      <c r="C253" s="95">
        <v>89.3</v>
      </c>
      <c r="D253" s="177" t="s">
        <v>25</v>
      </c>
      <c r="E253" s="178">
        <v>6.6</v>
      </c>
      <c r="F253" s="178">
        <v>6.6</v>
      </c>
      <c r="G253" s="178">
        <f t="shared" si="8"/>
        <v>0</v>
      </c>
      <c r="H253" s="179">
        <f>G11/C267*C253</f>
        <v>4.9479950215485209</v>
      </c>
      <c r="I253" s="178">
        <f t="shared" si="9"/>
        <v>4.9479950215485209</v>
      </c>
      <c r="J253" s="82"/>
      <c r="K253" s="84"/>
      <c r="O253" s="26"/>
    </row>
    <row r="254" spans="1:16" x14ac:dyDescent="0.25">
      <c r="A254" s="24" t="s">
        <v>20</v>
      </c>
      <c r="B254" s="176" t="s">
        <v>134</v>
      </c>
      <c r="C254" s="95">
        <v>88.5</v>
      </c>
      <c r="D254" s="177" t="s">
        <v>25</v>
      </c>
      <c r="E254" s="178">
        <v>4.8</v>
      </c>
      <c r="F254" s="178">
        <v>4.8</v>
      </c>
      <c r="G254" s="178">
        <f t="shared" si="8"/>
        <v>0</v>
      </c>
      <c r="H254" s="179">
        <f>G11/C267*C254</f>
        <v>4.9036680784663398</v>
      </c>
      <c r="I254" s="178">
        <f t="shared" si="9"/>
        <v>4.9036680784663398</v>
      </c>
      <c r="J254" s="82"/>
      <c r="K254" s="84"/>
      <c r="O254" s="26"/>
    </row>
    <row r="255" spans="1:16" x14ac:dyDescent="0.25">
      <c r="A255" s="24" t="s">
        <v>218</v>
      </c>
      <c r="B255" s="176" t="s">
        <v>219</v>
      </c>
      <c r="C255" s="95">
        <v>91.6</v>
      </c>
      <c r="D255" s="177" t="s">
        <v>25</v>
      </c>
      <c r="E255" s="178"/>
      <c r="F255" s="178"/>
      <c r="G255" s="178">
        <f t="shared" si="8"/>
        <v>0</v>
      </c>
      <c r="H255" s="179">
        <f>G11/C267*C255</f>
        <v>5.0754349829097931</v>
      </c>
      <c r="I255" s="178">
        <f t="shared" si="9"/>
        <v>5.0754349829097931</v>
      </c>
      <c r="J255" s="82"/>
      <c r="K255" s="84"/>
      <c r="O255" s="26"/>
    </row>
    <row r="256" spans="1:16" x14ac:dyDescent="0.25">
      <c r="A256" s="24" t="s">
        <v>288</v>
      </c>
      <c r="B256" s="176"/>
      <c r="C256" s="95">
        <v>16.8</v>
      </c>
      <c r="D256" s="177"/>
      <c r="E256" s="178"/>
      <c r="F256" s="178"/>
      <c r="G256" s="178">
        <f t="shared" si="8"/>
        <v>0</v>
      </c>
      <c r="H256" s="179">
        <f>G11/C267*C256</f>
        <v>0.93086580472581371</v>
      </c>
      <c r="I256" s="178">
        <f t="shared" si="9"/>
        <v>0.93086580472581371</v>
      </c>
      <c r="J256" s="82"/>
      <c r="K256" s="84"/>
      <c r="O256" s="26"/>
    </row>
    <row r="257" spans="1:16" x14ac:dyDescent="0.25">
      <c r="A257" s="24" t="s">
        <v>21</v>
      </c>
      <c r="B257" s="176" t="s">
        <v>135</v>
      </c>
      <c r="C257" s="95">
        <v>102.2</v>
      </c>
      <c r="D257" s="177" t="s">
        <v>25</v>
      </c>
      <c r="E257" s="178"/>
      <c r="F257" s="178"/>
      <c r="G257" s="178">
        <f t="shared" si="8"/>
        <v>0</v>
      </c>
      <c r="H257" s="179">
        <f>G11/C267*C257</f>
        <v>5.6627669787487003</v>
      </c>
      <c r="I257" s="178">
        <f t="shared" si="9"/>
        <v>5.6627669787487003</v>
      </c>
      <c r="J257" s="82"/>
      <c r="K257" s="84"/>
    </row>
    <row r="258" spans="1:16" x14ac:dyDescent="0.25">
      <c r="A258" s="24" t="s">
        <v>22</v>
      </c>
      <c r="B258" s="176" t="s">
        <v>136</v>
      </c>
      <c r="C258" s="95">
        <v>92.2</v>
      </c>
      <c r="D258" s="177" t="s">
        <v>25</v>
      </c>
      <c r="E258" s="178">
        <v>3.1</v>
      </c>
      <c r="F258" s="178">
        <v>3.1</v>
      </c>
      <c r="G258" s="178">
        <f t="shared" si="8"/>
        <v>0</v>
      </c>
      <c r="H258" s="179">
        <f>G11/C267*C258</f>
        <v>5.1086801902214303</v>
      </c>
      <c r="I258" s="178">
        <f t="shared" si="9"/>
        <v>5.1086801902214303</v>
      </c>
      <c r="J258" s="82"/>
      <c r="K258" s="84"/>
    </row>
    <row r="259" spans="1:16" x14ac:dyDescent="0.25">
      <c r="A259" s="24" t="s">
        <v>250</v>
      </c>
      <c r="B259" s="176" t="s">
        <v>252</v>
      </c>
      <c r="C259" s="95">
        <v>135.30000000000001</v>
      </c>
      <c r="D259" s="177" t="s">
        <v>25</v>
      </c>
      <c r="E259" s="178">
        <v>7.4</v>
      </c>
      <c r="F259" s="178">
        <v>7.4</v>
      </c>
      <c r="G259" s="178">
        <f t="shared" si="8"/>
        <v>0</v>
      </c>
      <c r="H259" s="179">
        <f>G11/C267*C259</f>
        <v>7.4967942487739645</v>
      </c>
      <c r="I259" s="178">
        <f t="shared" si="9"/>
        <v>7.4967942487739645</v>
      </c>
      <c r="J259" s="82"/>
      <c r="K259" s="84"/>
    </row>
    <row r="260" spans="1:16" x14ac:dyDescent="0.25">
      <c r="A260" s="24" t="s">
        <v>251</v>
      </c>
      <c r="B260" s="176" t="s">
        <v>253</v>
      </c>
      <c r="C260" s="95">
        <v>129.19999999999999</v>
      </c>
      <c r="D260" s="177" t="s">
        <v>25</v>
      </c>
      <c r="E260" s="178">
        <v>7.1</v>
      </c>
      <c r="F260" s="178">
        <v>7.1</v>
      </c>
      <c r="G260" s="178">
        <f t="shared" si="8"/>
        <v>0</v>
      </c>
      <c r="H260" s="179">
        <f>G11/C267*C260</f>
        <v>7.158801307772328</v>
      </c>
      <c r="I260" s="178">
        <f t="shared" si="9"/>
        <v>7.158801307772328</v>
      </c>
      <c r="J260" s="82"/>
      <c r="K260" s="84"/>
    </row>
    <row r="261" spans="1:16" ht="45" x14ac:dyDescent="0.25">
      <c r="A261" s="180" t="s">
        <v>137</v>
      </c>
      <c r="B261" s="176" t="s">
        <v>139</v>
      </c>
      <c r="C261" s="95"/>
      <c r="D261" s="177" t="s">
        <v>25</v>
      </c>
      <c r="E261" s="178">
        <v>8.1999999999999993</v>
      </c>
      <c r="F261" s="178">
        <v>8.1999999999999993</v>
      </c>
      <c r="G261" s="178">
        <f t="shared" si="8"/>
        <v>0</v>
      </c>
      <c r="H261" s="178"/>
      <c r="I261" s="178"/>
      <c r="J261" s="86"/>
      <c r="K261" s="87"/>
      <c r="M261" s="5"/>
    </row>
    <row r="262" spans="1:16" ht="45" x14ac:dyDescent="0.25">
      <c r="A262" s="180" t="s">
        <v>149</v>
      </c>
      <c r="B262" s="176" t="s">
        <v>150</v>
      </c>
      <c r="C262" s="95"/>
      <c r="D262" s="177" t="s">
        <v>25</v>
      </c>
      <c r="E262" s="178">
        <v>9.9</v>
      </c>
      <c r="F262" s="178">
        <v>9.9</v>
      </c>
      <c r="G262" s="178">
        <f t="shared" si="8"/>
        <v>0</v>
      </c>
      <c r="H262" s="178"/>
      <c r="I262" s="178"/>
      <c r="J262" s="86"/>
      <c r="K262" s="87"/>
      <c r="M262" s="5"/>
    </row>
    <row r="263" spans="1:16" ht="45" x14ac:dyDescent="0.25">
      <c r="A263" s="180" t="s">
        <v>138</v>
      </c>
      <c r="B263" s="176" t="s">
        <v>140</v>
      </c>
      <c r="C263" s="95"/>
      <c r="D263" s="177" t="s">
        <v>25</v>
      </c>
      <c r="E263" s="178">
        <v>5.5</v>
      </c>
      <c r="F263" s="178">
        <v>5.5</v>
      </c>
      <c r="G263" s="178">
        <f t="shared" si="8"/>
        <v>0</v>
      </c>
      <c r="H263" s="178"/>
      <c r="I263" s="178"/>
      <c r="J263" s="88"/>
      <c r="K263" s="88"/>
      <c r="L263" s="12"/>
      <c r="M263" s="21"/>
    </row>
    <row r="264" spans="1:16" ht="45" x14ac:dyDescent="0.25">
      <c r="A264" s="180" t="s">
        <v>220</v>
      </c>
      <c r="B264" s="176" t="s">
        <v>221</v>
      </c>
      <c r="C264" s="95"/>
      <c r="D264" s="177" t="s">
        <v>25</v>
      </c>
      <c r="E264" s="178">
        <v>3.5</v>
      </c>
      <c r="F264" s="178">
        <v>3.5</v>
      </c>
      <c r="G264" s="178">
        <f t="shared" si="8"/>
        <v>0</v>
      </c>
      <c r="H264" s="178"/>
      <c r="I264" s="178"/>
      <c r="J264" s="88"/>
      <c r="K264" s="88"/>
      <c r="L264" s="12"/>
      <c r="M264" s="21"/>
    </row>
    <row r="265" spans="1:16" ht="45" x14ac:dyDescent="0.25">
      <c r="A265" s="180" t="s">
        <v>142</v>
      </c>
      <c r="B265" s="176" t="s">
        <v>141</v>
      </c>
      <c r="C265" s="95"/>
      <c r="D265" s="177" t="s">
        <v>25</v>
      </c>
      <c r="E265" s="178">
        <v>5.2</v>
      </c>
      <c r="F265" s="178">
        <v>5.2</v>
      </c>
      <c r="G265" s="178">
        <f t="shared" si="8"/>
        <v>0</v>
      </c>
      <c r="H265" s="178"/>
      <c r="I265" s="178"/>
      <c r="J265" s="88"/>
      <c r="K265" s="88"/>
      <c r="L265" s="12"/>
      <c r="M265" s="21"/>
      <c r="P265" s="25"/>
    </row>
    <row r="266" spans="1:16" ht="45" x14ac:dyDescent="0.25">
      <c r="A266" s="180" t="s">
        <v>248</v>
      </c>
      <c r="B266" s="101" t="s">
        <v>249</v>
      </c>
      <c r="C266" s="97"/>
      <c r="D266" s="177" t="s">
        <v>25</v>
      </c>
      <c r="E266" s="167"/>
      <c r="F266" s="99"/>
      <c r="G266" s="178">
        <f t="shared" si="8"/>
        <v>0</v>
      </c>
      <c r="H266" s="100"/>
      <c r="I266" s="100"/>
      <c r="J266" s="88"/>
      <c r="K266" s="88"/>
      <c r="L266" s="12"/>
      <c r="M266" s="21"/>
      <c r="P266" s="12"/>
    </row>
    <row r="267" spans="1:16" x14ac:dyDescent="0.25">
      <c r="A267" s="181"/>
      <c r="B267" s="182" t="s">
        <v>293</v>
      </c>
      <c r="C267" s="97">
        <f>SUM(C246:C266)</f>
        <v>1345.8</v>
      </c>
      <c r="D267" s="98"/>
      <c r="E267" s="98"/>
      <c r="F267" s="99"/>
      <c r="G267" s="183">
        <f>SUM(G246:G266)</f>
        <v>0</v>
      </c>
      <c r="H267" s="183">
        <f t="shared" ref="H267:I267" si="10">SUM(H246:H266)</f>
        <v>74.568999999999988</v>
      </c>
      <c r="I267" s="183">
        <f t="shared" si="10"/>
        <v>74.568999999999988</v>
      </c>
      <c r="J267" s="88"/>
      <c r="K267" s="88"/>
      <c r="L267" s="12"/>
      <c r="M267" s="21"/>
      <c r="N267" s="12"/>
      <c r="O267" s="12"/>
      <c r="P267" s="12"/>
    </row>
    <row r="268" spans="1:16" x14ac:dyDescent="0.25">
      <c r="A268" s="83"/>
      <c r="B268" s="84"/>
      <c r="C268" s="84"/>
      <c r="D268" s="84"/>
      <c r="E268" s="84"/>
      <c r="F268" s="75"/>
      <c r="G268" s="17"/>
      <c r="H268" s="85"/>
      <c r="I268" s="75"/>
      <c r="J268" s="81"/>
      <c r="K268" s="84"/>
      <c r="N268" s="12"/>
      <c r="O268" s="12"/>
      <c r="P268" s="12"/>
    </row>
    <row r="269" spans="1:16" x14ac:dyDescent="0.25">
      <c r="A269" s="6"/>
      <c r="B269" s="170" t="s">
        <v>294</v>
      </c>
      <c r="C269" s="170">
        <f>C267+C243</f>
        <v>15689.599999999995</v>
      </c>
      <c r="D269" s="170"/>
      <c r="E269" s="170"/>
      <c r="F269" s="184"/>
      <c r="G269" s="185">
        <f>G267+G243</f>
        <v>180.00000000000003</v>
      </c>
      <c r="H269" s="185">
        <f>H267+H243</f>
        <v>156.78899999999999</v>
      </c>
      <c r="I269" s="185">
        <f>I267+I243</f>
        <v>336.78899999999999</v>
      </c>
      <c r="J269" s="81"/>
      <c r="K269" s="84"/>
      <c r="N269" s="12"/>
      <c r="O269" s="12"/>
      <c r="P269" s="12"/>
    </row>
    <row r="270" spans="1:16" x14ac:dyDescent="0.25">
      <c r="A270" s="83"/>
      <c r="B270" s="84"/>
      <c r="C270" s="84"/>
      <c r="D270" s="84"/>
      <c r="E270" s="84"/>
      <c r="F270" s="75"/>
      <c r="G270" s="17"/>
      <c r="H270" s="85"/>
      <c r="I270" s="75"/>
      <c r="J270" s="81"/>
      <c r="K270" s="84"/>
      <c r="N270" s="12"/>
      <c r="O270" s="12"/>
    </row>
    <row r="271" spans="1:16" x14ac:dyDescent="0.25">
      <c r="B271" s="9" t="s">
        <v>295</v>
      </c>
      <c r="G271" s="18" t="s">
        <v>296</v>
      </c>
    </row>
    <row r="274" spans="1:16" x14ac:dyDescent="0.25">
      <c r="A274" s="25"/>
      <c r="B274" s="9" t="s">
        <v>297</v>
      </c>
      <c r="G274" s="18" t="s">
        <v>298</v>
      </c>
      <c r="H274" s="25"/>
      <c r="I274" s="25"/>
      <c r="J274" s="25"/>
      <c r="K274" s="25"/>
      <c r="L274" s="25"/>
      <c r="M274" s="25"/>
      <c r="P274" s="25"/>
    </row>
  </sheetData>
  <mergeCells count="22">
    <mergeCell ref="A11:D11"/>
    <mergeCell ref="E11:F11"/>
    <mergeCell ref="O14:P14"/>
    <mergeCell ref="M58:U58"/>
    <mergeCell ref="L193:O193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Ноябрь18</vt:lpstr>
      <vt:lpstr>Декабрь18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2018-12-29T10:42:46Z</dcterms:modified>
</cp:coreProperties>
</file>