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385" yWindow="105" windowWidth="14430" windowHeight="12735" tabRatio="599"/>
  </bookViews>
  <sheets>
    <sheet name="Апрель 2018" sheetId="32" r:id="rId1"/>
    <sheet name="Март 2018" sheetId="31" r:id="rId2"/>
    <sheet name="Февраль 2018" sheetId="30" r:id="rId3"/>
    <sheet name="Январь 2018" sheetId="29" r:id="rId4"/>
    <sheet name="Декабрь 2017" sheetId="28" r:id="rId5"/>
  </sheets>
  <definedNames>
    <definedName name="_xlnm.Print_Titles" localSheetId="4">'Декабрь 2017'!$13:$13</definedName>
    <definedName name="_xlnm.Print_Titles" localSheetId="1">'Март 2018'!$13:$13</definedName>
    <definedName name="_xlnm.Print_Titles" localSheetId="2">'Февраль 2018'!$13:$13</definedName>
    <definedName name="_xlnm.Print_Titles" localSheetId="3">'Январь 2018'!$13:$13</definedName>
  </definedNames>
  <calcPr calcId="145621"/>
</workbook>
</file>

<file path=xl/calcChain.xml><?xml version="1.0" encoding="utf-8"?>
<calcChain xmlns="http://schemas.openxmlformats.org/spreadsheetml/2006/main">
  <c r="C151" i="32" l="1"/>
  <c r="F150" i="32"/>
  <c r="G150" i="32" s="1"/>
  <c r="F149" i="32"/>
  <c r="G149" i="32" s="1"/>
  <c r="G148" i="32"/>
  <c r="F148" i="32"/>
  <c r="F147" i="32"/>
  <c r="G147" i="32" s="1"/>
  <c r="F146" i="32"/>
  <c r="G146" i="32" s="1"/>
  <c r="F145" i="32"/>
  <c r="G145" i="32" s="1"/>
  <c r="G144" i="32"/>
  <c r="F144" i="32"/>
  <c r="F143" i="32"/>
  <c r="G143" i="32" s="1"/>
  <c r="F142" i="32"/>
  <c r="G142" i="32" s="1"/>
  <c r="F141" i="32"/>
  <c r="G141" i="32" s="1"/>
  <c r="G140" i="32"/>
  <c r="F140" i="32"/>
  <c r="F139" i="32"/>
  <c r="G139" i="32" s="1"/>
  <c r="F138" i="32"/>
  <c r="G138" i="32" s="1"/>
  <c r="D137" i="32"/>
  <c r="F137" i="32" s="1"/>
  <c r="G137" i="32" s="1"/>
  <c r="F136" i="32"/>
  <c r="G136" i="32" s="1"/>
  <c r="G135" i="32"/>
  <c r="F135" i="32"/>
  <c r="F134" i="32"/>
  <c r="G134" i="32" s="1"/>
  <c r="F133" i="32"/>
  <c r="G133" i="32" s="1"/>
  <c r="F132" i="32"/>
  <c r="G132" i="32" s="1"/>
  <c r="G131" i="32"/>
  <c r="F131" i="32"/>
  <c r="F130" i="32"/>
  <c r="G130" i="32" s="1"/>
  <c r="F129" i="32"/>
  <c r="G129" i="32" s="1"/>
  <c r="F128" i="32"/>
  <c r="G128" i="32" s="1"/>
  <c r="G127" i="32"/>
  <c r="F127" i="32"/>
  <c r="F126" i="32"/>
  <c r="G126" i="32" s="1"/>
  <c r="F125" i="32"/>
  <c r="G125" i="32" s="1"/>
  <c r="F124" i="32"/>
  <c r="G124" i="32" s="1"/>
  <c r="G123" i="32"/>
  <c r="F123" i="32"/>
  <c r="F122" i="32"/>
  <c r="G122" i="32" s="1"/>
  <c r="F121" i="32"/>
  <c r="G121" i="32" s="1"/>
  <c r="F120" i="32"/>
  <c r="G120" i="32" s="1"/>
  <c r="G119" i="32"/>
  <c r="F119" i="32"/>
  <c r="F118" i="32"/>
  <c r="G118" i="32" s="1"/>
  <c r="F117" i="32"/>
  <c r="G117" i="32" s="1"/>
  <c r="F116" i="32"/>
  <c r="G116" i="32" s="1"/>
  <c r="G115" i="32"/>
  <c r="F115" i="32"/>
  <c r="F114" i="32"/>
  <c r="G114" i="32" s="1"/>
  <c r="D114" i="32"/>
  <c r="F113" i="32"/>
  <c r="G113" i="32" s="1"/>
  <c r="F112" i="32"/>
  <c r="G112" i="32" s="1"/>
  <c r="F111" i="32"/>
  <c r="G111" i="32" s="1"/>
  <c r="G110" i="32"/>
  <c r="F110" i="32"/>
  <c r="G109" i="32"/>
  <c r="F109" i="32"/>
  <c r="F108" i="32"/>
  <c r="G108" i="32" s="1"/>
  <c r="F107" i="32"/>
  <c r="G107" i="32" s="1"/>
  <c r="F106" i="32"/>
  <c r="G106" i="32" s="1"/>
  <c r="G105" i="32"/>
  <c r="F105" i="32"/>
  <c r="F104" i="32"/>
  <c r="G104" i="32" s="1"/>
  <c r="F103" i="32"/>
  <c r="G103" i="32" s="1"/>
  <c r="F102" i="32"/>
  <c r="G102" i="32" s="1"/>
  <c r="G101" i="32"/>
  <c r="F101" i="32"/>
  <c r="F100" i="32"/>
  <c r="G100" i="32" s="1"/>
  <c r="F99" i="32"/>
  <c r="G99" i="32" s="1"/>
  <c r="F98" i="32"/>
  <c r="G98" i="32" s="1"/>
  <c r="G97" i="32"/>
  <c r="F97" i="32"/>
  <c r="F96" i="32"/>
  <c r="G96" i="32" s="1"/>
  <c r="F95" i="32"/>
  <c r="G95" i="32" s="1"/>
  <c r="F94" i="32"/>
  <c r="G94" i="32" s="1"/>
  <c r="G93" i="32"/>
  <c r="F93" i="32"/>
  <c r="F92" i="32"/>
  <c r="G92" i="32" s="1"/>
  <c r="F91" i="32"/>
  <c r="G91" i="32" s="1"/>
  <c r="F90" i="32"/>
  <c r="G90" i="32" s="1"/>
  <c r="G89" i="32"/>
  <c r="F89" i="32"/>
  <c r="F88" i="32"/>
  <c r="G88" i="32" s="1"/>
  <c r="F87" i="32"/>
  <c r="G87" i="32" s="1"/>
  <c r="F86" i="32"/>
  <c r="G86" i="32" s="1"/>
  <c r="G85" i="32"/>
  <c r="F85" i="32"/>
  <c r="F84" i="32"/>
  <c r="G84" i="32" s="1"/>
  <c r="F83" i="32"/>
  <c r="G83" i="32" s="1"/>
  <c r="F82" i="32"/>
  <c r="G82" i="32" s="1"/>
  <c r="G81" i="32"/>
  <c r="F81" i="32"/>
  <c r="F80" i="32"/>
  <c r="G80" i="32" s="1"/>
  <c r="F79" i="32"/>
  <c r="G79" i="32" s="1"/>
  <c r="F78" i="32"/>
  <c r="G78" i="32" s="1"/>
  <c r="G77" i="32"/>
  <c r="F77" i="32"/>
  <c r="F76" i="32"/>
  <c r="G76" i="32" s="1"/>
  <c r="F75" i="32"/>
  <c r="G75" i="32" s="1"/>
  <c r="F74" i="32"/>
  <c r="G74" i="32" s="1"/>
  <c r="G73" i="32"/>
  <c r="F73" i="32"/>
  <c r="F72" i="32"/>
  <c r="G72" i="32" s="1"/>
  <c r="F71" i="32"/>
  <c r="G71" i="32" s="1"/>
  <c r="F70" i="32"/>
  <c r="G70" i="32" s="1"/>
  <c r="G69" i="32"/>
  <c r="F69" i="32"/>
  <c r="F68" i="32"/>
  <c r="G68" i="32" s="1"/>
  <c r="F67" i="32"/>
  <c r="G67" i="32" s="1"/>
  <c r="F66" i="32"/>
  <c r="G66" i="32" s="1"/>
  <c r="G65" i="32"/>
  <c r="F65" i="32"/>
  <c r="F64" i="32"/>
  <c r="G64" i="32" s="1"/>
  <c r="F63" i="32"/>
  <c r="G63" i="32" s="1"/>
  <c r="F62" i="32"/>
  <c r="G62" i="32" s="1"/>
  <c r="G61" i="32"/>
  <c r="F61" i="32"/>
  <c r="F60" i="32"/>
  <c r="G60" i="32" s="1"/>
  <c r="F59" i="32"/>
  <c r="G59" i="32" s="1"/>
  <c r="F58" i="32"/>
  <c r="G58" i="32" s="1"/>
  <c r="G57" i="32"/>
  <c r="F57" i="32"/>
  <c r="F56" i="32"/>
  <c r="G56" i="32" s="1"/>
  <c r="F55" i="32"/>
  <c r="G55" i="32" s="1"/>
  <c r="F54" i="32"/>
  <c r="G54" i="32" s="1"/>
  <c r="G53" i="32"/>
  <c r="F53" i="32"/>
  <c r="F52" i="32"/>
  <c r="G52" i="32" s="1"/>
  <c r="F51" i="32"/>
  <c r="G51" i="32" s="1"/>
  <c r="F50" i="32"/>
  <c r="G50" i="32" s="1"/>
  <c r="G49" i="32"/>
  <c r="F49" i="32"/>
  <c r="F48" i="32"/>
  <c r="G48" i="32" s="1"/>
  <c r="F47" i="32"/>
  <c r="G47" i="32" s="1"/>
  <c r="F46" i="32"/>
  <c r="G46" i="32" s="1"/>
  <c r="G45" i="32"/>
  <c r="F45" i="32"/>
  <c r="F44" i="32"/>
  <c r="G44" i="32" s="1"/>
  <c r="H43" i="32"/>
  <c r="F42" i="32"/>
  <c r="G42" i="32" s="1"/>
  <c r="F41" i="32"/>
  <c r="G41" i="32" s="1"/>
  <c r="G40" i="32"/>
  <c r="F40" i="32"/>
  <c r="F39" i="32"/>
  <c r="G39" i="32" s="1"/>
  <c r="F38" i="32"/>
  <c r="G38" i="32" s="1"/>
  <c r="F37" i="32"/>
  <c r="G37" i="32" s="1"/>
  <c r="G36" i="32"/>
  <c r="F36" i="32"/>
  <c r="G35" i="32"/>
  <c r="F35" i="32"/>
  <c r="F34" i="32"/>
  <c r="G34" i="32" s="1"/>
  <c r="F33" i="32"/>
  <c r="G33" i="32" s="1"/>
  <c r="F32" i="32"/>
  <c r="G32" i="32" s="1"/>
  <c r="G31" i="32"/>
  <c r="F31" i="32"/>
  <c r="F30" i="32"/>
  <c r="G30" i="32" s="1"/>
  <c r="F29" i="32"/>
  <c r="G29" i="32" s="1"/>
  <c r="F28" i="32"/>
  <c r="G28" i="32" s="1"/>
  <c r="G27" i="32"/>
  <c r="F27" i="32"/>
  <c r="F26" i="32"/>
  <c r="G26" i="32" s="1"/>
  <c r="F25" i="32"/>
  <c r="G25" i="32" s="1"/>
  <c r="F24" i="32"/>
  <c r="G24" i="32" s="1"/>
  <c r="G23" i="32"/>
  <c r="F23" i="32"/>
  <c r="F22" i="32"/>
  <c r="G22" i="32" s="1"/>
  <c r="F21" i="32"/>
  <c r="G21" i="32" s="1"/>
  <c r="F20" i="32"/>
  <c r="G20" i="32" s="1"/>
  <c r="G19" i="32"/>
  <c r="F19" i="32"/>
  <c r="F18" i="32"/>
  <c r="G18" i="32" s="1"/>
  <c r="F17" i="32"/>
  <c r="G17" i="32" s="1"/>
  <c r="F16" i="32"/>
  <c r="G16" i="32" s="1"/>
  <c r="G15" i="32"/>
  <c r="F15" i="32"/>
  <c r="F14" i="32"/>
  <c r="F151" i="32" l="1"/>
  <c r="G14" i="32"/>
  <c r="G151" i="32" l="1"/>
  <c r="H9" i="32" s="1"/>
  <c r="H10" i="32" s="1"/>
  <c r="H149" i="32" l="1"/>
  <c r="I149" i="32" s="1"/>
  <c r="H147" i="32"/>
  <c r="I147" i="32" s="1"/>
  <c r="H145" i="32"/>
  <c r="I145" i="32" s="1"/>
  <c r="H143" i="32"/>
  <c r="I143" i="32" s="1"/>
  <c r="H141" i="32"/>
  <c r="I141" i="32" s="1"/>
  <c r="H139" i="32"/>
  <c r="I139" i="32" s="1"/>
  <c r="H137" i="32"/>
  <c r="I137" i="32" s="1"/>
  <c r="H136" i="32"/>
  <c r="I136" i="32" s="1"/>
  <c r="H134" i="32"/>
  <c r="I134" i="32" s="1"/>
  <c r="H132" i="32"/>
  <c r="I132" i="32" s="1"/>
  <c r="H130" i="32"/>
  <c r="I130" i="32" s="1"/>
  <c r="H128" i="32"/>
  <c r="I128" i="32" s="1"/>
  <c r="H126" i="32"/>
  <c r="I126" i="32" s="1"/>
  <c r="H124" i="32"/>
  <c r="I124" i="32" s="1"/>
  <c r="H122" i="32"/>
  <c r="I122" i="32" s="1"/>
  <c r="H120" i="32"/>
  <c r="I120" i="32" s="1"/>
  <c r="H118" i="32"/>
  <c r="I118" i="32" s="1"/>
  <c r="H150" i="32"/>
  <c r="I150" i="32" s="1"/>
  <c r="H148" i="32"/>
  <c r="I148" i="32" s="1"/>
  <c r="H146" i="32"/>
  <c r="I146" i="32" s="1"/>
  <c r="H144" i="32"/>
  <c r="I144" i="32" s="1"/>
  <c r="H142" i="32"/>
  <c r="I142" i="32" s="1"/>
  <c r="H140" i="32"/>
  <c r="I140" i="32" s="1"/>
  <c r="H138" i="32"/>
  <c r="I138" i="32" s="1"/>
  <c r="H135" i="32"/>
  <c r="I135" i="32" s="1"/>
  <c r="H133" i="32"/>
  <c r="I133" i="32" s="1"/>
  <c r="H131" i="32"/>
  <c r="I131" i="32" s="1"/>
  <c r="H129" i="32"/>
  <c r="I129" i="32" s="1"/>
  <c r="H127" i="32"/>
  <c r="I127" i="32" s="1"/>
  <c r="H125" i="32"/>
  <c r="I125" i="32" s="1"/>
  <c r="H123" i="32"/>
  <c r="I123" i="32" s="1"/>
  <c r="H121" i="32"/>
  <c r="I121" i="32" s="1"/>
  <c r="H119" i="32"/>
  <c r="I119" i="32" s="1"/>
  <c r="H117" i="32"/>
  <c r="I117" i="32" s="1"/>
  <c r="H115" i="32"/>
  <c r="I115" i="32" s="1"/>
  <c r="H112" i="32"/>
  <c r="I112" i="32" s="1"/>
  <c r="H110" i="32"/>
  <c r="I110" i="32" s="1"/>
  <c r="H108" i="32"/>
  <c r="I108" i="32" s="1"/>
  <c r="H106" i="32"/>
  <c r="I106" i="32" s="1"/>
  <c r="H104" i="32"/>
  <c r="I104" i="32" s="1"/>
  <c r="H102" i="32"/>
  <c r="I102" i="32" s="1"/>
  <c r="H100" i="32"/>
  <c r="I100" i="32" s="1"/>
  <c r="H98" i="32"/>
  <c r="I98" i="32" s="1"/>
  <c r="H96" i="32"/>
  <c r="I96" i="32" s="1"/>
  <c r="H94" i="32"/>
  <c r="I94" i="32" s="1"/>
  <c r="H92" i="32"/>
  <c r="I92" i="32" s="1"/>
  <c r="H90" i="32"/>
  <c r="I90" i="32" s="1"/>
  <c r="H88" i="32"/>
  <c r="I88" i="32" s="1"/>
  <c r="H86" i="32"/>
  <c r="I86" i="32" s="1"/>
  <c r="H84" i="32"/>
  <c r="I84" i="32" s="1"/>
  <c r="H82" i="32"/>
  <c r="I82" i="32" s="1"/>
  <c r="H80" i="32"/>
  <c r="I80" i="32" s="1"/>
  <c r="H78" i="32"/>
  <c r="I78" i="32" s="1"/>
  <c r="H76" i="32"/>
  <c r="I76" i="32" s="1"/>
  <c r="H74" i="32"/>
  <c r="I74" i="32" s="1"/>
  <c r="H72" i="32"/>
  <c r="I72" i="32" s="1"/>
  <c r="H70" i="32"/>
  <c r="I70" i="32" s="1"/>
  <c r="H116" i="32"/>
  <c r="I116" i="32" s="1"/>
  <c r="H114" i="32"/>
  <c r="I114" i="32" s="1"/>
  <c r="H113" i="32"/>
  <c r="I113" i="32" s="1"/>
  <c r="H111" i="32"/>
  <c r="I111" i="32" s="1"/>
  <c r="H109" i="32"/>
  <c r="I109" i="32" s="1"/>
  <c r="H107" i="32"/>
  <c r="I107" i="32" s="1"/>
  <c r="H105" i="32"/>
  <c r="I105" i="32" s="1"/>
  <c r="H103" i="32"/>
  <c r="I103" i="32" s="1"/>
  <c r="H101" i="32"/>
  <c r="I101" i="32" s="1"/>
  <c r="H99" i="32"/>
  <c r="I99" i="32" s="1"/>
  <c r="H97" i="32"/>
  <c r="I97" i="32" s="1"/>
  <c r="H95" i="32"/>
  <c r="I95" i="32" s="1"/>
  <c r="H93" i="32"/>
  <c r="I93" i="32" s="1"/>
  <c r="H91" i="32"/>
  <c r="I91" i="32" s="1"/>
  <c r="H89" i="32"/>
  <c r="I89" i="32" s="1"/>
  <c r="H87" i="32"/>
  <c r="I87" i="32" s="1"/>
  <c r="H85" i="32"/>
  <c r="I85" i="32" s="1"/>
  <c r="H83" i="32"/>
  <c r="I83" i="32" s="1"/>
  <c r="H81" i="32"/>
  <c r="I81" i="32" s="1"/>
  <c r="H79" i="32"/>
  <c r="I79" i="32" s="1"/>
  <c r="H77" i="32"/>
  <c r="I77" i="32" s="1"/>
  <c r="H75" i="32"/>
  <c r="I75" i="32" s="1"/>
  <c r="H73" i="32"/>
  <c r="I73" i="32" s="1"/>
  <c r="H71" i="32"/>
  <c r="I71" i="32" s="1"/>
  <c r="H69" i="32"/>
  <c r="I69" i="32" s="1"/>
  <c r="H67" i="32"/>
  <c r="I67" i="32" s="1"/>
  <c r="H65" i="32"/>
  <c r="I65" i="32" s="1"/>
  <c r="H63" i="32"/>
  <c r="I63" i="32" s="1"/>
  <c r="H61" i="32"/>
  <c r="I61" i="32" s="1"/>
  <c r="H59" i="32"/>
  <c r="I59" i="32" s="1"/>
  <c r="H57" i="32"/>
  <c r="I57" i="32" s="1"/>
  <c r="H55" i="32"/>
  <c r="I55" i="32" s="1"/>
  <c r="H53" i="32"/>
  <c r="I53" i="32" s="1"/>
  <c r="H51" i="32"/>
  <c r="I51" i="32" s="1"/>
  <c r="H49" i="32"/>
  <c r="I49" i="32" s="1"/>
  <c r="H47" i="32"/>
  <c r="I47" i="32" s="1"/>
  <c r="H45" i="32"/>
  <c r="I45" i="32" s="1"/>
  <c r="H42" i="32"/>
  <c r="I42" i="32" s="1"/>
  <c r="H40" i="32"/>
  <c r="I40" i="32" s="1"/>
  <c r="H38" i="32"/>
  <c r="I38" i="32" s="1"/>
  <c r="H36" i="32"/>
  <c r="I36" i="32" s="1"/>
  <c r="H68" i="32"/>
  <c r="I68" i="32" s="1"/>
  <c r="H66" i="32"/>
  <c r="I66" i="32" s="1"/>
  <c r="H64" i="32"/>
  <c r="I64" i="32" s="1"/>
  <c r="H24" i="32"/>
  <c r="I24" i="32" s="1"/>
  <c r="H20" i="32"/>
  <c r="I20" i="32" s="1"/>
  <c r="H35" i="32"/>
  <c r="I35" i="32" s="1"/>
  <c r="H33" i="32"/>
  <c r="I33" i="32" s="1"/>
  <c r="H31" i="32"/>
  <c r="I31" i="32" s="1"/>
  <c r="H29" i="32"/>
  <c r="I29" i="32" s="1"/>
  <c r="H27" i="32"/>
  <c r="I27" i="32" s="1"/>
  <c r="H25" i="32"/>
  <c r="I25" i="32" s="1"/>
  <c r="H23" i="32"/>
  <c r="I23" i="32" s="1"/>
  <c r="H21" i="32"/>
  <c r="I21" i="32" s="1"/>
  <c r="H19" i="32"/>
  <c r="I19" i="32" s="1"/>
  <c r="H17" i="32"/>
  <c r="I17" i="32" s="1"/>
  <c r="H15" i="32"/>
  <c r="I15" i="32" s="1"/>
  <c r="H62" i="32"/>
  <c r="I62" i="32" s="1"/>
  <c r="H60" i="32"/>
  <c r="I60" i="32" s="1"/>
  <c r="H58" i="32"/>
  <c r="I58" i="32" s="1"/>
  <c r="H56" i="32"/>
  <c r="I56" i="32" s="1"/>
  <c r="H54" i="32"/>
  <c r="I54" i="32" s="1"/>
  <c r="H52" i="32"/>
  <c r="I52" i="32" s="1"/>
  <c r="H50" i="32"/>
  <c r="I50" i="32" s="1"/>
  <c r="H48" i="32"/>
  <c r="I48" i="32" s="1"/>
  <c r="H46" i="32"/>
  <c r="I46" i="32" s="1"/>
  <c r="H44" i="32"/>
  <c r="I44" i="32" s="1"/>
  <c r="H41" i="32"/>
  <c r="I41" i="32" s="1"/>
  <c r="H39" i="32"/>
  <c r="I39" i="32" s="1"/>
  <c r="H37" i="32"/>
  <c r="I37" i="32" s="1"/>
  <c r="H34" i="32"/>
  <c r="I34" i="32" s="1"/>
  <c r="H32" i="32"/>
  <c r="I32" i="32" s="1"/>
  <c r="H30" i="32"/>
  <c r="I30" i="32" s="1"/>
  <c r="H28" i="32"/>
  <c r="I28" i="32" s="1"/>
  <c r="H26" i="32"/>
  <c r="I26" i="32" s="1"/>
  <c r="H22" i="32"/>
  <c r="I22" i="32" s="1"/>
  <c r="H18" i="32"/>
  <c r="I18" i="32" s="1"/>
  <c r="H16" i="32"/>
  <c r="I16" i="32" s="1"/>
  <c r="H14" i="32"/>
  <c r="H151" i="32" l="1"/>
  <c r="I14" i="32"/>
  <c r="I151" i="32" l="1"/>
  <c r="E137" i="31" l="1"/>
  <c r="E114" i="31"/>
  <c r="E107" i="31"/>
  <c r="E52" i="31"/>
  <c r="F36" i="29"/>
  <c r="F36" i="28"/>
  <c r="E151" i="31" l="1"/>
  <c r="C151" i="31"/>
  <c r="F150" i="31"/>
  <c r="G150" i="31" s="1"/>
  <c r="F149" i="31"/>
  <c r="G149" i="31" s="1"/>
  <c r="F148" i="31"/>
  <c r="G148" i="31" s="1"/>
  <c r="F147" i="31"/>
  <c r="G147" i="31" s="1"/>
  <c r="F146" i="31"/>
  <c r="G146" i="31" s="1"/>
  <c r="F145" i="31"/>
  <c r="G145" i="31" s="1"/>
  <c r="F144" i="31"/>
  <c r="G144" i="31" s="1"/>
  <c r="F143" i="31"/>
  <c r="G143" i="31" s="1"/>
  <c r="F142" i="31"/>
  <c r="G142" i="31" s="1"/>
  <c r="F141" i="31"/>
  <c r="G141" i="31" s="1"/>
  <c r="F140" i="31"/>
  <c r="G140" i="31" s="1"/>
  <c r="F139" i="31"/>
  <c r="G139" i="31" s="1"/>
  <c r="F138" i="31"/>
  <c r="G138" i="31" s="1"/>
  <c r="F137" i="31"/>
  <c r="G137" i="31" s="1"/>
  <c r="F136" i="31"/>
  <c r="G136" i="31" s="1"/>
  <c r="F135" i="31"/>
  <c r="G135" i="31" s="1"/>
  <c r="F134" i="31"/>
  <c r="G134" i="31" s="1"/>
  <c r="F133" i="31"/>
  <c r="G133" i="31" s="1"/>
  <c r="F132" i="31"/>
  <c r="G132" i="31" s="1"/>
  <c r="F131" i="31"/>
  <c r="G131" i="31" s="1"/>
  <c r="F130" i="31"/>
  <c r="G130" i="31" s="1"/>
  <c r="F129" i="31"/>
  <c r="G129" i="31" s="1"/>
  <c r="F128" i="31"/>
  <c r="G128" i="31" s="1"/>
  <c r="F127" i="31"/>
  <c r="G127" i="31" s="1"/>
  <c r="F126" i="31"/>
  <c r="G126" i="31" s="1"/>
  <c r="F125" i="31"/>
  <c r="G125" i="31" s="1"/>
  <c r="F124" i="31"/>
  <c r="G124" i="31" s="1"/>
  <c r="F123" i="31"/>
  <c r="G123" i="31" s="1"/>
  <c r="F122" i="31"/>
  <c r="G122" i="31" s="1"/>
  <c r="F121" i="31"/>
  <c r="G121" i="31" s="1"/>
  <c r="F120" i="31"/>
  <c r="G120" i="31" s="1"/>
  <c r="F119" i="31"/>
  <c r="G119" i="31" s="1"/>
  <c r="F118" i="31"/>
  <c r="G118" i="31" s="1"/>
  <c r="G117" i="31"/>
  <c r="F117" i="31"/>
  <c r="F116" i="31"/>
  <c r="G116" i="31" s="1"/>
  <c r="F115" i="31"/>
  <c r="G115" i="31" s="1"/>
  <c r="F114" i="31"/>
  <c r="G114" i="31" s="1"/>
  <c r="F113" i="31"/>
  <c r="G113" i="31" s="1"/>
  <c r="F112" i="31"/>
  <c r="G112" i="31" s="1"/>
  <c r="F111" i="31"/>
  <c r="G111" i="31" s="1"/>
  <c r="F110" i="31"/>
  <c r="G110" i="31" s="1"/>
  <c r="F109" i="31"/>
  <c r="G109" i="31" s="1"/>
  <c r="F108" i="31"/>
  <c r="G108" i="31" s="1"/>
  <c r="F107" i="31"/>
  <c r="G107" i="31" s="1"/>
  <c r="F106" i="31"/>
  <c r="G106" i="31" s="1"/>
  <c r="F105" i="31"/>
  <c r="G105" i="31" s="1"/>
  <c r="F104" i="31"/>
  <c r="G104" i="31" s="1"/>
  <c r="F103" i="31"/>
  <c r="G103" i="31" s="1"/>
  <c r="F102" i="31"/>
  <c r="G102" i="31" s="1"/>
  <c r="F101" i="31"/>
  <c r="G101" i="31" s="1"/>
  <c r="F100" i="31"/>
  <c r="G100" i="31" s="1"/>
  <c r="F99" i="31"/>
  <c r="G99" i="31" s="1"/>
  <c r="F98" i="31"/>
  <c r="G98" i="31" s="1"/>
  <c r="F97" i="31"/>
  <c r="G97" i="31" s="1"/>
  <c r="F96" i="31"/>
  <c r="G96" i="31" s="1"/>
  <c r="F95" i="31"/>
  <c r="G95" i="31" s="1"/>
  <c r="F94" i="31"/>
  <c r="G94" i="31" s="1"/>
  <c r="F93" i="31"/>
  <c r="G93" i="31" s="1"/>
  <c r="F92" i="31"/>
  <c r="G92" i="31" s="1"/>
  <c r="F91" i="31"/>
  <c r="G91" i="31" s="1"/>
  <c r="F90" i="31"/>
  <c r="G90" i="31" s="1"/>
  <c r="F89" i="31"/>
  <c r="G89" i="31" s="1"/>
  <c r="F88" i="31"/>
  <c r="G88" i="31" s="1"/>
  <c r="F87" i="31"/>
  <c r="G87" i="31" s="1"/>
  <c r="F86" i="31"/>
  <c r="G86" i="31" s="1"/>
  <c r="F85" i="31"/>
  <c r="G85" i="31" s="1"/>
  <c r="F84" i="31"/>
  <c r="G84" i="31" s="1"/>
  <c r="F83" i="31"/>
  <c r="G83" i="31" s="1"/>
  <c r="F82" i="31"/>
  <c r="G82" i="31" s="1"/>
  <c r="F81" i="31"/>
  <c r="G81" i="31" s="1"/>
  <c r="F80" i="31"/>
  <c r="G80" i="31" s="1"/>
  <c r="F79" i="31"/>
  <c r="G79" i="31" s="1"/>
  <c r="F78" i="31"/>
  <c r="G78" i="31" s="1"/>
  <c r="F77" i="31"/>
  <c r="G77" i="31" s="1"/>
  <c r="F76" i="31"/>
  <c r="G76" i="31" s="1"/>
  <c r="F75" i="31"/>
  <c r="G75" i="31" s="1"/>
  <c r="F74" i="31"/>
  <c r="G74" i="31" s="1"/>
  <c r="F73" i="31"/>
  <c r="G73" i="31" s="1"/>
  <c r="F72" i="31"/>
  <c r="G72" i="31" s="1"/>
  <c r="F71" i="31"/>
  <c r="G71" i="31" s="1"/>
  <c r="F70" i="31"/>
  <c r="G70" i="31" s="1"/>
  <c r="F69" i="31"/>
  <c r="G69" i="31" s="1"/>
  <c r="F68" i="31"/>
  <c r="G68" i="31" s="1"/>
  <c r="F67" i="31"/>
  <c r="G67" i="31" s="1"/>
  <c r="F66" i="31"/>
  <c r="G66" i="31" s="1"/>
  <c r="F65" i="31"/>
  <c r="G65" i="31" s="1"/>
  <c r="F64" i="31"/>
  <c r="G64" i="31" s="1"/>
  <c r="F63" i="31"/>
  <c r="G63" i="31" s="1"/>
  <c r="F62" i="31"/>
  <c r="G62" i="31" s="1"/>
  <c r="F61" i="31"/>
  <c r="G61" i="31" s="1"/>
  <c r="F60" i="31"/>
  <c r="G60" i="31" s="1"/>
  <c r="F59" i="31"/>
  <c r="G59" i="31" s="1"/>
  <c r="F58" i="31"/>
  <c r="G58" i="31" s="1"/>
  <c r="F57" i="31"/>
  <c r="G57" i="31" s="1"/>
  <c r="F56" i="31"/>
  <c r="G56" i="31" s="1"/>
  <c r="F55" i="31"/>
  <c r="G55" i="31" s="1"/>
  <c r="F54" i="31"/>
  <c r="G54" i="31" s="1"/>
  <c r="F53" i="31"/>
  <c r="G53" i="31" s="1"/>
  <c r="F52" i="31"/>
  <c r="G52" i="31" s="1"/>
  <c r="F51" i="31"/>
  <c r="G51" i="31" s="1"/>
  <c r="F50" i="31"/>
  <c r="G50" i="31" s="1"/>
  <c r="F49" i="31"/>
  <c r="G49" i="31" s="1"/>
  <c r="F48" i="31"/>
  <c r="G48" i="31" s="1"/>
  <c r="F47" i="31"/>
  <c r="G47" i="31" s="1"/>
  <c r="F46" i="31"/>
  <c r="G46" i="31" s="1"/>
  <c r="G45" i="31"/>
  <c r="F45" i="31"/>
  <c r="F44" i="31"/>
  <c r="G44" i="31" s="1"/>
  <c r="H43" i="31"/>
  <c r="F42" i="31"/>
  <c r="G42" i="31" s="1"/>
  <c r="F41" i="31"/>
  <c r="G41" i="31" s="1"/>
  <c r="F40" i="31"/>
  <c r="G40" i="31" s="1"/>
  <c r="F39" i="31"/>
  <c r="G39" i="31" s="1"/>
  <c r="F38" i="31"/>
  <c r="G38" i="31" s="1"/>
  <c r="F37" i="31"/>
  <c r="G37" i="31" s="1"/>
  <c r="G36" i="31"/>
  <c r="F36" i="31"/>
  <c r="F35" i="31"/>
  <c r="G35" i="31" s="1"/>
  <c r="F34" i="31"/>
  <c r="G34" i="31" s="1"/>
  <c r="F33" i="31"/>
  <c r="G33" i="31" s="1"/>
  <c r="F32" i="31"/>
  <c r="G32" i="31" s="1"/>
  <c r="F31" i="31"/>
  <c r="G31" i="31" s="1"/>
  <c r="F30" i="31"/>
  <c r="G30" i="31" s="1"/>
  <c r="F29" i="31"/>
  <c r="G29" i="31" s="1"/>
  <c r="F28" i="31"/>
  <c r="G28" i="31" s="1"/>
  <c r="F27" i="31"/>
  <c r="G27" i="31" s="1"/>
  <c r="F26" i="31"/>
  <c r="G26" i="31" s="1"/>
  <c r="F25" i="31"/>
  <c r="G25" i="31" s="1"/>
  <c r="F24" i="31"/>
  <c r="G24" i="31" s="1"/>
  <c r="F23" i="31"/>
  <c r="G23" i="31" s="1"/>
  <c r="F22" i="31"/>
  <c r="G22" i="31" s="1"/>
  <c r="F21" i="31"/>
  <c r="G21" i="31" s="1"/>
  <c r="F20" i="31"/>
  <c r="G20" i="31" s="1"/>
  <c r="F19" i="31"/>
  <c r="G19" i="31" s="1"/>
  <c r="F18" i="31"/>
  <c r="G18" i="31" s="1"/>
  <c r="F17" i="31"/>
  <c r="G17" i="31" s="1"/>
  <c r="F16" i="31"/>
  <c r="G16" i="31" s="1"/>
  <c r="F15" i="31"/>
  <c r="G15" i="31" s="1"/>
  <c r="F14" i="31"/>
  <c r="G14" i="31" s="1"/>
  <c r="G151" i="31" l="1"/>
  <c r="H9" i="31" s="1"/>
  <c r="H10" i="31" s="1"/>
  <c r="F151" i="31"/>
  <c r="G27" i="30"/>
  <c r="H150" i="31" l="1"/>
  <c r="I150" i="31" s="1"/>
  <c r="H148" i="31"/>
  <c r="I148" i="31" s="1"/>
  <c r="H146" i="31"/>
  <c r="I146" i="31" s="1"/>
  <c r="H144" i="31"/>
  <c r="I144" i="31" s="1"/>
  <c r="H142" i="31"/>
  <c r="I142" i="31" s="1"/>
  <c r="H140" i="31"/>
  <c r="I140" i="31" s="1"/>
  <c r="H138" i="31"/>
  <c r="I138" i="31" s="1"/>
  <c r="H136" i="31"/>
  <c r="I136" i="31" s="1"/>
  <c r="H134" i="31"/>
  <c r="I134" i="31" s="1"/>
  <c r="H132" i="31"/>
  <c r="I132" i="31" s="1"/>
  <c r="H130" i="31"/>
  <c r="I130" i="31" s="1"/>
  <c r="H128" i="31"/>
  <c r="I128" i="31" s="1"/>
  <c r="H126" i="31"/>
  <c r="I126" i="31" s="1"/>
  <c r="H124" i="31"/>
  <c r="I124" i="31" s="1"/>
  <c r="H122" i="31"/>
  <c r="I122" i="31" s="1"/>
  <c r="H120" i="31"/>
  <c r="I120" i="31" s="1"/>
  <c r="H149" i="31"/>
  <c r="I149" i="31" s="1"/>
  <c r="H147" i="31"/>
  <c r="I147" i="31" s="1"/>
  <c r="H145" i="31"/>
  <c r="I145" i="31" s="1"/>
  <c r="H143" i="31"/>
  <c r="I143" i="31" s="1"/>
  <c r="H141" i="31"/>
  <c r="I141" i="31" s="1"/>
  <c r="H139" i="31"/>
  <c r="I139" i="31" s="1"/>
  <c r="H137" i="31"/>
  <c r="I137" i="31" s="1"/>
  <c r="H135" i="31"/>
  <c r="I135" i="31" s="1"/>
  <c r="H133" i="31"/>
  <c r="I133" i="31" s="1"/>
  <c r="H131" i="31"/>
  <c r="I131" i="31" s="1"/>
  <c r="H129" i="31"/>
  <c r="I129" i="31" s="1"/>
  <c r="H127" i="31"/>
  <c r="I127" i="31" s="1"/>
  <c r="H125" i="31"/>
  <c r="I125" i="31" s="1"/>
  <c r="H123" i="31"/>
  <c r="I123" i="31" s="1"/>
  <c r="H121" i="31"/>
  <c r="I121" i="31" s="1"/>
  <c r="H119" i="31"/>
  <c r="I119" i="31" s="1"/>
  <c r="H117" i="31"/>
  <c r="I117" i="31" s="1"/>
  <c r="H115" i="31"/>
  <c r="I115" i="31" s="1"/>
  <c r="H113" i="31"/>
  <c r="I113" i="31" s="1"/>
  <c r="H111" i="31"/>
  <c r="I111" i="31" s="1"/>
  <c r="H118" i="31"/>
  <c r="I118" i="31" s="1"/>
  <c r="H116" i="31"/>
  <c r="I116" i="31" s="1"/>
  <c r="H114" i="31"/>
  <c r="I114" i="31" s="1"/>
  <c r="H112" i="31"/>
  <c r="I112" i="31" s="1"/>
  <c r="H110" i="31"/>
  <c r="I110" i="31" s="1"/>
  <c r="H108" i="31"/>
  <c r="I108" i="31" s="1"/>
  <c r="H106" i="31"/>
  <c r="I106" i="31" s="1"/>
  <c r="H104" i="31"/>
  <c r="I104" i="31" s="1"/>
  <c r="H102" i="31"/>
  <c r="I102" i="31" s="1"/>
  <c r="H100" i="31"/>
  <c r="I100" i="31" s="1"/>
  <c r="H98" i="31"/>
  <c r="I98" i="31" s="1"/>
  <c r="H96" i="31"/>
  <c r="I96" i="31" s="1"/>
  <c r="H94" i="31"/>
  <c r="I94" i="31" s="1"/>
  <c r="H92" i="31"/>
  <c r="I92" i="31" s="1"/>
  <c r="H90" i="31"/>
  <c r="I90" i="31" s="1"/>
  <c r="H88" i="31"/>
  <c r="I88" i="31" s="1"/>
  <c r="H86" i="31"/>
  <c r="I86" i="31" s="1"/>
  <c r="H84" i="31"/>
  <c r="I84" i="31" s="1"/>
  <c r="H82" i="31"/>
  <c r="I82" i="31" s="1"/>
  <c r="H80" i="31"/>
  <c r="I80" i="31" s="1"/>
  <c r="H78" i="31"/>
  <c r="I78" i="31" s="1"/>
  <c r="H76" i="31"/>
  <c r="I76" i="31" s="1"/>
  <c r="H109" i="31"/>
  <c r="I109" i="31" s="1"/>
  <c r="H107" i="31"/>
  <c r="I107" i="31" s="1"/>
  <c r="H105" i="31"/>
  <c r="I105" i="31" s="1"/>
  <c r="H103" i="31"/>
  <c r="I103" i="31" s="1"/>
  <c r="H101" i="31"/>
  <c r="I101" i="31" s="1"/>
  <c r="H99" i="31"/>
  <c r="I99" i="31" s="1"/>
  <c r="H97" i="31"/>
  <c r="I97" i="31" s="1"/>
  <c r="H95" i="31"/>
  <c r="I95" i="31" s="1"/>
  <c r="H93" i="31"/>
  <c r="I93" i="31" s="1"/>
  <c r="H91" i="31"/>
  <c r="I91" i="31" s="1"/>
  <c r="H89" i="31"/>
  <c r="I89" i="31" s="1"/>
  <c r="H87" i="31"/>
  <c r="I87" i="31" s="1"/>
  <c r="H85" i="31"/>
  <c r="I85" i="31" s="1"/>
  <c r="H83" i="31"/>
  <c r="I83" i="31" s="1"/>
  <c r="H81" i="31"/>
  <c r="I81" i="31" s="1"/>
  <c r="H79" i="31"/>
  <c r="I79" i="31" s="1"/>
  <c r="H77" i="31"/>
  <c r="I77" i="31" s="1"/>
  <c r="H75" i="31"/>
  <c r="I75" i="31" s="1"/>
  <c r="H73" i="31"/>
  <c r="I73" i="31" s="1"/>
  <c r="H71" i="31"/>
  <c r="I71" i="31" s="1"/>
  <c r="H69" i="31"/>
  <c r="I69" i="31" s="1"/>
  <c r="H67" i="31"/>
  <c r="I67" i="31" s="1"/>
  <c r="H65" i="31"/>
  <c r="I65" i="31" s="1"/>
  <c r="H63" i="31"/>
  <c r="I63" i="31" s="1"/>
  <c r="H61" i="31"/>
  <c r="I61" i="31" s="1"/>
  <c r="H59" i="31"/>
  <c r="I59" i="31" s="1"/>
  <c r="H57" i="31"/>
  <c r="I57" i="31" s="1"/>
  <c r="H55" i="31"/>
  <c r="I55" i="31" s="1"/>
  <c r="H53" i="31"/>
  <c r="I53" i="31" s="1"/>
  <c r="H51" i="31"/>
  <c r="I51" i="31" s="1"/>
  <c r="H49" i="31"/>
  <c r="I49" i="31" s="1"/>
  <c r="H47" i="31"/>
  <c r="I47" i="31" s="1"/>
  <c r="H45" i="31"/>
  <c r="I45" i="31" s="1"/>
  <c r="H42" i="31"/>
  <c r="I42" i="31" s="1"/>
  <c r="H40" i="31"/>
  <c r="I40" i="31" s="1"/>
  <c r="H38" i="31"/>
  <c r="I38" i="31" s="1"/>
  <c r="H36" i="31"/>
  <c r="I36" i="31" s="1"/>
  <c r="H31" i="31"/>
  <c r="I31" i="31" s="1"/>
  <c r="H25" i="31"/>
  <c r="I25" i="31" s="1"/>
  <c r="H19" i="31"/>
  <c r="I19" i="31" s="1"/>
  <c r="H17" i="31"/>
  <c r="I17" i="31" s="1"/>
  <c r="H74" i="31"/>
  <c r="I74" i="31" s="1"/>
  <c r="H72" i="31"/>
  <c r="I72" i="31" s="1"/>
  <c r="H70" i="31"/>
  <c r="I70" i="31" s="1"/>
  <c r="H68" i="31"/>
  <c r="I68" i="31" s="1"/>
  <c r="H66" i="31"/>
  <c r="I66" i="31" s="1"/>
  <c r="H64" i="31"/>
  <c r="I64" i="31" s="1"/>
  <c r="H62" i="31"/>
  <c r="I62" i="31" s="1"/>
  <c r="H60" i="31"/>
  <c r="I60" i="31" s="1"/>
  <c r="H58" i="31"/>
  <c r="I58" i="31" s="1"/>
  <c r="H56" i="31"/>
  <c r="I56" i="31" s="1"/>
  <c r="H54" i="31"/>
  <c r="I54" i="31" s="1"/>
  <c r="H52" i="31"/>
  <c r="I52" i="31" s="1"/>
  <c r="H50" i="31"/>
  <c r="I50" i="31" s="1"/>
  <c r="H48" i="31"/>
  <c r="I48" i="31" s="1"/>
  <c r="H46" i="31"/>
  <c r="I46" i="31" s="1"/>
  <c r="H44" i="31"/>
  <c r="I44" i="31" s="1"/>
  <c r="H41" i="31"/>
  <c r="I41" i="31" s="1"/>
  <c r="H39" i="31"/>
  <c r="I39" i="31" s="1"/>
  <c r="H37" i="31"/>
  <c r="I37" i="31" s="1"/>
  <c r="H34" i="31"/>
  <c r="I34" i="31" s="1"/>
  <c r="H32" i="31"/>
  <c r="I32" i="31" s="1"/>
  <c r="H30" i="31"/>
  <c r="I30" i="31" s="1"/>
  <c r="H28" i="31"/>
  <c r="I28" i="31" s="1"/>
  <c r="H26" i="31"/>
  <c r="I26" i="31" s="1"/>
  <c r="H24" i="31"/>
  <c r="I24" i="31" s="1"/>
  <c r="H22" i="31"/>
  <c r="I22" i="31" s="1"/>
  <c r="H20" i="31"/>
  <c r="I20" i="31" s="1"/>
  <c r="H18" i="31"/>
  <c r="I18" i="31" s="1"/>
  <c r="H16" i="31"/>
  <c r="I16" i="31" s="1"/>
  <c r="H14" i="31"/>
  <c r="H35" i="31"/>
  <c r="I35" i="31" s="1"/>
  <c r="H33" i="31"/>
  <c r="I33" i="31" s="1"/>
  <c r="H29" i="31"/>
  <c r="I29" i="31" s="1"/>
  <c r="H27" i="31"/>
  <c r="I27" i="31" s="1"/>
  <c r="H23" i="31"/>
  <c r="I23" i="31" s="1"/>
  <c r="H21" i="31"/>
  <c r="I21" i="31" s="1"/>
  <c r="H15" i="31"/>
  <c r="I15" i="31" s="1"/>
  <c r="F151" i="30"/>
  <c r="D151" i="30"/>
  <c r="G150" i="30"/>
  <c r="H150" i="30" s="1"/>
  <c r="G149" i="30"/>
  <c r="H149" i="30" s="1"/>
  <c r="G148" i="30"/>
  <c r="H148" i="30" s="1"/>
  <c r="G147" i="30"/>
  <c r="H147" i="30" s="1"/>
  <c r="G146" i="30"/>
  <c r="H146" i="30" s="1"/>
  <c r="G145" i="30"/>
  <c r="H145" i="30" s="1"/>
  <c r="G144" i="30"/>
  <c r="H144" i="30" s="1"/>
  <c r="G143" i="30"/>
  <c r="H143" i="30" s="1"/>
  <c r="G142" i="30"/>
  <c r="H142" i="30" s="1"/>
  <c r="G141" i="30"/>
  <c r="H141" i="30" s="1"/>
  <c r="G140" i="30"/>
  <c r="H140" i="30" s="1"/>
  <c r="G139" i="30"/>
  <c r="H139" i="30" s="1"/>
  <c r="G138" i="30"/>
  <c r="H138" i="30" s="1"/>
  <c r="G137" i="30"/>
  <c r="H137" i="30" s="1"/>
  <c r="G136" i="30"/>
  <c r="H136" i="30" s="1"/>
  <c r="H135" i="30"/>
  <c r="G135" i="30"/>
  <c r="G134" i="30"/>
  <c r="H134" i="30" s="1"/>
  <c r="G133" i="30"/>
  <c r="H133" i="30" s="1"/>
  <c r="G132" i="30"/>
  <c r="H132" i="30" s="1"/>
  <c r="G131" i="30"/>
  <c r="H131" i="30" s="1"/>
  <c r="G130" i="30"/>
  <c r="H130" i="30" s="1"/>
  <c r="G129" i="30"/>
  <c r="H129" i="30" s="1"/>
  <c r="G128" i="30"/>
  <c r="H128" i="30" s="1"/>
  <c r="G127" i="30"/>
  <c r="H127" i="30" s="1"/>
  <c r="G126" i="30"/>
  <c r="H126" i="30" s="1"/>
  <c r="G125" i="30"/>
  <c r="H125" i="30" s="1"/>
  <c r="G124" i="30"/>
  <c r="H124" i="30" s="1"/>
  <c r="H123" i="30"/>
  <c r="G123" i="30"/>
  <c r="G122" i="30"/>
  <c r="H122" i="30" s="1"/>
  <c r="G121" i="30"/>
  <c r="H121" i="30" s="1"/>
  <c r="G120" i="30"/>
  <c r="H120" i="30" s="1"/>
  <c r="G119" i="30"/>
  <c r="H119" i="30" s="1"/>
  <c r="G118" i="30"/>
  <c r="H118" i="30" s="1"/>
  <c r="G117" i="30"/>
  <c r="H117" i="30" s="1"/>
  <c r="G116" i="30"/>
  <c r="H116" i="30" s="1"/>
  <c r="G115" i="30"/>
  <c r="H115" i="30" s="1"/>
  <c r="G114" i="30"/>
  <c r="H114" i="30" s="1"/>
  <c r="G113" i="30"/>
  <c r="H113" i="30" s="1"/>
  <c r="G112" i="30"/>
  <c r="H112" i="30" s="1"/>
  <c r="G111" i="30"/>
  <c r="H111" i="30" s="1"/>
  <c r="G110" i="30"/>
  <c r="H110" i="30" s="1"/>
  <c r="H109" i="30"/>
  <c r="G109" i="30"/>
  <c r="G108" i="30"/>
  <c r="H108" i="30" s="1"/>
  <c r="G107" i="30"/>
  <c r="H107" i="30" s="1"/>
  <c r="G106" i="30"/>
  <c r="H106" i="30" s="1"/>
  <c r="G105" i="30"/>
  <c r="H105" i="30" s="1"/>
  <c r="G104" i="30"/>
  <c r="H104" i="30" s="1"/>
  <c r="G103" i="30"/>
  <c r="H103" i="30" s="1"/>
  <c r="G102" i="30"/>
  <c r="H102" i="30" s="1"/>
  <c r="G101" i="30"/>
  <c r="H101" i="30" s="1"/>
  <c r="G100" i="30"/>
  <c r="H100" i="30" s="1"/>
  <c r="G99" i="30"/>
  <c r="H99" i="30" s="1"/>
  <c r="G98" i="30"/>
  <c r="H98" i="30" s="1"/>
  <c r="G97" i="30"/>
  <c r="H97" i="30" s="1"/>
  <c r="G96" i="30"/>
  <c r="H96" i="30" s="1"/>
  <c r="G95" i="30"/>
  <c r="H95" i="30" s="1"/>
  <c r="G94" i="30"/>
  <c r="H94" i="30" s="1"/>
  <c r="H93" i="30"/>
  <c r="G93" i="30"/>
  <c r="G92" i="30"/>
  <c r="H92" i="30" s="1"/>
  <c r="G91" i="30"/>
  <c r="H91" i="30" s="1"/>
  <c r="G90" i="30"/>
  <c r="H90" i="30" s="1"/>
  <c r="G89" i="30"/>
  <c r="H89" i="30" s="1"/>
  <c r="G88" i="30"/>
  <c r="H88" i="30" s="1"/>
  <c r="G87" i="30"/>
  <c r="H87" i="30" s="1"/>
  <c r="G86" i="30"/>
  <c r="H86" i="30" s="1"/>
  <c r="G85" i="30"/>
  <c r="H85" i="30" s="1"/>
  <c r="G84" i="30"/>
  <c r="H84" i="30" s="1"/>
  <c r="G83" i="30"/>
  <c r="H83" i="30" s="1"/>
  <c r="G82" i="30"/>
  <c r="H82" i="30" s="1"/>
  <c r="G81" i="30"/>
  <c r="H81" i="30" s="1"/>
  <c r="G80" i="30"/>
  <c r="H80" i="30" s="1"/>
  <c r="G79" i="30"/>
  <c r="H79" i="30" s="1"/>
  <c r="G78" i="30"/>
  <c r="H78" i="30" s="1"/>
  <c r="H77" i="30"/>
  <c r="G77" i="30"/>
  <c r="G76" i="30"/>
  <c r="H76" i="30" s="1"/>
  <c r="G75" i="30"/>
  <c r="H75" i="30" s="1"/>
  <c r="G74" i="30"/>
  <c r="H74" i="30" s="1"/>
  <c r="G73" i="30"/>
  <c r="H73" i="30" s="1"/>
  <c r="G72" i="30"/>
  <c r="H72" i="30" s="1"/>
  <c r="G71" i="30"/>
  <c r="H71" i="30" s="1"/>
  <c r="G70" i="30"/>
  <c r="H70" i="30" s="1"/>
  <c r="G69" i="30"/>
  <c r="H69" i="30" s="1"/>
  <c r="G68" i="30"/>
  <c r="H68" i="30" s="1"/>
  <c r="G67" i="30"/>
  <c r="G66" i="30"/>
  <c r="H66" i="30" s="1"/>
  <c r="G65" i="30"/>
  <c r="H65" i="30" s="1"/>
  <c r="G64" i="30"/>
  <c r="H64" i="30" s="1"/>
  <c r="G63" i="30"/>
  <c r="H63" i="30" s="1"/>
  <c r="G62" i="30"/>
  <c r="H62" i="30" s="1"/>
  <c r="G61" i="30"/>
  <c r="H61" i="30" s="1"/>
  <c r="G60" i="30"/>
  <c r="H60" i="30" s="1"/>
  <c r="G59" i="30"/>
  <c r="H59" i="30" s="1"/>
  <c r="G58" i="30"/>
  <c r="H58" i="30" s="1"/>
  <c r="G57" i="30"/>
  <c r="H57" i="30" s="1"/>
  <c r="G56" i="30"/>
  <c r="H56" i="30" s="1"/>
  <c r="G55" i="30"/>
  <c r="H55" i="30" s="1"/>
  <c r="G54" i="30"/>
  <c r="H54" i="30" s="1"/>
  <c r="G53" i="30"/>
  <c r="H53" i="30" s="1"/>
  <c r="G52" i="30"/>
  <c r="H52" i="30" s="1"/>
  <c r="G51" i="30"/>
  <c r="H51" i="30" s="1"/>
  <c r="G50" i="30"/>
  <c r="H50" i="30" s="1"/>
  <c r="H49" i="30"/>
  <c r="G49" i="30"/>
  <c r="G48" i="30"/>
  <c r="H48" i="30" s="1"/>
  <c r="G47" i="30"/>
  <c r="H47" i="30" s="1"/>
  <c r="G46" i="30"/>
  <c r="H46" i="30" s="1"/>
  <c r="G45" i="30"/>
  <c r="H45" i="30" s="1"/>
  <c r="G44" i="30"/>
  <c r="H44" i="30" s="1"/>
  <c r="I43" i="30"/>
  <c r="G42" i="30"/>
  <c r="H42" i="30" s="1"/>
  <c r="G41" i="30"/>
  <c r="H41" i="30" s="1"/>
  <c r="G40" i="30"/>
  <c r="H40" i="30" s="1"/>
  <c r="G39" i="30"/>
  <c r="H39" i="30" s="1"/>
  <c r="G38" i="30"/>
  <c r="H38" i="30" s="1"/>
  <c r="G37" i="30"/>
  <c r="H37" i="30" s="1"/>
  <c r="H36" i="30"/>
  <c r="G36" i="30"/>
  <c r="G35" i="30"/>
  <c r="H35" i="30" s="1"/>
  <c r="G34" i="30"/>
  <c r="H34" i="30" s="1"/>
  <c r="G33" i="30"/>
  <c r="H33" i="30" s="1"/>
  <c r="G32" i="30"/>
  <c r="H32" i="30" s="1"/>
  <c r="G31" i="30"/>
  <c r="H31" i="30" s="1"/>
  <c r="G30" i="30"/>
  <c r="H30" i="30" s="1"/>
  <c r="G29" i="30"/>
  <c r="H29" i="30" s="1"/>
  <c r="H28" i="30"/>
  <c r="G28" i="30"/>
  <c r="H27" i="30"/>
  <c r="G26" i="30"/>
  <c r="H26" i="30" s="1"/>
  <c r="G25" i="30"/>
  <c r="H25" i="30" s="1"/>
  <c r="G24" i="30"/>
  <c r="H24" i="30" s="1"/>
  <c r="G23" i="30"/>
  <c r="H23" i="30" s="1"/>
  <c r="G22" i="30"/>
  <c r="H22" i="30" s="1"/>
  <c r="G21" i="30"/>
  <c r="H21" i="30" s="1"/>
  <c r="G20" i="30"/>
  <c r="H20" i="30" s="1"/>
  <c r="G19" i="30"/>
  <c r="H19" i="30" s="1"/>
  <c r="G18" i="30"/>
  <c r="H18" i="30" s="1"/>
  <c r="G17" i="30"/>
  <c r="H17" i="30" s="1"/>
  <c r="G16" i="30"/>
  <c r="H16" i="30" s="1"/>
  <c r="G15" i="30"/>
  <c r="H15" i="30" s="1"/>
  <c r="G14" i="30"/>
  <c r="H14" i="30" s="1"/>
  <c r="H151" i="31" l="1"/>
  <c r="I14" i="31"/>
  <c r="H67" i="30"/>
  <c r="G151" i="30"/>
  <c r="H151" i="30"/>
  <c r="I9" i="30" s="1"/>
  <c r="I10" i="30" s="1"/>
  <c r="I28" i="30" s="1"/>
  <c r="I151" i="31" l="1"/>
  <c r="I150" i="30"/>
  <c r="J150" i="30" s="1"/>
  <c r="I148" i="30"/>
  <c r="J148" i="30" s="1"/>
  <c r="I146" i="30"/>
  <c r="J146" i="30" s="1"/>
  <c r="I144" i="30"/>
  <c r="J144" i="30" s="1"/>
  <c r="I142" i="30"/>
  <c r="J142" i="30" s="1"/>
  <c r="I140" i="30"/>
  <c r="J140" i="30" s="1"/>
  <c r="I138" i="30"/>
  <c r="J138" i="30" s="1"/>
  <c r="I136" i="30"/>
  <c r="J136" i="30" s="1"/>
  <c r="I134" i="30"/>
  <c r="J134" i="30" s="1"/>
  <c r="I132" i="30"/>
  <c r="J132" i="30" s="1"/>
  <c r="I130" i="30"/>
  <c r="J130" i="30" s="1"/>
  <c r="I128" i="30"/>
  <c r="J128" i="30" s="1"/>
  <c r="I126" i="30"/>
  <c r="J126" i="30" s="1"/>
  <c r="I124" i="30"/>
  <c r="J124" i="30" s="1"/>
  <c r="I122" i="30"/>
  <c r="J122" i="30" s="1"/>
  <c r="I120" i="30"/>
  <c r="J120" i="30" s="1"/>
  <c r="I118" i="30"/>
  <c r="J118" i="30" s="1"/>
  <c r="I116" i="30"/>
  <c r="J116" i="30" s="1"/>
  <c r="I114" i="30"/>
  <c r="J114" i="30" s="1"/>
  <c r="I112" i="30"/>
  <c r="J112" i="30" s="1"/>
  <c r="I110" i="30"/>
  <c r="J110" i="30" s="1"/>
  <c r="I149" i="30"/>
  <c r="J149" i="30" s="1"/>
  <c r="I147" i="30"/>
  <c r="J147" i="30" s="1"/>
  <c r="I145" i="30"/>
  <c r="J145" i="30" s="1"/>
  <c r="I143" i="30"/>
  <c r="J143" i="30" s="1"/>
  <c r="I141" i="30"/>
  <c r="J141" i="30" s="1"/>
  <c r="I139" i="30"/>
  <c r="J139" i="30" s="1"/>
  <c r="I137" i="30"/>
  <c r="J137" i="30" s="1"/>
  <c r="I135" i="30"/>
  <c r="J135" i="30" s="1"/>
  <c r="I133" i="30"/>
  <c r="J133" i="30" s="1"/>
  <c r="I131" i="30"/>
  <c r="J131" i="30" s="1"/>
  <c r="I129" i="30"/>
  <c r="J129" i="30" s="1"/>
  <c r="I127" i="30"/>
  <c r="J127" i="30" s="1"/>
  <c r="I125" i="30"/>
  <c r="J125" i="30" s="1"/>
  <c r="I123" i="30"/>
  <c r="J123" i="30" s="1"/>
  <c r="I121" i="30"/>
  <c r="J121" i="30" s="1"/>
  <c r="I119" i="30"/>
  <c r="J119" i="30" s="1"/>
  <c r="I117" i="30"/>
  <c r="J117" i="30" s="1"/>
  <c r="I115" i="30"/>
  <c r="J115" i="30" s="1"/>
  <c r="I113" i="30"/>
  <c r="J113" i="30" s="1"/>
  <c r="I111" i="30"/>
  <c r="J111" i="30" s="1"/>
  <c r="I108" i="30"/>
  <c r="J108" i="30" s="1"/>
  <c r="I106" i="30"/>
  <c r="J106" i="30" s="1"/>
  <c r="I104" i="30"/>
  <c r="J104" i="30" s="1"/>
  <c r="I102" i="30"/>
  <c r="J102" i="30" s="1"/>
  <c r="I100" i="30"/>
  <c r="J100" i="30" s="1"/>
  <c r="I98" i="30"/>
  <c r="J98" i="30" s="1"/>
  <c r="I96" i="30"/>
  <c r="J96" i="30" s="1"/>
  <c r="I94" i="30"/>
  <c r="J94" i="30" s="1"/>
  <c r="I92" i="30"/>
  <c r="J92" i="30" s="1"/>
  <c r="I90" i="30"/>
  <c r="J90" i="30" s="1"/>
  <c r="I88" i="30"/>
  <c r="J88" i="30" s="1"/>
  <c r="I86" i="30"/>
  <c r="J86" i="30" s="1"/>
  <c r="I84" i="30"/>
  <c r="J84" i="30" s="1"/>
  <c r="I82" i="30"/>
  <c r="J82" i="30" s="1"/>
  <c r="I80" i="30"/>
  <c r="J80" i="30" s="1"/>
  <c r="I78" i="30"/>
  <c r="J78" i="30" s="1"/>
  <c r="I76" i="30"/>
  <c r="J76" i="30" s="1"/>
  <c r="I109" i="30"/>
  <c r="J109" i="30" s="1"/>
  <c r="I107" i="30"/>
  <c r="J107" i="30" s="1"/>
  <c r="I105" i="30"/>
  <c r="J105" i="30" s="1"/>
  <c r="I103" i="30"/>
  <c r="J103" i="30" s="1"/>
  <c r="I101" i="30"/>
  <c r="J101" i="30" s="1"/>
  <c r="I99" i="30"/>
  <c r="J99" i="30" s="1"/>
  <c r="I97" i="30"/>
  <c r="J97" i="30" s="1"/>
  <c r="I95" i="30"/>
  <c r="J95" i="30" s="1"/>
  <c r="I93" i="30"/>
  <c r="J93" i="30" s="1"/>
  <c r="I91" i="30"/>
  <c r="J91" i="30" s="1"/>
  <c r="I89" i="30"/>
  <c r="J89" i="30" s="1"/>
  <c r="I87" i="30"/>
  <c r="J87" i="30" s="1"/>
  <c r="I85" i="30"/>
  <c r="J85" i="30" s="1"/>
  <c r="I83" i="30"/>
  <c r="J83" i="30" s="1"/>
  <c r="I81" i="30"/>
  <c r="J81" i="30" s="1"/>
  <c r="I79" i="30"/>
  <c r="J79" i="30" s="1"/>
  <c r="I77" i="30"/>
  <c r="J77" i="30" s="1"/>
  <c r="I75" i="30"/>
  <c r="J75" i="30" s="1"/>
  <c r="I73" i="30"/>
  <c r="J73" i="30" s="1"/>
  <c r="I71" i="30"/>
  <c r="J71" i="30" s="1"/>
  <c r="I69" i="30"/>
  <c r="J69" i="30" s="1"/>
  <c r="I67" i="30"/>
  <c r="J67" i="30" s="1"/>
  <c r="I65" i="30"/>
  <c r="J65" i="30" s="1"/>
  <c r="I63" i="30"/>
  <c r="J63" i="30" s="1"/>
  <c r="I61" i="30"/>
  <c r="J61" i="30" s="1"/>
  <c r="I59" i="30"/>
  <c r="J59" i="30" s="1"/>
  <c r="I57" i="30"/>
  <c r="J57" i="30" s="1"/>
  <c r="I55" i="30"/>
  <c r="J55" i="30" s="1"/>
  <c r="I53" i="30"/>
  <c r="J53" i="30" s="1"/>
  <c r="I51" i="30"/>
  <c r="J51" i="30" s="1"/>
  <c r="I49" i="30"/>
  <c r="J49" i="30" s="1"/>
  <c r="I47" i="30"/>
  <c r="J47" i="30" s="1"/>
  <c r="I45" i="30"/>
  <c r="J45" i="30" s="1"/>
  <c r="I42" i="30"/>
  <c r="J42" i="30" s="1"/>
  <c r="I40" i="30"/>
  <c r="J40" i="30" s="1"/>
  <c r="I38" i="30"/>
  <c r="J38" i="30" s="1"/>
  <c r="I36" i="30"/>
  <c r="J36" i="30" s="1"/>
  <c r="I34" i="30"/>
  <c r="J34" i="30" s="1"/>
  <c r="I21" i="30"/>
  <c r="J21" i="30" s="1"/>
  <c r="I15" i="30"/>
  <c r="J15" i="30" s="1"/>
  <c r="I74" i="30"/>
  <c r="J74" i="30" s="1"/>
  <c r="I72" i="30"/>
  <c r="J72" i="30" s="1"/>
  <c r="I70" i="30"/>
  <c r="J70" i="30" s="1"/>
  <c r="I68" i="30"/>
  <c r="J68" i="30" s="1"/>
  <c r="I66" i="30"/>
  <c r="J66" i="30" s="1"/>
  <c r="I64" i="30"/>
  <c r="J64" i="30" s="1"/>
  <c r="I62" i="30"/>
  <c r="J62" i="30" s="1"/>
  <c r="I60" i="30"/>
  <c r="J60" i="30" s="1"/>
  <c r="I58" i="30"/>
  <c r="J58" i="30" s="1"/>
  <c r="I56" i="30"/>
  <c r="J56" i="30" s="1"/>
  <c r="I54" i="30"/>
  <c r="J54" i="30" s="1"/>
  <c r="I52" i="30"/>
  <c r="J52" i="30" s="1"/>
  <c r="I50" i="30"/>
  <c r="J50" i="30" s="1"/>
  <c r="I48" i="30"/>
  <c r="J48" i="30" s="1"/>
  <c r="I46" i="30"/>
  <c r="J46" i="30" s="1"/>
  <c r="I44" i="30"/>
  <c r="J44" i="30" s="1"/>
  <c r="I41" i="30"/>
  <c r="J41" i="30" s="1"/>
  <c r="I39" i="30"/>
  <c r="J39" i="30" s="1"/>
  <c r="I37" i="30"/>
  <c r="J37" i="30" s="1"/>
  <c r="I35" i="30"/>
  <c r="J35" i="30" s="1"/>
  <c r="I32" i="30"/>
  <c r="J32" i="30" s="1"/>
  <c r="I30" i="30"/>
  <c r="J30" i="30" s="1"/>
  <c r="J28" i="30"/>
  <c r="I26" i="30"/>
  <c r="J26" i="30" s="1"/>
  <c r="I24" i="30"/>
  <c r="J24" i="30" s="1"/>
  <c r="I22" i="30"/>
  <c r="J22" i="30" s="1"/>
  <c r="I20" i="30"/>
  <c r="J20" i="30" s="1"/>
  <c r="I18" i="30"/>
  <c r="J18" i="30" s="1"/>
  <c r="I16" i="30"/>
  <c r="J16" i="30" s="1"/>
  <c r="I14" i="30"/>
  <c r="I33" i="30"/>
  <c r="J33" i="30" s="1"/>
  <c r="I31" i="30"/>
  <c r="J31" i="30" s="1"/>
  <c r="I29" i="30"/>
  <c r="J29" i="30" s="1"/>
  <c r="I27" i="30"/>
  <c r="J27" i="30" s="1"/>
  <c r="I25" i="30"/>
  <c r="J25" i="30" s="1"/>
  <c r="I23" i="30"/>
  <c r="J23" i="30" s="1"/>
  <c r="I19" i="30"/>
  <c r="J19" i="30" s="1"/>
  <c r="I17" i="30"/>
  <c r="J17" i="30" s="1"/>
  <c r="F151" i="29"/>
  <c r="D151" i="29"/>
  <c r="H150" i="29"/>
  <c r="G150" i="29"/>
  <c r="H149" i="29"/>
  <c r="G149" i="29"/>
  <c r="H148" i="29"/>
  <c r="G148" i="29"/>
  <c r="H147" i="29"/>
  <c r="G147" i="29"/>
  <c r="H146" i="29"/>
  <c r="G146" i="29"/>
  <c r="H145" i="29"/>
  <c r="G145" i="29"/>
  <c r="H144" i="29"/>
  <c r="G144" i="29"/>
  <c r="H143" i="29"/>
  <c r="G143" i="29"/>
  <c r="H142" i="29"/>
  <c r="G142" i="29"/>
  <c r="H141" i="29"/>
  <c r="G141" i="29"/>
  <c r="H140" i="29"/>
  <c r="G140" i="29"/>
  <c r="H139" i="29"/>
  <c r="G139" i="29"/>
  <c r="H138" i="29"/>
  <c r="G138" i="29"/>
  <c r="H137" i="29"/>
  <c r="G137" i="29"/>
  <c r="H136" i="29"/>
  <c r="G136" i="29"/>
  <c r="H135" i="29"/>
  <c r="G135" i="29"/>
  <c r="H134" i="29"/>
  <c r="G134" i="29"/>
  <c r="H133" i="29"/>
  <c r="G133" i="29"/>
  <c r="H132" i="29"/>
  <c r="G132" i="29"/>
  <c r="H131" i="29"/>
  <c r="G131" i="29"/>
  <c r="G130" i="29"/>
  <c r="H130" i="29" s="1"/>
  <c r="G129" i="29"/>
  <c r="H129" i="29" s="1"/>
  <c r="G128" i="29"/>
  <c r="H128" i="29" s="1"/>
  <c r="G127" i="29"/>
  <c r="H127" i="29" s="1"/>
  <c r="G126" i="29"/>
  <c r="H126" i="29" s="1"/>
  <c r="G125" i="29"/>
  <c r="H125" i="29" s="1"/>
  <c r="G124" i="29"/>
  <c r="H124" i="29" s="1"/>
  <c r="G123" i="29"/>
  <c r="H123" i="29" s="1"/>
  <c r="G122" i="29"/>
  <c r="H122" i="29" s="1"/>
  <c r="G121" i="29"/>
  <c r="H121" i="29" s="1"/>
  <c r="G120" i="29"/>
  <c r="H120" i="29" s="1"/>
  <c r="G119" i="29"/>
  <c r="H119" i="29" s="1"/>
  <c r="G118" i="29"/>
  <c r="H118" i="29" s="1"/>
  <c r="G117" i="29"/>
  <c r="H117" i="29" s="1"/>
  <c r="G116" i="29"/>
  <c r="H116" i="29" s="1"/>
  <c r="G115" i="29"/>
  <c r="H115" i="29" s="1"/>
  <c r="G114" i="29"/>
  <c r="H114" i="29" s="1"/>
  <c r="G113" i="29"/>
  <c r="H113" i="29" s="1"/>
  <c r="G112" i="29"/>
  <c r="H112" i="29" s="1"/>
  <c r="G111" i="29"/>
  <c r="H111" i="29" s="1"/>
  <c r="G110" i="29"/>
  <c r="H110" i="29" s="1"/>
  <c r="G109" i="29"/>
  <c r="H109" i="29" s="1"/>
  <c r="H108" i="29"/>
  <c r="G108" i="29"/>
  <c r="H107" i="29"/>
  <c r="G107" i="29"/>
  <c r="H106" i="29"/>
  <c r="G106" i="29"/>
  <c r="H105" i="29"/>
  <c r="G105" i="29"/>
  <c r="H104" i="29"/>
  <c r="G104" i="29"/>
  <c r="G103" i="29"/>
  <c r="H103" i="29" s="1"/>
  <c r="H102" i="29"/>
  <c r="G102" i="29"/>
  <c r="H101" i="29"/>
  <c r="G101" i="29"/>
  <c r="H100" i="29"/>
  <c r="G100" i="29"/>
  <c r="H99" i="29"/>
  <c r="G99" i="29"/>
  <c r="H98" i="29"/>
  <c r="G98" i="29"/>
  <c r="G97" i="29"/>
  <c r="H97" i="29" s="1"/>
  <c r="G96" i="29"/>
  <c r="H96" i="29" s="1"/>
  <c r="G95" i="29"/>
  <c r="H95" i="29" s="1"/>
  <c r="G94" i="29"/>
  <c r="H94" i="29" s="1"/>
  <c r="G93" i="29"/>
  <c r="H93" i="29" s="1"/>
  <c r="G92" i="29"/>
  <c r="H92" i="29" s="1"/>
  <c r="G91" i="29"/>
  <c r="H91" i="29" s="1"/>
  <c r="G90" i="29"/>
  <c r="H90" i="29" s="1"/>
  <c r="G89" i="29"/>
  <c r="H89" i="29" s="1"/>
  <c r="G88" i="29"/>
  <c r="H88" i="29" s="1"/>
  <c r="G87" i="29"/>
  <c r="H87" i="29" s="1"/>
  <c r="G86" i="29"/>
  <c r="H86" i="29" s="1"/>
  <c r="G85" i="29"/>
  <c r="H85" i="29" s="1"/>
  <c r="G84" i="29"/>
  <c r="H84" i="29" s="1"/>
  <c r="G83" i="29"/>
  <c r="H83" i="29" s="1"/>
  <c r="G82" i="29"/>
  <c r="H82" i="29" s="1"/>
  <c r="G81" i="29"/>
  <c r="H81" i="29" s="1"/>
  <c r="G80" i="29"/>
  <c r="H80" i="29" s="1"/>
  <c r="G79" i="29"/>
  <c r="H79" i="29" s="1"/>
  <c r="G78" i="29"/>
  <c r="H78" i="29" s="1"/>
  <c r="G77" i="29"/>
  <c r="H77" i="29" s="1"/>
  <c r="G76" i="29"/>
  <c r="H76" i="29" s="1"/>
  <c r="G75" i="29"/>
  <c r="H75" i="29" s="1"/>
  <c r="G74" i="29"/>
  <c r="H74" i="29" s="1"/>
  <c r="G73" i="29"/>
  <c r="H73" i="29" s="1"/>
  <c r="G72" i="29"/>
  <c r="H72" i="29" s="1"/>
  <c r="G71" i="29"/>
  <c r="H71" i="29" s="1"/>
  <c r="G70" i="29"/>
  <c r="H70" i="29" s="1"/>
  <c r="G69" i="29"/>
  <c r="H69" i="29" s="1"/>
  <c r="G68" i="29"/>
  <c r="H68" i="29" s="1"/>
  <c r="G67" i="29"/>
  <c r="H67" i="29" s="1"/>
  <c r="G66" i="29"/>
  <c r="H66" i="29" s="1"/>
  <c r="G65" i="29"/>
  <c r="H65" i="29" s="1"/>
  <c r="G64" i="29"/>
  <c r="H64" i="29" s="1"/>
  <c r="G63" i="29"/>
  <c r="H63" i="29" s="1"/>
  <c r="G62" i="29"/>
  <c r="H62" i="29" s="1"/>
  <c r="G61" i="29"/>
  <c r="H61" i="29" s="1"/>
  <c r="G60" i="29"/>
  <c r="H60" i="29" s="1"/>
  <c r="G59" i="29"/>
  <c r="H59" i="29" s="1"/>
  <c r="G58" i="29"/>
  <c r="H58" i="29" s="1"/>
  <c r="G57" i="29"/>
  <c r="H57" i="29" s="1"/>
  <c r="G56" i="29"/>
  <c r="H56" i="29" s="1"/>
  <c r="G55" i="29"/>
  <c r="H55" i="29" s="1"/>
  <c r="G54" i="29"/>
  <c r="H54" i="29" s="1"/>
  <c r="G53" i="29"/>
  <c r="H53" i="29" s="1"/>
  <c r="G52" i="29"/>
  <c r="H52" i="29" s="1"/>
  <c r="G51" i="29"/>
  <c r="H51" i="29" s="1"/>
  <c r="G50" i="29"/>
  <c r="H50" i="29" s="1"/>
  <c r="G49" i="29"/>
  <c r="H49" i="29" s="1"/>
  <c r="G48" i="29"/>
  <c r="H48" i="29" s="1"/>
  <c r="G47" i="29"/>
  <c r="H47" i="29" s="1"/>
  <c r="G46" i="29"/>
  <c r="H46" i="29" s="1"/>
  <c r="G45" i="29"/>
  <c r="H45" i="29" s="1"/>
  <c r="G44" i="29"/>
  <c r="H44" i="29" s="1"/>
  <c r="I43" i="29"/>
  <c r="G42" i="29"/>
  <c r="H42" i="29" s="1"/>
  <c r="G41" i="29"/>
  <c r="H41" i="29" s="1"/>
  <c r="G40" i="29"/>
  <c r="H40" i="29" s="1"/>
  <c r="G39" i="29"/>
  <c r="H39" i="29" s="1"/>
  <c r="G38" i="29"/>
  <c r="H38" i="29" s="1"/>
  <c r="G37" i="29"/>
  <c r="H37" i="29" s="1"/>
  <c r="H36" i="29"/>
  <c r="G36" i="29"/>
  <c r="G35" i="29"/>
  <c r="H35" i="29" s="1"/>
  <c r="G34" i="29"/>
  <c r="H34" i="29" s="1"/>
  <c r="G33" i="29"/>
  <c r="H33" i="29" s="1"/>
  <c r="G32" i="29"/>
  <c r="H32" i="29" s="1"/>
  <c r="G31" i="29"/>
  <c r="H31" i="29" s="1"/>
  <c r="G30" i="29"/>
  <c r="H30" i="29" s="1"/>
  <c r="G29" i="29"/>
  <c r="H29" i="29" s="1"/>
  <c r="G28" i="29"/>
  <c r="H28" i="29" s="1"/>
  <c r="G27" i="29"/>
  <c r="H27" i="29" s="1"/>
  <c r="G26" i="29"/>
  <c r="H26" i="29" s="1"/>
  <c r="G25" i="29"/>
  <c r="H25" i="29" s="1"/>
  <c r="G24" i="29"/>
  <c r="H24" i="29" s="1"/>
  <c r="G23" i="29"/>
  <c r="H23" i="29" s="1"/>
  <c r="G22" i="29"/>
  <c r="H22" i="29" s="1"/>
  <c r="G21" i="29"/>
  <c r="H21" i="29" s="1"/>
  <c r="G20" i="29"/>
  <c r="H20" i="29" s="1"/>
  <c r="G19" i="29"/>
  <c r="H19" i="29" s="1"/>
  <c r="G18" i="29"/>
  <c r="H18" i="29" s="1"/>
  <c r="G17" i="29"/>
  <c r="H17" i="29" s="1"/>
  <c r="G16" i="29"/>
  <c r="H16" i="29" s="1"/>
  <c r="G15" i="29"/>
  <c r="H15" i="29" s="1"/>
  <c r="G14" i="29"/>
  <c r="I151" i="30" l="1"/>
  <c r="J14" i="30"/>
  <c r="G151" i="29"/>
  <c r="H14" i="29"/>
  <c r="J151" i="30" l="1"/>
  <c r="H151" i="29"/>
  <c r="I9" i="29" s="1"/>
  <c r="I10" i="29" s="1"/>
  <c r="F151" i="28"/>
  <c r="D151" i="28"/>
  <c r="G150" i="28"/>
  <c r="H150" i="28" s="1"/>
  <c r="G149" i="28"/>
  <c r="H149" i="28" s="1"/>
  <c r="G148" i="28"/>
  <c r="H148" i="28" s="1"/>
  <c r="G147" i="28"/>
  <c r="H147" i="28" s="1"/>
  <c r="G146" i="28"/>
  <c r="H146" i="28" s="1"/>
  <c r="G145" i="28"/>
  <c r="H145" i="28" s="1"/>
  <c r="G144" i="28"/>
  <c r="H144" i="28" s="1"/>
  <c r="G143" i="28"/>
  <c r="H143" i="28" s="1"/>
  <c r="G142" i="28"/>
  <c r="H142" i="28" s="1"/>
  <c r="G141" i="28"/>
  <c r="H141" i="28" s="1"/>
  <c r="G140" i="28"/>
  <c r="H140" i="28" s="1"/>
  <c r="G139" i="28"/>
  <c r="H139" i="28" s="1"/>
  <c r="G138" i="28"/>
  <c r="H138" i="28" s="1"/>
  <c r="G137" i="28"/>
  <c r="H137" i="28" s="1"/>
  <c r="G136" i="28"/>
  <c r="H136" i="28" s="1"/>
  <c r="G135" i="28"/>
  <c r="H135" i="28" s="1"/>
  <c r="G134" i="28"/>
  <c r="H134" i="28" s="1"/>
  <c r="G133" i="28"/>
  <c r="H133" i="28" s="1"/>
  <c r="G132" i="28"/>
  <c r="H132" i="28" s="1"/>
  <c r="G131" i="28"/>
  <c r="H131" i="28" s="1"/>
  <c r="G130" i="28"/>
  <c r="H130" i="28" s="1"/>
  <c r="G129" i="28"/>
  <c r="H129" i="28" s="1"/>
  <c r="G128" i="28"/>
  <c r="H128" i="28" s="1"/>
  <c r="G127" i="28"/>
  <c r="H127" i="28" s="1"/>
  <c r="G126" i="28"/>
  <c r="H126" i="28" s="1"/>
  <c r="G125" i="28"/>
  <c r="H125" i="28" s="1"/>
  <c r="G124" i="28"/>
  <c r="H124" i="28" s="1"/>
  <c r="G123" i="28"/>
  <c r="H123" i="28" s="1"/>
  <c r="G122" i="28"/>
  <c r="H122" i="28" s="1"/>
  <c r="G121" i="28"/>
  <c r="H121" i="28" s="1"/>
  <c r="G120" i="28"/>
  <c r="H120" i="28" s="1"/>
  <c r="G119" i="28"/>
  <c r="H119" i="28" s="1"/>
  <c r="G118" i="28"/>
  <c r="H118" i="28" s="1"/>
  <c r="G117" i="28"/>
  <c r="H117" i="28" s="1"/>
  <c r="G116" i="28"/>
  <c r="H116" i="28" s="1"/>
  <c r="G115" i="28"/>
  <c r="H115" i="28" s="1"/>
  <c r="G114" i="28"/>
  <c r="H114" i="28" s="1"/>
  <c r="G113" i="28"/>
  <c r="H113" i="28" s="1"/>
  <c r="G112" i="28"/>
  <c r="H112" i="28" s="1"/>
  <c r="G111" i="28"/>
  <c r="H111" i="28" s="1"/>
  <c r="G110" i="28"/>
  <c r="H110" i="28" s="1"/>
  <c r="G109" i="28"/>
  <c r="H109" i="28" s="1"/>
  <c r="G108" i="28"/>
  <c r="H108" i="28" s="1"/>
  <c r="G107" i="28"/>
  <c r="H107" i="28" s="1"/>
  <c r="G106" i="28"/>
  <c r="H106" i="28" s="1"/>
  <c r="G105" i="28"/>
  <c r="H105" i="28" s="1"/>
  <c r="G104" i="28"/>
  <c r="H104" i="28" s="1"/>
  <c r="G103" i="28"/>
  <c r="H103" i="28" s="1"/>
  <c r="G102" i="28"/>
  <c r="H102" i="28" s="1"/>
  <c r="G101" i="28"/>
  <c r="H101" i="28" s="1"/>
  <c r="G100" i="28"/>
  <c r="H100" i="28" s="1"/>
  <c r="G99" i="28"/>
  <c r="H99" i="28" s="1"/>
  <c r="G98" i="28"/>
  <c r="H98" i="28" s="1"/>
  <c r="G97" i="28"/>
  <c r="H97" i="28" s="1"/>
  <c r="G96" i="28"/>
  <c r="H96" i="28" s="1"/>
  <c r="G95" i="28"/>
  <c r="H95" i="28" s="1"/>
  <c r="G94" i="28"/>
  <c r="H94" i="28" s="1"/>
  <c r="G93" i="28"/>
  <c r="H93" i="28" s="1"/>
  <c r="G92" i="28"/>
  <c r="H92" i="28" s="1"/>
  <c r="G91" i="28"/>
  <c r="H91" i="28" s="1"/>
  <c r="G90" i="28"/>
  <c r="H90" i="28" s="1"/>
  <c r="G89" i="28"/>
  <c r="H89" i="28" s="1"/>
  <c r="G88" i="28"/>
  <c r="H88" i="28" s="1"/>
  <c r="G87" i="28"/>
  <c r="H87" i="28" s="1"/>
  <c r="G86" i="28"/>
  <c r="H86" i="28" s="1"/>
  <c r="G85" i="28"/>
  <c r="H85" i="28" s="1"/>
  <c r="G84" i="28"/>
  <c r="H84" i="28" s="1"/>
  <c r="G83" i="28"/>
  <c r="H83" i="28" s="1"/>
  <c r="G82" i="28"/>
  <c r="H82" i="28" s="1"/>
  <c r="G81" i="28"/>
  <c r="H81" i="28" s="1"/>
  <c r="G80" i="28"/>
  <c r="H80" i="28" s="1"/>
  <c r="G79" i="28"/>
  <c r="H79" i="28" s="1"/>
  <c r="G78" i="28"/>
  <c r="H78" i="28" s="1"/>
  <c r="G77" i="28"/>
  <c r="H77" i="28" s="1"/>
  <c r="G76" i="28"/>
  <c r="H76" i="28" s="1"/>
  <c r="G75" i="28"/>
  <c r="H75" i="28" s="1"/>
  <c r="G74" i="28"/>
  <c r="H74" i="28" s="1"/>
  <c r="G73" i="28"/>
  <c r="H73" i="28" s="1"/>
  <c r="G72" i="28"/>
  <c r="H72" i="28" s="1"/>
  <c r="G71" i="28"/>
  <c r="H71" i="28" s="1"/>
  <c r="G70" i="28"/>
  <c r="H70" i="28" s="1"/>
  <c r="G69" i="28"/>
  <c r="H69" i="28" s="1"/>
  <c r="G68" i="28"/>
  <c r="H68" i="28" s="1"/>
  <c r="G67" i="28"/>
  <c r="H67" i="28" s="1"/>
  <c r="G66" i="28"/>
  <c r="H66" i="28" s="1"/>
  <c r="G65" i="28"/>
  <c r="H65" i="28" s="1"/>
  <c r="G64" i="28"/>
  <c r="H64" i="28" s="1"/>
  <c r="G63" i="28"/>
  <c r="H63" i="28" s="1"/>
  <c r="G62" i="28"/>
  <c r="H62" i="28" s="1"/>
  <c r="G61" i="28"/>
  <c r="H61" i="28" s="1"/>
  <c r="G60" i="28"/>
  <c r="H60" i="28" s="1"/>
  <c r="G59" i="28"/>
  <c r="H59" i="28" s="1"/>
  <c r="G58" i="28"/>
  <c r="H58" i="28" s="1"/>
  <c r="G57" i="28"/>
  <c r="H57" i="28" s="1"/>
  <c r="G56" i="28"/>
  <c r="H56" i="28" s="1"/>
  <c r="G55" i="28"/>
  <c r="H55" i="28" s="1"/>
  <c r="G54" i="28"/>
  <c r="H54" i="28" s="1"/>
  <c r="G53" i="28"/>
  <c r="H53" i="28" s="1"/>
  <c r="G52" i="28"/>
  <c r="H52" i="28" s="1"/>
  <c r="G51" i="28"/>
  <c r="H51" i="28" s="1"/>
  <c r="G50" i="28"/>
  <c r="H50" i="28" s="1"/>
  <c r="G49" i="28"/>
  <c r="H49" i="28" s="1"/>
  <c r="G48" i="28"/>
  <c r="H48" i="28" s="1"/>
  <c r="G47" i="28"/>
  <c r="H47" i="28" s="1"/>
  <c r="G46" i="28"/>
  <c r="H46" i="28" s="1"/>
  <c r="G45" i="28"/>
  <c r="H45" i="28" s="1"/>
  <c r="G44" i="28"/>
  <c r="H44" i="28" s="1"/>
  <c r="I43" i="28"/>
  <c r="G42" i="28"/>
  <c r="H42" i="28" s="1"/>
  <c r="G41" i="28"/>
  <c r="H41" i="28" s="1"/>
  <c r="G40" i="28"/>
  <c r="H40" i="28" s="1"/>
  <c r="G39" i="28"/>
  <c r="H39" i="28" s="1"/>
  <c r="G38" i="28"/>
  <c r="H38" i="28" s="1"/>
  <c r="G37" i="28"/>
  <c r="H37" i="28" s="1"/>
  <c r="H36" i="28"/>
  <c r="G36" i="28"/>
  <c r="G35" i="28"/>
  <c r="H35" i="28" s="1"/>
  <c r="G34" i="28"/>
  <c r="H34" i="28" s="1"/>
  <c r="G33" i="28"/>
  <c r="H33" i="28" s="1"/>
  <c r="G32" i="28"/>
  <c r="H32" i="28" s="1"/>
  <c r="G31" i="28"/>
  <c r="H31" i="28" s="1"/>
  <c r="G30" i="28"/>
  <c r="H30" i="28" s="1"/>
  <c r="G29" i="28"/>
  <c r="H29" i="28" s="1"/>
  <c r="G28" i="28"/>
  <c r="H28" i="28" s="1"/>
  <c r="G27" i="28"/>
  <c r="H27" i="28" s="1"/>
  <c r="G26" i="28"/>
  <c r="H26" i="28" s="1"/>
  <c r="G25" i="28"/>
  <c r="H25" i="28" s="1"/>
  <c r="G24" i="28"/>
  <c r="H24" i="28" s="1"/>
  <c r="G23" i="28"/>
  <c r="H23" i="28" s="1"/>
  <c r="H22" i="28"/>
  <c r="G22" i="28"/>
  <c r="H21" i="28"/>
  <c r="G21" i="28"/>
  <c r="H20" i="28"/>
  <c r="G20" i="28"/>
  <c r="H19" i="28"/>
  <c r="G19" i="28"/>
  <c r="H18" i="28"/>
  <c r="G18" i="28"/>
  <c r="H17" i="28"/>
  <c r="G17" i="28"/>
  <c r="H16" i="28"/>
  <c r="G16" i="28"/>
  <c r="H15" i="28"/>
  <c r="G15" i="28"/>
  <c r="G14" i="28"/>
  <c r="H14" i="28" s="1"/>
  <c r="I97" i="29" l="1"/>
  <c r="J97" i="29" s="1"/>
  <c r="I96" i="29"/>
  <c r="J96" i="29" s="1"/>
  <c r="I95" i="29"/>
  <c r="J95" i="29" s="1"/>
  <c r="I94" i="29"/>
  <c r="J94" i="29" s="1"/>
  <c r="I93" i="29"/>
  <c r="J93" i="29" s="1"/>
  <c r="I92" i="29"/>
  <c r="J92" i="29" s="1"/>
  <c r="I150" i="29"/>
  <c r="J150" i="29" s="1"/>
  <c r="I149" i="29"/>
  <c r="J149" i="29" s="1"/>
  <c r="I148" i="29"/>
  <c r="J148" i="29" s="1"/>
  <c r="I147" i="29"/>
  <c r="J147" i="29" s="1"/>
  <c r="I146" i="29"/>
  <c r="J146" i="29" s="1"/>
  <c r="I145" i="29"/>
  <c r="J145" i="29" s="1"/>
  <c r="I144" i="29"/>
  <c r="J144" i="29" s="1"/>
  <c r="I143" i="29"/>
  <c r="J143" i="29" s="1"/>
  <c r="I142" i="29"/>
  <c r="J142" i="29" s="1"/>
  <c r="I141" i="29"/>
  <c r="J141" i="29" s="1"/>
  <c r="I140" i="29"/>
  <c r="J140" i="29" s="1"/>
  <c r="I139" i="29"/>
  <c r="J139" i="29" s="1"/>
  <c r="I138" i="29"/>
  <c r="J138" i="29" s="1"/>
  <c r="I137" i="29"/>
  <c r="J137" i="29" s="1"/>
  <c r="I136" i="29"/>
  <c r="J136" i="29" s="1"/>
  <c r="I135" i="29"/>
  <c r="J135" i="29" s="1"/>
  <c r="I134" i="29"/>
  <c r="J134" i="29" s="1"/>
  <c r="I133" i="29"/>
  <c r="J133" i="29" s="1"/>
  <c r="I132" i="29"/>
  <c r="J132" i="29" s="1"/>
  <c r="I131" i="29"/>
  <c r="J131" i="29" s="1"/>
  <c r="I130" i="29"/>
  <c r="J130" i="29" s="1"/>
  <c r="I129" i="29"/>
  <c r="J129" i="29" s="1"/>
  <c r="I128" i="29"/>
  <c r="J128" i="29" s="1"/>
  <c r="I127" i="29"/>
  <c r="J127" i="29" s="1"/>
  <c r="I126" i="29"/>
  <c r="J126" i="29" s="1"/>
  <c r="I125" i="29"/>
  <c r="J125" i="29" s="1"/>
  <c r="I124" i="29"/>
  <c r="J124" i="29" s="1"/>
  <c r="I123" i="29"/>
  <c r="J123" i="29" s="1"/>
  <c r="I122" i="29"/>
  <c r="J122" i="29" s="1"/>
  <c r="I121" i="29"/>
  <c r="J121" i="29" s="1"/>
  <c r="I120" i="29"/>
  <c r="J120" i="29" s="1"/>
  <c r="I119" i="29"/>
  <c r="J119" i="29" s="1"/>
  <c r="I118" i="29"/>
  <c r="J118" i="29" s="1"/>
  <c r="I117" i="29"/>
  <c r="J117" i="29" s="1"/>
  <c r="I116" i="29"/>
  <c r="J116" i="29" s="1"/>
  <c r="I115" i="29"/>
  <c r="J115" i="29" s="1"/>
  <c r="I114" i="29"/>
  <c r="J114" i="29" s="1"/>
  <c r="I113" i="29"/>
  <c r="J113" i="29" s="1"/>
  <c r="I112" i="29"/>
  <c r="J112" i="29" s="1"/>
  <c r="I111" i="29"/>
  <c r="J111" i="29" s="1"/>
  <c r="I110" i="29"/>
  <c r="J110" i="29" s="1"/>
  <c r="I109" i="29"/>
  <c r="J109" i="29" s="1"/>
  <c r="I108" i="29"/>
  <c r="J108" i="29" s="1"/>
  <c r="I107" i="29"/>
  <c r="J107" i="29" s="1"/>
  <c r="I106" i="29"/>
  <c r="J106" i="29" s="1"/>
  <c r="I105" i="29"/>
  <c r="J105" i="29" s="1"/>
  <c r="I104" i="29"/>
  <c r="J104" i="29" s="1"/>
  <c r="I103" i="29"/>
  <c r="J103" i="29" s="1"/>
  <c r="I102" i="29"/>
  <c r="J102" i="29" s="1"/>
  <c r="I101" i="29"/>
  <c r="J101" i="29" s="1"/>
  <c r="I100" i="29"/>
  <c r="J100" i="29" s="1"/>
  <c r="I99" i="29"/>
  <c r="J99" i="29" s="1"/>
  <c r="I98" i="29"/>
  <c r="J98" i="29" s="1"/>
  <c r="I91" i="29"/>
  <c r="J91" i="29" s="1"/>
  <c r="I90" i="29"/>
  <c r="J90" i="29" s="1"/>
  <c r="I89" i="29"/>
  <c r="J89" i="29" s="1"/>
  <c r="I88" i="29"/>
  <c r="J88" i="29" s="1"/>
  <c r="I87" i="29"/>
  <c r="J87" i="29" s="1"/>
  <c r="I86" i="29"/>
  <c r="J86" i="29" s="1"/>
  <c r="I85" i="29"/>
  <c r="J85" i="29" s="1"/>
  <c r="I84" i="29"/>
  <c r="J84" i="29" s="1"/>
  <c r="I83" i="29"/>
  <c r="J83" i="29" s="1"/>
  <c r="I82" i="29"/>
  <c r="J82" i="29" s="1"/>
  <c r="I81" i="29"/>
  <c r="J81" i="29" s="1"/>
  <c r="I80" i="29"/>
  <c r="J80" i="29" s="1"/>
  <c r="I79" i="29"/>
  <c r="J79" i="29" s="1"/>
  <c r="I78" i="29"/>
  <c r="J78" i="29" s="1"/>
  <c r="I77" i="29"/>
  <c r="J77" i="29" s="1"/>
  <c r="I76" i="29"/>
  <c r="J76" i="29" s="1"/>
  <c r="I75" i="29"/>
  <c r="J75" i="29" s="1"/>
  <c r="I74" i="29"/>
  <c r="J74" i="29" s="1"/>
  <c r="I73" i="29"/>
  <c r="J73" i="29" s="1"/>
  <c r="I72" i="29"/>
  <c r="J72" i="29" s="1"/>
  <c r="I71" i="29"/>
  <c r="J71" i="29" s="1"/>
  <c r="I70" i="29"/>
  <c r="J70" i="29" s="1"/>
  <c r="I69" i="29"/>
  <c r="J69" i="29" s="1"/>
  <c r="I68" i="29"/>
  <c r="J68" i="29" s="1"/>
  <c r="I67" i="29"/>
  <c r="J67" i="29" s="1"/>
  <c r="I66" i="29"/>
  <c r="J66" i="29" s="1"/>
  <c r="I65" i="29"/>
  <c r="J65" i="29" s="1"/>
  <c r="I64" i="29"/>
  <c r="J64" i="29" s="1"/>
  <c r="I63" i="29"/>
  <c r="J63" i="29" s="1"/>
  <c r="I62" i="29"/>
  <c r="J62" i="29" s="1"/>
  <c r="I61" i="29"/>
  <c r="J61" i="29" s="1"/>
  <c r="I60" i="29"/>
  <c r="J60" i="29" s="1"/>
  <c r="I59" i="29"/>
  <c r="J59" i="29" s="1"/>
  <c r="I58" i="29"/>
  <c r="J58" i="29" s="1"/>
  <c r="I57" i="29"/>
  <c r="J57" i="29" s="1"/>
  <c r="I56" i="29"/>
  <c r="J56" i="29" s="1"/>
  <c r="I55" i="29"/>
  <c r="J55" i="29" s="1"/>
  <c r="I54" i="29"/>
  <c r="J54" i="29" s="1"/>
  <c r="I53" i="29"/>
  <c r="J53" i="29" s="1"/>
  <c r="I52" i="29"/>
  <c r="J52" i="29" s="1"/>
  <c r="I51" i="29"/>
  <c r="J51" i="29" s="1"/>
  <c r="I50" i="29"/>
  <c r="J50" i="29" s="1"/>
  <c r="I49" i="29"/>
  <c r="J49" i="29" s="1"/>
  <c r="I48" i="29"/>
  <c r="J48" i="29" s="1"/>
  <c r="I47" i="29"/>
  <c r="J47" i="29" s="1"/>
  <c r="I46" i="29"/>
  <c r="J46" i="29" s="1"/>
  <c r="I45" i="29"/>
  <c r="J45" i="29" s="1"/>
  <c r="I44" i="29"/>
  <c r="J44" i="29" s="1"/>
  <c r="I36" i="29"/>
  <c r="J36" i="29" s="1"/>
  <c r="I35" i="29"/>
  <c r="J35" i="29" s="1"/>
  <c r="I34" i="29"/>
  <c r="J34" i="29" s="1"/>
  <c r="I33" i="29"/>
  <c r="J33" i="29" s="1"/>
  <c r="I32" i="29"/>
  <c r="J32" i="29" s="1"/>
  <c r="I31" i="29"/>
  <c r="J31" i="29" s="1"/>
  <c r="I30" i="29"/>
  <c r="J30" i="29" s="1"/>
  <c r="I29" i="29"/>
  <c r="J29" i="29" s="1"/>
  <c r="I28" i="29"/>
  <c r="J28" i="29" s="1"/>
  <c r="I27" i="29"/>
  <c r="J27" i="29" s="1"/>
  <c r="I26" i="29"/>
  <c r="J26" i="29" s="1"/>
  <c r="I25" i="29"/>
  <c r="J25" i="29" s="1"/>
  <c r="I24" i="29"/>
  <c r="J24" i="29" s="1"/>
  <c r="I23" i="29"/>
  <c r="J23" i="29" s="1"/>
  <c r="I22" i="29"/>
  <c r="J22" i="29" s="1"/>
  <c r="I21" i="29"/>
  <c r="J21" i="29" s="1"/>
  <c r="I20" i="29"/>
  <c r="J20" i="29" s="1"/>
  <c r="I19" i="29"/>
  <c r="J19" i="29" s="1"/>
  <c r="I18" i="29"/>
  <c r="J18" i="29" s="1"/>
  <c r="I17" i="29"/>
  <c r="J17" i="29" s="1"/>
  <c r="I16" i="29"/>
  <c r="J16" i="29" s="1"/>
  <c r="I15" i="29"/>
  <c r="J15" i="29" s="1"/>
  <c r="I14" i="29"/>
  <c r="I42" i="29"/>
  <c r="J42" i="29" s="1"/>
  <c r="I41" i="29"/>
  <c r="J41" i="29" s="1"/>
  <c r="I40" i="29"/>
  <c r="J40" i="29" s="1"/>
  <c r="I39" i="29"/>
  <c r="J39" i="29" s="1"/>
  <c r="I38" i="29"/>
  <c r="J38" i="29" s="1"/>
  <c r="I37" i="29"/>
  <c r="J37" i="29" s="1"/>
  <c r="H151" i="28"/>
  <c r="I9" i="28" s="1"/>
  <c r="I10" i="28" s="1"/>
  <c r="I149" i="28" s="1"/>
  <c r="J149" i="28" s="1"/>
  <c r="G151" i="28"/>
  <c r="I151" i="29" l="1"/>
  <c r="J14" i="29"/>
  <c r="I26" i="28"/>
  <c r="J26" i="28" s="1"/>
  <c r="I54" i="28"/>
  <c r="J54" i="28" s="1"/>
  <c r="I86" i="28"/>
  <c r="J86" i="28" s="1"/>
  <c r="I118" i="28"/>
  <c r="J118" i="28" s="1"/>
  <c r="I150" i="28"/>
  <c r="J150" i="28" s="1"/>
  <c r="I18" i="28"/>
  <c r="J18" i="28" s="1"/>
  <c r="I37" i="28"/>
  <c r="J37" i="28" s="1"/>
  <c r="I70" i="28"/>
  <c r="J70" i="28" s="1"/>
  <c r="I102" i="28"/>
  <c r="J102" i="28" s="1"/>
  <c r="I134" i="28"/>
  <c r="J134" i="28" s="1"/>
  <c r="I14" i="28"/>
  <c r="J14" i="28" s="1"/>
  <c r="I22" i="28"/>
  <c r="J22" i="28" s="1"/>
  <c r="I30" i="28"/>
  <c r="J30" i="28" s="1"/>
  <c r="I46" i="28"/>
  <c r="J46" i="28" s="1"/>
  <c r="I62" i="28"/>
  <c r="J62" i="28" s="1"/>
  <c r="I78" i="28"/>
  <c r="J78" i="28" s="1"/>
  <c r="I94" i="28"/>
  <c r="J94" i="28" s="1"/>
  <c r="I110" i="28"/>
  <c r="J110" i="28" s="1"/>
  <c r="I126" i="28"/>
  <c r="J126" i="28" s="1"/>
  <c r="I142" i="28"/>
  <c r="J142" i="28" s="1"/>
  <c r="I16" i="28"/>
  <c r="J16" i="28" s="1"/>
  <c r="I20" i="28"/>
  <c r="J20" i="28" s="1"/>
  <c r="I24" i="28"/>
  <c r="J24" i="28" s="1"/>
  <c r="I28" i="28"/>
  <c r="J28" i="28" s="1"/>
  <c r="I33" i="28"/>
  <c r="J33" i="28" s="1"/>
  <c r="I41" i="28"/>
  <c r="J41" i="28" s="1"/>
  <c r="I50" i="28"/>
  <c r="J50" i="28" s="1"/>
  <c r="I58" i="28"/>
  <c r="J58" i="28" s="1"/>
  <c r="I66" i="28"/>
  <c r="J66" i="28" s="1"/>
  <c r="I74" i="28"/>
  <c r="J74" i="28" s="1"/>
  <c r="I82" i="28"/>
  <c r="J82" i="28" s="1"/>
  <c r="I90" i="28"/>
  <c r="J90" i="28" s="1"/>
  <c r="I98" i="28"/>
  <c r="J98" i="28" s="1"/>
  <c r="I106" i="28"/>
  <c r="J106" i="28" s="1"/>
  <c r="I114" i="28"/>
  <c r="J114" i="28" s="1"/>
  <c r="I122" i="28"/>
  <c r="J122" i="28" s="1"/>
  <c r="I130" i="28"/>
  <c r="J130" i="28" s="1"/>
  <c r="I138" i="28"/>
  <c r="J138" i="28" s="1"/>
  <c r="I146" i="28"/>
  <c r="J146" i="28" s="1"/>
  <c r="I15" i="28"/>
  <c r="J15" i="28" s="1"/>
  <c r="I17" i="28"/>
  <c r="J17" i="28" s="1"/>
  <c r="I19" i="28"/>
  <c r="J19" i="28" s="1"/>
  <c r="I21" i="28"/>
  <c r="J21" i="28" s="1"/>
  <c r="I23" i="28"/>
  <c r="J23" i="28" s="1"/>
  <c r="I25" i="28"/>
  <c r="J25" i="28" s="1"/>
  <c r="I27" i="28"/>
  <c r="J27" i="28" s="1"/>
  <c r="I29" i="28"/>
  <c r="J29" i="28" s="1"/>
  <c r="I31" i="28"/>
  <c r="J31" i="28" s="1"/>
  <c r="I35" i="28"/>
  <c r="J35" i="28" s="1"/>
  <c r="I39" i="28"/>
  <c r="J39" i="28" s="1"/>
  <c r="I44" i="28"/>
  <c r="J44" i="28" s="1"/>
  <c r="I48" i="28"/>
  <c r="J48" i="28" s="1"/>
  <c r="I52" i="28"/>
  <c r="J52" i="28" s="1"/>
  <c r="I56" i="28"/>
  <c r="J56" i="28" s="1"/>
  <c r="I60" i="28"/>
  <c r="J60" i="28" s="1"/>
  <c r="I64" i="28"/>
  <c r="J64" i="28" s="1"/>
  <c r="I68" i="28"/>
  <c r="J68" i="28" s="1"/>
  <c r="I72" i="28"/>
  <c r="J72" i="28" s="1"/>
  <c r="I76" i="28"/>
  <c r="J76" i="28" s="1"/>
  <c r="I80" i="28"/>
  <c r="J80" i="28" s="1"/>
  <c r="I84" i="28"/>
  <c r="J84" i="28" s="1"/>
  <c r="I88" i="28"/>
  <c r="J88" i="28" s="1"/>
  <c r="I92" i="28"/>
  <c r="J92" i="28" s="1"/>
  <c r="I96" i="28"/>
  <c r="J96" i="28" s="1"/>
  <c r="I100" i="28"/>
  <c r="J100" i="28" s="1"/>
  <c r="I104" i="28"/>
  <c r="J104" i="28" s="1"/>
  <c r="I108" i="28"/>
  <c r="J108" i="28" s="1"/>
  <c r="I112" i="28"/>
  <c r="J112" i="28" s="1"/>
  <c r="I116" i="28"/>
  <c r="J116" i="28" s="1"/>
  <c r="I120" i="28"/>
  <c r="J120" i="28" s="1"/>
  <c r="I124" i="28"/>
  <c r="J124" i="28" s="1"/>
  <c r="I128" i="28"/>
  <c r="J128" i="28" s="1"/>
  <c r="I132" i="28"/>
  <c r="J132" i="28" s="1"/>
  <c r="I136" i="28"/>
  <c r="J136" i="28" s="1"/>
  <c r="I140" i="28"/>
  <c r="J140" i="28" s="1"/>
  <c r="I144" i="28"/>
  <c r="J144" i="28" s="1"/>
  <c r="I148" i="28"/>
  <c r="J148" i="28" s="1"/>
  <c r="I32" i="28"/>
  <c r="J32" i="28" s="1"/>
  <c r="I34" i="28"/>
  <c r="J34" i="28" s="1"/>
  <c r="I36" i="28"/>
  <c r="J36" i="28" s="1"/>
  <c r="I38" i="28"/>
  <c r="J38" i="28" s="1"/>
  <c r="I40" i="28"/>
  <c r="J40" i="28" s="1"/>
  <c r="I42" i="28"/>
  <c r="J42" i="28" s="1"/>
  <c r="I45" i="28"/>
  <c r="J45" i="28" s="1"/>
  <c r="I47" i="28"/>
  <c r="J47" i="28" s="1"/>
  <c r="I49" i="28"/>
  <c r="J49" i="28" s="1"/>
  <c r="I51" i="28"/>
  <c r="J51" i="28" s="1"/>
  <c r="I53" i="28"/>
  <c r="J53" i="28" s="1"/>
  <c r="I55" i="28"/>
  <c r="J55" i="28" s="1"/>
  <c r="I57" i="28"/>
  <c r="J57" i="28" s="1"/>
  <c r="I59" i="28"/>
  <c r="J59" i="28" s="1"/>
  <c r="I61" i="28"/>
  <c r="J61" i="28" s="1"/>
  <c r="I63" i="28"/>
  <c r="J63" i="28" s="1"/>
  <c r="I65" i="28"/>
  <c r="J65" i="28" s="1"/>
  <c r="I67" i="28"/>
  <c r="J67" i="28" s="1"/>
  <c r="I69" i="28"/>
  <c r="J69" i="28" s="1"/>
  <c r="I71" i="28"/>
  <c r="J71" i="28" s="1"/>
  <c r="I73" i="28"/>
  <c r="J73" i="28" s="1"/>
  <c r="I75" i="28"/>
  <c r="J75" i="28" s="1"/>
  <c r="I77" i="28"/>
  <c r="J77" i="28" s="1"/>
  <c r="I79" i="28"/>
  <c r="J79" i="28" s="1"/>
  <c r="I81" i="28"/>
  <c r="J81" i="28" s="1"/>
  <c r="I83" i="28"/>
  <c r="J83" i="28" s="1"/>
  <c r="I85" i="28"/>
  <c r="J85" i="28" s="1"/>
  <c r="I87" i="28"/>
  <c r="J87" i="28" s="1"/>
  <c r="I89" i="28"/>
  <c r="J89" i="28" s="1"/>
  <c r="I91" i="28"/>
  <c r="J91" i="28" s="1"/>
  <c r="I93" i="28"/>
  <c r="J93" i="28" s="1"/>
  <c r="I95" i="28"/>
  <c r="J95" i="28" s="1"/>
  <c r="I97" i="28"/>
  <c r="J97" i="28" s="1"/>
  <c r="I99" i="28"/>
  <c r="J99" i="28" s="1"/>
  <c r="I101" i="28"/>
  <c r="J101" i="28" s="1"/>
  <c r="I103" i="28"/>
  <c r="J103" i="28" s="1"/>
  <c r="I105" i="28"/>
  <c r="J105" i="28" s="1"/>
  <c r="I107" i="28"/>
  <c r="J107" i="28" s="1"/>
  <c r="I109" i="28"/>
  <c r="J109" i="28" s="1"/>
  <c r="I111" i="28"/>
  <c r="J111" i="28" s="1"/>
  <c r="I113" i="28"/>
  <c r="J113" i="28" s="1"/>
  <c r="I115" i="28"/>
  <c r="J115" i="28" s="1"/>
  <c r="I117" i="28"/>
  <c r="J117" i="28" s="1"/>
  <c r="I119" i="28"/>
  <c r="J119" i="28" s="1"/>
  <c r="I121" i="28"/>
  <c r="J121" i="28" s="1"/>
  <c r="I123" i="28"/>
  <c r="J123" i="28" s="1"/>
  <c r="I125" i="28"/>
  <c r="J125" i="28" s="1"/>
  <c r="I127" i="28"/>
  <c r="J127" i="28" s="1"/>
  <c r="I129" i="28"/>
  <c r="J129" i="28" s="1"/>
  <c r="I131" i="28"/>
  <c r="J131" i="28" s="1"/>
  <c r="I133" i="28"/>
  <c r="J133" i="28" s="1"/>
  <c r="I135" i="28"/>
  <c r="J135" i="28" s="1"/>
  <c r="I137" i="28"/>
  <c r="J137" i="28" s="1"/>
  <c r="I139" i="28"/>
  <c r="J139" i="28" s="1"/>
  <c r="I141" i="28"/>
  <c r="J141" i="28" s="1"/>
  <c r="I143" i="28"/>
  <c r="J143" i="28" s="1"/>
  <c r="I145" i="28"/>
  <c r="J145" i="28" s="1"/>
  <c r="I147" i="28"/>
  <c r="J147" i="28" s="1"/>
  <c r="J151" i="29" l="1"/>
  <c r="I151" i="28"/>
  <c r="J151" i="28"/>
</calcChain>
</file>

<file path=xl/sharedStrings.xml><?xml version="1.0" encoding="utf-8"?>
<sst xmlns="http://schemas.openxmlformats.org/spreadsheetml/2006/main" count="533" uniqueCount="167">
  <si>
    <t>№ кв</t>
  </si>
  <si>
    <t>Номер теплосчетчика                      (М-Сal MC)</t>
  </si>
  <si>
    <t>Общая площадь, м2</t>
  </si>
  <si>
    <t>Итого по квартирам:</t>
  </si>
  <si>
    <t>Номер теплосчетчика</t>
  </si>
  <si>
    <t>Примечание</t>
  </si>
  <si>
    <t>в том числе:</t>
  </si>
  <si>
    <t>Отопление МОП, Гкал</t>
  </si>
  <si>
    <t>ООО Управляющая компания "СИРИУС"</t>
  </si>
  <si>
    <t>Общедомовые приборы  учета</t>
  </si>
  <si>
    <t>квартиры</t>
  </si>
  <si>
    <t>МОП</t>
  </si>
  <si>
    <t xml:space="preserve">
</t>
  </si>
  <si>
    <t>Расчет отопления МОП производится в соответствии с Постановлением Правительства РФ от 6 мая 2011 г. № 354 "О предоставлении коммунальных услуг собственникам и пользователям помещений в многоквартирных домах и жилых домов"</t>
  </si>
  <si>
    <t>Справочно: 1 кВт = 0,00086Гкал</t>
  </si>
  <si>
    <t>Всего, Гкал</t>
  </si>
  <si>
    <t>ВКТ-7 сет.№ 073. Зав.№00252873</t>
  </si>
  <si>
    <t>Квартиры+МОП</t>
  </si>
  <si>
    <t xml:space="preserve"> Расчет показателей отопления в жилом доме по адресу: г. Белгород, ул. Кирпичная д. 65б                                   </t>
  </si>
  <si>
    <t xml:space="preserve">Акиева </t>
  </si>
  <si>
    <t>Лазарева</t>
  </si>
  <si>
    <t>Алехина</t>
  </si>
  <si>
    <t>Симонова</t>
  </si>
  <si>
    <t>Проценко</t>
  </si>
  <si>
    <t xml:space="preserve">Медведева </t>
  </si>
  <si>
    <t>Литвинова</t>
  </si>
  <si>
    <t xml:space="preserve">Киреев </t>
  </si>
  <si>
    <t xml:space="preserve">Низамова </t>
  </si>
  <si>
    <t>Майборода</t>
  </si>
  <si>
    <t xml:space="preserve">Бессмертная </t>
  </si>
  <si>
    <t>Логвинова</t>
  </si>
  <si>
    <t xml:space="preserve">Ирбаиева </t>
  </si>
  <si>
    <t xml:space="preserve">Орехова </t>
  </si>
  <si>
    <t>Выблова</t>
  </si>
  <si>
    <t xml:space="preserve">Любимова </t>
  </si>
  <si>
    <t>Геращенко</t>
  </si>
  <si>
    <t>Толстолуцкая</t>
  </si>
  <si>
    <t xml:space="preserve">Тюрина </t>
  </si>
  <si>
    <t xml:space="preserve">Ломакин </t>
  </si>
  <si>
    <t xml:space="preserve">Прокопюк </t>
  </si>
  <si>
    <t xml:space="preserve">Гриненко </t>
  </si>
  <si>
    <t>Ситникова</t>
  </si>
  <si>
    <t xml:space="preserve">Чумак-Жунь </t>
  </si>
  <si>
    <t xml:space="preserve">Комардина </t>
  </si>
  <si>
    <t>Бобрышов</t>
  </si>
  <si>
    <t xml:space="preserve">Клюева </t>
  </si>
  <si>
    <t>Фидель</t>
  </si>
  <si>
    <t>Голубчиков</t>
  </si>
  <si>
    <t>Макеров</t>
  </si>
  <si>
    <t xml:space="preserve">Башкатов </t>
  </si>
  <si>
    <t xml:space="preserve">Новикова </t>
  </si>
  <si>
    <t xml:space="preserve">Шведова </t>
  </si>
  <si>
    <t xml:space="preserve">Тюрин </t>
  </si>
  <si>
    <t>Манец</t>
  </si>
  <si>
    <t xml:space="preserve">Великих </t>
  </si>
  <si>
    <t xml:space="preserve">Лазарев </t>
  </si>
  <si>
    <t xml:space="preserve">Никифорова </t>
  </si>
  <si>
    <t xml:space="preserve">Бухун </t>
  </si>
  <si>
    <t xml:space="preserve">Бондаренко </t>
  </si>
  <si>
    <t>Судник</t>
  </si>
  <si>
    <t xml:space="preserve">Силенко </t>
  </si>
  <si>
    <t xml:space="preserve">Баер </t>
  </si>
  <si>
    <t>Коломыченко</t>
  </si>
  <si>
    <t xml:space="preserve">Рубцов </t>
  </si>
  <si>
    <t xml:space="preserve">Буторина </t>
  </si>
  <si>
    <t xml:space="preserve">Лучин </t>
  </si>
  <si>
    <t xml:space="preserve">Владимиров </t>
  </si>
  <si>
    <t xml:space="preserve">Бутова </t>
  </si>
  <si>
    <t xml:space="preserve">Гаврикова </t>
  </si>
  <si>
    <t xml:space="preserve">Борачук </t>
  </si>
  <si>
    <t xml:space="preserve">Кривошеев </t>
  </si>
  <si>
    <t>ООО " Управляющая компания ЖБК-1"</t>
  </si>
  <si>
    <t xml:space="preserve">Мирошников </t>
  </si>
  <si>
    <t xml:space="preserve">Берая </t>
  </si>
  <si>
    <t xml:space="preserve">Курилех </t>
  </si>
  <si>
    <t>Никулина</t>
  </si>
  <si>
    <t>Черкесова</t>
  </si>
  <si>
    <t>Каширина</t>
  </si>
  <si>
    <t>Часовских</t>
  </si>
  <si>
    <t xml:space="preserve">Старикова </t>
  </si>
  <si>
    <t xml:space="preserve">Стромилов </t>
  </si>
  <si>
    <t xml:space="preserve">Лужков </t>
  </si>
  <si>
    <t xml:space="preserve">Деркач </t>
  </si>
  <si>
    <t xml:space="preserve">Кохановский </t>
  </si>
  <si>
    <t>Выровский</t>
  </si>
  <si>
    <t xml:space="preserve">Чернобаева </t>
  </si>
  <si>
    <t xml:space="preserve">Ерёмина </t>
  </si>
  <si>
    <t>Подчасова</t>
  </si>
  <si>
    <t>Валяева</t>
  </si>
  <si>
    <t>Цепков</t>
  </si>
  <si>
    <t xml:space="preserve">Кабыченко </t>
  </si>
  <si>
    <t>Биднюк</t>
  </si>
  <si>
    <t xml:space="preserve">Пискунов </t>
  </si>
  <si>
    <t>Василенко</t>
  </si>
  <si>
    <t xml:space="preserve">Басова </t>
  </si>
  <si>
    <t xml:space="preserve">Хорошун </t>
  </si>
  <si>
    <t xml:space="preserve">Рычанова </t>
  </si>
  <si>
    <t>Захарова</t>
  </si>
  <si>
    <t>Сафонова</t>
  </si>
  <si>
    <t xml:space="preserve">Головко </t>
  </si>
  <si>
    <t>Спиридонова</t>
  </si>
  <si>
    <t xml:space="preserve">Макаренко </t>
  </si>
  <si>
    <t xml:space="preserve">Недорубко </t>
  </si>
  <si>
    <t>Проскурина</t>
  </si>
  <si>
    <t>Козлова</t>
  </si>
  <si>
    <t>Кравченко</t>
  </si>
  <si>
    <t>Лоенко</t>
  </si>
  <si>
    <t>Дымов</t>
  </si>
  <si>
    <t xml:space="preserve">Левченко </t>
  </si>
  <si>
    <t xml:space="preserve">Дыбля </t>
  </si>
  <si>
    <t xml:space="preserve">Брыкина </t>
  </si>
  <si>
    <t xml:space="preserve">Коршунова </t>
  </si>
  <si>
    <t>Щегликов</t>
  </si>
  <si>
    <t>Пономарева</t>
  </si>
  <si>
    <t xml:space="preserve">Трощилов </t>
  </si>
  <si>
    <t>Стативка</t>
  </si>
  <si>
    <t>Потапова</t>
  </si>
  <si>
    <t xml:space="preserve">Старцев </t>
  </si>
  <si>
    <t xml:space="preserve">Травкина </t>
  </si>
  <si>
    <t xml:space="preserve">Сериков </t>
  </si>
  <si>
    <t>Идашкина</t>
  </si>
  <si>
    <t>Стрельников</t>
  </si>
  <si>
    <t xml:space="preserve">Кременева </t>
  </si>
  <si>
    <t>Житарюк</t>
  </si>
  <si>
    <t xml:space="preserve">Блаута </t>
  </si>
  <si>
    <t>Шрамкова</t>
  </si>
  <si>
    <t xml:space="preserve">Леонова </t>
  </si>
  <si>
    <t>Почкалова</t>
  </si>
  <si>
    <t>Ильницкий</t>
  </si>
  <si>
    <t>Шишканова</t>
  </si>
  <si>
    <t xml:space="preserve">Усков </t>
  </si>
  <si>
    <t>Кобцев</t>
  </si>
  <si>
    <t>Чернин</t>
  </si>
  <si>
    <t>Свешников</t>
  </si>
  <si>
    <t xml:space="preserve">Мизгарова </t>
  </si>
  <si>
    <t>Воинов</t>
  </si>
  <si>
    <t xml:space="preserve">Наволокина </t>
  </si>
  <si>
    <t>Городов</t>
  </si>
  <si>
    <t>Щербина</t>
  </si>
  <si>
    <t>Скурыдин</t>
  </si>
  <si>
    <t>Силантьева</t>
  </si>
  <si>
    <t>Овсянникова</t>
  </si>
  <si>
    <t>Огурцов</t>
  </si>
  <si>
    <t>Курзанов</t>
  </si>
  <si>
    <t>Разница, кВт</t>
  </si>
  <si>
    <t>Разница *0,00086, Гкал</t>
  </si>
  <si>
    <t>Бормотов</t>
  </si>
  <si>
    <t>Корнев</t>
  </si>
  <si>
    <t>ГЖФ</t>
  </si>
  <si>
    <t>Хафизова</t>
  </si>
  <si>
    <t>Мелкова ( Новый)</t>
  </si>
  <si>
    <t>Показания кВт на 26.11.17</t>
  </si>
  <si>
    <t>Показания кВт на 25.12.17</t>
  </si>
  <si>
    <t>Разница, Гкал                   с 26.11.17 по  25.12.17 гг.</t>
  </si>
  <si>
    <t>Разница, Гкал                   с 25.12.17 по  25.01.18 гг.</t>
  </si>
  <si>
    <t>Показания кВт на 25.01.18</t>
  </si>
  <si>
    <t>за период с  25.12.2017 по 25.01.2018  гг.</t>
  </si>
  <si>
    <t>Показания кВт на 25.02.18</t>
  </si>
  <si>
    <t>за период с  25.02.2018 по 27.03.2018  гг.</t>
  </si>
  <si>
    <t>Разница, Гкал                   с 25.02.18 по  27.03.18 гг.</t>
  </si>
  <si>
    <t>Показания кВт на 27.03.18</t>
  </si>
  <si>
    <t>за период с  26.11.2017 по 25.12.2017  гг.</t>
  </si>
  <si>
    <t>за период с  25.01.2018  по 25.02.2018  гг.</t>
  </si>
  <si>
    <t>Разница, Гкал                   с 25.01.2018  по  25.02.18 гг.</t>
  </si>
  <si>
    <t>за период с  27.03.2018 по18.04.2018  гг.</t>
  </si>
  <si>
    <t>Разница, Гкал                   с 27.03.18 по  18.04.18 гг.</t>
  </si>
  <si>
    <t>Показания кВт на 18.04.18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</si>
</sst>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00000"/>
    <numFmt numFmtId="167" formatCode="0.0000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9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3" borderId="0" applyNumberFormat="0" applyBorder="0" applyAlignment="0" applyProtection="0"/>
  </cellStyleXfs>
  <cellXfs count="187">
    <xf numFmtId="0" fontId="0" fillId="0" borderId="0" xfId="0"/>
    <xf numFmtId="0" fontId="0" fillId="0" borderId="0" xfId="0" applyFill="1"/>
    <xf numFmtId="3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4" fontId="0" fillId="0" borderId="0" xfId="0" applyNumberFormat="1" applyFill="1" applyBorder="1"/>
    <xf numFmtId="4" fontId="4" fillId="0" borderId="0" xfId="0" applyNumberFormat="1" applyFont="1" applyFill="1" applyBorder="1"/>
    <xf numFmtId="1" fontId="2" fillId="0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" fontId="4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167" fontId="4" fillId="0" borderId="0" xfId="0" applyNumberFormat="1" applyFont="1" applyFill="1" applyBorder="1"/>
    <xf numFmtId="0" fontId="3" fillId="0" borderId="1" xfId="0" applyFont="1" applyFill="1" applyBorder="1" applyAlignment="1"/>
    <xf numFmtId="2" fontId="4" fillId="0" borderId="0" xfId="0" applyNumberFormat="1" applyFont="1" applyFill="1" applyBorder="1"/>
    <xf numFmtId="0" fontId="2" fillId="0" borderId="7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/>
    <xf numFmtId="0" fontId="0" fillId="0" borderId="0" xfId="0" applyFont="1" applyFill="1"/>
    <xf numFmtId="0" fontId="10" fillId="0" borderId="0" xfId="0" applyFont="1" applyFill="1" applyBorder="1"/>
    <xf numFmtId="4" fontId="10" fillId="0" borderId="0" xfId="0" applyNumberFormat="1" applyFont="1" applyFill="1" applyBorder="1"/>
    <xf numFmtId="0" fontId="13" fillId="0" borderId="0" xfId="0" applyFont="1" applyFill="1" applyBorder="1" applyAlignment="1"/>
    <xf numFmtId="0" fontId="14" fillId="0" borderId="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right"/>
    </xf>
    <xf numFmtId="167" fontId="2" fillId="2" borderId="2" xfId="0" applyNumberFormat="1" applyFont="1" applyFill="1" applyBorder="1"/>
    <xf numFmtId="0" fontId="2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3" fillId="2" borderId="1" xfId="0" applyFont="1" applyFill="1" applyBorder="1"/>
    <xf numFmtId="3" fontId="2" fillId="2" borderId="6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right"/>
    </xf>
    <xf numFmtId="3" fontId="2" fillId="2" borderId="7" xfId="0" applyNumberFormat="1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right" vertical="center"/>
    </xf>
    <xf numFmtId="3" fontId="2" fillId="2" borderId="8" xfId="0" applyNumberFormat="1" applyFont="1" applyFill="1" applyBorder="1" applyAlignment="1">
      <alignment horizontal="center"/>
    </xf>
    <xf numFmtId="0" fontId="3" fillId="2" borderId="7" xfId="0" applyFont="1" applyFill="1" applyBorder="1"/>
    <xf numFmtId="167" fontId="2" fillId="0" borderId="0" xfId="0" applyNumberFormat="1" applyFont="1" applyFill="1" applyBorder="1"/>
    <xf numFmtId="167" fontId="2" fillId="2" borderId="1" xfId="0" applyNumberFormat="1" applyFont="1" applyFill="1" applyBorder="1"/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Border="1"/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67" fontId="2" fillId="0" borderId="1" xfId="0" applyNumberFormat="1" applyFont="1" applyFill="1" applyBorder="1"/>
    <xf numFmtId="2" fontId="2" fillId="0" borderId="0" xfId="0" applyNumberFormat="1" applyFont="1" applyFill="1" applyBorder="1"/>
    <xf numFmtId="0" fontId="3" fillId="0" borderId="7" xfId="0" applyFont="1" applyFill="1" applyBorder="1" applyAlignment="1"/>
    <xf numFmtId="1" fontId="2" fillId="0" borderId="0" xfId="0" applyNumberFormat="1" applyFont="1" applyFill="1" applyBorder="1"/>
    <xf numFmtId="0" fontId="3" fillId="2" borderId="7" xfId="0" applyFont="1" applyFill="1" applyBorder="1" applyAlignment="1">
      <alignment vertical="center"/>
    </xf>
    <xf numFmtId="0" fontId="3" fillId="0" borderId="7" xfId="0" applyFont="1" applyFill="1" applyBorder="1"/>
    <xf numFmtId="0" fontId="14" fillId="0" borderId="1" xfId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164" fontId="1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164" fontId="20" fillId="0" borderId="0" xfId="0" applyNumberFormat="1" applyFont="1" applyFill="1"/>
    <xf numFmtId="0" fontId="13" fillId="0" borderId="0" xfId="0" applyFont="1" applyFill="1"/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 vertical="center"/>
    </xf>
    <xf numFmtId="1" fontId="13" fillId="0" borderId="0" xfId="0" applyNumberFormat="1" applyFont="1" applyFill="1" applyBorder="1"/>
    <xf numFmtId="0" fontId="13" fillId="0" borderId="0" xfId="0" applyFont="1" applyFill="1" applyBorder="1" applyAlignment="1">
      <alignment horizontal="right" vertical="center"/>
    </xf>
    <xf numFmtId="164" fontId="13" fillId="0" borderId="0" xfId="0" applyNumberFormat="1" applyFont="1" applyFill="1" applyBorder="1"/>
    <xf numFmtId="0" fontId="2" fillId="0" borderId="0" xfId="0" applyFont="1" applyFill="1" applyAlignment="1"/>
    <xf numFmtId="0" fontId="1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/>
    <xf numFmtId="0" fontId="1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6" fontId="2" fillId="0" borderId="0" xfId="0" applyNumberFormat="1" applyFont="1" applyFill="1" applyBorder="1"/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 wrapText="1"/>
    </xf>
    <xf numFmtId="164" fontId="3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2" borderId="0" xfId="0" applyFont="1" applyFill="1" applyBorder="1"/>
    <xf numFmtId="2" fontId="2" fillId="2" borderId="0" xfId="0" applyNumberFormat="1" applyFont="1" applyFill="1" applyBorder="1"/>
    <xf numFmtId="167" fontId="2" fillId="2" borderId="0" xfId="0" applyNumberFormat="1" applyFont="1" applyFill="1" applyBorder="1"/>
    <xf numFmtId="3" fontId="2" fillId="2" borderId="1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/>
    <xf numFmtId="167" fontId="4" fillId="2" borderId="0" xfId="0" applyNumberFormat="1" applyFont="1" applyFill="1" applyBorder="1"/>
    <xf numFmtId="3" fontId="2" fillId="2" borderId="6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14" fillId="2" borderId="1" xfId="1" applyFont="1" applyFill="1" applyBorder="1" applyAlignment="1">
      <alignment horizontal="center" vertical="center"/>
    </xf>
    <xf numFmtId="165" fontId="14" fillId="2" borderId="1" xfId="0" applyNumberFormat="1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164" fontId="14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64" fontId="14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164" fontId="20" fillId="2" borderId="0" xfId="0" applyNumberFormat="1" applyFont="1" applyFill="1"/>
    <xf numFmtId="0" fontId="13" fillId="2" borderId="0" xfId="0" applyFont="1" applyFill="1"/>
    <xf numFmtId="0" fontId="13" fillId="2" borderId="0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horizontal="center" vertical="center"/>
    </xf>
    <xf numFmtId="1" fontId="13" fillId="2" borderId="0" xfId="0" applyNumberFormat="1" applyFont="1" applyFill="1" applyBorder="1"/>
    <xf numFmtId="0" fontId="13" fillId="2" borderId="0" xfId="0" applyFont="1" applyFill="1" applyBorder="1" applyAlignment="1">
      <alignment horizontal="right" vertical="center"/>
    </xf>
    <xf numFmtId="164" fontId="13" fillId="2" borderId="0" xfId="0" applyNumberFormat="1" applyFont="1" applyFill="1" applyBorder="1"/>
    <xf numFmtId="0" fontId="2" fillId="2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Alignment="1"/>
    <xf numFmtId="0" fontId="0" fillId="0" borderId="0" xfId="0" applyAlignment="1"/>
    <xf numFmtId="0" fontId="19" fillId="2" borderId="1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/>
    <xf numFmtId="1" fontId="0" fillId="2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tabSelected="1" topLeftCell="A127" workbookViewId="0">
      <selection activeCell="E162" sqref="E162"/>
    </sheetView>
  </sheetViews>
  <sheetFormatPr defaultRowHeight="15" x14ac:dyDescent="0.25"/>
  <cols>
    <col min="2" max="2" width="13.7109375" customWidth="1"/>
    <col min="12" max="12" width="18.85546875" customWidth="1"/>
  </cols>
  <sheetData>
    <row r="1" spans="1:12" ht="20.25" x14ac:dyDescent="0.3">
      <c r="A1" s="175" t="s">
        <v>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2" ht="20.25" x14ac:dyDescent="0.3">
      <c r="A2" s="58"/>
      <c r="B2" s="106"/>
      <c r="C2" s="58"/>
      <c r="D2" s="106"/>
      <c r="E2" s="106"/>
      <c r="F2" s="106"/>
      <c r="G2" s="106"/>
      <c r="H2" s="60"/>
      <c r="I2" s="61"/>
      <c r="J2" s="62"/>
      <c r="K2" s="62"/>
      <c r="L2" s="62"/>
    </row>
    <row r="3" spans="1:12" ht="18.75" x14ac:dyDescent="0.25">
      <c r="A3" s="176" t="s">
        <v>18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1:12" ht="18.75" x14ac:dyDescent="0.25">
      <c r="A4" s="176" t="s">
        <v>164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</row>
    <row r="5" spans="1:12" ht="18.75" x14ac:dyDescent="0.25">
      <c r="A5" s="107"/>
      <c r="B5" s="107"/>
      <c r="C5" s="107"/>
      <c r="D5" s="107"/>
      <c r="E5" s="107"/>
      <c r="F5" s="107"/>
      <c r="G5" s="107"/>
      <c r="H5" s="107"/>
      <c r="I5" s="63"/>
      <c r="J5" s="63"/>
      <c r="K5" s="63"/>
      <c r="L5" s="63"/>
    </row>
    <row r="6" spans="1:12" ht="36" x14ac:dyDescent="0.25">
      <c r="A6" s="177" t="s">
        <v>9</v>
      </c>
      <c r="B6" s="178"/>
      <c r="C6" s="178"/>
      <c r="D6" s="178"/>
      <c r="E6" s="178"/>
      <c r="F6" s="178"/>
      <c r="G6" s="178"/>
      <c r="H6" s="179"/>
      <c r="I6" s="64"/>
      <c r="J6" s="65" t="s">
        <v>12</v>
      </c>
      <c r="K6" s="180" t="s">
        <v>13</v>
      </c>
      <c r="L6" s="180"/>
    </row>
    <row r="7" spans="1:12" ht="72" x14ac:dyDescent="0.25">
      <c r="A7" s="181" t="s">
        <v>4</v>
      </c>
      <c r="B7" s="181"/>
      <c r="C7" s="181"/>
      <c r="D7" s="181"/>
      <c r="E7" s="181" t="s">
        <v>5</v>
      </c>
      <c r="F7" s="181"/>
      <c r="G7" s="181"/>
      <c r="H7" s="108" t="s">
        <v>165</v>
      </c>
      <c r="I7" s="67"/>
      <c r="J7" s="65"/>
      <c r="K7" s="180"/>
      <c r="L7" s="180"/>
    </row>
    <row r="8" spans="1:12" x14ac:dyDescent="0.25">
      <c r="A8" s="182" t="s">
        <v>16</v>
      </c>
      <c r="B8" s="182"/>
      <c r="C8" s="182"/>
      <c r="D8" s="182"/>
      <c r="E8" s="181" t="s">
        <v>17</v>
      </c>
      <c r="F8" s="181"/>
      <c r="G8" s="181"/>
      <c r="H8" s="68">
        <v>46.508000000000003</v>
      </c>
      <c r="I8" s="69"/>
      <c r="J8" s="65"/>
      <c r="K8" s="180"/>
      <c r="L8" s="180"/>
    </row>
    <row r="9" spans="1:12" x14ac:dyDescent="0.25">
      <c r="A9" s="183" t="s">
        <v>6</v>
      </c>
      <c r="B9" s="183"/>
      <c r="C9" s="183"/>
      <c r="D9" s="183"/>
      <c r="E9" s="181" t="s">
        <v>10</v>
      </c>
      <c r="F9" s="181"/>
      <c r="G9" s="181"/>
      <c r="H9" s="68">
        <f>G151</f>
        <v>42.256580000000007</v>
      </c>
      <c r="I9" s="69"/>
      <c r="J9" s="65"/>
      <c r="K9" s="180"/>
      <c r="L9" s="180"/>
    </row>
    <row r="10" spans="1:12" x14ac:dyDescent="0.25">
      <c r="A10" s="183"/>
      <c r="B10" s="183"/>
      <c r="C10" s="183"/>
      <c r="D10" s="183"/>
      <c r="E10" s="181" t="s">
        <v>11</v>
      </c>
      <c r="F10" s="181"/>
      <c r="G10" s="181"/>
      <c r="H10" s="68">
        <f>H8-H9</f>
        <v>4.251419999999996</v>
      </c>
      <c r="I10" s="69"/>
      <c r="J10" s="65"/>
      <c r="K10" s="180"/>
      <c r="L10" s="180"/>
    </row>
    <row r="11" spans="1:12" x14ac:dyDescent="0.25">
      <c r="A11" s="64"/>
      <c r="B11" s="70"/>
      <c r="C11" s="64"/>
      <c r="D11" s="70"/>
      <c r="E11" s="64"/>
      <c r="F11" s="64"/>
      <c r="G11" s="64"/>
      <c r="H11" s="71"/>
      <c r="I11" s="69"/>
      <c r="J11" s="65"/>
      <c r="K11" s="72"/>
      <c r="L11" s="72"/>
    </row>
    <row r="12" spans="1:12" x14ac:dyDescent="0.25">
      <c r="A12" s="64"/>
      <c r="B12" s="70"/>
      <c r="C12" s="64"/>
      <c r="D12" s="70"/>
      <c r="E12" s="64"/>
      <c r="F12" s="64"/>
      <c r="G12" s="64"/>
      <c r="H12" s="71"/>
      <c r="I12" s="69"/>
      <c r="J12" s="65"/>
      <c r="K12" s="184" t="s">
        <v>14</v>
      </c>
      <c r="L12" s="184"/>
    </row>
    <row r="13" spans="1:12" ht="38.25" x14ac:dyDescent="0.25">
      <c r="A13" s="126" t="s">
        <v>0</v>
      </c>
      <c r="B13" s="127" t="s">
        <v>1</v>
      </c>
      <c r="C13" s="126" t="s">
        <v>2</v>
      </c>
      <c r="D13" s="128" t="s">
        <v>160</v>
      </c>
      <c r="E13" s="128" t="s">
        <v>166</v>
      </c>
      <c r="F13" s="128" t="s">
        <v>144</v>
      </c>
      <c r="G13" s="128" t="s">
        <v>145</v>
      </c>
      <c r="H13" s="129" t="s">
        <v>7</v>
      </c>
      <c r="I13" s="130" t="s">
        <v>15</v>
      </c>
      <c r="J13" s="78"/>
      <c r="K13" s="40"/>
      <c r="L13" s="40"/>
    </row>
    <row r="14" spans="1:12" x14ac:dyDescent="0.25">
      <c r="A14" s="45">
        <v>1</v>
      </c>
      <c r="B14" s="44">
        <v>15705629</v>
      </c>
      <c r="C14" s="133">
        <v>45.2</v>
      </c>
      <c r="D14" s="8">
        <v>16993</v>
      </c>
      <c r="E14" s="8">
        <v>18185</v>
      </c>
      <c r="F14" s="8">
        <f t="shared" ref="F14:F77" si="0">E14-D14</f>
        <v>1192</v>
      </c>
      <c r="G14" s="54">
        <f t="shared" ref="G14:G35" si="1">F14*0.00086</f>
        <v>1.02512</v>
      </c>
      <c r="H14" s="38">
        <f>C14/7235.3*H10</f>
        <v>2.655925587052366E-2</v>
      </c>
      <c r="I14" s="46">
        <f>G14+H14</f>
        <v>1.0516792558705237</v>
      </c>
      <c r="J14" s="39"/>
      <c r="K14" s="80"/>
      <c r="L14" s="53"/>
    </row>
    <row r="15" spans="1:12" x14ac:dyDescent="0.25">
      <c r="A15" s="45">
        <v>2</v>
      </c>
      <c r="B15" s="44">
        <v>15705811</v>
      </c>
      <c r="C15" s="133">
        <v>62</v>
      </c>
      <c r="D15" s="8">
        <v>12056</v>
      </c>
      <c r="E15" s="8">
        <v>12121</v>
      </c>
      <c r="F15" s="8">
        <f t="shared" si="0"/>
        <v>65</v>
      </c>
      <c r="G15" s="54">
        <f t="shared" si="1"/>
        <v>5.5899999999999998E-2</v>
      </c>
      <c r="H15" s="38">
        <f>C15/7235.3*H10</f>
        <v>3.6430837698505907E-2</v>
      </c>
      <c r="I15" s="46">
        <f t="shared" ref="I15:I79" si="2">G15+H15</f>
        <v>9.2330837698505905E-2</v>
      </c>
      <c r="J15" s="39"/>
      <c r="K15" s="80"/>
      <c r="L15" s="53"/>
    </row>
    <row r="16" spans="1:12" x14ac:dyDescent="0.25">
      <c r="A16" s="45">
        <v>3</v>
      </c>
      <c r="B16" s="44">
        <v>15705722</v>
      </c>
      <c r="C16" s="133">
        <v>72.7</v>
      </c>
      <c r="D16" s="8">
        <v>22342</v>
      </c>
      <c r="E16" s="8">
        <v>22980</v>
      </c>
      <c r="F16" s="8">
        <f t="shared" si="0"/>
        <v>638</v>
      </c>
      <c r="G16" s="54">
        <f t="shared" si="1"/>
        <v>0.54867999999999995</v>
      </c>
      <c r="H16" s="38">
        <f>C16/7235.3*H10</f>
        <v>4.2718095172280306E-2</v>
      </c>
      <c r="I16" s="46">
        <f t="shared" si="2"/>
        <v>0.59139809517228026</v>
      </c>
      <c r="J16" s="39"/>
      <c r="K16" s="80"/>
      <c r="L16" s="53"/>
    </row>
    <row r="17" spans="1:12" x14ac:dyDescent="0.25">
      <c r="A17" s="45">
        <v>4</v>
      </c>
      <c r="B17" s="44">
        <v>15705532</v>
      </c>
      <c r="C17" s="43">
        <v>46.9</v>
      </c>
      <c r="D17" s="8">
        <v>8140</v>
      </c>
      <c r="E17" s="8">
        <v>8653</v>
      </c>
      <c r="F17" s="8">
        <f t="shared" si="0"/>
        <v>513</v>
      </c>
      <c r="G17" s="54">
        <f t="shared" si="1"/>
        <v>0.44118000000000002</v>
      </c>
      <c r="H17" s="38">
        <f>C17/7235.3*H10</f>
        <v>2.755816593645043E-2</v>
      </c>
      <c r="I17" s="46">
        <f t="shared" si="2"/>
        <v>0.46873816593645046</v>
      </c>
      <c r="J17" s="39"/>
      <c r="K17" s="80"/>
      <c r="L17" s="53"/>
    </row>
    <row r="18" spans="1:12" x14ac:dyDescent="0.25">
      <c r="A18" s="48">
        <v>5</v>
      </c>
      <c r="B18" s="44">
        <v>15705673</v>
      </c>
      <c r="C18" s="43">
        <v>70.599999999999994</v>
      </c>
      <c r="D18" s="8">
        <v>26683</v>
      </c>
      <c r="E18" s="8">
        <v>27322</v>
      </c>
      <c r="F18" s="8">
        <f t="shared" si="0"/>
        <v>639</v>
      </c>
      <c r="G18" s="54">
        <f t="shared" si="1"/>
        <v>0.54954000000000003</v>
      </c>
      <c r="H18" s="38">
        <f>C18/7235.3*H10</f>
        <v>4.1484147443782524E-2</v>
      </c>
      <c r="I18" s="46">
        <f t="shared" si="2"/>
        <v>0.59102414744378251</v>
      </c>
      <c r="J18" s="39"/>
      <c r="K18" s="80"/>
      <c r="L18" s="53"/>
    </row>
    <row r="19" spans="1:12" x14ac:dyDescent="0.25">
      <c r="A19" s="45">
        <v>6</v>
      </c>
      <c r="B19" s="44">
        <v>15705735</v>
      </c>
      <c r="C19" s="43">
        <v>47.4</v>
      </c>
      <c r="D19" s="8">
        <v>1802</v>
      </c>
      <c r="E19" s="8">
        <v>1844</v>
      </c>
      <c r="F19" s="8">
        <f t="shared" si="0"/>
        <v>42</v>
      </c>
      <c r="G19" s="54">
        <f t="shared" si="1"/>
        <v>3.6119999999999999E-2</v>
      </c>
      <c r="H19" s="38">
        <f>C19/7235.3*H10</f>
        <v>2.785196301466419E-2</v>
      </c>
      <c r="I19" s="46">
        <f t="shared" si="2"/>
        <v>6.3971963014664193E-2</v>
      </c>
      <c r="J19" s="39"/>
      <c r="K19" s="80"/>
      <c r="L19" s="53"/>
    </row>
    <row r="20" spans="1:12" x14ac:dyDescent="0.25">
      <c r="A20" s="45">
        <v>7</v>
      </c>
      <c r="B20" s="44">
        <v>15705581</v>
      </c>
      <c r="C20" s="43">
        <v>42.2</v>
      </c>
      <c r="D20" s="8">
        <v>17142</v>
      </c>
      <c r="E20" s="8">
        <v>17677</v>
      </c>
      <c r="F20" s="8">
        <f t="shared" si="0"/>
        <v>535</v>
      </c>
      <c r="G20" s="54">
        <f t="shared" si="1"/>
        <v>0.46010000000000001</v>
      </c>
      <c r="H20" s="38">
        <f>C20/7235.3*H10</f>
        <v>2.4796473401241116E-2</v>
      </c>
      <c r="I20" s="46">
        <f t="shared" si="2"/>
        <v>0.48489647340124115</v>
      </c>
      <c r="J20" s="39"/>
      <c r="K20" s="80"/>
      <c r="L20" s="53"/>
    </row>
    <row r="21" spans="1:12" x14ac:dyDescent="0.25">
      <c r="A21" s="45">
        <v>8</v>
      </c>
      <c r="B21" s="44">
        <v>15705529</v>
      </c>
      <c r="C21" s="43">
        <v>41.9</v>
      </c>
      <c r="D21" s="8">
        <v>18340</v>
      </c>
      <c r="E21" s="8">
        <v>18941</v>
      </c>
      <c r="F21" s="8">
        <f t="shared" si="0"/>
        <v>601</v>
      </c>
      <c r="G21" s="54">
        <f t="shared" si="1"/>
        <v>0.51685999999999999</v>
      </c>
      <c r="H21" s="38">
        <f>C21/7235.3*H10</f>
        <v>2.4620195154312855E-2</v>
      </c>
      <c r="I21" s="46">
        <f t="shared" si="2"/>
        <v>0.54148019515431289</v>
      </c>
      <c r="J21" s="39"/>
      <c r="K21" s="80"/>
      <c r="L21" s="53"/>
    </row>
    <row r="22" spans="1:12" x14ac:dyDescent="0.25">
      <c r="A22" s="45">
        <v>9</v>
      </c>
      <c r="B22" s="44">
        <v>15705761</v>
      </c>
      <c r="C22" s="43">
        <v>44.8</v>
      </c>
      <c r="D22" s="8">
        <v>19569</v>
      </c>
      <c r="E22" s="8">
        <v>20303</v>
      </c>
      <c r="F22" s="8">
        <f t="shared" si="0"/>
        <v>734</v>
      </c>
      <c r="G22" s="54">
        <f t="shared" si="1"/>
        <v>0.63124000000000002</v>
      </c>
      <c r="H22" s="38">
        <f>C22/7235.3*H10</f>
        <v>2.6324218207952648E-2</v>
      </c>
      <c r="I22" s="46">
        <f t="shared" si="2"/>
        <v>0.65756421820795263</v>
      </c>
      <c r="J22" s="39"/>
      <c r="K22" s="80"/>
      <c r="L22" s="53"/>
    </row>
    <row r="23" spans="1:12" x14ac:dyDescent="0.25">
      <c r="A23" s="45">
        <v>10</v>
      </c>
      <c r="B23" s="44">
        <v>15705614</v>
      </c>
      <c r="C23" s="43">
        <v>62.1</v>
      </c>
      <c r="D23" s="8">
        <v>10362</v>
      </c>
      <c r="E23" s="8">
        <v>10362</v>
      </c>
      <c r="F23" s="8">
        <f t="shared" si="0"/>
        <v>0</v>
      </c>
      <c r="G23" s="54">
        <f t="shared" si="1"/>
        <v>0</v>
      </c>
      <c r="H23" s="38">
        <f>C23/7235.3*H10</f>
        <v>3.6489597114148654E-2</v>
      </c>
      <c r="I23" s="46">
        <f t="shared" si="2"/>
        <v>3.6489597114148654E-2</v>
      </c>
      <c r="J23" s="134"/>
      <c r="K23" s="135"/>
      <c r="L23" s="136"/>
    </row>
    <row r="24" spans="1:12" x14ac:dyDescent="0.25">
      <c r="A24" s="45">
        <v>11</v>
      </c>
      <c r="B24" s="44">
        <v>15705563</v>
      </c>
      <c r="C24" s="43">
        <v>72.8</v>
      </c>
      <c r="D24" s="8">
        <v>17146</v>
      </c>
      <c r="E24" s="8">
        <v>17658</v>
      </c>
      <c r="F24" s="8">
        <f t="shared" si="0"/>
        <v>512</v>
      </c>
      <c r="G24" s="54">
        <f t="shared" si="1"/>
        <v>0.44031999999999999</v>
      </c>
      <c r="H24" s="38">
        <f>C24/7235.3*H10</f>
        <v>4.2776854587923054E-2</v>
      </c>
      <c r="I24" s="46">
        <f t="shared" si="2"/>
        <v>0.48309685458792306</v>
      </c>
      <c r="J24" s="39"/>
      <c r="K24" s="80"/>
      <c r="L24" s="53"/>
    </row>
    <row r="25" spans="1:12" x14ac:dyDescent="0.25">
      <c r="A25" s="45">
        <v>12</v>
      </c>
      <c r="B25" s="44">
        <v>15705671</v>
      </c>
      <c r="C25" s="43">
        <v>47</v>
      </c>
      <c r="D25" s="8">
        <v>21404</v>
      </c>
      <c r="E25" s="8">
        <v>22090</v>
      </c>
      <c r="F25" s="8">
        <f t="shared" si="0"/>
        <v>686</v>
      </c>
      <c r="G25" s="54">
        <f t="shared" si="1"/>
        <v>0.58996000000000004</v>
      </c>
      <c r="H25" s="38">
        <f>C25/7235.3*H10</f>
        <v>2.7616925352093182E-2</v>
      </c>
      <c r="I25" s="46">
        <f t="shared" si="2"/>
        <v>0.61757692535209319</v>
      </c>
      <c r="J25" s="39"/>
      <c r="K25" s="80"/>
      <c r="L25" s="53"/>
    </row>
    <row r="26" spans="1:12" x14ac:dyDescent="0.25">
      <c r="A26" s="45">
        <v>13</v>
      </c>
      <c r="B26" s="137">
        <v>15705541</v>
      </c>
      <c r="C26" s="43">
        <v>70.599999999999994</v>
      </c>
      <c r="D26" s="8">
        <v>24102</v>
      </c>
      <c r="E26" s="8">
        <v>24504</v>
      </c>
      <c r="F26" s="8">
        <f t="shared" si="0"/>
        <v>402</v>
      </c>
      <c r="G26" s="54">
        <f t="shared" si="1"/>
        <v>0.34571999999999997</v>
      </c>
      <c r="H26" s="38">
        <f>C26/7235.3*H10</f>
        <v>4.1484147443782524E-2</v>
      </c>
      <c r="I26" s="46">
        <f t="shared" si="2"/>
        <v>0.38720414744378251</v>
      </c>
      <c r="J26" s="39"/>
      <c r="K26" s="80"/>
      <c r="L26" s="53"/>
    </row>
    <row r="27" spans="1:12" x14ac:dyDescent="0.25">
      <c r="A27" s="45">
        <v>14</v>
      </c>
      <c r="B27" s="137">
        <v>15705755</v>
      </c>
      <c r="C27" s="43">
        <v>47</v>
      </c>
      <c r="D27" s="8">
        <v>16542</v>
      </c>
      <c r="E27" s="8">
        <v>16926</v>
      </c>
      <c r="F27" s="8">
        <f t="shared" si="0"/>
        <v>384</v>
      </c>
      <c r="G27" s="54">
        <f t="shared" si="1"/>
        <v>0.33023999999999998</v>
      </c>
      <c r="H27" s="38">
        <f>C27/7235.3*H10</f>
        <v>2.7616925352093182E-2</v>
      </c>
      <c r="I27" s="46">
        <f t="shared" si="2"/>
        <v>0.35785692535209318</v>
      </c>
      <c r="J27" s="39"/>
      <c r="K27" s="80"/>
      <c r="L27" s="53"/>
    </row>
    <row r="28" spans="1:12" x14ac:dyDescent="0.25">
      <c r="A28" s="45">
        <v>15</v>
      </c>
      <c r="B28" s="44">
        <v>15705575</v>
      </c>
      <c r="C28" s="43">
        <v>42.2</v>
      </c>
      <c r="D28" s="8">
        <v>5646</v>
      </c>
      <c r="E28" s="8">
        <v>5646</v>
      </c>
      <c r="F28" s="8">
        <f t="shared" si="0"/>
        <v>0</v>
      </c>
      <c r="G28" s="54">
        <f t="shared" si="1"/>
        <v>0</v>
      </c>
      <c r="H28" s="38">
        <f>C28/7235.3*H10</f>
        <v>2.4796473401241116E-2</v>
      </c>
      <c r="I28" s="46">
        <f t="shared" si="2"/>
        <v>2.4796473401241116E-2</v>
      </c>
      <c r="J28" s="39"/>
      <c r="K28" s="80"/>
      <c r="L28" s="53"/>
    </row>
    <row r="29" spans="1:12" x14ac:dyDescent="0.25">
      <c r="A29" s="45">
        <v>16</v>
      </c>
      <c r="B29" s="44">
        <v>15705800</v>
      </c>
      <c r="C29" s="43">
        <v>42.8</v>
      </c>
      <c r="D29" s="8">
        <v>12711</v>
      </c>
      <c r="E29" s="8">
        <v>13104</v>
      </c>
      <c r="F29" s="8">
        <f t="shared" si="0"/>
        <v>393</v>
      </c>
      <c r="G29" s="54">
        <f t="shared" si="1"/>
        <v>0.33798</v>
      </c>
      <c r="H29" s="38">
        <f>C29/7235.3*H10</f>
        <v>2.5149029895097621E-2</v>
      </c>
      <c r="I29" s="46">
        <f t="shared" si="2"/>
        <v>0.3631290298950976</v>
      </c>
      <c r="J29" s="39"/>
      <c r="K29" s="80"/>
      <c r="L29" s="53"/>
    </row>
    <row r="30" spans="1:12" x14ac:dyDescent="0.25">
      <c r="A30" s="45">
        <v>17</v>
      </c>
      <c r="B30" s="44">
        <v>15708273</v>
      </c>
      <c r="C30" s="43">
        <v>45.8</v>
      </c>
      <c r="D30" s="8">
        <v>5949</v>
      </c>
      <c r="E30" s="8">
        <v>6144</v>
      </c>
      <c r="F30" s="8">
        <f t="shared" si="0"/>
        <v>195</v>
      </c>
      <c r="G30" s="54">
        <f t="shared" si="1"/>
        <v>0.16769999999999999</v>
      </c>
      <c r="H30" s="38">
        <f>C30/7235.3*H10</f>
        <v>2.6911812364380162E-2</v>
      </c>
      <c r="I30" s="46">
        <f t="shared" si="2"/>
        <v>0.19461181236438016</v>
      </c>
      <c r="J30" s="39"/>
      <c r="K30" s="80"/>
      <c r="L30" s="53"/>
    </row>
    <row r="31" spans="1:12" x14ac:dyDescent="0.25">
      <c r="A31" s="45">
        <v>18</v>
      </c>
      <c r="B31" s="44">
        <v>15705659</v>
      </c>
      <c r="C31" s="43">
        <v>60.6</v>
      </c>
      <c r="D31" s="8">
        <v>22951</v>
      </c>
      <c r="E31" s="8">
        <v>23707</v>
      </c>
      <c r="F31" s="8">
        <f t="shared" si="0"/>
        <v>756</v>
      </c>
      <c r="G31" s="54">
        <f t="shared" si="1"/>
        <v>0.65015999999999996</v>
      </c>
      <c r="H31" s="38">
        <f>C31/7235.3*H10</f>
        <v>3.5608205879507381E-2</v>
      </c>
      <c r="I31" s="46">
        <f t="shared" si="2"/>
        <v>0.68576820587950738</v>
      </c>
      <c r="J31" s="39"/>
      <c r="K31" s="80"/>
      <c r="L31" s="53"/>
    </row>
    <row r="32" spans="1:12" x14ac:dyDescent="0.25">
      <c r="A32" s="45">
        <v>19</v>
      </c>
      <c r="B32" s="42">
        <v>15705850</v>
      </c>
      <c r="C32" s="43">
        <v>71.599999999999994</v>
      </c>
      <c r="D32" s="8">
        <v>19747</v>
      </c>
      <c r="E32" s="8">
        <v>20205</v>
      </c>
      <c r="F32" s="8">
        <f t="shared" si="0"/>
        <v>458</v>
      </c>
      <c r="G32" s="54">
        <f t="shared" si="1"/>
        <v>0.39388000000000001</v>
      </c>
      <c r="H32" s="38">
        <f>C32/7235.3*H10</f>
        <v>4.2071741600210037E-2</v>
      </c>
      <c r="I32" s="46">
        <f t="shared" si="2"/>
        <v>0.43595174160021005</v>
      </c>
      <c r="J32" s="39"/>
      <c r="K32" s="80"/>
      <c r="L32" s="53"/>
    </row>
    <row r="33" spans="1:12" x14ac:dyDescent="0.25">
      <c r="A33" s="45">
        <v>20</v>
      </c>
      <c r="B33" s="42">
        <v>15705665</v>
      </c>
      <c r="C33" s="43">
        <v>46.3</v>
      </c>
      <c r="D33" s="8">
        <v>10671</v>
      </c>
      <c r="E33" s="8">
        <v>10731</v>
      </c>
      <c r="F33" s="8">
        <f t="shared" si="0"/>
        <v>60</v>
      </c>
      <c r="G33" s="54">
        <f t="shared" si="1"/>
        <v>5.16E-2</v>
      </c>
      <c r="H33" s="38">
        <f>C33/7235.3*H10</f>
        <v>2.7205609442593922E-2</v>
      </c>
      <c r="I33" s="46">
        <f t="shared" si="2"/>
        <v>7.8805609442593919E-2</v>
      </c>
      <c r="J33" s="39"/>
      <c r="K33" s="80"/>
      <c r="L33" s="53"/>
    </row>
    <row r="34" spans="1:12" x14ac:dyDescent="0.25">
      <c r="A34" s="45">
        <v>21</v>
      </c>
      <c r="B34" s="42">
        <v>15708400</v>
      </c>
      <c r="C34" s="43">
        <v>70.099999999999994</v>
      </c>
      <c r="D34" s="8">
        <v>12223</v>
      </c>
      <c r="E34" s="8">
        <v>12232</v>
      </c>
      <c r="F34" s="8">
        <f t="shared" si="0"/>
        <v>9</v>
      </c>
      <c r="G34" s="54">
        <f t="shared" si="1"/>
        <v>7.7399999999999995E-3</v>
      </c>
      <c r="H34" s="38">
        <f>C34/7235.3*H10</f>
        <v>4.1190350365568763E-2</v>
      </c>
      <c r="I34" s="46">
        <f t="shared" si="2"/>
        <v>4.893035036556876E-2</v>
      </c>
      <c r="J34" s="39"/>
      <c r="K34" s="80"/>
      <c r="L34" s="53"/>
    </row>
    <row r="35" spans="1:12" x14ac:dyDescent="0.25">
      <c r="A35" s="45">
        <v>22</v>
      </c>
      <c r="B35" s="42">
        <v>15705816</v>
      </c>
      <c r="C35" s="43">
        <v>48.1</v>
      </c>
      <c r="D35" s="8">
        <v>8827</v>
      </c>
      <c r="E35" s="8">
        <v>8946</v>
      </c>
      <c r="F35" s="8">
        <f t="shared" si="0"/>
        <v>119</v>
      </c>
      <c r="G35" s="54">
        <f t="shared" si="1"/>
        <v>0.10234</v>
      </c>
      <c r="H35" s="38">
        <f>C35/7235.3*H10</f>
        <v>2.8263278924163446E-2</v>
      </c>
      <c r="I35" s="46">
        <f t="shared" si="2"/>
        <v>0.13060327892416346</v>
      </c>
      <c r="J35" s="39"/>
      <c r="K35" s="80"/>
      <c r="L35" s="53"/>
    </row>
    <row r="36" spans="1:12" x14ac:dyDescent="0.25">
      <c r="A36" s="45">
        <v>23</v>
      </c>
      <c r="B36" s="42">
        <v>15705524</v>
      </c>
      <c r="C36" s="43">
        <v>42</v>
      </c>
      <c r="D36" s="8">
        <v>9599</v>
      </c>
      <c r="E36" s="8">
        <v>10427</v>
      </c>
      <c r="F36" s="8">
        <f t="shared" si="0"/>
        <v>828</v>
      </c>
      <c r="G36" s="54">
        <f>42*0.015</f>
        <v>0.63</v>
      </c>
      <c r="H36" s="38">
        <f>C36/7235.3*H10</f>
        <v>2.467895456995561E-2</v>
      </c>
      <c r="I36" s="46">
        <f t="shared" si="2"/>
        <v>0.65467895456995562</v>
      </c>
      <c r="J36" s="39"/>
      <c r="K36" s="80"/>
      <c r="L36" s="53"/>
    </row>
    <row r="37" spans="1:12" x14ac:dyDescent="0.25">
      <c r="A37" s="45">
        <v>24</v>
      </c>
      <c r="B37" s="42">
        <v>15705585</v>
      </c>
      <c r="C37" s="43">
        <v>41.4</v>
      </c>
      <c r="D37" s="8">
        <v>10425</v>
      </c>
      <c r="E37" s="8">
        <v>10796</v>
      </c>
      <c r="F37" s="8">
        <f t="shared" si="0"/>
        <v>371</v>
      </c>
      <c r="G37" s="54">
        <f t="shared" ref="G37:G42" si="3">F37*0.00086</f>
        <v>0.31906000000000001</v>
      </c>
      <c r="H37" s="38">
        <f>C37/7235.3*H10</f>
        <v>2.4326398076099102E-2</v>
      </c>
      <c r="I37" s="46">
        <f t="shared" si="2"/>
        <v>0.34338639807609911</v>
      </c>
      <c r="J37" s="39"/>
      <c r="K37" s="80"/>
      <c r="L37" s="53"/>
    </row>
    <row r="38" spans="1:12" x14ac:dyDescent="0.25">
      <c r="A38" s="45">
        <v>25</v>
      </c>
      <c r="B38" s="44">
        <v>15705746</v>
      </c>
      <c r="C38" s="43">
        <v>45.8</v>
      </c>
      <c r="D38" s="8">
        <v>12697</v>
      </c>
      <c r="E38" s="8">
        <v>13116</v>
      </c>
      <c r="F38" s="8">
        <f t="shared" si="0"/>
        <v>419</v>
      </c>
      <c r="G38" s="54">
        <f t="shared" si="3"/>
        <v>0.36033999999999999</v>
      </c>
      <c r="H38" s="38">
        <f>C38/7235.3*H10</f>
        <v>2.6911812364380162E-2</v>
      </c>
      <c r="I38" s="46">
        <f t="shared" si="2"/>
        <v>0.38725181236438017</v>
      </c>
      <c r="J38" s="39"/>
      <c r="K38" s="80"/>
      <c r="L38" s="53"/>
    </row>
    <row r="39" spans="1:12" x14ac:dyDescent="0.25">
      <c r="A39" s="45">
        <v>26</v>
      </c>
      <c r="B39" s="44">
        <v>15705829</v>
      </c>
      <c r="C39" s="43">
        <v>60.4</v>
      </c>
      <c r="D39" s="8">
        <v>21678</v>
      </c>
      <c r="E39" s="8">
        <v>22320</v>
      </c>
      <c r="F39" s="8">
        <f t="shared" si="0"/>
        <v>642</v>
      </c>
      <c r="G39" s="54">
        <f t="shared" si="3"/>
        <v>0.55211999999999994</v>
      </c>
      <c r="H39" s="38">
        <f>C39/7235.3*H10</f>
        <v>3.5490687048221878E-2</v>
      </c>
      <c r="I39" s="46">
        <f t="shared" si="2"/>
        <v>0.58761068704822184</v>
      </c>
      <c r="J39" s="39"/>
      <c r="K39" s="80"/>
      <c r="L39" s="53"/>
    </row>
    <row r="40" spans="1:12" x14ac:dyDescent="0.25">
      <c r="A40" s="45">
        <v>27</v>
      </c>
      <c r="B40" s="44">
        <v>15705815</v>
      </c>
      <c r="C40" s="43">
        <v>72.099999999999994</v>
      </c>
      <c r="D40" s="8">
        <v>18467</v>
      </c>
      <c r="E40" s="8">
        <v>19036</v>
      </c>
      <c r="F40" s="8">
        <f t="shared" si="0"/>
        <v>569</v>
      </c>
      <c r="G40" s="54">
        <f t="shared" si="3"/>
        <v>0.48934</v>
      </c>
      <c r="H40" s="38">
        <f>C40/7235.3*H10</f>
        <v>4.2365538678423791E-2</v>
      </c>
      <c r="I40" s="46">
        <f t="shared" si="2"/>
        <v>0.53170553867842374</v>
      </c>
      <c r="J40" s="39"/>
      <c r="K40" s="80"/>
      <c r="L40" s="53"/>
    </row>
    <row r="41" spans="1:12" x14ac:dyDescent="0.25">
      <c r="A41" s="45">
        <v>28</v>
      </c>
      <c r="B41" s="44">
        <v>15705586</v>
      </c>
      <c r="C41" s="43">
        <v>46.9</v>
      </c>
      <c r="D41" s="8">
        <v>14994</v>
      </c>
      <c r="E41" s="186">
        <v>15505</v>
      </c>
      <c r="F41" s="8">
        <f t="shared" si="0"/>
        <v>511</v>
      </c>
      <c r="G41" s="54">
        <f t="shared" si="3"/>
        <v>0.43945999999999996</v>
      </c>
      <c r="H41" s="38">
        <f>C41/7235.3*H10</f>
        <v>2.755816593645043E-2</v>
      </c>
      <c r="I41" s="46">
        <f t="shared" si="2"/>
        <v>0.4670181659364504</v>
      </c>
      <c r="J41" s="39"/>
      <c r="K41" s="80"/>
      <c r="L41" s="53"/>
    </row>
    <row r="42" spans="1:12" x14ac:dyDescent="0.25">
      <c r="A42" s="45">
        <v>29</v>
      </c>
      <c r="B42" s="44">
        <v>16721754</v>
      </c>
      <c r="C42" s="43">
        <v>70</v>
      </c>
      <c r="D42" s="8">
        <v>10271</v>
      </c>
      <c r="E42" s="186">
        <v>11152</v>
      </c>
      <c r="F42" s="8">
        <f t="shared" si="0"/>
        <v>881</v>
      </c>
      <c r="G42" s="54">
        <f t="shared" si="3"/>
        <v>0.75766</v>
      </c>
      <c r="H42" s="38">
        <f>C42/7235.3*H10</f>
        <v>4.1131590949926022E-2</v>
      </c>
      <c r="I42" s="46">
        <f t="shared" si="2"/>
        <v>0.79879159094992602</v>
      </c>
      <c r="J42" s="39"/>
      <c r="K42" s="80"/>
      <c r="L42" s="53"/>
    </row>
    <row r="43" spans="1:12" x14ac:dyDescent="0.25">
      <c r="A43" s="45"/>
      <c r="B43" s="44"/>
      <c r="C43" s="43"/>
      <c r="D43" s="8"/>
      <c r="E43" s="186"/>
      <c r="F43" s="8"/>
      <c r="G43" s="54"/>
      <c r="H43" s="38">
        <f t="shared" ref="H43" si="4">C43/7235.3*H12</f>
        <v>0</v>
      </c>
      <c r="I43" s="46"/>
      <c r="J43" s="39"/>
      <c r="K43" s="80"/>
      <c r="L43" s="53"/>
    </row>
    <row r="44" spans="1:12" x14ac:dyDescent="0.25">
      <c r="A44" s="45">
        <v>30</v>
      </c>
      <c r="B44" s="44">
        <v>15705525</v>
      </c>
      <c r="C44" s="43">
        <v>47.4</v>
      </c>
      <c r="D44" s="8">
        <v>12649</v>
      </c>
      <c r="E44" s="186">
        <v>12864</v>
      </c>
      <c r="F44" s="8">
        <f t="shared" si="0"/>
        <v>215</v>
      </c>
      <c r="G44" s="54">
        <f t="shared" ref="G44:G107" si="5">F44*0.00086</f>
        <v>0.18490000000000001</v>
      </c>
      <c r="H44" s="38">
        <f>C44/7235.3*H10</f>
        <v>2.785196301466419E-2</v>
      </c>
      <c r="I44" s="46">
        <f t="shared" si="2"/>
        <v>0.2127519630146642</v>
      </c>
      <c r="J44" s="39"/>
      <c r="K44" s="80"/>
      <c r="L44" s="53"/>
    </row>
    <row r="45" spans="1:12" x14ac:dyDescent="0.25">
      <c r="A45" s="45">
        <v>31</v>
      </c>
      <c r="B45" s="44">
        <v>15705724</v>
      </c>
      <c r="C45" s="43">
        <v>43.2</v>
      </c>
      <c r="D45" s="8">
        <v>9783</v>
      </c>
      <c r="E45" s="186">
        <v>10005</v>
      </c>
      <c r="F45" s="8">
        <f t="shared" si="0"/>
        <v>222</v>
      </c>
      <c r="G45" s="54">
        <f t="shared" si="5"/>
        <v>0.19092000000000001</v>
      </c>
      <c r="H45" s="38">
        <f>C45/7235.3*H10</f>
        <v>2.538406755766863E-2</v>
      </c>
      <c r="I45" s="46">
        <f t="shared" si="2"/>
        <v>0.21630406755766862</v>
      </c>
      <c r="J45" s="39"/>
      <c r="K45" s="80"/>
      <c r="L45" s="53"/>
    </row>
    <row r="46" spans="1:12" x14ac:dyDescent="0.25">
      <c r="A46" s="45">
        <v>32</v>
      </c>
      <c r="B46" s="44">
        <v>15705733</v>
      </c>
      <c r="C46" s="43">
        <v>41.7</v>
      </c>
      <c r="D46" s="8">
        <v>10713</v>
      </c>
      <c r="E46" s="186">
        <v>11019</v>
      </c>
      <c r="F46" s="8">
        <f t="shared" si="0"/>
        <v>306</v>
      </c>
      <c r="G46" s="54">
        <f t="shared" si="5"/>
        <v>0.26316000000000001</v>
      </c>
      <c r="H46" s="38">
        <f>C46/7235.3*H10</f>
        <v>2.4502676323027356E-2</v>
      </c>
      <c r="I46" s="46">
        <f t="shared" si="2"/>
        <v>0.28766267632302733</v>
      </c>
      <c r="J46" s="39"/>
      <c r="K46" s="80"/>
      <c r="L46" s="53"/>
    </row>
    <row r="47" spans="1:12" x14ac:dyDescent="0.25">
      <c r="A47" s="45">
        <v>33</v>
      </c>
      <c r="B47" s="44">
        <v>15705600</v>
      </c>
      <c r="C47" s="43">
        <v>46</v>
      </c>
      <c r="D47" s="8">
        <v>14806</v>
      </c>
      <c r="E47" s="186">
        <v>15223</v>
      </c>
      <c r="F47" s="8">
        <f t="shared" si="0"/>
        <v>417</v>
      </c>
      <c r="G47" s="54">
        <f t="shared" si="5"/>
        <v>0.35861999999999999</v>
      </c>
      <c r="H47" s="38">
        <f>C47/7235.3*H10</f>
        <v>2.7029331195665668E-2</v>
      </c>
      <c r="I47" s="46">
        <f t="shared" si="2"/>
        <v>0.38564933119566569</v>
      </c>
      <c r="J47" s="39"/>
      <c r="K47" s="80"/>
      <c r="L47" s="53"/>
    </row>
    <row r="48" spans="1:12" x14ac:dyDescent="0.25">
      <c r="A48" s="45">
        <v>34</v>
      </c>
      <c r="B48" s="44">
        <v>15705534</v>
      </c>
      <c r="C48" s="43">
        <v>60.6</v>
      </c>
      <c r="D48" s="8">
        <v>20790</v>
      </c>
      <c r="E48" s="186">
        <v>21410</v>
      </c>
      <c r="F48" s="8">
        <f t="shared" si="0"/>
        <v>620</v>
      </c>
      <c r="G48" s="54">
        <f t="shared" si="5"/>
        <v>0.53320000000000001</v>
      </c>
      <c r="H48" s="38">
        <f>C48/7235.3*H10</f>
        <v>3.5608205879507381E-2</v>
      </c>
      <c r="I48" s="46">
        <f t="shared" si="2"/>
        <v>0.56880820587950742</v>
      </c>
      <c r="J48" s="39"/>
      <c r="K48" s="80"/>
      <c r="L48" s="53"/>
    </row>
    <row r="49" spans="1:12" x14ac:dyDescent="0.25">
      <c r="A49" s="45">
        <v>35</v>
      </c>
      <c r="B49" s="47">
        <v>15705677</v>
      </c>
      <c r="C49" s="43">
        <v>72.2</v>
      </c>
      <c r="D49" s="8">
        <v>7921</v>
      </c>
      <c r="E49" s="186">
        <v>7921</v>
      </c>
      <c r="F49" s="8">
        <f t="shared" si="0"/>
        <v>0</v>
      </c>
      <c r="G49" s="54">
        <f t="shared" si="5"/>
        <v>0</v>
      </c>
      <c r="H49" s="38">
        <f>C49/7235.3*H10</f>
        <v>4.2424298094066552E-2</v>
      </c>
      <c r="I49" s="46">
        <f t="shared" si="2"/>
        <v>4.2424298094066552E-2</v>
      </c>
      <c r="J49" s="39"/>
      <c r="K49" s="80"/>
      <c r="L49" s="53"/>
    </row>
    <row r="50" spans="1:12" x14ac:dyDescent="0.25">
      <c r="A50" s="45">
        <v>36</v>
      </c>
      <c r="B50" s="44">
        <v>15705691</v>
      </c>
      <c r="C50" s="43">
        <v>46.5</v>
      </c>
      <c r="D50" s="8">
        <v>7548</v>
      </c>
      <c r="E50" s="8">
        <v>7548</v>
      </c>
      <c r="F50" s="8">
        <f t="shared" si="0"/>
        <v>0</v>
      </c>
      <c r="G50" s="54">
        <f t="shared" si="5"/>
        <v>0</v>
      </c>
      <c r="H50" s="38">
        <f>C50/7235.3*H10</f>
        <v>2.7323128273879425E-2</v>
      </c>
      <c r="I50" s="46">
        <f>G50+H50</f>
        <v>2.7323128273879425E-2</v>
      </c>
      <c r="J50" s="39"/>
      <c r="K50" s="80"/>
      <c r="L50" s="53"/>
    </row>
    <row r="51" spans="1:12" x14ac:dyDescent="0.25">
      <c r="A51" s="48">
        <v>37</v>
      </c>
      <c r="B51" s="44">
        <v>15730459</v>
      </c>
      <c r="C51" s="49">
        <v>69.5</v>
      </c>
      <c r="D51" s="8">
        <v>21460</v>
      </c>
      <c r="E51" s="8">
        <v>22400</v>
      </c>
      <c r="F51" s="8">
        <f t="shared" si="0"/>
        <v>940</v>
      </c>
      <c r="G51" s="54">
        <f t="shared" si="5"/>
        <v>0.80840000000000001</v>
      </c>
      <c r="H51" s="38">
        <f>C51/7235.3*H10</f>
        <v>4.0837793871712262E-2</v>
      </c>
      <c r="I51" s="50">
        <f>G51+H51</f>
        <v>0.84923779387171228</v>
      </c>
      <c r="J51" s="39"/>
      <c r="K51" s="80"/>
      <c r="L51" s="53"/>
    </row>
    <row r="52" spans="1:12" x14ac:dyDescent="0.25">
      <c r="A52" s="45">
        <v>38</v>
      </c>
      <c r="B52" s="51">
        <v>15705514</v>
      </c>
      <c r="C52" s="43">
        <v>47</v>
      </c>
      <c r="D52" s="8">
        <v>2926</v>
      </c>
      <c r="E52" s="8">
        <v>2934</v>
      </c>
      <c r="F52" s="8">
        <f t="shared" si="0"/>
        <v>8</v>
      </c>
      <c r="G52" s="54">
        <f t="shared" si="5"/>
        <v>6.8799999999999998E-3</v>
      </c>
      <c r="H52" s="38">
        <f>C52/7235.3*H10</f>
        <v>2.7616925352093182E-2</v>
      </c>
      <c r="I52" s="50">
        <f>G52+H52</f>
        <v>3.4496925352093179E-2</v>
      </c>
      <c r="J52" s="39"/>
      <c r="K52" s="80"/>
      <c r="L52" s="53"/>
    </row>
    <row r="53" spans="1:12" x14ac:dyDescent="0.25">
      <c r="A53" s="45">
        <v>39</v>
      </c>
      <c r="B53" s="44">
        <v>15705660</v>
      </c>
      <c r="C53" s="43">
        <v>43.1</v>
      </c>
      <c r="D53" s="8">
        <v>4289</v>
      </c>
      <c r="E53" s="8">
        <v>4394</v>
      </c>
      <c r="F53" s="8">
        <f t="shared" si="0"/>
        <v>105</v>
      </c>
      <c r="G53" s="54">
        <f t="shared" si="5"/>
        <v>9.0299999999999991E-2</v>
      </c>
      <c r="H53" s="38">
        <f>C53/7235.3*H10</f>
        <v>2.5325308142025878E-2</v>
      </c>
      <c r="I53" s="46">
        <f t="shared" si="2"/>
        <v>0.11562530814202587</v>
      </c>
      <c r="J53" s="39"/>
      <c r="K53" s="80"/>
      <c r="L53" s="53"/>
    </row>
    <row r="54" spans="1:12" x14ac:dyDescent="0.25">
      <c r="A54" s="45">
        <v>40</v>
      </c>
      <c r="B54" s="44">
        <v>15705539</v>
      </c>
      <c r="C54" s="43">
        <v>41.4</v>
      </c>
      <c r="D54" s="8">
        <v>8128</v>
      </c>
      <c r="E54" s="8">
        <v>10287</v>
      </c>
      <c r="F54" s="8">
        <f t="shared" si="0"/>
        <v>2159</v>
      </c>
      <c r="G54" s="54">
        <f t="shared" si="5"/>
        <v>1.8567400000000001</v>
      </c>
      <c r="H54" s="38">
        <f>C54/7235.3*H10</f>
        <v>2.4326398076099102E-2</v>
      </c>
      <c r="I54" s="46">
        <f t="shared" si="2"/>
        <v>1.8810663980760991</v>
      </c>
      <c r="J54" s="39"/>
      <c r="K54" s="80"/>
      <c r="L54" s="53"/>
    </row>
    <row r="55" spans="1:12" x14ac:dyDescent="0.25">
      <c r="A55" s="45">
        <v>41</v>
      </c>
      <c r="B55" s="44">
        <v>15705823</v>
      </c>
      <c r="C55" s="43">
        <v>45.9</v>
      </c>
      <c r="D55" s="8">
        <v>9680</v>
      </c>
      <c r="E55" s="8">
        <v>9983</v>
      </c>
      <c r="F55" s="8">
        <f t="shared" si="0"/>
        <v>303</v>
      </c>
      <c r="G55" s="54">
        <f t="shared" si="5"/>
        <v>0.26057999999999998</v>
      </c>
      <c r="H55" s="38">
        <f>C55/7235.3*H10</f>
        <v>2.6970571780022917E-2</v>
      </c>
      <c r="I55" s="46">
        <f t="shared" si="2"/>
        <v>0.28755057178002291</v>
      </c>
      <c r="J55" s="39"/>
      <c r="K55" s="80"/>
      <c r="L55" s="53"/>
    </row>
    <row r="56" spans="1:12" x14ac:dyDescent="0.25">
      <c r="A56" s="45">
        <v>42</v>
      </c>
      <c r="B56" s="44">
        <v>15705552</v>
      </c>
      <c r="C56" s="43">
        <v>60.8</v>
      </c>
      <c r="D56" s="8">
        <v>19427</v>
      </c>
      <c r="E56" s="8">
        <v>19916</v>
      </c>
      <c r="F56" s="8">
        <f t="shared" si="0"/>
        <v>489</v>
      </c>
      <c r="G56" s="54">
        <f t="shared" si="5"/>
        <v>0.42053999999999997</v>
      </c>
      <c r="H56" s="38">
        <f>C56/7235.3*H10</f>
        <v>3.5725724710792883E-2</v>
      </c>
      <c r="I56" s="46">
        <f t="shared" si="2"/>
        <v>0.45626572471079285</v>
      </c>
      <c r="J56" s="39"/>
      <c r="K56" s="80"/>
      <c r="L56" s="53"/>
    </row>
    <row r="57" spans="1:12" x14ac:dyDescent="0.25">
      <c r="A57" s="45">
        <v>43</v>
      </c>
      <c r="B57" s="44">
        <v>15705663</v>
      </c>
      <c r="C57" s="43">
        <v>72.2</v>
      </c>
      <c r="D57" s="8">
        <v>1948</v>
      </c>
      <c r="E57" s="8">
        <v>1948</v>
      </c>
      <c r="F57" s="8">
        <f t="shared" si="0"/>
        <v>0</v>
      </c>
      <c r="G57" s="54">
        <f t="shared" si="5"/>
        <v>0</v>
      </c>
      <c r="H57" s="38">
        <f>C57/7235.3*H10</f>
        <v>4.2424298094066552E-2</v>
      </c>
      <c r="I57" s="46">
        <f t="shared" si="2"/>
        <v>4.2424298094066552E-2</v>
      </c>
      <c r="J57" s="39"/>
      <c r="K57" s="80"/>
      <c r="L57" s="53"/>
    </row>
    <row r="58" spans="1:12" x14ac:dyDescent="0.25">
      <c r="A58" s="45">
        <v>44</v>
      </c>
      <c r="B58" s="44">
        <v>15705515</v>
      </c>
      <c r="C58" s="43">
        <v>46.3</v>
      </c>
      <c r="D58" s="8">
        <v>14119</v>
      </c>
      <c r="E58" s="8">
        <v>15063</v>
      </c>
      <c r="F58" s="8">
        <f t="shared" si="0"/>
        <v>944</v>
      </c>
      <c r="G58" s="54">
        <f t="shared" si="5"/>
        <v>0.81184000000000001</v>
      </c>
      <c r="H58" s="38">
        <f>C58/7235.3*H10</f>
        <v>2.7205609442593922E-2</v>
      </c>
      <c r="I58" s="46">
        <f t="shared" si="2"/>
        <v>0.83904560944259388</v>
      </c>
      <c r="J58" s="39"/>
      <c r="K58" s="80"/>
      <c r="L58" s="53"/>
    </row>
    <row r="59" spans="1:12" x14ac:dyDescent="0.25">
      <c r="A59" s="45">
        <v>45</v>
      </c>
      <c r="B59" s="44">
        <v>15705549</v>
      </c>
      <c r="C59" s="43">
        <v>69.7</v>
      </c>
      <c r="D59" s="8">
        <v>16126</v>
      </c>
      <c r="E59" s="8">
        <v>16671</v>
      </c>
      <c r="F59" s="8">
        <f t="shared" si="0"/>
        <v>545</v>
      </c>
      <c r="G59" s="54">
        <f t="shared" si="5"/>
        <v>0.46870000000000001</v>
      </c>
      <c r="H59" s="38">
        <f>C59/7235.3*H10</f>
        <v>4.0955312702997765E-2</v>
      </c>
      <c r="I59" s="46">
        <f t="shared" si="2"/>
        <v>0.5096553127029978</v>
      </c>
      <c r="J59" s="39"/>
      <c r="K59" s="80"/>
      <c r="L59" s="53"/>
    </row>
    <row r="60" spans="1:12" x14ac:dyDescent="0.25">
      <c r="A60" s="45">
        <v>46</v>
      </c>
      <c r="B60" s="44">
        <v>15705742</v>
      </c>
      <c r="C60" s="43">
        <v>47.9</v>
      </c>
      <c r="D60" s="8">
        <v>14636</v>
      </c>
      <c r="E60" s="8">
        <v>15270</v>
      </c>
      <c r="F60" s="8">
        <f t="shared" si="0"/>
        <v>634</v>
      </c>
      <c r="G60" s="54">
        <f t="shared" si="5"/>
        <v>0.54523999999999995</v>
      </c>
      <c r="H60" s="38">
        <f>C60/7235.3*H10</f>
        <v>2.8145760092877944E-2</v>
      </c>
      <c r="I60" s="46">
        <f t="shared" si="2"/>
        <v>0.57338576009287789</v>
      </c>
      <c r="J60" s="39"/>
      <c r="K60" s="80"/>
      <c r="L60" s="53"/>
    </row>
    <row r="61" spans="1:12" x14ac:dyDescent="0.25">
      <c r="A61" s="45">
        <v>47</v>
      </c>
      <c r="B61" s="44">
        <v>15705719</v>
      </c>
      <c r="C61" s="43">
        <v>42.4</v>
      </c>
      <c r="D61" s="8">
        <v>12603</v>
      </c>
      <c r="E61" s="8">
        <v>13137</v>
      </c>
      <c r="F61" s="8">
        <f t="shared" si="0"/>
        <v>534</v>
      </c>
      <c r="G61" s="54">
        <f t="shared" si="5"/>
        <v>0.45923999999999998</v>
      </c>
      <c r="H61" s="38">
        <f>C61/7235.3*H10</f>
        <v>2.4913992232526615E-2</v>
      </c>
      <c r="I61" s="46">
        <f t="shared" si="2"/>
        <v>0.48415399223252659</v>
      </c>
      <c r="J61" s="39"/>
      <c r="K61" s="80"/>
      <c r="L61" s="53"/>
    </row>
    <row r="62" spans="1:12" x14ac:dyDescent="0.25">
      <c r="A62" s="45">
        <v>48</v>
      </c>
      <c r="B62" s="44">
        <v>15702590</v>
      </c>
      <c r="C62" s="43">
        <v>41.7</v>
      </c>
      <c r="D62" s="8">
        <v>14178</v>
      </c>
      <c r="E62" s="8">
        <v>14180</v>
      </c>
      <c r="F62" s="8">
        <f t="shared" si="0"/>
        <v>2</v>
      </c>
      <c r="G62" s="54">
        <f t="shared" si="5"/>
        <v>1.72E-3</v>
      </c>
      <c r="H62" s="38">
        <f>C62/7235.3*H10</f>
        <v>2.4502676323027356E-2</v>
      </c>
      <c r="I62" s="46">
        <f t="shared" si="2"/>
        <v>2.6222676323027355E-2</v>
      </c>
      <c r="J62" s="39"/>
      <c r="K62" s="80"/>
      <c r="L62" s="53"/>
    </row>
    <row r="63" spans="1:12" x14ac:dyDescent="0.25">
      <c r="A63" s="45">
        <v>49</v>
      </c>
      <c r="B63" s="44">
        <v>15705689</v>
      </c>
      <c r="C63" s="43">
        <v>45.7</v>
      </c>
      <c r="D63" s="8">
        <v>9526</v>
      </c>
      <c r="E63" s="8">
        <v>9538</v>
      </c>
      <c r="F63" s="8">
        <f t="shared" si="0"/>
        <v>12</v>
      </c>
      <c r="G63" s="54">
        <f t="shared" si="5"/>
        <v>1.0319999999999999E-2</v>
      </c>
      <c r="H63" s="38">
        <f>C63/7235.3*H10</f>
        <v>2.6853052948737414E-2</v>
      </c>
      <c r="I63" s="46">
        <f t="shared" si="2"/>
        <v>3.7173052948737413E-2</v>
      </c>
      <c r="J63" s="39"/>
      <c r="K63" s="80"/>
      <c r="L63" s="53"/>
    </row>
    <row r="64" spans="1:12" x14ac:dyDescent="0.25">
      <c r="A64" s="45">
        <v>50</v>
      </c>
      <c r="B64" s="44">
        <v>15705596</v>
      </c>
      <c r="C64" s="43">
        <v>60.9</v>
      </c>
      <c r="D64" s="8">
        <v>12101</v>
      </c>
      <c r="E64" s="8">
        <v>13408</v>
      </c>
      <c r="F64" s="8">
        <f t="shared" si="0"/>
        <v>1307</v>
      </c>
      <c r="G64" s="54">
        <f t="shared" si="5"/>
        <v>1.12402</v>
      </c>
      <c r="H64" s="38">
        <f>C64/7235.3*H10</f>
        <v>3.5784484126435638E-2</v>
      </c>
      <c r="I64" s="46">
        <f t="shared" si="2"/>
        <v>1.1598044841264357</v>
      </c>
      <c r="J64" s="39"/>
      <c r="K64" s="80"/>
      <c r="L64" s="53"/>
    </row>
    <row r="65" spans="1:12" x14ac:dyDescent="0.25">
      <c r="A65" s="45">
        <v>51</v>
      </c>
      <c r="B65" s="44">
        <v>15705599</v>
      </c>
      <c r="C65" s="43">
        <v>71.7</v>
      </c>
      <c r="D65" s="8">
        <v>10947</v>
      </c>
      <c r="E65" s="186">
        <v>11440</v>
      </c>
      <c r="F65" s="8">
        <f t="shared" si="0"/>
        <v>493</v>
      </c>
      <c r="G65" s="54">
        <f t="shared" si="5"/>
        <v>0.42397999999999997</v>
      </c>
      <c r="H65" s="38">
        <f>C65/7235.3*H10</f>
        <v>4.2130501015852792E-2</v>
      </c>
      <c r="I65" s="46">
        <f t="shared" si="2"/>
        <v>0.46611050101585277</v>
      </c>
      <c r="J65" s="39"/>
      <c r="K65" s="80"/>
      <c r="L65" s="53"/>
    </row>
    <row r="66" spans="1:12" x14ac:dyDescent="0.25">
      <c r="A66" s="45">
        <v>52</v>
      </c>
      <c r="B66" s="44">
        <v>15705736</v>
      </c>
      <c r="C66" s="43">
        <v>46.2</v>
      </c>
      <c r="D66" s="8">
        <v>17008</v>
      </c>
      <c r="E66" s="186">
        <v>17486</v>
      </c>
      <c r="F66" s="8">
        <f t="shared" si="0"/>
        <v>478</v>
      </c>
      <c r="G66" s="54">
        <f t="shared" si="5"/>
        <v>0.41108</v>
      </c>
      <c r="H66" s="38">
        <f>C66/7235.3*H10</f>
        <v>2.7146850026951174E-2</v>
      </c>
      <c r="I66" s="46">
        <f t="shared" si="2"/>
        <v>0.43822685002695116</v>
      </c>
      <c r="J66" s="39"/>
      <c r="K66" s="80"/>
      <c r="L66" s="53"/>
    </row>
    <row r="67" spans="1:12" x14ac:dyDescent="0.25">
      <c r="A67" s="45">
        <v>53</v>
      </c>
      <c r="B67" s="44">
        <v>15708051</v>
      </c>
      <c r="C67" s="43">
        <v>69.8</v>
      </c>
      <c r="D67" s="8">
        <v>27468</v>
      </c>
      <c r="E67" s="186">
        <v>28103</v>
      </c>
      <c r="F67" s="8">
        <f t="shared" si="0"/>
        <v>635</v>
      </c>
      <c r="G67" s="54">
        <f t="shared" si="5"/>
        <v>0.54610000000000003</v>
      </c>
      <c r="H67" s="38">
        <f>C67/7235.3*H10</f>
        <v>4.1014072118640513E-2</v>
      </c>
      <c r="I67" s="46">
        <f t="shared" si="2"/>
        <v>0.58711407211864053</v>
      </c>
      <c r="J67" s="39"/>
      <c r="K67" s="80"/>
      <c r="L67" s="53"/>
    </row>
    <row r="68" spans="1:12" x14ac:dyDescent="0.25">
      <c r="A68" s="45">
        <v>54</v>
      </c>
      <c r="B68" s="44">
        <v>15705572</v>
      </c>
      <c r="C68" s="43">
        <v>47.4</v>
      </c>
      <c r="D68" s="8">
        <v>15363</v>
      </c>
      <c r="E68" s="186">
        <v>15568</v>
      </c>
      <c r="F68" s="8">
        <f t="shared" si="0"/>
        <v>205</v>
      </c>
      <c r="G68" s="54">
        <f t="shared" si="5"/>
        <v>0.17629999999999998</v>
      </c>
      <c r="H68" s="38">
        <f>C68/7235.3*H10</f>
        <v>2.785196301466419E-2</v>
      </c>
      <c r="I68" s="46">
        <f t="shared" si="2"/>
        <v>0.20415196301466418</v>
      </c>
      <c r="J68" s="39"/>
      <c r="K68" s="80"/>
      <c r="L68" s="53"/>
    </row>
    <row r="69" spans="1:12" x14ac:dyDescent="0.25">
      <c r="A69" s="45">
        <v>55</v>
      </c>
      <c r="B69" s="44">
        <v>15708071</v>
      </c>
      <c r="C69" s="43">
        <v>42.1</v>
      </c>
      <c r="D69" s="8">
        <v>15052</v>
      </c>
      <c r="E69" s="186">
        <v>15480</v>
      </c>
      <c r="F69" s="8">
        <f t="shared" si="0"/>
        <v>428</v>
      </c>
      <c r="G69" s="54">
        <f t="shared" si="5"/>
        <v>0.36808000000000002</v>
      </c>
      <c r="H69" s="38">
        <f>C69/7235.3*H10</f>
        <v>2.4737713985598365E-2</v>
      </c>
      <c r="I69" s="46">
        <f t="shared" si="2"/>
        <v>0.39281771398559839</v>
      </c>
      <c r="J69" s="39"/>
      <c r="K69" s="80"/>
      <c r="L69" s="53"/>
    </row>
    <row r="70" spans="1:12" x14ac:dyDescent="0.25">
      <c r="A70" s="45">
        <v>56</v>
      </c>
      <c r="B70" s="44">
        <v>15705570</v>
      </c>
      <c r="C70" s="43">
        <v>41.6</v>
      </c>
      <c r="D70" s="8">
        <v>451</v>
      </c>
      <c r="E70" s="186">
        <v>779</v>
      </c>
      <c r="F70" s="8">
        <f t="shared" si="0"/>
        <v>328</v>
      </c>
      <c r="G70" s="54">
        <f t="shared" si="5"/>
        <v>0.28208</v>
      </c>
      <c r="H70" s="38">
        <f>C70/7235.3*H10</f>
        <v>2.4443916907384605E-2</v>
      </c>
      <c r="I70" s="46">
        <f t="shared" si="2"/>
        <v>0.30652391690738462</v>
      </c>
      <c r="J70" s="39"/>
      <c r="K70" s="80"/>
      <c r="L70" s="53"/>
    </row>
    <row r="71" spans="1:12" x14ac:dyDescent="0.25">
      <c r="A71" s="48">
        <v>57</v>
      </c>
      <c r="B71" s="137">
        <v>15730776</v>
      </c>
      <c r="C71" s="43">
        <v>45.9</v>
      </c>
      <c r="D71" s="8">
        <v>11640</v>
      </c>
      <c r="E71" s="186">
        <v>12095</v>
      </c>
      <c r="F71" s="8">
        <f t="shared" si="0"/>
        <v>455</v>
      </c>
      <c r="G71" s="54">
        <f t="shared" si="5"/>
        <v>0.39129999999999998</v>
      </c>
      <c r="H71" s="38">
        <f>C71/7235.3*H10</f>
        <v>2.6970571780022917E-2</v>
      </c>
      <c r="I71" s="46">
        <f>G71+H71</f>
        <v>0.41827057178002292</v>
      </c>
      <c r="J71" s="39"/>
      <c r="K71" s="80"/>
      <c r="L71" s="53"/>
    </row>
    <row r="72" spans="1:12" x14ac:dyDescent="0.25">
      <c r="A72" s="45">
        <v>58</v>
      </c>
      <c r="B72" s="44">
        <v>15705638</v>
      </c>
      <c r="C72" s="43">
        <v>60.3</v>
      </c>
      <c r="D72" s="8">
        <v>10650</v>
      </c>
      <c r="E72" s="186">
        <v>11272</v>
      </c>
      <c r="F72" s="8">
        <f t="shared" si="0"/>
        <v>622</v>
      </c>
      <c r="G72" s="54">
        <f t="shared" si="5"/>
        <v>0.53491999999999995</v>
      </c>
      <c r="H72" s="38">
        <f>C72/7235.3*H10</f>
        <v>3.5431927632579123E-2</v>
      </c>
      <c r="I72" s="46">
        <f t="shared" si="2"/>
        <v>0.57035192763257903</v>
      </c>
      <c r="J72" s="39"/>
      <c r="K72" s="80"/>
      <c r="L72" s="53"/>
    </row>
    <row r="73" spans="1:12" x14ac:dyDescent="0.25">
      <c r="A73" s="45">
        <v>59</v>
      </c>
      <c r="B73" s="44">
        <v>15705679</v>
      </c>
      <c r="C73" s="43">
        <v>71.7</v>
      </c>
      <c r="D73" s="8">
        <v>19881</v>
      </c>
      <c r="E73" s="8">
        <v>19881</v>
      </c>
      <c r="F73" s="8">
        <f t="shared" si="0"/>
        <v>0</v>
      </c>
      <c r="G73" s="54">
        <f t="shared" si="5"/>
        <v>0</v>
      </c>
      <c r="H73" s="38">
        <f>C73/7235.3*H10</f>
        <v>4.2130501015852792E-2</v>
      </c>
      <c r="I73" s="46">
        <f t="shared" si="2"/>
        <v>4.2130501015852792E-2</v>
      </c>
      <c r="J73" s="39"/>
      <c r="K73" s="80"/>
      <c r="L73" s="53"/>
    </row>
    <row r="74" spans="1:12" x14ac:dyDescent="0.25">
      <c r="A74" s="45">
        <v>60</v>
      </c>
      <c r="B74" s="44">
        <v>15705645</v>
      </c>
      <c r="C74" s="43">
        <v>46</v>
      </c>
      <c r="D74" s="8">
        <v>6933</v>
      </c>
      <c r="E74" s="8">
        <v>7073</v>
      </c>
      <c r="F74" s="8">
        <f t="shared" si="0"/>
        <v>140</v>
      </c>
      <c r="G74" s="54">
        <f t="shared" si="5"/>
        <v>0.12039999999999999</v>
      </c>
      <c r="H74" s="38">
        <f>C74/7235.3*H10</f>
        <v>2.7029331195665668E-2</v>
      </c>
      <c r="I74" s="46">
        <f t="shared" si="2"/>
        <v>0.14742933119566565</v>
      </c>
      <c r="J74" s="39"/>
      <c r="K74" s="80"/>
      <c r="L74" s="53"/>
    </row>
    <row r="75" spans="1:12" x14ac:dyDescent="0.25">
      <c r="A75" s="45">
        <v>61</v>
      </c>
      <c r="B75" s="44">
        <v>15705714</v>
      </c>
      <c r="C75" s="43">
        <v>71.5</v>
      </c>
      <c r="D75" s="8">
        <v>18332</v>
      </c>
      <c r="E75" s="8">
        <v>18680</v>
      </c>
      <c r="F75" s="8">
        <f t="shared" si="0"/>
        <v>348</v>
      </c>
      <c r="G75" s="54">
        <f t="shared" si="5"/>
        <v>0.29927999999999999</v>
      </c>
      <c r="H75" s="38">
        <f>C75/7235.3*H10</f>
        <v>4.2012982184567289E-2</v>
      </c>
      <c r="I75" s="46">
        <f t="shared" si="2"/>
        <v>0.34129298218456727</v>
      </c>
      <c r="J75" s="39"/>
      <c r="K75" s="80"/>
      <c r="L75" s="53"/>
    </row>
    <row r="76" spans="1:12" x14ac:dyDescent="0.25">
      <c r="A76" s="45">
        <v>62</v>
      </c>
      <c r="B76" s="44">
        <v>15705794</v>
      </c>
      <c r="C76" s="43">
        <v>47.9</v>
      </c>
      <c r="D76" s="8">
        <v>13610</v>
      </c>
      <c r="E76" s="8">
        <v>14208</v>
      </c>
      <c r="F76" s="8">
        <f t="shared" si="0"/>
        <v>598</v>
      </c>
      <c r="G76" s="54">
        <f t="shared" si="5"/>
        <v>0.51427999999999996</v>
      </c>
      <c r="H76" s="38">
        <f>C76/7235.3*H10</f>
        <v>2.8145760092877944E-2</v>
      </c>
      <c r="I76" s="46">
        <f t="shared" si="2"/>
        <v>0.54242576009287791</v>
      </c>
      <c r="J76" s="39"/>
      <c r="K76" s="80"/>
      <c r="L76" s="53"/>
    </row>
    <row r="77" spans="1:12" x14ac:dyDescent="0.25">
      <c r="A77" s="45">
        <v>63</v>
      </c>
      <c r="B77" s="44">
        <v>15703003</v>
      </c>
      <c r="C77" s="43">
        <v>41.4</v>
      </c>
      <c r="D77" s="8">
        <v>4324</v>
      </c>
      <c r="E77" s="8">
        <v>4324</v>
      </c>
      <c r="F77" s="8">
        <f t="shared" si="0"/>
        <v>0</v>
      </c>
      <c r="G77" s="54">
        <f t="shared" si="5"/>
        <v>0</v>
      </c>
      <c r="H77" s="38">
        <f>C77/7235.3*H10</f>
        <v>2.4326398076099102E-2</v>
      </c>
      <c r="I77" s="46">
        <f t="shared" si="2"/>
        <v>2.4326398076099102E-2</v>
      </c>
      <c r="J77" s="39"/>
      <c r="K77" s="80"/>
      <c r="L77" s="53"/>
    </row>
    <row r="78" spans="1:12" x14ac:dyDescent="0.25">
      <c r="A78" s="45">
        <v>64</v>
      </c>
      <c r="B78" s="44">
        <v>15705656</v>
      </c>
      <c r="C78" s="43">
        <v>42.2</v>
      </c>
      <c r="D78" s="8">
        <v>12164</v>
      </c>
      <c r="E78" s="8">
        <v>12539</v>
      </c>
      <c r="F78" s="8">
        <f t="shared" ref="F78:F141" si="6">E78-D78</f>
        <v>375</v>
      </c>
      <c r="G78" s="54">
        <f t="shared" si="5"/>
        <v>0.32250000000000001</v>
      </c>
      <c r="H78" s="38">
        <f>C78/7235.3*H10</f>
        <v>2.4796473401241116E-2</v>
      </c>
      <c r="I78" s="46">
        <f t="shared" si="2"/>
        <v>0.34729647340124115</v>
      </c>
      <c r="J78" s="39"/>
      <c r="K78" s="80"/>
      <c r="L78" s="53"/>
    </row>
    <row r="79" spans="1:12" x14ac:dyDescent="0.25">
      <c r="A79" s="45">
        <v>65</v>
      </c>
      <c r="B79" s="44">
        <v>15708142</v>
      </c>
      <c r="C79" s="43">
        <v>45.4</v>
      </c>
      <c r="D79" s="8">
        <v>10784</v>
      </c>
      <c r="E79" s="8">
        <v>10927</v>
      </c>
      <c r="F79" s="8">
        <f t="shared" si="6"/>
        <v>143</v>
      </c>
      <c r="G79" s="54">
        <f t="shared" si="5"/>
        <v>0.12297999999999999</v>
      </c>
      <c r="H79" s="38">
        <f>C79/7235.3*H10</f>
        <v>2.667677470180916E-2</v>
      </c>
      <c r="I79" s="46">
        <f t="shared" si="2"/>
        <v>0.14965677470180916</v>
      </c>
      <c r="J79" s="39"/>
      <c r="K79" s="80"/>
      <c r="L79" s="53"/>
    </row>
    <row r="80" spans="1:12" x14ac:dyDescent="0.25">
      <c r="A80" s="45">
        <v>66</v>
      </c>
      <c r="B80" s="44">
        <v>15708645</v>
      </c>
      <c r="C80" s="43">
        <v>60.2</v>
      </c>
      <c r="D80" s="8">
        <v>19789</v>
      </c>
      <c r="E80" s="8">
        <v>20095</v>
      </c>
      <c r="F80" s="8">
        <f t="shared" si="6"/>
        <v>306</v>
      </c>
      <c r="G80" s="54">
        <f t="shared" si="5"/>
        <v>0.26316000000000001</v>
      </c>
      <c r="H80" s="38">
        <f>C80/7235.3*H10</f>
        <v>3.5373168216936375E-2</v>
      </c>
      <c r="I80" s="46">
        <f t="shared" ref="I80:I143" si="7">G80+H80</f>
        <v>0.29853316821693637</v>
      </c>
      <c r="J80" s="39"/>
      <c r="K80" s="80"/>
      <c r="L80" s="53"/>
    </row>
    <row r="81" spans="1:12" x14ac:dyDescent="0.25">
      <c r="A81" s="45">
        <v>67</v>
      </c>
      <c r="B81" s="44">
        <v>15708109</v>
      </c>
      <c r="C81" s="43">
        <v>71.5</v>
      </c>
      <c r="D81" s="8">
        <v>17362</v>
      </c>
      <c r="E81" s="8">
        <v>17768</v>
      </c>
      <c r="F81" s="8">
        <f t="shared" si="6"/>
        <v>406</v>
      </c>
      <c r="G81" s="54">
        <f t="shared" si="5"/>
        <v>0.34915999999999997</v>
      </c>
      <c r="H81" s="38">
        <f>C81/7235.3*H10</f>
        <v>4.2012982184567289E-2</v>
      </c>
      <c r="I81" s="46">
        <f t="shared" si="7"/>
        <v>0.39117298218456725</v>
      </c>
      <c r="J81" s="39"/>
      <c r="K81" s="80"/>
      <c r="L81" s="53"/>
    </row>
    <row r="82" spans="1:12" x14ac:dyDescent="0.25">
      <c r="A82" s="45">
        <v>68</v>
      </c>
      <c r="B82" s="44">
        <v>15705797</v>
      </c>
      <c r="C82" s="43">
        <v>45.7</v>
      </c>
      <c r="D82" s="8">
        <v>13935</v>
      </c>
      <c r="E82" s="8">
        <v>13935</v>
      </c>
      <c r="F82" s="8">
        <f t="shared" si="6"/>
        <v>0</v>
      </c>
      <c r="G82" s="54">
        <f t="shared" si="5"/>
        <v>0</v>
      </c>
      <c r="H82" s="38">
        <f>C82/7235.3*H10</f>
        <v>2.6853052948737414E-2</v>
      </c>
      <c r="I82" s="46">
        <f t="shared" si="7"/>
        <v>2.6853052948737414E-2</v>
      </c>
      <c r="J82" s="39"/>
      <c r="K82" s="80"/>
      <c r="L82" s="53"/>
    </row>
    <row r="83" spans="1:12" x14ac:dyDescent="0.25">
      <c r="A83" s="45">
        <v>69</v>
      </c>
      <c r="B83" s="44">
        <v>17715788</v>
      </c>
      <c r="C83" s="43">
        <v>70.599999999999994</v>
      </c>
      <c r="D83" s="8">
        <v>8302</v>
      </c>
      <c r="E83" s="8">
        <v>9113</v>
      </c>
      <c r="F83" s="8">
        <f t="shared" si="6"/>
        <v>811</v>
      </c>
      <c r="G83" s="54">
        <f t="shared" si="5"/>
        <v>0.69745999999999997</v>
      </c>
      <c r="H83" s="38">
        <f>C83/7235.3*H10</f>
        <v>4.1484147443782524E-2</v>
      </c>
      <c r="I83" s="46">
        <f t="shared" si="7"/>
        <v>0.73894414744378245</v>
      </c>
      <c r="J83" s="39"/>
      <c r="K83" s="80"/>
      <c r="L83" s="53"/>
    </row>
    <row r="84" spans="1:12" x14ac:dyDescent="0.25">
      <c r="A84" s="45">
        <v>70</v>
      </c>
      <c r="B84" s="44">
        <v>15705643</v>
      </c>
      <c r="C84" s="43">
        <v>46.6</v>
      </c>
      <c r="D84" s="8">
        <v>13151</v>
      </c>
      <c r="E84" s="8">
        <v>13422</v>
      </c>
      <c r="F84" s="8">
        <f t="shared" si="6"/>
        <v>271</v>
      </c>
      <c r="G84" s="54">
        <f t="shared" si="5"/>
        <v>0.23305999999999999</v>
      </c>
      <c r="H84" s="38">
        <f>C84/7235.3*H10</f>
        <v>2.738188768952218E-2</v>
      </c>
      <c r="I84" s="46">
        <f t="shared" si="7"/>
        <v>0.26044188768952214</v>
      </c>
      <c r="J84" s="39"/>
      <c r="K84" s="80"/>
      <c r="L84" s="53"/>
    </row>
    <row r="85" spans="1:12" x14ac:dyDescent="0.25">
      <c r="A85" s="45">
        <v>71</v>
      </c>
      <c r="B85" s="44">
        <v>15705776</v>
      </c>
      <c r="C85" s="43">
        <v>42.2</v>
      </c>
      <c r="D85" s="8">
        <v>59</v>
      </c>
      <c r="E85" s="8">
        <v>59</v>
      </c>
      <c r="F85" s="8">
        <f t="shared" si="6"/>
        <v>0</v>
      </c>
      <c r="G85" s="54">
        <f t="shared" si="5"/>
        <v>0</v>
      </c>
      <c r="H85" s="38">
        <f>C85/7235.3*H10</f>
        <v>2.4796473401241116E-2</v>
      </c>
      <c r="I85" s="46">
        <f t="shared" si="7"/>
        <v>2.4796473401241116E-2</v>
      </c>
      <c r="J85" s="39"/>
      <c r="K85" s="80"/>
      <c r="L85" s="53"/>
    </row>
    <row r="86" spans="1:12" x14ac:dyDescent="0.25">
      <c r="A86" s="45">
        <v>72</v>
      </c>
      <c r="B86" s="44">
        <v>15705545</v>
      </c>
      <c r="C86" s="43">
        <v>41.9</v>
      </c>
      <c r="D86" s="8">
        <v>7019</v>
      </c>
      <c r="E86" s="8">
        <v>7132</v>
      </c>
      <c r="F86" s="8">
        <f t="shared" si="6"/>
        <v>113</v>
      </c>
      <c r="G86" s="54">
        <f t="shared" si="5"/>
        <v>9.7180000000000002E-2</v>
      </c>
      <c r="H86" s="38">
        <f>C86/7235.3*H10</f>
        <v>2.4620195154312855E-2</v>
      </c>
      <c r="I86" s="46">
        <f t="shared" si="7"/>
        <v>0.12180019515431285</v>
      </c>
      <c r="J86" s="39"/>
      <c r="K86" s="80"/>
      <c r="L86" s="53"/>
    </row>
    <row r="87" spans="1:12" x14ac:dyDescent="0.25">
      <c r="A87" s="45">
        <v>73</v>
      </c>
      <c r="B87" s="44">
        <v>15708739</v>
      </c>
      <c r="C87" s="43">
        <v>45.8</v>
      </c>
      <c r="D87" s="8">
        <v>12915</v>
      </c>
      <c r="E87" s="8">
        <v>12915</v>
      </c>
      <c r="F87" s="8">
        <f t="shared" si="6"/>
        <v>0</v>
      </c>
      <c r="G87" s="54">
        <f t="shared" si="5"/>
        <v>0</v>
      </c>
      <c r="H87" s="38">
        <f>C87/7235.3*H10</f>
        <v>2.6911812364380162E-2</v>
      </c>
      <c r="I87" s="46">
        <f t="shared" si="7"/>
        <v>2.6911812364380162E-2</v>
      </c>
      <c r="J87" s="39"/>
      <c r="K87" s="80"/>
      <c r="L87" s="53"/>
    </row>
    <row r="88" spans="1:12" x14ac:dyDescent="0.25">
      <c r="A88" s="45">
        <v>74</v>
      </c>
      <c r="B88" s="44">
        <v>15708197</v>
      </c>
      <c r="C88" s="43">
        <v>60.7</v>
      </c>
      <c r="D88" s="8">
        <v>12617</v>
      </c>
      <c r="E88" s="8">
        <v>12619</v>
      </c>
      <c r="F88" s="8">
        <f t="shared" si="6"/>
        <v>2</v>
      </c>
      <c r="G88" s="54">
        <f t="shared" si="5"/>
        <v>1.72E-3</v>
      </c>
      <c r="H88" s="38">
        <f>C88/7235.3*H10</f>
        <v>3.5666965295150128E-2</v>
      </c>
      <c r="I88" s="46">
        <f t="shared" si="7"/>
        <v>3.7386965295150128E-2</v>
      </c>
      <c r="J88" s="39"/>
      <c r="K88" s="80"/>
      <c r="L88" s="53"/>
    </row>
    <row r="89" spans="1:12" x14ac:dyDescent="0.25">
      <c r="A89" s="45">
        <v>75</v>
      </c>
      <c r="B89" s="44">
        <v>15708099</v>
      </c>
      <c r="C89" s="43">
        <v>72.099999999999994</v>
      </c>
      <c r="D89" s="8">
        <v>16820</v>
      </c>
      <c r="E89" s="8">
        <v>17167</v>
      </c>
      <c r="F89" s="8">
        <f t="shared" si="6"/>
        <v>347</v>
      </c>
      <c r="G89" s="54">
        <f t="shared" si="5"/>
        <v>0.29842000000000002</v>
      </c>
      <c r="H89" s="38">
        <f>C89/7235.3*H10</f>
        <v>4.2365538678423791E-2</v>
      </c>
      <c r="I89" s="46">
        <f t="shared" si="7"/>
        <v>0.34078553867842382</v>
      </c>
      <c r="J89" s="39"/>
      <c r="K89" s="80"/>
      <c r="L89" s="53"/>
    </row>
    <row r="90" spans="1:12" x14ac:dyDescent="0.25">
      <c r="A90" s="45">
        <v>76</v>
      </c>
      <c r="B90" s="44">
        <v>15708563</v>
      </c>
      <c r="C90" s="43">
        <v>45.9</v>
      </c>
      <c r="D90" s="8">
        <v>16425</v>
      </c>
      <c r="E90" s="8">
        <v>16894</v>
      </c>
      <c r="F90" s="8">
        <f t="shared" si="6"/>
        <v>469</v>
      </c>
      <c r="G90" s="54">
        <f t="shared" si="5"/>
        <v>0.40333999999999998</v>
      </c>
      <c r="H90" s="38">
        <f>C90/7235.3*H10</f>
        <v>2.6970571780022917E-2</v>
      </c>
      <c r="I90" s="46">
        <f t="shared" si="7"/>
        <v>0.43031057178002291</v>
      </c>
      <c r="J90" s="39"/>
      <c r="K90" s="80"/>
      <c r="L90" s="53"/>
    </row>
    <row r="91" spans="1:12" x14ac:dyDescent="0.25">
      <c r="A91" s="45">
        <v>77</v>
      </c>
      <c r="B91" s="44">
        <v>15708346</v>
      </c>
      <c r="C91" s="43">
        <v>71</v>
      </c>
      <c r="D91" s="8">
        <v>20806</v>
      </c>
      <c r="E91" s="8">
        <v>21017</v>
      </c>
      <c r="F91" s="8">
        <f t="shared" si="6"/>
        <v>211</v>
      </c>
      <c r="G91" s="54">
        <f t="shared" si="5"/>
        <v>0.18145999999999998</v>
      </c>
      <c r="H91" s="38">
        <f>C91/7235.3*H10</f>
        <v>4.1719185106353529E-2</v>
      </c>
      <c r="I91" s="46">
        <f t="shared" si="7"/>
        <v>0.22317918510635351</v>
      </c>
      <c r="J91" s="39"/>
      <c r="K91" s="80"/>
      <c r="L91" s="53"/>
    </row>
    <row r="92" spans="1:12" x14ac:dyDescent="0.25">
      <c r="A92" s="45">
        <v>78</v>
      </c>
      <c r="B92" s="44">
        <v>15708441</v>
      </c>
      <c r="C92" s="43">
        <v>47.6</v>
      </c>
      <c r="D92" s="8">
        <v>12190</v>
      </c>
      <c r="E92" s="8">
        <v>12190</v>
      </c>
      <c r="F92" s="8">
        <f t="shared" si="6"/>
        <v>0</v>
      </c>
      <c r="G92" s="54">
        <f t="shared" si="5"/>
        <v>0</v>
      </c>
      <c r="H92" s="38">
        <f>C92/7235.3*H10</f>
        <v>2.7969481845949693E-2</v>
      </c>
      <c r="I92" s="46">
        <f t="shared" si="7"/>
        <v>2.7969481845949693E-2</v>
      </c>
      <c r="J92" s="39"/>
      <c r="K92" s="80"/>
      <c r="L92" s="53"/>
    </row>
    <row r="93" spans="1:12" x14ac:dyDescent="0.25">
      <c r="A93" s="45">
        <v>79</v>
      </c>
      <c r="B93" s="44">
        <v>15708575</v>
      </c>
      <c r="C93" s="43">
        <v>42.3</v>
      </c>
      <c r="D93" s="8">
        <v>4271</v>
      </c>
      <c r="E93" s="8">
        <v>4272</v>
      </c>
      <c r="F93" s="8">
        <f t="shared" si="6"/>
        <v>1</v>
      </c>
      <c r="G93" s="54">
        <f t="shared" si="5"/>
        <v>8.5999999999999998E-4</v>
      </c>
      <c r="H93" s="38">
        <f>C93/7235.3*H10</f>
        <v>2.4855232816883864E-2</v>
      </c>
      <c r="I93" s="46">
        <f t="shared" si="7"/>
        <v>2.5715232816883864E-2</v>
      </c>
      <c r="J93" s="39"/>
      <c r="K93" s="80"/>
      <c r="L93" s="82"/>
    </row>
    <row r="94" spans="1:12" x14ac:dyDescent="0.25">
      <c r="A94" s="45">
        <v>80</v>
      </c>
      <c r="B94" s="44">
        <v>15708455</v>
      </c>
      <c r="C94" s="43">
        <v>41.9</v>
      </c>
      <c r="D94" s="8">
        <v>7490</v>
      </c>
      <c r="E94" s="8">
        <v>7520</v>
      </c>
      <c r="F94" s="8">
        <f t="shared" si="6"/>
        <v>30</v>
      </c>
      <c r="G94" s="54">
        <f t="shared" si="5"/>
        <v>2.58E-2</v>
      </c>
      <c r="H94" s="38">
        <f>C94/7235.3*H10</f>
        <v>2.4620195154312855E-2</v>
      </c>
      <c r="I94" s="46">
        <f t="shared" si="7"/>
        <v>5.0420195154312855E-2</v>
      </c>
      <c r="J94" s="39"/>
      <c r="K94" s="80"/>
      <c r="L94" s="15"/>
    </row>
    <row r="95" spans="1:12" x14ac:dyDescent="0.25">
      <c r="A95" s="45">
        <v>81</v>
      </c>
      <c r="B95" s="44">
        <v>15708660</v>
      </c>
      <c r="C95" s="43">
        <v>45.7</v>
      </c>
      <c r="D95" s="8">
        <v>17557</v>
      </c>
      <c r="E95" s="8">
        <v>18228</v>
      </c>
      <c r="F95" s="8">
        <f t="shared" si="6"/>
        <v>671</v>
      </c>
      <c r="G95" s="54">
        <f t="shared" si="5"/>
        <v>0.57706000000000002</v>
      </c>
      <c r="H95" s="38">
        <f>C95/7235.3*H10</f>
        <v>2.6853052948737414E-2</v>
      </c>
      <c r="I95" s="46">
        <f t="shared" si="7"/>
        <v>0.60391305294873743</v>
      </c>
      <c r="J95" s="39"/>
      <c r="K95" s="80"/>
      <c r="L95" s="53"/>
    </row>
    <row r="96" spans="1:12" x14ac:dyDescent="0.25">
      <c r="A96" s="45">
        <v>82</v>
      </c>
      <c r="B96" s="44">
        <v>15708727</v>
      </c>
      <c r="C96" s="43">
        <v>60.7</v>
      </c>
      <c r="D96" s="8">
        <v>20664</v>
      </c>
      <c r="E96" s="8">
        <v>21030</v>
      </c>
      <c r="F96" s="8">
        <f t="shared" si="6"/>
        <v>366</v>
      </c>
      <c r="G96" s="54">
        <f t="shared" si="5"/>
        <v>0.31475999999999998</v>
      </c>
      <c r="H96" s="38">
        <f>C96/7235.3*H10</f>
        <v>3.5666965295150128E-2</v>
      </c>
      <c r="I96" s="46">
        <f t="shared" si="7"/>
        <v>0.35042696529515011</v>
      </c>
      <c r="J96" s="39"/>
      <c r="K96" s="80"/>
      <c r="L96" s="53"/>
    </row>
    <row r="97" spans="1:12" x14ac:dyDescent="0.25">
      <c r="A97" s="45">
        <v>83</v>
      </c>
      <c r="B97" s="44">
        <v>15705611</v>
      </c>
      <c r="C97" s="43">
        <v>71.900000000000006</v>
      </c>
      <c r="D97" s="8">
        <v>12686</v>
      </c>
      <c r="E97" s="8">
        <v>13043</v>
      </c>
      <c r="F97" s="8">
        <f t="shared" si="6"/>
        <v>357</v>
      </c>
      <c r="G97" s="54">
        <f t="shared" si="5"/>
        <v>0.30702000000000002</v>
      </c>
      <c r="H97" s="38">
        <f>C97/7235.3*H10</f>
        <v>4.2248019847138295E-2</v>
      </c>
      <c r="I97" s="46">
        <f t="shared" si="7"/>
        <v>0.34926801984713829</v>
      </c>
      <c r="J97" s="39"/>
      <c r="K97" s="80"/>
      <c r="L97" s="53"/>
    </row>
    <row r="98" spans="1:12" x14ac:dyDescent="0.25">
      <c r="A98" s="45">
        <v>84</v>
      </c>
      <c r="B98" s="44">
        <v>15708134</v>
      </c>
      <c r="C98" s="43">
        <v>45.6</v>
      </c>
      <c r="D98" s="8">
        <v>14714</v>
      </c>
      <c r="E98" s="8">
        <v>14806</v>
      </c>
      <c r="F98" s="8">
        <f t="shared" si="6"/>
        <v>92</v>
      </c>
      <c r="G98" s="54">
        <f t="shared" si="5"/>
        <v>7.9119999999999996E-2</v>
      </c>
      <c r="H98" s="38">
        <f>C98/7235.3*H10</f>
        <v>2.6794293533094662E-2</v>
      </c>
      <c r="I98" s="46">
        <f t="shared" si="7"/>
        <v>0.10591429353309466</v>
      </c>
      <c r="J98" s="39"/>
      <c r="K98" s="80"/>
      <c r="L98" s="53"/>
    </row>
    <row r="99" spans="1:12" x14ac:dyDescent="0.25">
      <c r="A99" s="45">
        <v>85</v>
      </c>
      <c r="B99" s="44">
        <v>15705763</v>
      </c>
      <c r="C99" s="43">
        <v>70.7</v>
      </c>
      <c r="D99" s="8">
        <v>21335</v>
      </c>
      <c r="E99" s="8">
        <v>21515</v>
      </c>
      <c r="F99" s="8">
        <f t="shared" si="6"/>
        <v>180</v>
      </c>
      <c r="G99" s="54">
        <f t="shared" si="5"/>
        <v>0.15479999999999999</v>
      </c>
      <c r="H99" s="38">
        <f>C99/7235.3*H10</f>
        <v>4.1542906859425278E-2</v>
      </c>
      <c r="I99" s="46">
        <f t="shared" si="7"/>
        <v>0.19634290685942526</v>
      </c>
      <c r="J99" s="39"/>
      <c r="K99" s="80"/>
      <c r="L99" s="53"/>
    </row>
    <row r="100" spans="1:12" x14ac:dyDescent="0.25">
      <c r="A100" s="45">
        <v>86</v>
      </c>
      <c r="B100" s="44">
        <v>15708293</v>
      </c>
      <c r="C100" s="43">
        <v>47.5</v>
      </c>
      <c r="D100" s="8">
        <v>15849</v>
      </c>
      <c r="E100" s="8">
        <v>16314</v>
      </c>
      <c r="F100" s="8">
        <f t="shared" si="6"/>
        <v>465</v>
      </c>
      <c r="G100" s="54">
        <f t="shared" si="5"/>
        <v>0.39989999999999998</v>
      </c>
      <c r="H100" s="38">
        <f>C100/7235.3*H10</f>
        <v>2.7910722430306942E-2</v>
      </c>
      <c r="I100" s="46">
        <f t="shared" si="7"/>
        <v>0.42781072243030693</v>
      </c>
      <c r="J100" s="39"/>
      <c r="K100" s="80"/>
      <c r="L100" s="53"/>
    </row>
    <row r="101" spans="1:12" x14ac:dyDescent="0.25">
      <c r="A101" s="45">
        <v>87</v>
      </c>
      <c r="B101" s="44">
        <v>15708499</v>
      </c>
      <c r="C101" s="43">
        <v>42</v>
      </c>
      <c r="D101" s="8">
        <v>9124</v>
      </c>
      <c r="E101" s="8">
        <v>9124</v>
      </c>
      <c r="F101" s="8">
        <f t="shared" si="6"/>
        <v>0</v>
      </c>
      <c r="G101" s="54">
        <f t="shared" si="5"/>
        <v>0</v>
      </c>
      <c r="H101" s="38">
        <f>C101/7235.3*H10</f>
        <v>2.467895456995561E-2</v>
      </c>
      <c r="I101" s="46">
        <f t="shared" si="7"/>
        <v>2.467895456995561E-2</v>
      </c>
      <c r="J101" s="39"/>
      <c r="K101" s="80"/>
      <c r="L101" s="53"/>
    </row>
    <row r="102" spans="1:12" x14ac:dyDescent="0.25">
      <c r="A102" s="45">
        <v>88</v>
      </c>
      <c r="B102" s="44">
        <v>15708190</v>
      </c>
      <c r="C102" s="43">
        <v>41.1</v>
      </c>
      <c r="D102" s="8">
        <v>11999</v>
      </c>
      <c r="E102" s="8">
        <v>11999</v>
      </c>
      <c r="F102" s="8">
        <f t="shared" si="6"/>
        <v>0</v>
      </c>
      <c r="G102" s="54">
        <f t="shared" si="5"/>
        <v>0</v>
      </c>
      <c r="H102" s="38">
        <f>C102/7235.3*H10</f>
        <v>2.4150119829170851E-2</v>
      </c>
      <c r="I102" s="46">
        <f t="shared" si="7"/>
        <v>2.4150119829170851E-2</v>
      </c>
      <c r="J102" s="39"/>
      <c r="K102" s="80"/>
      <c r="L102" s="53"/>
    </row>
    <row r="103" spans="1:12" x14ac:dyDescent="0.25">
      <c r="A103" s="45">
        <v>89</v>
      </c>
      <c r="B103" s="42">
        <v>15708008</v>
      </c>
      <c r="C103" s="43">
        <v>45.5</v>
      </c>
      <c r="D103" s="8">
        <v>21920</v>
      </c>
      <c r="E103" s="8">
        <v>22490</v>
      </c>
      <c r="F103" s="8">
        <f t="shared" si="6"/>
        <v>570</v>
      </c>
      <c r="G103" s="54">
        <f t="shared" si="5"/>
        <v>0.49019999999999997</v>
      </c>
      <c r="H103" s="38">
        <f>C103/7235.3*H10</f>
        <v>2.6735534117451911E-2</v>
      </c>
      <c r="I103" s="46">
        <f t="shared" si="7"/>
        <v>0.51693553411745186</v>
      </c>
      <c r="J103" s="39"/>
      <c r="K103" s="80"/>
      <c r="L103" s="53"/>
    </row>
    <row r="104" spans="1:12" x14ac:dyDescent="0.25">
      <c r="A104" s="45">
        <v>90</v>
      </c>
      <c r="B104" s="42">
        <v>15708095</v>
      </c>
      <c r="C104" s="43">
        <v>61</v>
      </c>
      <c r="D104" s="8">
        <v>20944</v>
      </c>
      <c r="E104" s="8">
        <v>21511</v>
      </c>
      <c r="F104" s="8">
        <f t="shared" si="6"/>
        <v>567</v>
      </c>
      <c r="G104" s="54">
        <f t="shared" si="5"/>
        <v>0.48762</v>
      </c>
      <c r="H104" s="38">
        <f>C104/7235.3*H10</f>
        <v>3.5843243542078386E-2</v>
      </c>
      <c r="I104" s="46">
        <f t="shared" si="7"/>
        <v>0.5234632435420784</v>
      </c>
      <c r="J104" s="39"/>
      <c r="K104" s="80"/>
      <c r="L104" s="53"/>
    </row>
    <row r="105" spans="1:12" x14ac:dyDescent="0.25">
      <c r="A105" s="45">
        <v>91</v>
      </c>
      <c r="B105" s="42">
        <v>15708016</v>
      </c>
      <c r="C105" s="43">
        <v>71.8</v>
      </c>
      <c r="D105" s="8">
        <v>17706</v>
      </c>
      <c r="E105" s="8">
        <v>18293</v>
      </c>
      <c r="F105" s="8">
        <f t="shared" si="6"/>
        <v>587</v>
      </c>
      <c r="G105" s="54">
        <f t="shared" si="5"/>
        <v>0.50481999999999994</v>
      </c>
      <c r="H105" s="38">
        <f>C105/7235.3*H10</f>
        <v>4.218926043149554E-2</v>
      </c>
      <c r="I105" s="46">
        <f t="shared" si="7"/>
        <v>0.54700926043149545</v>
      </c>
      <c r="J105" s="39"/>
      <c r="K105" s="80"/>
      <c r="L105" s="53"/>
    </row>
    <row r="106" spans="1:12" x14ac:dyDescent="0.25">
      <c r="A106" s="45">
        <v>92</v>
      </c>
      <c r="B106" s="42">
        <v>15708063</v>
      </c>
      <c r="C106" s="43">
        <v>45.4</v>
      </c>
      <c r="D106" s="8">
        <v>17231</v>
      </c>
      <c r="E106" s="8">
        <v>17567</v>
      </c>
      <c r="F106" s="8">
        <f t="shared" si="6"/>
        <v>336</v>
      </c>
      <c r="G106" s="54">
        <f t="shared" si="5"/>
        <v>0.28895999999999999</v>
      </c>
      <c r="H106" s="38">
        <f>C106/7235.3*H10</f>
        <v>2.667677470180916E-2</v>
      </c>
      <c r="I106" s="46">
        <f t="shared" si="7"/>
        <v>0.31563677470180918</v>
      </c>
      <c r="J106" s="39"/>
      <c r="K106" s="80"/>
      <c r="L106" s="53"/>
    </row>
    <row r="107" spans="1:12" x14ac:dyDescent="0.25">
      <c r="A107" s="45">
        <v>93</v>
      </c>
      <c r="B107" s="42">
        <v>15708115</v>
      </c>
      <c r="C107" s="43">
        <v>70.599999999999994</v>
      </c>
      <c r="D107" s="8">
        <v>3945</v>
      </c>
      <c r="E107" s="8">
        <v>3945</v>
      </c>
      <c r="F107" s="8">
        <f t="shared" si="6"/>
        <v>0</v>
      </c>
      <c r="G107" s="54">
        <f t="shared" si="5"/>
        <v>0</v>
      </c>
      <c r="H107" s="38">
        <f>C107/7235.3*H10</f>
        <v>4.1484147443782524E-2</v>
      </c>
      <c r="I107" s="46">
        <f t="shared" si="7"/>
        <v>4.1484147443782524E-2</v>
      </c>
      <c r="J107" s="39"/>
      <c r="K107" s="80"/>
      <c r="L107" s="53"/>
    </row>
    <row r="108" spans="1:12" x14ac:dyDescent="0.25">
      <c r="A108" s="45">
        <v>94</v>
      </c>
      <c r="B108" s="42">
        <v>15705706</v>
      </c>
      <c r="C108" s="43">
        <v>47.4</v>
      </c>
      <c r="D108" s="8">
        <v>10605</v>
      </c>
      <c r="E108" s="8">
        <v>10797</v>
      </c>
      <c r="F108" s="8">
        <f t="shared" si="6"/>
        <v>192</v>
      </c>
      <c r="G108" s="54">
        <f t="shared" ref="G108:G150" si="8">F108*0.00086</f>
        <v>0.16511999999999999</v>
      </c>
      <c r="H108" s="38">
        <f>C108/7235.3*H10</f>
        <v>2.785196301466419E-2</v>
      </c>
      <c r="I108" s="46">
        <f t="shared" si="7"/>
        <v>0.19297196301466418</v>
      </c>
      <c r="J108" s="39"/>
      <c r="K108" s="80"/>
      <c r="L108" s="53"/>
    </row>
    <row r="109" spans="1:12" x14ac:dyDescent="0.25">
      <c r="A109" s="45">
        <v>95</v>
      </c>
      <c r="B109" s="42">
        <v>15708352</v>
      </c>
      <c r="C109" s="43">
        <v>42</v>
      </c>
      <c r="D109" s="8">
        <v>1575</v>
      </c>
      <c r="E109" s="8">
        <v>1575</v>
      </c>
      <c r="F109" s="8">
        <f t="shared" si="6"/>
        <v>0</v>
      </c>
      <c r="G109" s="54">
        <f t="shared" si="8"/>
        <v>0</v>
      </c>
      <c r="H109" s="38">
        <f>C109/7235.3*H10</f>
        <v>2.467895456995561E-2</v>
      </c>
      <c r="I109" s="46">
        <f t="shared" si="7"/>
        <v>2.467895456995561E-2</v>
      </c>
      <c r="J109" s="39"/>
      <c r="K109" s="80"/>
      <c r="L109" s="53"/>
    </row>
    <row r="110" spans="1:12" x14ac:dyDescent="0.25">
      <c r="A110" s="45">
        <v>96</v>
      </c>
      <c r="B110" s="42">
        <v>15708616</v>
      </c>
      <c r="C110" s="43">
        <v>41.6</v>
      </c>
      <c r="D110" s="8">
        <v>16152</v>
      </c>
      <c r="E110" s="8">
        <v>16495</v>
      </c>
      <c r="F110" s="8">
        <f t="shared" si="6"/>
        <v>343</v>
      </c>
      <c r="G110" s="54">
        <f t="shared" si="8"/>
        <v>0.29498000000000002</v>
      </c>
      <c r="H110" s="38">
        <f>C110/7235.3*H10</f>
        <v>2.4443916907384605E-2</v>
      </c>
      <c r="I110" s="46">
        <f t="shared" si="7"/>
        <v>0.31942391690738464</v>
      </c>
      <c r="J110" s="39"/>
      <c r="K110" s="80"/>
      <c r="L110" s="53"/>
    </row>
    <row r="111" spans="1:12" x14ac:dyDescent="0.25">
      <c r="A111" s="45">
        <v>97</v>
      </c>
      <c r="B111" s="44">
        <v>15705517</v>
      </c>
      <c r="C111" s="43">
        <v>45.3</v>
      </c>
      <c r="D111" s="8">
        <v>8406</v>
      </c>
      <c r="E111" s="8">
        <v>8433</v>
      </c>
      <c r="F111" s="8">
        <f t="shared" si="6"/>
        <v>27</v>
      </c>
      <c r="G111" s="54">
        <f t="shared" si="8"/>
        <v>2.3220000000000001E-2</v>
      </c>
      <c r="H111" s="38">
        <f>C111/7235.3*H10</f>
        <v>2.6618015286166408E-2</v>
      </c>
      <c r="I111" s="46">
        <f t="shared" si="7"/>
        <v>4.9838015286166409E-2</v>
      </c>
      <c r="J111" s="39"/>
      <c r="K111" s="80"/>
      <c r="L111" s="53"/>
    </row>
    <row r="112" spans="1:12" x14ac:dyDescent="0.25">
      <c r="A112" s="45">
        <v>98</v>
      </c>
      <c r="B112" s="44">
        <v>15708462</v>
      </c>
      <c r="C112" s="43">
        <v>60.1</v>
      </c>
      <c r="D112" s="8">
        <v>11381</v>
      </c>
      <c r="E112" s="8">
        <v>11482</v>
      </c>
      <c r="F112" s="8">
        <f t="shared" si="6"/>
        <v>101</v>
      </c>
      <c r="G112" s="54">
        <f t="shared" si="8"/>
        <v>8.6859999999999993E-2</v>
      </c>
      <c r="H112" s="38">
        <f>C112/7235.3*H10</f>
        <v>3.531440880129362E-2</v>
      </c>
      <c r="I112" s="46">
        <f t="shared" si="7"/>
        <v>0.12217440880129361</v>
      </c>
      <c r="J112" s="39"/>
      <c r="K112" s="80"/>
      <c r="L112" s="53"/>
    </row>
    <row r="113" spans="1:12" x14ac:dyDescent="0.25">
      <c r="A113" s="45">
        <v>99</v>
      </c>
      <c r="B113" s="44">
        <v>15705826</v>
      </c>
      <c r="C113" s="43">
        <v>71.2</v>
      </c>
      <c r="D113" s="8">
        <v>9206</v>
      </c>
      <c r="E113" s="8">
        <v>9228</v>
      </c>
      <c r="F113" s="8">
        <f t="shared" si="6"/>
        <v>22</v>
      </c>
      <c r="G113" s="54">
        <f t="shared" si="8"/>
        <v>1.8919999999999999E-2</v>
      </c>
      <c r="H113" s="38">
        <f>C113/7235.3*H10</f>
        <v>4.1836703937639032E-2</v>
      </c>
      <c r="I113" s="46">
        <f t="shared" si="7"/>
        <v>6.0756703937639031E-2</v>
      </c>
      <c r="J113" s="39"/>
      <c r="K113" s="80"/>
      <c r="L113" s="53"/>
    </row>
    <row r="114" spans="1:12" x14ac:dyDescent="0.25">
      <c r="A114" s="45">
        <v>100</v>
      </c>
      <c r="B114" s="44">
        <v>15705803</v>
      </c>
      <c r="C114" s="43">
        <v>45.7</v>
      </c>
      <c r="D114" s="8">
        <f>3000+500</f>
        <v>3500</v>
      </c>
      <c r="E114" s="8">
        <v>3500</v>
      </c>
      <c r="F114" s="8">
        <f t="shared" si="6"/>
        <v>0</v>
      </c>
      <c r="G114" s="54">
        <f t="shared" si="8"/>
        <v>0</v>
      </c>
      <c r="H114" s="38">
        <f>C114/7235.3*H10</f>
        <v>2.6853052948737414E-2</v>
      </c>
      <c r="I114" s="46">
        <f t="shared" si="7"/>
        <v>2.6853052948737414E-2</v>
      </c>
      <c r="J114" s="39"/>
      <c r="K114" s="80"/>
      <c r="L114" s="53"/>
    </row>
    <row r="115" spans="1:12" x14ac:dyDescent="0.25">
      <c r="A115" s="45">
        <v>101</v>
      </c>
      <c r="B115" s="44">
        <v>15708066</v>
      </c>
      <c r="C115" s="43">
        <v>70.5</v>
      </c>
      <c r="D115" s="8">
        <v>19583</v>
      </c>
      <c r="E115" s="8">
        <v>19822</v>
      </c>
      <c r="F115" s="8">
        <f t="shared" si="6"/>
        <v>239</v>
      </c>
      <c r="G115" s="54">
        <f t="shared" si="8"/>
        <v>0.20554</v>
      </c>
      <c r="H115" s="38">
        <f>C115/7235.3*H10</f>
        <v>4.1425388028139776E-2</v>
      </c>
      <c r="I115" s="46">
        <f t="shared" si="7"/>
        <v>0.24696538802813978</v>
      </c>
      <c r="J115" s="39"/>
      <c r="K115" s="80"/>
      <c r="L115" s="53"/>
    </row>
    <row r="116" spans="1:12" x14ac:dyDescent="0.25">
      <c r="A116" s="45">
        <v>102</v>
      </c>
      <c r="B116" s="42">
        <v>15708622</v>
      </c>
      <c r="C116" s="43">
        <v>47.6</v>
      </c>
      <c r="D116" s="8">
        <v>11096</v>
      </c>
      <c r="E116" s="8">
        <v>11467</v>
      </c>
      <c r="F116" s="8">
        <f t="shared" si="6"/>
        <v>371</v>
      </c>
      <c r="G116" s="54">
        <f t="shared" si="8"/>
        <v>0.31906000000000001</v>
      </c>
      <c r="H116" s="38">
        <f>C116/7235.3*H10</f>
        <v>2.7969481845949693E-2</v>
      </c>
      <c r="I116" s="46">
        <f t="shared" si="7"/>
        <v>0.34702948184594973</v>
      </c>
      <c r="J116" s="39"/>
      <c r="K116" s="80"/>
      <c r="L116" s="53"/>
    </row>
    <row r="117" spans="1:12" x14ac:dyDescent="0.25">
      <c r="A117" s="45">
        <v>103</v>
      </c>
      <c r="B117" s="42">
        <v>16721764</v>
      </c>
      <c r="C117" s="43">
        <v>41.8</v>
      </c>
      <c r="D117" s="8">
        <v>1534</v>
      </c>
      <c r="E117" s="8">
        <v>1577</v>
      </c>
      <c r="F117" s="8">
        <f t="shared" si="6"/>
        <v>43</v>
      </c>
      <c r="G117" s="54">
        <f t="shared" si="8"/>
        <v>3.6979999999999999E-2</v>
      </c>
      <c r="H117" s="38">
        <f>C117/7235.3*H10</f>
        <v>2.4561435738670104E-2</v>
      </c>
      <c r="I117" s="46">
        <f t="shared" si="7"/>
        <v>6.1541435738670103E-2</v>
      </c>
      <c r="J117" s="39"/>
      <c r="K117" s="80"/>
      <c r="L117" s="53"/>
    </row>
    <row r="118" spans="1:12" x14ac:dyDescent="0.25">
      <c r="A118" s="45">
        <v>104</v>
      </c>
      <c r="B118" s="42">
        <v>15708388</v>
      </c>
      <c r="C118" s="43">
        <v>41.4</v>
      </c>
      <c r="D118" s="8">
        <v>12107</v>
      </c>
      <c r="E118" s="8">
        <v>12544</v>
      </c>
      <c r="F118" s="8">
        <f t="shared" si="6"/>
        <v>437</v>
      </c>
      <c r="G118" s="54">
        <f t="shared" si="8"/>
        <v>0.37581999999999999</v>
      </c>
      <c r="H118" s="38">
        <f>C118/7235.3*H10</f>
        <v>2.4326398076099102E-2</v>
      </c>
      <c r="I118" s="46">
        <f t="shared" si="7"/>
        <v>0.40014639807609909</v>
      </c>
      <c r="J118" s="39"/>
      <c r="K118" s="80"/>
      <c r="L118" s="53"/>
    </row>
    <row r="119" spans="1:12" x14ac:dyDescent="0.25">
      <c r="A119" s="45">
        <v>105</v>
      </c>
      <c r="B119" s="42">
        <v>15708121</v>
      </c>
      <c r="C119" s="43">
        <v>45.4</v>
      </c>
      <c r="D119" s="8">
        <v>14847</v>
      </c>
      <c r="E119" s="8">
        <v>14847</v>
      </c>
      <c r="F119" s="8">
        <f t="shared" si="6"/>
        <v>0</v>
      </c>
      <c r="G119" s="54">
        <f t="shared" si="8"/>
        <v>0</v>
      </c>
      <c r="H119" s="38">
        <f>C119/7235.3*H10</f>
        <v>2.667677470180916E-2</v>
      </c>
      <c r="I119" s="46">
        <f t="shared" si="7"/>
        <v>2.667677470180916E-2</v>
      </c>
      <c r="J119" s="39"/>
      <c r="K119" s="80"/>
      <c r="L119" s="53"/>
    </row>
    <row r="120" spans="1:12" x14ac:dyDescent="0.25">
      <c r="A120" s="45">
        <v>106</v>
      </c>
      <c r="B120" s="140">
        <v>15708043</v>
      </c>
      <c r="C120" s="43">
        <v>60.2</v>
      </c>
      <c r="D120" s="8">
        <v>21642</v>
      </c>
      <c r="E120" s="8">
        <v>22330</v>
      </c>
      <c r="F120" s="8">
        <f t="shared" si="6"/>
        <v>688</v>
      </c>
      <c r="G120" s="54">
        <f t="shared" si="8"/>
        <v>0.59167999999999998</v>
      </c>
      <c r="H120" s="38">
        <f>C120/7235.3*H10</f>
        <v>3.5373168216936375E-2</v>
      </c>
      <c r="I120" s="46">
        <f t="shared" si="7"/>
        <v>0.62705316821693635</v>
      </c>
      <c r="J120" s="39"/>
      <c r="K120" s="80"/>
      <c r="L120" s="53"/>
    </row>
    <row r="121" spans="1:12" x14ac:dyDescent="0.25">
      <c r="A121" s="45">
        <v>107</v>
      </c>
      <c r="B121" s="42">
        <v>15708227</v>
      </c>
      <c r="C121" s="43">
        <v>71.3</v>
      </c>
      <c r="D121" s="8">
        <v>14620</v>
      </c>
      <c r="E121" s="8">
        <v>14908</v>
      </c>
      <c r="F121" s="8">
        <f t="shared" si="6"/>
        <v>288</v>
      </c>
      <c r="G121" s="54">
        <f t="shared" si="8"/>
        <v>0.24767999999999998</v>
      </c>
      <c r="H121" s="38">
        <f>C121/7235.3*H10</f>
        <v>4.1895463353281787E-2</v>
      </c>
      <c r="I121" s="46">
        <f t="shared" si="7"/>
        <v>0.28957546335328177</v>
      </c>
      <c r="J121" s="39"/>
      <c r="K121" s="80"/>
      <c r="L121" s="53"/>
    </row>
    <row r="122" spans="1:12" x14ac:dyDescent="0.25">
      <c r="A122" s="45">
        <v>108</v>
      </c>
      <c r="B122" s="42">
        <v>15708438</v>
      </c>
      <c r="C122" s="43">
        <v>46</v>
      </c>
      <c r="D122" s="8">
        <v>15805</v>
      </c>
      <c r="E122" s="8">
        <v>16367</v>
      </c>
      <c r="F122" s="8">
        <f t="shared" si="6"/>
        <v>562</v>
      </c>
      <c r="G122" s="54">
        <f t="shared" si="8"/>
        <v>0.48331999999999997</v>
      </c>
      <c r="H122" s="38">
        <f>C122/7235.3*H10</f>
        <v>2.7029331195665668E-2</v>
      </c>
      <c r="I122" s="46">
        <f t="shared" si="7"/>
        <v>0.51034933119566561</v>
      </c>
      <c r="J122" s="39"/>
      <c r="K122" s="80"/>
      <c r="L122" s="53"/>
    </row>
    <row r="123" spans="1:12" x14ac:dyDescent="0.25">
      <c r="A123" s="45">
        <v>109</v>
      </c>
      <c r="B123" s="42">
        <v>15708285</v>
      </c>
      <c r="C123" s="43">
        <v>70.400000000000006</v>
      </c>
      <c r="D123" s="8">
        <v>3291</v>
      </c>
      <c r="E123" s="8">
        <v>3291</v>
      </c>
      <c r="F123" s="8">
        <f t="shared" si="6"/>
        <v>0</v>
      </c>
      <c r="G123" s="54">
        <f t="shared" si="8"/>
        <v>0</v>
      </c>
      <c r="H123" s="38">
        <f>C123/7235.3*H10</f>
        <v>4.1366628612497028E-2</v>
      </c>
      <c r="I123" s="46">
        <f t="shared" si="7"/>
        <v>4.1366628612497028E-2</v>
      </c>
      <c r="J123" s="39"/>
      <c r="K123" s="80"/>
      <c r="L123" s="53"/>
    </row>
    <row r="124" spans="1:12" x14ac:dyDescent="0.25">
      <c r="A124" s="45">
        <v>110</v>
      </c>
      <c r="B124" s="42">
        <v>15708248</v>
      </c>
      <c r="C124" s="43">
        <v>47.7</v>
      </c>
      <c r="D124" s="8">
        <v>8771</v>
      </c>
      <c r="E124" s="8">
        <v>8889</v>
      </c>
      <c r="F124" s="8">
        <f t="shared" si="6"/>
        <v>118</v>
      </c>
      <c r="G124" s="54">
        <f t="shared" si="8"/>
        <v>0.10148</v>
      </c>
      <c r="H124" s="38">
        <f>C124/7235.3*H10</f>
        <v>2.8028241261592444E-2</v>
      </c>
      <c r="I124" s="46">
        <f t="shared" si="7"/>
        <v>0.12950824126159244</v>
      </c>
      <c r="J124" s="39"/>
      <c r="K124" s="80"/>
      <c r="L124" s="53"/>
    </row>
    <row r="125" spans="1:12" x14ac:dyDescent="0.25">
      <c r="A125" s="45">
        <v>111</v>
      </c>
      <c r="B125" s="42">
        <v>15708011</v>
      </c>
      <c r="C125" s="43">
        <v>41.6</v>
      </c>
      <c r="D125" s="8">
        <v>14880</v>
      </c>
      <c r="E125" s="8">
        <v>15239</v>
      </c>
      <c r="F125" s="8">
        <f t="shared" si="6"/>
        <v>359</v>
      </c>
      <c r="G125" s="54">
        <f t="shared" si="8"/>
        <v>0.30874000000000001</v>
      </c>
      <c r="H125" s="38">
        <f>C125/7235.3*H10</f>
        <v>2.4443916907384605E-2</v>
      </c>
      <c r="I125" s="46">
        <f t="shared" si="7"/>
        <v>0.33318391690738464</v>
      </c>
      <c r="J125" s="39"/>
      <c r="K125" s="80"/>
      <c r="L125" s="53"/>
    </row>
    <row r="126" spans="1:12" x14ac:dyDescent="0.25">
      <c r="A126" s="45">
        <v>112</v>
      </c>
      <c r="B126" s="42">
        <v>15708208</v>
      </c>
      <c r="C126" s="43">
        <v>41.7</v>
      </c>
      <c r="D126" s="8">
        <v>14443</v>
      </c>
      <c r="E126" s="8">
        <v>14664</v>
      </c>
      <c r="F126" s="8">
        <f t="shared" si="6"/>
        <v>221</v>
      </c>
      <c r="G126" s="54">
        <f t="shared" si="8"/>
        <v>0.19006000000000001</v>
      </c>
      <c r="H126" s="38">
        <f>C126/7235.3*H10</f>
        <v>2.4502676323027356E-2</v>
      </c>
      <c r="I126" s="46">
        <f t="shared" si="7"/>
        <v>0.21456267632302736</v>
      </c>
      <c r="J126" s="39"/>
      <c r="K126" s="80"/>
      <c r="L126" s="53"/>
    </row>
    <row r="127" spans="1:12" x14ac:dyDescent="0.25">
      <c r="A127" s="45">
        <v>113</v>
      </c>
      <c r="B127" s="42">
        <v>15708187</v>
      </c>
      <c r="C127" s="43">
        <v>45.7</v>
      </c>
      <c r="D127" s="8">
        <v>15922</v>
      </c>
      <c r="E127" s="8">
        <v>16319</v>
      </c>
      <c r="F127" s="8">
        <f t="shared" si="6"/>
        <v>397</v>
      </c>
      <c r="G127" s="54">
        <f t="shared" si="8"/>
        <v>0.34142</v>
      </c>
      <c r="H127" s="38">
        <f>C127/7235.3*H10</f>
        <v>2.6853052948737414E-2</v>
      </c>
      <c r="I127" s="46">
        <f t="shared" si="7"/>
        <v>0.36827305294873741</v>
      </c>
      <c r="J127" s="39"/>
      <c r="K127" s="80"/>
      <c r="L127" s="53"/>
    </row>
    <row r="128" spans="1:12" x14ac:dyDescent="0.25">
      <c r="A128" s="45">
        <v>114</v>
      </c>
      <c r="B128" s="42">
        <v>15705591</v>
      </c>
      <c r="C128" s="43">
        <v>59.9</v>
      </c>
      <c r="D128" s="8">
        <v>23333</v>
      </c>
      <c r="E128" s="8">
        <v>23333</v>
      </c>
      <c r="F128" s="8">
        <f t="shared" si="6"/>
        <v>0</v>
      </c>
      <c r="G128" s="54">
        <f t="shared" si="8"/>
        <v>0</v>
      </c>
      <c r="H128" s="38">
        <f>C128/7235.3*H10</f>
        <v>3.5196889970008118E-2</v>
      </c>
      <c r="I128" s="46">
        <f t="shared" si="7"/>
        <v>3.5196889970008118E-2</v>
      </c>
      <c r="J128" s="39"/>
      <c r="K128" s="80"/>
      <c r="L128" s="53"/>
    </row>
    <row r="129" spans="1:12" x14ac:dyDescent="0.25">
      <c r="A129" s="45">
        <v>115</v>
      </c>
      <c r="B129" s="42">
        <v>15705766</v>
      </c>
      <c r="C129" s="43">
        <v>70.5</v>
      </c>
      <c r="D129" s="8">
        <v>19865</v>
      </c>
      <c r="E129" s="8">
        <v>20400</v>
      </c>
      <c r="F129" s="8">
        <f t="shared" si="6"/>
        <v>535</v>
      </c>
      <c r="G129" s="54">
        <f t="shared" si="8"/>
        <v>0.46010000000000001</v>
      </c>
      <c r="H129" s="38">
        <f>C129/7235.3*H10</f>
        <v>4.1425388028139776E-2</v>
      </c>
      <c r="I129" s="46">
        <f t="shared" si="7"/>
        <v>0.50152538802813984</v>
      </c>
      <c r="J129" s="39"/>
      <c r="K129" s="80"/>
      <c r="L129" s="53"/>
    </row>
    <row r="130" spans="1:12" x14ac:dyDescent="0.25">
      <c r="A130" s="45">
        <v>116</v>
      </c>
      <c r="B130" s="42">
        <v>15708601</v>
      </c>
      <c r="C130" s="43">
        <v>45.6</v>
      </c>
      <c r="D130" s="8">
        <v>19118</v>
      </c>
      <c r="E130" s="8">
        <v>19833</v>
      </c>
      <c r="F130" s="8">
        <f t="shared" si="6"/>
        <v>715</v>
      </c>
      <c r="G130" s="54">
        <f t="shared" si="8"/>
        <v>0.6149</v>
      </c>
      <c r="H130" s="38">
        <f>C130/7235.3*H10</f>
        <v>2.6794293533094662E-2</v>
      </c>
      <c r="I130" s="46">
        <f t="shared" si="7"/>
        <v>0.64169429353309471</v>
      </c>
      <c r="J130" s="39"/>
      <c r="K130" s="80"/>
      <c r="L130" s="53"/>
    </row>
    <row r="131" spans="1:12" x14ac:dyDescent="0.25">
      <c r="A131" s="45">
        <v>117</v>
      </c>
      <c r="B131" s="42">
        <v>15705738</v>
      </c>
      <c r="C131" s="43">
        <v>70.599999999999994</v>
      </c>
      <c r="D131" s="8">
        <v>27275</v>
      </c>
      <c r="E131" s="8">
        <v>28082</v>
      </c>
      <c r="F131" s="8">
        <f t="shared" si="6"/>
        <v>807</v>
      </c>
      <c r="G131" s="54">
        <f t="shared" si="8"/>
        <v>0.69401999999999997</v>
      </c>
      <c r="H131" s="38">
        <f>C131/7235.3*H10</f>
        <v>4.1484147443782524E-2</v>
      </c>
      <c r="I131" s="46">
        <f t="shared" si="7"/>
        <v>0.73550414744378245</v>
      </c>
      <c r="J131" s="39"/>
      <c r="K131" s="80"/>
      <c r="L131" s="53"/>
    </row>
    <row r="132" spans="1:12" x14ac:dyDescent="0.25">
      <c r="A132" s="45">
        <v>118</v>
      </c>
      <c r="B132" s="42">
        <v>15705647</v>
      </c>
      <c r="C132" s="43">
        <v>47</v>
      </c>
      <c r="D132" s="8">
        <v>9841</v>
      </c>
      <c r="E132" s="8">
        <v>9962</v>
      </c>
      <c r="F132" s="8">
        <f t="shared" si="6"/>
        <v>121</v>
      </c>
      <c r="G132" s="54">
        <f t="shared" si="8"/>
        <v>0.10406</v>
      </c>
      <c r="H132" s="38">
        <f>C132/7235.3*H10</f>
        <v>2.7616925352093182E-2</v>
      </c>
      <c r="I132" s="46">
        <f t="shared" si="7"/>
        <v>0.13167692535209319</v>
      </c>
      <c r="J132" s="39"/>
      <c r="K132" s="80"/>
      <c r="L132" s="53"/>
    </row>
    <row r="133" spans="1:12" x14ac:dyDescent="0.25">
      <c r="A133" s="45">
        <v>119</v>
      </c>
      <c r="B133" s="42">
        <v>15702596</v>
      </c>
      <c r="C133" s="43">
        <v>41.3</v>
      </c>
      <c r="D133" s="8">
        <v>1842</v>
      </c>
      <c r="E133" s="8">
        <v>1842</v>
      </c>
      <c r="F133" s="8">
        <f t="shared" si="6"/>
        <v>0</v>
      </c>
      <c r="G133" s="54">
        <f t="shared" si="8"/>
        <v>0</v>
      </c>
      <c r="H133" s="38">
        <f>C133/7235.3*H10</f>
        <v>2.426763866045635E-2</v>
      </c>
      <c r="I133" s="46">
        <f t="shared" si="7"/>
        <v>2.426763866045635E-2</v>
      </c>
      <c r="J133" s="39"/>
      <c r="K133" s="80"/>
      <c r="L133" s="53"/>
    </row>
    <row r="134" spans="1:12" x14ac:dyDescent="0.25">
      <c r="A134" s="45">
        <v>120</v>
      </c>
      <c r="B134" s="42">
        <v>15705820</v>
      </c>
      <c r="C134" s="43">
        <v>41.7</v>
      </c>
      <c r="D134" s="8">
        <v>14018</v>
      </c>
      <c r="E134" s="8">
        <v>14413</v>
      </c>
      <c r="F134" s="8">
        <f t="shared" si="6"/>
        <v>395</v>
      </c>
      <c r="G134" s="54">
        <f t="shared" si="8"/>
        <v>0.3397</v>
      </c>
      <c r="H134" s="38">
        <f>C134/7235.3*H10</f>
        <v>2.4502676323027356E-2</v>
      </c>
      <c r="I134" s="46">
        <f t="shared" si="7"/>
        <v>0.36420267632302739</v>
      </c>
      <c r="J134" s="39"/>
      <c r="K134" s="80"/>
      <c r="L134" s="53"/>
    </row>
    <row r="135" spans="1:12" x14ac:dyDescent="0.25">
      <c r="A135" s="45">
        <v>121</v>
      </c>
      <c r="B135" s="42">
        <v>15705777</v>
      </c>
      <c r="C135" s="43">
        <v>45.4</v>
      </c>
      <c r="D135" s="8">
        <v>7864</v>
      </c>
      <c r="E135" s="8">
        <v>7865</v>
      </c>
      <c r="F135" s="8">
        <f t="shared" si="6"/>
        <v>1</v>
      </c>
      <c r="G135" s="54">
        <f t="shared" si="8"/>
        <v>8.5999999999999998E-4</v>
      </c>
      <c r="H135" s="38">
        <f>C135/7235.3*H10</f>
        <v>2.667677470180916E-2</v>
      </c>
      <c r="I135" s="46">
        <f t="shared" si="7"/>
        <v>2.7536774701809159E-2</v>
      </c>
      <c r="J135" s="39"/>
      <c r="K135" s="80"/>
      <c r="L135" s="53"/>
    </row>
    <row r="136" spans="1:12" x14ac:dyDescent="0.25">
      <c r="A136" s="45">
        <v>122</v>
      </c>
      <c r="B136" s="42">
        <v>15708339</v>
      </c>
      <c r="C136" s="43">
        <v>60.2</v>
      </c>
      <c r="D136" s="8">
        <v>15332</v>
      </c>
      <c r="E136" s="8">
        <v>15590</v>
      </c>
      <c r="F136" s="8">
        <f t="shared" si="6"/>
        <v>258</v>
      </c>
      <c r="G136" s="54">
        <f t="shared" si="8"/>
        <v>0.22187999999999999</v>
      </c>
      <c r="H136" s="38">
        <f>C136/7235.3*H10</f>
        <v>3.5373168216936375E-2</v>
      </c>
      <c r="I136" s="46">
        <f t="shared" si="7"/>
        <v>0.25725316821693639</v>
      </c>
      <c r="J136" s="39"/>
      <c r="K136" s="80"/>
      <c r="L136" s="53"/>
    </row>
    <row r="137" spans="1:12" x14ac:dyDescent="0.25">
      <c r="A137" s="45">
        <v>123</v>
      </c>
      <c r="B137" s="42">
        <v>15705781</v>
      </c>
      <c r="C137" s="43">
        <v>71</v>
      </c>
      <c r="D137" s="8">
        <f>4461+500</f>
        <v>4961</v>
      </c>
      <c r="E137" s="8">
        <v>4961</v>
      </c>
      <c r="F137" s="8">
        <f t="shared" si="6"/>
        <v>0</v>
      </c>
      <c r="G137" s="54">
        <f t="shared" si="8"/>
        <v>0</v>
      </c>
      <c r="H137" s="38">
        <f>C137/7235.3*H10</f>
        <v>4.1719185106353529E-2</v>
      </c>
      <c r="I137" s="46">
        <f t="shared" si="7"/>
        <v>4.1719185106353529E-2</v>
      </c>
      <c r="J137" s="39"/>
      <c r="K137" s="80"/>
      <c r="L137" s="53"/>
    </row>
    <row r="138" spans="1:12" x14ac:dyDescent="0.25">
      <c r="A138" s="45">
        <v>124</v>
      </c>
      <c r="B138" s="141">
        <v>15705805</v>
      </c>
      <c r="C138" s="43">
        <v>46</v>
      </c>
      <c r="D138" s="8">
        <v>19771</v>
      </c>
      <c r="E138" s="8">
        <v>20073</v>
      </c>
      <c r="F138" s="8">
        <f t="shared" si="6"/>
        <v>302</v>
      </c>
      <c r="G138" s="54">
        <f t="shared" si="8"/>
        <v>0.25972000000000001</v>
      </c>
      <c r="H138" s="38">
        <f>C138/7235.3*H10</f>
        <v>2.7029331195665668E-2</v>
      </c>
      <c r="I138" s="46">
        <f t="shared" si="7"/>
        <v>0.2867493311956657</v>
      </c>
      <c r="J138" s="39"/>
      <c r="K138" s="80"/>
      <c r="L138" s="53"/>
    </row>
    <row r="139" spans="1:12" x14ac:dyDescent="0.25">
      <c r="A139" s="45">
        <v>125</v>
      </c>
      <c r="B139" s="142">
        <v>15705540</v>
      </c>
      <c r="C139" s="43">
        <v>70.599999999999994</v>
      </c>
      <c r="D139" s="8">
        <v>15275</v>
      </c>
      <c r="E139" s="8">
        <v>16383</v>
      </c>
      <c r="F139" s="8">
        <f t="shared" si="6"/>
        <v>1108</v>
      </c>
      <c r="G139" s="54">
        <f t="shared" si="8"/>
        <v>0.95287999999999995</v>
      </c>
      <c r="H139" s="38">
        <f>C139/7235.3*H10</f>
        <v>4.1484147443782524E-2</v>
      </c>
      <c r="I139" s="46">
        <f t="shared" si="7"/>
        <v>0.99436414744378243</v>
      </c>
      <c r="J139" s="39"/>
      <c r="K139" s="80"/>
      <c r="L139" s="53"/>
    </row>
    <row r="140" spans="1:12" x14ac:dyDescent="0.25">
      <c r="A140" s="45">
        <v>126</v>
      </c>
      <c r="B140" s="44">
        <v>15705560</v>
      </c>
      <c r="C140" s="43">
        <v>47.3</v>
      </c>
      <c r="D140" s="8">
        <v>8354</v>
      </c>
      <c r="E140" s="8">
        <v>8552</v>
      </c>
      <c r="F140" s="8">
        <f t="shared" si="6"/>
        <v>198</v>
      </c>
      <c r="G140" s="54">
        <f t="shared" si="8"/>
        <v>0.17027999999999999</v>
      </c>
      <c r="H140" s="38">
        <f>C140/7235.3*H10</f>
        <v>2.7793203599021436E-2</v>
      </c>
      <c r="I140" s="46">
        <f t="shared" si="7"/>
        <v>0.19807320359902142</v>
      </c>
      <c r="J140" s="39"/>
      <c r="K140" s="80"/>
      <c r="L140" s="53"/>
    </row>
    <row r="141" spans="1:12" x14ac:dyDescent="0.25">
      <c r="A141" s="45">
        <v>127</v>
      </c>
      <c r="B141" s="44">
        <v>15705687</v>
      </c>
      <c r="C141" s="43">
        <v>42.1</v>
      </c>
      <c r="D141" s="8">
        <v>17481</v>
      </c>
      <c r="E141" s="8">
        <v>18045</v>
      </c>
      <c r="F141" s="8">
        <f t="shared" si="6"/>
        <v>564</v>
      </c>
      <c r="G141" s="54">
        <f t="shared" si="8"/>
        <v>0.48503999999999997</v>
      </c>
      <c r="H141" s="38">
        <f>C141/7235.3*H10</f>
        <v>2.4737713985598365E-2</v>
      </c>
      <c r="I141" s="46">
        <f t="shared" si="7"/>
        <v>0.50977771398559835</v>
      </c>
      <c r="J141" s="39"/>
      <c r="K141" s="80"/>
      <c r="L141" s="53"/>
    </row>
    <row r="142" spans="1:12" x14ac:dyDescent="0.25">
      <c r="A142" s="45">
        <v>128</v>
      </c>
      <c r="B142" s="44">
        <v>15705516</v>
      </c>
      <c r="C142" s="43">
        <v>41.7</v>
      </c>
      <c r="D142" s="8">
        <v>13261</v>
      </c>
      <c r="E142" s="8">
        <v>13706</v>
      </c>
      <c r="F142" s="8">
        <f t="shared" ref="F142:F150" si="9">E142-D142</f>
        <v>445</v>
      </c>
      <c r="G142" s="54">
        <f t="shared" si="8"/>
        <v>0.38269999999999998</v>
      </c>
      <c r="H142" s="38">
        <f>C142/7235.3*H10</f>
        <v>2.4502676323027356E-2</v>
      </c>
      <c r="I142" s="46">
        <f t="shared" si="7"/>
        <v>0.40720267632302731</v>
      </c>
      <c r="J142" s="39"/>
      <c r="K142" s="80"/>
      <c r="L142" s="53"/>
    </row>
    <row r="143" spans="1:12" x14ac:dyDescent="0.25">
      <c r="A143" s="45">
        <v>129</v>
      </c>
      <c r="B143" s="44">
        <v>15705523</v>
      </c>
      <c r="C143" s="43">
        <v>45.4</v>
      </c>
      <c r="D143" s="8">
        <v>15399</v>
      </c>
      <c r="E143" s="8">
        <v>15784</v>
      </c>
      <c r="F143" s="8">
        <f t="shared" si="9"/>
        <v>385</v>
      </c>
      <c r="G143" s="54">
        <f t="shared" si="8"/>
        <v>0.33110000000000001</v>
      </c>
      <c r="H143" s="38">
        <f>C143/7235.3*H10</f>
        <v>2.667677470180916E-2</v>
      </c>
      <c r="I143" s="46">
        <f t="shared" si="7"/>
        <v>0.35777677470180919</v>
      </c>
      <c r="J143" s="39"/>
      <c r="K143" s="80"/>
      <c r="L143" s="53"/>
    </row>
    <row r="144" spans="1:12" x14ac:dyDescent="0.25">
      <c r="A144" s="143">
        <v>130</v>
      </c>
      <c r="B144" s="44">
        <v>15705627</v>
      </c>
      <c r="C144" s="43">
        <v>59.9</v>
      </c>
      <c r="D144" s="8">
        <v>21796</v>
      </c>
      <c r="E144" s="8">
        <v>22396</v>
      </c>
      <c r="F144" s="8">
        <f t="shared" si="9"/>
        <v>600</v>
      </c>
      <c r="G144" s="54">
        <f t="shared" si="8"/>
        <v>0.51600000000000001</v>
      </c>
      <c r="H144" s="38">
        <f>C144/7235.3*H10</f>
        <v>3.5196889970008118E-2</v>
      </c>
      <c r="I144" s="46">
        <f t="shared" ref="I144:I150" si="10">G144+H144</f>
        <v>0.55119688997000815</v>
      </c>
      <c r="J144" s="39"/>
      <c r="K144" s="80"/>
      <c r="L144" s="53"/>
    </row>
    <row r="145" spans="1:12" x14ac:dyDescent="0.25">
      <c r="A145" s="45">
        <v>131</v>
      </c>
      <c r="B145" s="44">
        <v>15705803</v>
      </c>
      <c r="C145" s="43">
        <v>70.5</v>
      </c>
      <c r="D145" s="8">
        <v>19591</v>
      </c>
      <c r="E145" s="8">
        <v>20185</v>
      </c>
      <c r="F145" s="8">
        <f t="shared" si="9"/>
        <v>594</v>
      </c>
      <c r="G145" s="54">
        <f t="shared" si="8"/>
        <v>0.51083999999999996</v>
      </c>
      <c r="H145" s="38">
        <f>C145/7235.3*H10</f>
        <v>4.1425388028139776E-2</v>
      </c>
      <c r="I145" s="46">
        <f t="shared" si="10"/>
        <v>0.55226538802813974</v>
      </c>
      <c r="J145" s="39"/>
      <c r="K145" s="80"/>
      <c r="L145" s="53"/>
    </row>
    <row r="146" spans="1:12" x14ac:dyDescent="0.25">
      <c r="A146" s="45">
        <v>132</v>
      </c>
      <c r="B146" s="44">
        <v>15705824</v>
      </c>
      <c r="C146" s="43">
        <v>45.1</v>
      </c>
      <c r="D146" s="8">
        <v>20218</v>
      </c>
      <c r="E146" s="8">
        <v>20538</v>
      </c>
      <c r="F146" s="8">
        <f t="shared" si="9"/>
        <v>320</v>
      </c>
      <c r="G146" s="54">
        <f t="shared" si="8"/>
        <v>0.2752</v>
      </c>
      <c r="H146" s="38">
        <f>C146/7235.3*H10</f>
        <v>2.6500496454880909E-2</v>
      </c>
      <c r="I146" s="46">
        <f t="shared" si="10"/>
        <v>0.3017004964548809</v>
      </c>
      <c r="J146" s="39"/>
      <c r="K146" s="80"/>
      <c r="L146" s="53"/>
    </row>
    <row r="147" spans="1:12" x14ac:dyDescent="0.25">
      <c r="A147" s="48">
        <v>133</v>
      </c>
      <c r="B147" s="44">
        <v>15705693</v>
      </c>
      <c r="C147" s="49">
        <v>70.5</v>
      </c>
      <c r="D147" s="8">
        <v>12925</v>
      </c>
      <c r="E147" s="8">
        <v>13232</v>
      </c>
      <c r="F147" s="8">
        <f t="shared" si="9"/>
        <v>307</v>
      </c>
      <c r="G147" s="54">
        <f t="shared" si="8"/>
        <v>0.26401999999999998</v>
      </c>
      <c r="H147" s="38">
        <f>C147/7235.3*H10</f>
        <v>4.1425388028139776E-2</v>
      </c>
      <c r="I147" s="46">
        <f t="shared" si="10"/>
        <v>0.30544538802813975</v>
      </c>
      <c r="J147" s="39"/>
      <c r="K147" s="80"/>
      <c r="L147" s="53"/>
    </row>
    <row r="148" spans="1:12" x14ac:dyDescent="0.25">
      <c r="A148" s="45">
        <v>134</v>
      </c>
      <c r="B148" s="44">
        <v>15705786</v>
      </c>
      <c r="C148" s="43">
        <v>46.9</v>
      </c>
      <c r="D148" s="8">
        <v>18339</v>
      </c>
      <c r="E148" s="8">
        <v>19139</v>
      </c>
      <c r="F148" s="8">
        <f t="shared" si="9"/>
        <v>800</v>
      </c>
      <c r="G148" s="54">
        <f t="shared" si="8"/>
        <v>0.68799999999999994</v>
      </c>
      <c r="H148" s="38">
        <f>C148/7235.3*H10</f>
        <v>2.755816593645043E-2</v>
      </c>
      <c r="I148" s="46">
        <f t="shared" si="10"/>
        <v>0.71555816593645039</v>
      </c>
      <c r="J148" s="39"/>
      <c r="K148" s="80"/>
      <c r="L148" s="53"/>
    </row>
    <row r="149" spans="1:12" x14ac:dyDescent="0.25">
      <c r="A149" s="45">
        <v>135</v>
      </c>
      <c r="B149" s="44">
        <v>15705757</v>
      </c>
      <c r="C149" s="43">
        <v>42.3</v>
      </c>
      <c r="D149" s="8">
        <v>16410</v>
      </c>
      <c r="E149" s="8">
        <v>16979</v>
      </c>
      <c r="F149" s="8">
        <f t="shared" si="9"/>
        <v>569</v>
      </c>
      <c r="G149" s="54">
        <f t="shared" si="8"/>
        <v>0.48934</v>
      </c>
      <c r="H149" s="38">
        <f>C149/7235.3*H10</f>
        <v>2.4855232816883864E-2</v>
      </c>
      <c r="I149" s="46">
        <f t="shared" si="10"/>
        <v>0.51419523281688384</v>
      </c>
      <c r="J149" s="39"/>
      <c r="K149" s="80"/>
      <c r="L149" s="53"/>
    </row>
    <row r="150" spans="1:12" x14ac:dyDescent="0.25">
      <c r="A150" s="45">
        <v>136</v>
      </c>
      <c r="B150" s="44">
        <v>15705635</v>
      </c>
      <c r="C150" s="43">
        <v>41.2</v>
      </c>
      <c r="D150" s="8">
        <v>14935</v>
      </c>
      <c r="E150" s="8">
        <v>15412</v>
      </c>
      <c r="F150" s="8">
        <f t="shared" si="9"/>
        <v>477</v>
      </c>
      <c r="G150" s="54">
        <f t="shared" si="8"/>
        <v>0.41021999999999997</v>
      </c>
      <c r="H150" s="38">
        <f>C150/7235.3*H10</f>
        <v>2.4208879244813603E-2</v>
      </c>
      <c r="I150" s="46">
        <f t="shared" si="10"/>
        <v>0.43442887924481355</v>
      </c>
      <c r="J150" s="39"/>
      <c r="K150" s="80"/>
      <c r="L150" s="39"/>
    </row>
    <row r="151" spans="1:12" x14ac:dyDescent="0.25">
      <c r="A151" s="163" t="s">
        <v>3</v>
      </c>
      <c r="B151" s="163"/>
      <c r="C151" s="144">
        <f>SUM(C14:C150)</f>
        <v>7235.2999999999984</v>
      </c>
      <c r="D151" s="144">
        <v>712637.48837209307</v>
      </c>
      <c r="E151" s="144">
        <v>15412</v>
      </c>
      <c r="F151" s="144">
        <f>SUM(F14:F150)</f>
        <v>49231</v>
      </c>
      <c r="G151" s="145">
        <f>SUM(G14:G150)</f>
        <v>42.256580000000007</v>
      </c>
      <c r="H151" s="146">
        <f>SUM(H14:H150)</f>
        <v>4.2514199999999942</v>
      </c>
      <c r="I151" s="146">
        <f>SUM(I14:I150)</f>
        <v>46.507999999999974</v>
      </c>
      <c r="J151" s="89"/>
      <c r="K151" s="89"/>
      <c r="L151" s="90"/>
    </row>
    <row r="152" spans="1:12" x14ac:dyDescent="0.25">
      <c r="A152" s="92"/>
      <c r="B152" s="93"/>
      <c r="C152" s="92"/>
      <c r="D152" s="93"/>
      <c r="E152" s="93"/>
      <c r="F152" s="93"/>
      <c r="G152" s="94"/>
      <c r="H152" s="95"/>
      <c r="I152" s="96"/>
      <c r="J152" s="34"/>
      <c r="K152" s="34"/>
      <c r="L152" s="39"/>
    </row>
    <row r="153" spans="1:12" x14ac:dyDescent="0.25">
      <c r="A153" s="97"/>
      <c r="B153" s="97"/>
      <c r="C153" s="97"/>
      <c r="D153" s="98"/>
      <c r="E153" s="99"/>
      <c r="F153" s="99"/>
      <c r="G153" s="98"/>
      <c r="H153" s="100"/>
      <c r="I153" s="100"/>
      <c r="J153" s="39"/>
      <c r="K153" s="39"/>
      <c r="L153" s="39"/>
    </row>
    <row r="154" spans="1:12" x14ac:dyDescent="0.25">
      <c r="A154" s="92"/>
      <c r="B154" s="92"/>
      <c r="C154" s="92"/>
      <c r="D154" s="101"/>
      <c r="E154" s="101"/>
      <c r="F154" s="101"/>
      <c r="G154" s="101"/>
      <c r="H154" s="95"/>
      <c r="I154" s="96"/>
      <c r="J154" s="39"/>
      <c r="K154" s="39"/>
      <c r="L154" s="39"/>
    </row>
    <row r="155" spans="1:12" x14ac:dyDescent="0.25">
      <c r="A155" s="92"/>
      <c r="B155" s="93"/>
      <c r="C155" s="92"/>
      <c r="D155" s="93"/>
      <c r="E155" s="93"/>
      <c r="F155" s="93"/>
      <c r="G155" s="93"/>
      <c r="H155" s="95"/>
      <c r="I155" s="96"/>
      <c r="J155" s="39"/>
      <c r="K155" s="39"/>
      <c r="L155" s="39"/>
    </row>
  </sheetData>
  <mergeCells count="14">
    <mergeCell ref="E9:G9"/>
    <mergeCell ref="E10:G10"/>
    <mergeCell ref="K12:L12"/>
    <mergeCell ref="A151:B151"/>
    <mergeCell ref="A1:L1"/>
    <mergeCell ref="A3:L3"/>
    <mergeCell ref="A4:L4"/>
    <mergeCell ref="A6:H6"/>
    <mergeCell ref="K6:L10"/>
    <mergeCell ref="A7:D7"/>
    <mergeCell ref="E7:G7"/>
    <mergeCell ref="A8:D8"/>
    <mergeCell ref="E8:G8"/>
    <mergeCell ref="A9:D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92"/>
  <sheetViews>
    <sheetView topLeftCell="A38" workbookViewId="0">
      <selection activeCell="E13" sqref="E13"/>
    </sheetView>
  </sheetViews>
  <sheetFormatPr defaultRowHeight="15" x14ac:dyDescent="0.25"/>
  <cols>
    <col min="1" max="1" width="4.85546875" style="28" customWidth="1"/>
    <col min="2" max="2" width="11.7109375" style="1" customWidth="1"/>
    <col min="3" max="3" width="7.5703125" style="28" customWidth="1"/>
    <col min="4" max="4" width="9.5703125" style="1" customWidth="1"/>
    <col min="5" max="5" width="9.7109375" style="1" customWidth="1"/>
    <col min="6" max="6" width="9.140625" style="1" customWidth="1"/>
    <col min="7" max="7" width="8.5703125" style="31" customWidth="1"/>
    <col min="8" max="8" width="10.42578125" style="29" customWidth="1"/>
    <col min="9" max="9" width="9.42578125" style="30" customWidth="1"/>
    <col min="10" max="10" width="2.140625" style="9" customWidth="1"/>
    <col min="11" max="11" width="16.85546875" style="9" customWidth="1"/>
    <col min="12" max="12" width="16.140625" style="9" customWidth="1"/>
    <col min="13" max="13" width="22" style="5" customWidth="1"/>
    <col min="14" max="17" width="9.140625" style="9"/>
    <col min="18" max="18" width="10.7109375" style="9" customWidth="1"/>
    <col min="19" max="24" width="9.140625" style="9"/>
    <col min="25" max="26" width="9.140625" style="1"/>
  </cols>
  <sheetData>
    <row r="1" spans="1:26" ht="20.25" x14ac:dyDescent="0.3">
      <c r="A1" s="164" t="s">
        <v>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57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6" ht="20.25" x14ac:dyDescent="0.3">
      <c r="A2" s="110"/>
      <c r="B2" s="111"/>
      <c r="C2" s="110"/>
      <c r="D2" s="111"/>
      <c r="E2" s="111"/>
      <c r="F2" s="111"/>
      <c r="G2" s="111"/>
      <c r="H2" s="112"/>
      <c r="I2" s="113"/>
      <c r="J2" s="114"/>
      <c r="K2" s="114"/>
      <c r="L2" s="114"/>
      <c r="M2" s="57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6" ht="18.75" x14ac:dyDescent="0.25">
      <c r="A3" s="165" t="s">
        <v>18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57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</row>
    <row r="4" spans="1:26" ht="18.75" x14ac:dyDescent="0.25">
      <c r="A4" s="165" t="s">
        <v>158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57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</row>
    <row r="5" spans="1:26" ht="18.75" x14ac:dyDescent="0.25">
      <c r="A5" s="115"/>
      <c r="B5" s="115"/>
      <c r="C5" s="115"/>
      <c r="D5" s="115"/>
      <c r="E5" s="115"/>
      <c r="F5" s="115"/>
      <c r="G5" s="115"/>
      <c r="H5" s="115"/>
      <c r="I5" s="116"/>
      <c r="J5" s="116"/>
      <c r="K5" s="116"/>
      <c r="L5" s="116"/>
      <c r="M5" s="57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</row>
    <row r="6" spans="1:26" ht="36" x14ac:dyDescent="0.25">
      <c r="A6" s="166" t="s">
        <v>9</v>
      </c>
      <c r="B6" s="167"/>
      <c r="C6" s="167"/>
      <c r="D6" s="167"/>
      <c r="E6" s="167"/>
      <c r="F6" s="167"/>
      <c r="G6" s="167"/>
      <c r="H6" s="168"/>
      <c r="I6" s="117"/>
      <c r="J6" s="118" t="s">
        <v>12</v>
      </c>
      <c r="K6" s="169" t="s">
        <v>13</v>
      </c>
      <c r="L6" s="169"/>
      <c r="M6" s="57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</row>
    <row r="7" spans="1:26" ht="48" x14ac:dyDescent="0.25">
      <c r="A7" s="170" t="s">
        <v>4</v>
      </c>
      <c r="B7" s="170"/>
      <c r="C7" s="170"/>
      <c r="D7" s="170"/>
      <c r="E7" s="170" t="s">
        <v>5</v>
      </c>
      <c r="F7" s="170"/>
      <c r="G7" s="170"/>
      <c r="H7" s="119" t="s">
        <v>159</v>
      </c>
      <c r="I7" s="120"/>
      <c r="J7" s="118"/>
      <c r="K7" s="169"/>
      <c r="L7" s="169"/>
      <c r="M7" s="57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</row>
    <row r="8" spans="1:26" x14ac:dyDescent="0.25">
      <c r="A8" s="171" t="s">
        <v>16</v>
      </c>
      <c r="B8" s="171"/>
      <c r="C8" s="171"/>
      <c r="D8" s="171"/>
      <c r="E8" s="170" t="s">
        <v>17</v>
      </c>
      <c r="F8" s="170"/>
      <c r="G8" s="170"/>
      <c r="H8" s="121">
        <v>127.292</v>
      </c>
      <c r="I8" s="122"/>
      <c r="J8" s="118"/>
      <c r="K8" s="169"/>
      <c r="L8" s="169"/>
      <c r="M8" s="57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</row>
    <row r="9" spans="1:26" x14ac:dyDescent="0.25">
      <c r="A9" s="172" t="s">
        <v>6</v>
      </c>
      <c r="B9" s="172"/>
      <c r="C9" s="172"/>
      <c r="D9" s="172"/>
      <c r="E9" s="170" t="s">
        <v>10</v>
      </c>
      <c r="F9" s="170"/>
      <c r="G9" s="170"/>
      <c r="H9" s="121">
        <f>G151</f>
        <v>121.81690000000005</v>
      </c>
      <c r="I9" s="122"/>
      <c r="J9" s="118"/>
      <c r="K9" s="169"/>
      <c r="L9" s="169"/>
      <c r="M9" s="57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</row>
    <row r="10" spans="1:26" x14ac:dyDescent="0.25">
      <c r="A10" s="172"/>
      <c r="B10" s="172"/>
      <c r="C10" s="172"/>
      <c r="D10" s="172"/>
      <c r="E10" s="170" t="s">
        <v>11</v>
      </c>
      <c r="F10" s="170"/>
      <c r="G10" s="170"/>
      <c r="H10" s="121">
        <f>H8-H9</f>
        <v>5.475099999999955</v>
      </c>
      <c r="I10" s="122"/>
      <c r="J10" s="118"/>
      <c r="K10" s="169"/>
      <c r="L10" s="169"/>
      <c r="M10" s="57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</row>
    <row r="11" spans="1:26" x14ac:dyDescent="0.25">
      <c r="A11" s="117"/>
      <c r="B11" s="123"/>
      <c r="C11" s="117"/>
      <c r="D11" s="123"/>
      <c r="E11" s="117"/>
      <c r="F11" s="117"/>
      <c r="G11" s="117"/>
      <c r="H11" s="124"/>
      <c r="I11" s="122"/>
      <c r="J11" s="118"/>
      <c r="K11" s="125"/>
      <c r="L11" s="125"/>
      <c r="M11" s="57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6" x14ac:dyDescent="0.25">
      <c r="A12" s="117"/>
      <c r="B12" s="123"/>
      <c r="C12" s="117"/>
      <c r="D12" s="123"/>
      <c r="E12" s="117"/>
      <c r="F12" s="117"/>
      <c r="G12" s="117"/>
      <c r="H12" s="124"/>
      <c r="I12" s="122"/>
      <c r="J12" s="118"/>
      <c r="K12" s="173" t="s">
        <v>14</v>
      </c>
      <c r="L12" s="173"/>
      <c r="M12" s="57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10"/>
      <c r="Z12" s="10"/>
    </row>
    <row r="13" spans="1:26" ht="42.75" customHeight="1" x14ac:dyDescent="0.25">
      <c r="A13" s="126" t="s">
        <v>0</v>
      </c>
      <c r="B13" s="127" t="s">
        <v>1</v>
      </c>
      <c r="C13" s="126" t="s">
        <v>2</v>
      </c>
      <c r="D13" s="128" t="s">
        <v>157</v>
      </c>
      <c r="E13" s="128" t="s">
        <v>160</v>
      </c>
      <c r="F13" s="128" t="s">
        <v>144</v>
      </c>
      <c r="G13" s="128" t="s">
        <v>145</v>
      </c>
      <c r="H13" s="129" t="s">
        <v>7</v>
      </c>
      <c r="I13" s="130" t="s">
        <v>15</v>
      </c>
      <c r="J13" s="131"/>
      <c r="K13" s="132"/>
      <c r="L13" s="132"/>
      <c r="M13" s="40"/>
      <c r="N13" s="40"/>
      <c r="O13" s="40"/>
      <c r="P13" s="39"/>
      <c r="Q13" s="39"/>
      <c r="R13" s="39"/>
      <c r="S13" s="39"/>
      <c r="T13" s="39"/>
      <c r="U13" s="39"/>
      <c r="V13" s="39"/>
      <c r="W13" s="39"/>
      <c r="X13" s="39"/>
      <c r="Y13" s="10"/>
      <c r="Z13" s="10"/>
    </row>
    <row r="14" spans="1:26" x14ac:dyDescent="0.25">
      <c r="A14" s="45">
        <v>1</v>
      </c>
      <c r="B14" s="44">
        <v>15705629</v>
      </c>
      <c r="C14" s="133">
        <v>45.2</v>
      </c>
      <c r="D14" s="8">
        <v>15993</v>
      </c>
      <c r="E14" s="8">
        <v>16993</v>
      </c>
      <c r="F14" s="8">
        <f t="shared" ref="F14:F77" si="0">E14-D14</f>
        <v>1000</v>
      </c>
      <c r="G14" s="54">
        <f t="shared" ref="G14:G35" si="1">F14*0.00086</f>
        <v>0.86</v>
      </c>
      <c r="H14" s="38">
        <f>C14/7235.3*H10</f>
        <v>3.4203767639213026E-2</v>
      </c>
      <c r="I14" s="46">
        <f>G14+H14</f>
        <v>0.89420376763921305</v>
      </c>
      <c r="J14" s="134"/>
      <c r="K14" s="135"/>
      <c r="L14" s="136"/>
      <c r="M14" s="39"/>
      <c r="N14" s="82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10"/>
      <c r="Z14" s="10"/>
    </row>
    <row r="15" spans="1:26" x14ac:dyDescent="0.25">
      <c r="A15" s="45">
        <v>2</v>
      </c>
      <c r="B15" s="44">
        <v>15705811</v>
      </c>
      <c r="C15" s="133">
        <v>62</v>
      </c>
      <c r="D15" s="8">
        <v>11882</v>
      </c>
      <c r="E15" s="8">
        <v>12056</v>
      </c>
      <c r="F15" s="8">
        <f t="shared" si="0"/>
        <v>174</v>
      </c>
      <c r="G15" s="54">
        <f t="shared" si="1"/>
        <v>0.14964</v>
      </c>
      <c r="H15" s="38">
        <f>C15/7235.3*H10</f>
        <v>4.6916672425469187E-2</v>
      </c>
      <c r="I15" s="46">
        <f t="shared" ref="I15:I79" si="2">G15+H15</f>
        <v>0.19655667242546918</v>
      </c>
      <c r="J15" s="134"/>
      <c r="K15" s="135"/>
      <c r="L15" s="136"/>
      <c r="M15" s="39"/>
      <c r="N15" s="82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10"/>
      <c r="Z15" s="10"/>
    </row>
    <row r="16" spans="1:26" x14ac:dyDescent="0.25">
      <c r="A16" s="45">
        <v>3</v>
      </c>
      <c r="B16" s="44">
        <v>15705722</v>
      </c>
      <c r="C16" s="133">
        <v>72.7</v>
      </c>
      <c r="D16" s="8">
        <v>20699</v>
      </c>
      <c r="E16" s="8">
        <v>22342</v>
      </c>
      <c r="F16" s="8">
        <f t="shared" si="0"/>
        <v>1643</v>
      </c>
      <c r="G16" s="54">
        <f t="shared" si="1"/>
        <v>1.4129799999999999</v>
      </c>
      <c r="H16" s="38">
        <f>C16/7235.3*H10</f>
        <v>5.5013582021477582E-2</v>
      </c>
      <c r="I16" s="46">
        <f t="shared" si="2"/>
        <v>1.4679935820214776</v>
      </c>
      <c r="J16" s="134"/>
      <c r="K16" s="135"/>
      <c r="L16" s="136"/>
      <c r="M16" s="39"/>
      <c r="N16" s="82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10"/>
      <c r="Z16" s="10"/>
    </row>
    <row r="17" spans="1:26" x14ac:dyDescent="0.25">
      <c r="A17" s="45">
        <v>4</v>
      </c>
      <c r="B17" s="44">
        <v>15705532</v>
      </c>
      <c r="C17" s="43">
        <v>46.9</v>
      </c>
      <c r="D17" s="8">
        <v>6923</v>
      </c>
      <c r="E17" s="8">
        <v>8140</v>
      </c>
      <c r="F17" s="8">
        <f t="shared" si="0"/>
        <v>1217</v>
      </c>
      <c r="G17" s="54">
        <f t="shared" si="1"/>
        <v>1.0466199999999999</v>
      </c>
      <c r="H17" s="38">
        <f>C17/7235.3*H10</f>
        <v>3.5490192528298464E-2</v>
      </c>
      <c r="I17" s="46">
        <f t="shared" si="2"/>
        <v>1.0821101925282983</v>
      </c>
      <c r="J17" s="134"/>
      <c r="K17" s="135"/>
      <c r="L17" s="136"/>
      <c r="M17" s="39"/>
      <c r="N17" s="82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10"/>
      <c r="Z17" s="10"/>
    </row>
    <row r="18" spans="1:26" x14ac:dyDescent="0.25">
      <c r="A18" s="48">
        <v>5</v>
      </c>
      <c r="B18" s="44">
        <v>15705673</v>
      </c>
      <c r="C18" s="43">
        <v>70.599999999999994</v>
      </c>
      <c r="D18" s="8">
        <v>24341</v>
      </c>
      <c r="E18" s="8">
        <v>26683</v>
      </c>
      <c r="F18" s="8">
        <f t="shared" si="0"/>
        <v>2342</v>
      </c>
      <c r="G18" s="54">
        <f t="shared" si="1"/>
        <v>2.0141200000000001</v>
      </c>
      <c r="H18" s="38">
        <f>C18/7235.3*H10</f>
        <v>5.3424468923195551E-2</v>
      </c>
      <c r="I18" s="46">
        <f t="shared" si="2"/>
        <v>2.0675444689231957</v>
      </c>
      <c r="J18" s="134"/>
      <c r="K18" s="135"/>
      <c r="L18" s="136"/>
      <c r="M18" s="39"/>
      <c r="N18" s="82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10"/>
      <c r="Z18" s="10"/>
    </row>
    <row r="19" spans="1:26" x14ac:dyDescent="0.25">
      <c r="A19" s="45">
        <v>6</v>
      </c>
      <c r="B19" s="44">
        <v>15705735</v>
      </c>
      <c r="C19" s="43">
        <v>47.4</v>
      </c>
      <c r="D19" s="8">
        <v>1693</v>
      </c>
      <c r="E19" s="8">
        <v>1802</v>
      </c>
      <c r="F19" s="8">
        <f t="shared" si="0"/>
        <v>109</v>
      </c>
      <c r="G19" s="54">
        <f t="shared" si="1"/>
        <v>9.3740000000000004E-2</v>
      </c>
      <c r="H19" s="38">
        <f>C19/7235.3*H10</f>
        <v>3.5868552789794186E-2</v>
      </c>
      <c r="I19" s="46">
        <f t="shared" si="2"/>
        <v>0.12960855278979419</v>
      </c>
      <c r="J19" s="134"/>
      <c r="K19" s="135"/>
      <c r="L19" s="136"/>
      <c r="M19" s="39"/>
      <c r="N19" s="82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10"/>
      <c r="Z19" s="10"/>
    </row>
    <row r="20" spans="1:26" x14ac:dyDescent="0.25">
      <c r="A20" s="45">
        <v>7</v>
      </c>
      <c r="B20" s="44">
        <v>15705581</v>
      </c>
      <c r="C20" s="43">
        <v>42.2</v>
      </c>
      <c r="D20" s="8">
        <v>15820</v>
      </c>
      <c r="E20" s="8">
        <v>17142</v>
      </c>
      <c r="F20" s="8">
        <f t="shared" si="0"/>
        <v>1322</v>
      </c>
      <c r="G20" s="54">
        <f t="shared" si="1"/>
        <v>1.1369199999999999</v>
      </c>
      <c r="H20" s="38">
        <f>C20/7235.3*H10</f>
        <v>3.1933606070238707E-2</v>
      </c>
      <c r="I20" s="46">
        <f t="shared" si="2"/>
        <v>1.1688536060702386</v>
      </c>
      <c r="J20" s="134"/>
      <c r="K20" s="135"/>
      <c r="L20" s="136"/>
      <c r="M20" s="39"/>
      <c r="N20" s="82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10"/>
      <c r="Z20" s="10"/>
    </row>
    <row r="21" spans="1:26" x14ac:dyDescent="0.25">
      <c r="A21" s="45">
        <v>8</v>
      </c>
      <c r="B21" s="44">
        <v>15705529</v>
      </c>
      <c r="C21" s="43">
        <v>41.9</v>
      </c>
      <c r="D21" s="8">
        <v>15872</v>
      </c>
      <c r="E21" s="8">
        <v>18340</v>
      </c>
      <c r="F21" s="8">
        <f t="shared" si="0"/>
        <v>2468</v>
      </c>
      <c r="G21" s="54">
        <f t="shared" si="1"/>
        <v>2.1224799999999999</v>
      </c>
      <c r="H21" s="38">
        <f>C21/7235.3*H10</f>
        <v>3.1706589913341271E-2</v>
      </c>
      <c r="I21" s="46">
        <f t="shared" si="2"/>
        <v>2.154186589913341</v>
      </c>
      <c r="J21" s="134"/>
      <c r="K21" s="135"/>
      <c r="L21" s="136"/>
      <c r="M21" s="39"/>
      <c r="N21" s="82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10"/>
      <c r="Z21" s="10"/>
    </row>
    <row r="22" spans="1:26" x14ac:dyDescent="0.25">
      <c r="A22" s="45">
        <v>9</v>
      </c>
      <c r="B22" s="44">
        <v>15705761</v>
      </c>
      <c r="C22" s="43">
        <v>44.8</v>
      </c>
      <c r="D22" s="8">
        <v>17792</v>
      </c>
      <c r="E22" s="8">
        <v>19569</v>
      </c>
      <c r="F22" s="8">
        <f t="shared" si="0"/>
        <v>1777</v>
      </c>
      <c r="G22" s="54">
        <f t="shared" si="1"/>
        <v>1.5282199999999999</v>
      </c>
      <c r="H22" s="38">
        <f>C22/7235.3*H10</f>
        <v>3.390107943001644E-2</v>
      </c>
      <c r="I22" s="46">
        <f t="shared" si="2"/>
        <v>1.5621210794300164</v>
      </c>
      <c r="J22" s="134"/>
      <c r="K22" s="135"/>
      <c r="L22" s="136"/>
      <c r="M22" s="39"/>
      <c r="N22" s="82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10"/>
      <c r="Z22" s="10"/>
    </row>
    <row r="23" spans="1:26" x14ac:dyDescent="0.25">
      <c r="A23" s="45">
        <v>10</v>
      </c>
      <c r="B23" s="44">
        <v>15705614</v>
      </c>
      <c r="C23" s="43">
        <v>62.1</v>
      </c>
      <c r="D23" s="8">
        <v>10362</v>
      </c>
      <c r="E23" s="8">
        <v>10362</v>
      </c>
      <c r="F23" s="8">
        <f t="shared" si="0"/>
        <v>0</v>
      </c>
      <c r="G23" s="54">
        <f t="shared" si="1"/>
        <v>0</v>
      </c>
      <c r="H23" s="38">
        <f>C23/7235.3*H10</f>
        <v>4.6992344477768337E-2</v>
      </c>
      <c r="I23" s="46">
        <f t="shared" si="2"/>
        <v>4.6992344477768337E-2</v>
      </c>
      <c r="J23" s="134"/>
      <c r="K23" s="135"/>
      <c r="L23" s="136"/>
      <c r="M23" s="39"/>
      <c r="N23" s="82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10"/>
      <c r="Z23" s="10"/>
    </row>
    <row r="24" spans="1:26" x14ac:dyDescent="0.25">
      <c r="A24" s="45">
        <v>11</v>
      </c>
      <c r="B24" s="44">
        <v>15705563</v>
      </c>
      <c r="C24" s="43">
        <v>72.8</v>
      </c>
      <c r="D24" s="8">
        <v>15808</v>
      </c>
      <c r="E24" s="8">
        <v>17146</v>
      </c>
      <c r="F24" s="8">
        <f t="shared" si="0"/>
        <v>1338</v>
      </c>
      <c r="G24" s="54">
        <f t="shared" si="1"/>
        <v>1.1506799999999999</v>
      </c>
      <c r="H24" s="38">
        <f>C24/7235.3*H10</f>
        <v>5.5089254073776718E-2</v>
      </c>
      <c r="I24" s="46">
        <f t="shared" si="2"/>
        <v>1.2057692540737766</v>
      </c>
      <c r="J24" s="134"/>
      <c r="K24" s="135"/>
      <c r="L24" s="136"/>
      <c r="M24" s="39"/>
      <c r="N24" s="82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10"/>
      <c r="Z24" s="10"/>
    </row>
    <row r="25" spans="1:26" x14ac:dyDescent="0.25">
      <c r="A25" s="45">
        <v>12</v>
      </c>
      <c r="B25" s="44">
        <v>15705671</v>
      </c>
      <c r="C25" s="43">
        <v>47</v>
      </c>
      <c r="D25" s="8">
        <v>19795</v>
      </c>
      <c r="E25" s="8">
        <v>21404</v>
      </c>
      <c r="F25" s="8">
        <f t="shared" si="0"/>
        <v>1609</v>
      </c>
      <c r="G25" s="54">
        <f t="shared" si="1"/>
        <v>1.38374</v>
      </c>
      <c r="H25" s="38">
        <f>C25/7235.3*H10</f>
        <v>3.5565864580597607E-2</v>
      </c>
      <c r="I25" s="46">
        <f t="shared" si="2"/>
        <v>1.4193058645805976</v>
      </c>
      <c r="J25" s="134"/>
      <c r="K25" s="135"/>
      <c r="L25" s="136"/>
      <c r="M25" s="39"/>
      <c r="N25" s="82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10"/>
      <c r="Z25" s="10"/>
    </row>
    <row r="26" spans="1:26" x14ac:dyDescent="0.25">
      <c r="A26" s="45">
        <v>13</v>
      </c>
      <c r="B26" s="137">
        <v>15705541</v>
      </c>
      <c r="C26" s="43">
        <v>70.599999999999994</v>
      </c>
      <c r="D26" s="8">
        <v>22180</v>
      </c>
      <c r="E26" s="8">
        <v>24102</v>
      </c>
      <c r="F26" s="8">
        <f t="shared" si="0"/>
        <v>1922</v>
      </c>
      <c r="G26" s="54">
        <f t="shared" si="1"/>
        <v>1.6529199999999999</v>
      </c>
      <c r="H26" s="38">
        <f>C26/7235.3*H10</f>
        <v>5.3424468923195551E-2</v>
      </c>
      <c r="I26" s="46">
        <f t="shared" si="2"/>
        <v>1.7063444689231955</v>
      </c>
      <c r="J26" s="134"/>
      <c r="K26" s="135"/>
      <c r="L26" s="136"/>
      <c r="M26" s="39"/>
      <c r="N26" s="82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10"/>
      <c r="Z26" s="10"/>
    </row>
    <row r="27" spans="1:26" x14ac:dyDescent="0.25">
      <c r="A27" s="45">
        <v>14</v>
      </c>
      <c r="B27" s="137">
        <v>15705755</v>
      </c>
      <c r="C27" s="43">
        <v>47</v>
      </c>
      <c r="D27" s="8">
        <v>15630</v>
      </c>
      <c r="E27" s="8">
        <v>16542</v>
      </c>
      <c r="F27" s="8">
        <f t="shared" si="0"/>
        <v>912</v>
      </c>
      <c r="G27" s="54">
        <f t="shared" si="1"/>
        <v>0.78432000000000002</v>
      </c>
      <c r="H27" s="38">
        <f>C27/7235.3*H10</f>
        <v>3.5565864580597607E-2</v>
      </c>
      <c r="I27" s="46">
        <f t="shared" si="2"/>
        <v>0.81988586458059765</v>
      </c>
      <c r="J27" s="134"/>
      <c r="K27" s="135"/>
      <c r="L27" s="136"/>
      <c r="M27" s="39"/>
      <c r="N27" s="82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10"/>
      <c r="Z27" s="10"/>
    </row>
    <row r="28" spans="1:26" x14ac:dyDescent="0.25">
      <c r="A28" s="45">
        <v>15</v>
      </c>
      <c r="B28" s="44">
        <v>15705575</v>
      </c>
      <c r="C28" s="43">
        <v>42.2</v>
      </c>
      <c r="D28" s="8">
        <v>5031</v>
      </c>
      <c r="E28" s="8">
        <v>5646</v>
      </c>
      <c r="F28" s="8">
        <f t="shared" si="0"/>
        <v>615</v>
      </c>
      <c r="G28" s="54">
        <f t="shared" si="1"/>
        <v>0.52890000000000004</v>
      </c>
      <c r="H28" s="38">
        <f>C28/7235.3*H10</f>
        <v>3.1933606070238707E-2</v>
      </c>
      <c r="I28" s="46">
        <f t="shared" si="2"/>
        <v>0.5608336060702388</v>
      </c>
      <c r="J28" s="134"/>
      <c r="K28" s="135"/>
      <c r="L28" s="136"/>
      <c r="M28" s="39"/>
      <c r="N28" s="82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10"/>
      <c r="Z28" s="10"/>
    </row>
    <row r="29" spans="1:26" x14ac:dyDescent="0.25">
      <c r="A29" s="45">
        <v>16</v>
      </c>
      <c r="B29" s="44">
        <v>15705800</v>
      </c>
      <c r="C29" s="43">
        <v>42.8</v>
      </c>
      <c r="D29" s="8">
        <v>11795</v>
      </c>
      <c r="E29" s="8">
        <v>12711</v>
      </c>
      <c r="F29" s="8">
        <f t="shared" si="0"/>
        <v>916</v>
      </c>
      <c r="G29" s="54">
        <f t="shared" si="1"/>
        <v>0.78776000000000002</v>
      </c>
      <c r="H29" s="38">
        <f>C29/7235.3*H10</f>
        <v>3.2387638384033565E-2</v>
      </c>
      <c r="I29" s="46">
        <f t="shared" si="2"/>
        <v>0.82014763838403359</v>
      </c>
      <c r="J29" s="134"/>
      <c r="K29" s="135"/>
      <c r="L29" s="136"/>
      <c r="M29" s="39"/>
      <c r="N29" s="82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10"/>
      <c r="Z29" s="10"/>
    </row>
    <row r="30" spans="1:26" x14ac:dyDescent="0.25">
      <c r="A30" s="45">
        <v>17</v>
      </c>
      <c r="B30" s="44">
        <v>15708273</v>
      </c>
      <c r="C30" s="43">
        <v>45.8</v>
      </c>
      <c r="D30" s="8">
        <v>5927</v>
      </c>
      <c r="E30" s="8">
        <v>5949</v>
      </c>
      <c r="F30" s="8">
        <f t="shared" si="0"/>
        <v>22</v>
      </c>
      <c r="G30" s="54">
        <f t="shared" si="1"/>
        <v>1.8919999999999999E-2</v>
      </c>
      <c r="H30" s="38">
        <f>C30/7235.3*H10</f>
        <v>3.4657799953007877E-2</v>
      </c>
      <c r="I30" s="46">
        <f t="shared" si="2"/>
        <v>5.3577799953007876E-2</v>
      </c>
      <c r="J30" s="134"/>
      <c r="K30" s="135"/>
      <c r="L30" s="136"/>
      <c r="M30" s="39"/>
      <c r="N30" s="82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10"/>
      <c r="Z30" s="10"/>
    </row>
    <row r="31" spans="1:26" x14ac:dyDescent="0.25">
      <c r="A31" s="45">
        <v>18</v>
      </c>
      <c r="B31" s="44">
        <v>15705659</v>
      </c>
      <c r="C31" s="43">
        <v>60.6</v>
      </c>
      <c r="D31" s="8">
        <v>21060</v>
      </c>
      <c r="E31" s="8">
        <v>22951</v>
      </c>
      <c r="F31" s="8">
        <f t="shared" si="0"/>
        <v>1891</v>
      </c>
      <c r="G31" s="54">
        <f t="shared" si="1"/>
        <v>1.62626</v>
      </c>
      <c r="H31" s="38">
        <f>C31/7235.3*H10</f>
        <v>4.5857263693281171E-2</v>
      </c>
      <c r="I31" s="46">
        <f t="shared" si="2"/>
        <v>1.6721172636932813</v>
      </c>
      <c r="J31" s="134"/>
      <c r="K31" s="135"/>
      <c r="L31" s="136"/>
      <c r="M31" s="39"/>
      <c r="N31" s="82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10"/>
      <c r="Z31" s="10"/>
    </row>
    <row r="32" spans="1:26" x14ac:dyDescent="0.25">
      <c r="A32" s="45">
        <v>19</v>
      </c>
      <c r="B32" s="42">
        <v>15705850</v>
      </c>
      <c r="C32" s="43">
        <v>71.599999999999994</v>
      </c>
      <c r="D32" s="8">
        <v>18405</v>
      </c>
      <c r="E32" s="8">
        <v>19747</v>
      </c>
      <c r="F32" s="8">
        <f t="shared" si="0"/>
        <v>1342</v>
      </c>
      <c r="G32" s="54">
        <f t="shared" si="1"/>
        <v>1.15412</v>
      </c>
      <c r="H32" s="38">
        <f>C32/7235.3*H10</f>
        <v>5.4181189446186995E-2</v>
      </c>
      <c r="I32" s="46">
        <f t="shared" si="2"/>
        <v>1.208301189446187</v>
      </c>
      <c r="J32" s="134"/>
      <c r="K32" s="135"/>
      <c r="L32" s="136"/>
      <c r="M32" s="39"/>
      <c r="N32" s="82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10"/>
      <c r="Z32" s="10"/>
    </row>
    <row r="33" spans="1:27" x14ac:dyDescent="0.25">
      <c r="A33" s="45">
        <v>20</v>
      </c>
      <c r="B33" s="42">
        <v>15705665</v>
      </c>
      <c r="C33" s="43">
        <v>46.3</v>
      </c>
      <c r="D33" s="8">
        <v>9737</v>
      </c>
      <c r="E33" s="8">
        <v>10671</v>
      </c>
      <c r="F33" s="8">
        <f t="shared" si="0"/>
        <v>934</v>
      </c>
      <c r="G33" s="54">
        <f t="shared" si="1"/>
        <v>0.80323999999999995</v>
      </c>
      <c r="H33" s="38">
        <f>C33/7235.3*H10</f>
        <v>3.5036160214503599E-2</v>
      </c>
      <c r="I33" s="46">
        <f t="shared" si="2"/>
        <v>0.83827616021450357</v>
      </c>
      <c r="J33" s="134"/>
      <c r="K33" s="135"/>
      <c r="L33" s="136"/>
      <c r="M33" s="39"/>
      <c r="N33" s="82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10"/>
      <c r="Z33" s="10"/>
    </row>
    <row r="34" spans="1:27" x14ac:dyDescent="0.25">
      <c r="A34" s="45">
        <v>21</v>
      </c>
      <c r="B34" s="42">
        <v>15708400</v>
      </c>
      <c r="C34" s="43">
        <v>70.099999999999994</v>
      </c>
      <c r="D34" s="8">
        <v>11985</v>
      </c>
      <c r="E34" s="8">
        <v>12223</v>
      </c>
      <c r="F34" s="8">
        <f t="shared" si="0"/>
        <v>238</v>
      </c>
      <c r="G34" s="54">
        <f t="shared" si="1"/>
        <v>0.20468</v>
      </c>
      <c r="H34" s="38">
        <f>C34/7235.3*H10</f>
        <v>5.3046108661699828E-2</v>
      </c>
      <c r="I34" s="46">
        <f t="shared" si="2"/>
        <v>0.25772610866169982</v>
      </c>
      <c r="J34" s="134"/>
      <c r="K34" s="135"/>
      <c r="L34" s="136"/>
      <c r="M34" s="39"/>
      <c r="N34" s="82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10"/>
      <c r="Z34" s="10"/>
    </row>
    <row r="35" spans="1:27" x14ac:dyDescent="0.25">
      <c r="A35" s="45">
        <v>22</v>
      </c>
      <c r="B35" s="42">
        <v>15705816</v>
      </c>
      <c r="C35" s="43">
        <v>48.1</v>
      </c>
      <c r="D35" s="8">
        <v>8144</v>
      </c>
      <c r="E35" s="8">
        <v>8827</v>
      </c>
      <c r="F35" s="8">
        <f t="shared" si="0"/>
        <v>683</v>
      </c>
      <c r="G35" s="54">
        <f t="shared" si="1"/>
        <v>0.58738000000000001</v>
      </c>
      <c r="H35" s="38">
        <f>C35/7235.3*H10</f>
        <v>3.6398257155888188E-2</v>
      </c>
      <c r="I35" s="46">
        <f t="shared" si="2"/>
        <v>0.62377825715588819</v>
      </c>
      <c r="J35" s="134"/>
      <c r="K35" s="135"/>
      <c r="L35" s="136"/>
      <c r="M35" s="39"/>
      <c r="N35" s="82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10"/>
      <c r="Z35" s="10"/>
    </row>
    <row r="36" spans="1:27" x14ac:dyDescent="0.25">
      <c r="A36" s="45">
        <v>23</v>
      </c>
      <c r="B36" s="42">
        <v>15705524</v>
      </c>
      <c r="C36" s="43">
        <v>42</v>
      </c>
      <c r="D36" s="8">
        <v>8748</v>
      </c>
      <c r="E36" s="8">
        <v>9599</v>
      </c>
      <c r="F36" s="8">
        <f t="shared" si="0"/>
        <v>851</v>
      </c>
      <c r="G36" s="54">
        <f>42*0.015</f>
        <v>0.63</v>
      </c>
      <c r="H36" s="38">
        <f>C36/7235.3*H10</f>
        <v>3.1782261965640421E-2</v>
      </c>
      <c r="I36" s="46">
        <f t="shared" si="2"/>
        <v>0.66178226196564038</v>
      </c>
      <c r="J36" s="134"/>
      <c r="K36" s="135"/>
      <c r="L36" s="136"/>
      <c r="M36" s="39"/>
      <c r="N36" s="82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10"/>
      <c r="Z36" s="10"/>
    </row>
    <row r="37" spans="1:27" x14ac:dyDescent="0.25">
      <c r="A37" s="45">
        <v>24</v>
      </c>
      <c r="B37" s="42">
        <v>15705585</v>
      </c>
      <c r="C37" s="43">
        <v>41.4</v>
      </c>
      <c r="D37" s="8">
        <v>9698</v>
      </c>
      <c r="E37" s="8">
        <v>10425</v>
      </c>
      <c r="F37" s="8">
        <f t="shared" si="0"/>
        <v>727</v>
      </c>
      <c r="G37" s="54">
        <f t="shared" ref="G37:G42" si="3">F37*0.00086</f>
        <v>0.62522</v>
      </c>
      <c r="H37" s="38">
        <f>C37/7235.3*H10</f>
        <v>3.1328229651845556E-2</v>
      </c>
      <c r="I37" s="46">
        <f t="shared" si="2"/>
        <v>0.65654822965184556</v>
      </c>
      <c r="J37" s="134"/>
      <c r="K37" s="135"/>
      <c r="L37" s="136"/>
      <c r="M37" s="39"/>
      <c r="N37" s="82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10"/>
      <c r="Z37" s="10"/>
    </row>
    <row r="38" spans="1:27" x14ac:dyDescent="0.25">
      <c r="A38" s="45">
        <v>25</v>
      </c>
      <c r="B38" s="44">
        <v>15705746</v>
      </c>
      <c r="C38" s="43">
        <v>45.8</v>
      </c>
      <c r="D38" s="8">
        <v>11178</v>
      </c>
      <c r="E38" s="8">
        <v>12697</v>
      </c>
      <c r="F38" s="8">
        <f t="shared" si="0"/>
        <v>1519</v>
      </c>
      <c r="G38" s="54">
        <f t="shared" si="3"/>
        <v>1.3063400000000001</v>
      </c>
      <c r="H38" s="38">
        <f>C38/7235.3*H10</f>
        <v>3.4657799953007877E-2</v>
      </c>
      <c r="I38" s="46">
        <f t="shared" si="2"/>
        <v>1.3409977999530078</v>
      </c>
      <c r="J38" s="134"/>
      <c r="K38" s="135"/>
      <c r="L38" s="136"/>
      <c r="M38" s="39"/>
      <c r="N38" s="82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10"/>
      <c r="Z38" s="10"/>
    </row>
    <row r="39" spans="1:27" x14ac:dyDescent="0.25">
      <c r="A39" s="45">
        <v>26</v>
      </c>
      <c r="B39" s="44">
        <v>15705829</v>
      </c>
      <c r="C39" s="43">
        <v>60.4</v>
      </c>
      <c r="D39" s="8">
        <v>20005</v>
      </c>
      <c r="E39" s="8">
        <v>21678</v>
      </c>
      <c r="F39" s="8">
        <f t="shared" si="0"/>
        <v>1673</v>
      </c>
      <c r="G39" s="54">
        <f t="shared" si="3"/>
        <v>1.4387799999999999</v>
      </c>
      <c r="H39" s="38">
        <f>C39/7235.3*H10</f>
        <v>4.5705919588682885E-2</v>
      </c>
      <c r="I39" s="46">
        <f t="shared" si="2"/>
        <v>1.4844859195886828</v>
      </c>
      <c r="J39" s="134"/>
      <c r="K39" s="135"/>
      <c r="L39" s="136"/>
      <c r="M39" s="39"/>
      <c r="N39" s="82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10"/>
      <c r="Z39" s="10"/>
    </row>
    <row r="40" spans="1:27" x14ac:dyDescent="0.25">
      <c r="A40" s="45">
        <v>27</v>
      </c>
      <c r="B40" s="44">
        <v>15705815</v>
      </c>
      <c r="C40" s="43">
        <v>72.099999999999994</v>
      </c>
      <c r="D40" s="8">
        <v>17000</v>
      </c>
      <c r="E40" s="8">
        <v>18467</v>
      </c>
      <c r="F40" s="8">
        <f t="shared" si="0"/>
        <v>1467</v>
      </c>
      <c r="G40" s="54">
        <f t="shared" si="3"/>
        <v>1.26162</v>
      </c>
      <c r="H40" s="38">
        <f>C40/7235.3*H10</f>
        <v>5.4559549707682703E-2</v>
      </c>
      <c r="I40" s="46">
        <f t="shared" si="2"/>
        <v>1.3161795497076827</v>
      </c>
      <c r="J40" s="134"/>
      <c r="K40" s="135"/>
      <c r="L40" s="136"/>
      <c r="M40" s="39"/>
      <c r="N40" s="82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10"/>
      <c r="Z40" s="10"/>
    </row>
    <row r="41" spans="1:27" x14ac:dyDescent="0.25">
      <c r="A41" s="45">
        <v>28</v>
      </c>
      <c r="B41" s="44">
        <v>15705586</v>
      </c>
      <c r="C41" s="43">
        <v>46.9</v>
      </c>
      <c r="D41" s="8">
        <v>13818</v>
      </c>
      <c r="E41" s="8">
        <v>14994</v>
      </c>
      <c r="F41" s="8">
        <f t="shared" si="0"/>
        <v>1176</v>
      </c>
      <c r="G41" s="54">
        <f t="shared" si="3"/>
        <v>1.01136</v>
      </c>
      <c r="H41" s="38">
        <f>C41/7235.3*H10</f>
        <v>3.5490192528298464E-2</v>
      </c>
      <c r="I41" s="46">
        <f t="shared" si="2"/>
        <v>1.0468501925282985</v>
      </c>
      <c r="J41" s="134"/>
      <c r="K41" s="135"/>
      <c r="L41" s="136"/>
      <c r="M41" s="39"/>
      <c r="N41" s="82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10"/>
      <c r="Z41" s="10"/>
    </row>
    <row r="42" spans="1:27" x14ac:dyDescent="0.25">
      <c r="A42" s="45">
        <v>29</v>
      </c>
      <c r="B42" s="44">
        <v>16721754</v>
      </c>
      <c r="C42" s="43">
        <v>70</v>
      </c>
      <c r="D42" s="8">
        <v>5912</v>
      </c>
      <c r="E42" s="8">
        <v>10271</v>
      </c>
      <c r="F42" s="8">
        <f t="shared" si="0"/>
        <v>4359</v>
      </c>
      <c r="G42" s="54">
        <f t="shared" si="3"/>
        <v>3.7487399999999997</v>
      </c>
      <c r="H42" s="38">
        <f>C42/7235.3*H10</f>
        <v>5.2970436609400699E-2</v>
      </c>
      <c r="I42" s="46">
        <f t="shared" si="2"/>
        <v>3.8017104366094006</v>
      </c>
      <c r="J42" s="134"/>
      <c r="K42" s="135"/>
      <c r="L42" s="136"/>
      <c r="M42" s="39"/>
      <c r="N42" s="82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10"/>
      <c r="Z42" s="10"/>
    </row>
    <row r="43" spans="1:27" hidden="1" x14ac:dyDescent="0.25">
      <c r="A43" s="45"/>
      <c r="B43" s="44"/>
      <c r="C43" s="43"/>
      <c r="D43" s="8"/>
      <c r="E43" s="8"/>
      <c r="F43" s="8"/>
      <c r="G43" s="54"/>
      <c r="H43" s="38">
        <f t="shared" ref="H43" si="4">C43/7235.3*H12</f>
        <v>0</v>
      </c>
      <c r="I43" s="46"/>
      <c r="J43" s="134"/>
      <c r="K43" s="135"/>
      <c r="L43" s="136"/>
      <c r="M43" s="82"/>
      <c r="N43" s="82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10"/>
      <c r="Z43" s="10"/>
      <c r="AA43" s="10"/>
    </row>
    <row r="44" spans="1:27" x14ac:dyDescent="0.25">
      <c r="A44" s="45">
        <v>30</v>
      </c>
      <c r="B44" s="44">
        <v>15705525</v>
      </c>
      <c r="C44" s="43">
        <v>47.4</v>
      </c>
      <c r="D44" s="8">
        <v>11018</v>
      </c>
      <c r="E44" s="8">
        <v>12649</v>
      </c>
      <c r="F44" s="8">
        <f t="shared" si="0"/>
        <v>1631</v>
      </c>
      <c r="G44" s="54">
        <f t="shared" ref="G44:G107" si="5">F44*0.00086</f>
        <v>1.40266</v>
      </c>
      <c r="H44" s="38">
        <f>C44/7235.3*H10</f>
        <v>3.5868552789794186E-2</v>
      </c>
      <c r="I44" s="46">
        <f t="shared" si="2"/>
        <v>1.4385285527897942</v>
      </c>
      <c r="J44" s="134"/>
      <c r="K44" s="135"/>
      <c r="L44" s="136"/>
      <c r="M44" s="39"/>
      <c r="N44" s="82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10"/>
      <c r="Z44" s="10"/>
    </row>
    <row r="45" spans="1:27" x14ac:dyDescent="0.25">
      <c r="A45" s="45">
        <v>31</v>
      </c>
      <c r="B45" s="44">
        <v>15705724</v>
      </c>
      <c r="C45" s="43">
        <v>43.2</v>
      </c>
      <c r="D45" s="8">
        <v>8430</v>
      </c>
      <c r="E45" s="8">
        <v>9783</v>
      </c>
      <c r="F45" s="8">
        <f t="shared" si="0"/>
        <v>1353</v>
      </c>
      <c r="G45" s="54">
        <f t="shared" si="5"/>
        <v>1.1635800000000001</v>
      </c>
      <c r="H45" s="38">
        <f>C45/7235.3*H10</f>
        <v>3.2690326593230144E-2</v>
      </c>
      <c r="I45" s="46">
        <f t="shared" si="2"/>
        <v>1.1962703265932302</v>
      </c>
      <c r="J45" s="134"/>
      <c r="K45" s="135"/>
      <c r="L45" s="136"/>
      <c r="M45" s="39"/>
      <c r="N45" s="82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10"/>
      <c r="Z45" s="10"/>
    </row>
    <row r="46" spans="1:27" x14ac:dyDescent="0.25">
      <c r="A46" s="45">
        <v>32</v>
      </c>
      <c r="B46" s="44">
        <v>15705733</v>
      </c>
      <c r="C46" s="43">
        <v>41.7</v>
      </c>
      <c r="D46" s="8">
        <v>8639</v>
      </c>
      <c r="E46" s="8">
        <v>10713</v>
      </c>
      <c r="F46" s="8">
        <f t="shared" si="0"/>
        <v>2074</v>
      </c>
      <c r="G46" s="54">
        <f t="shared" si="5"/>
        <v>1.7836399999999999</v>
      </c>
      <c r="H46" s="38">
        <f>C46/7235.3*H10</f>
        <v>3.1555245808742985E-2</v>
      </c>
      <c r="I46" s="46">
        <f t="shared" si="2"/>
        <v>1.8151952458087428</v>
      </c>
      <c r="J46" s="134"/>
      <c r="K46" s="135"/>
      <c r="L46" s="136"/>
      <c r="M46" s="39"/>
      <c r="N46" s="82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10"/>
      <c r="Z46" s="10"/>
    </row>
    <row r="47" spans="1:27" x14ac:dyDescent="0.25">
      <c r="A47" s="45">
        <v>33</v>
      </c>
      <c r="B47" s="44">
        <v>15705600</v>
      </c>
      <c r="C47" s="43">
        <v>46</v>
      </c>
      <c r="D47" s="8">
        <v>13752</v>
      </c>
      <c r="E47" s="8">
        <v>14806</v>
      </c>
      <c r="F47" s="8">
        <f t="shared" si="0"/>
        <v>1054</v>
      </c>
      <c r="G47" s="54">
        <f t="shared" si="5"/>
        <v>0.90644000000000002</v>
      </c>
      <c r="H47" s="38">
        <f>C47/7235.3*H10</f>
        <v>3.480914405760617E-2</v>
      </c>
      <c r="I47" s="46">
        <f t="shared" si="2"/>
        <v>0.94124914405760618</v>
      </c>
      <c r="J47" s="134"/>
      <c r="K47" s="135"/>
      <c r="L47" s="136"/>
      <c r="M47" s="39"/>
      <c r="N47" s="82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10"/>
      <c r="Z47" s="10"/>
    </row>
    <row r="48" spans="1:27" x14ac:dyDescent="0.25">
      <c r="A48" s="45">
        <v>34</v>
      </c>
      <c r="B48" s="44">
        <v>15705534</v>
      </c>
      <c r="C48" s="43">
        <v>60.6</v>
      </c>
      <c r="D48" s="8">
        <v>19148</v>
      </c>
      <c r="E48" s="8">
        <v>20790</v>
      </c>
      <c r="F48" s="8">
        <f t="shared" si="0"/>
        <v>1642</v>
      </c>
      <c r="G48" s="54">
        <f t="shared" si="5"/>
        <v>1.41212</v>
      </c>
      <c r="H48" s="38">
        <f>C48/7235.3*H10</f>
        <v>4.5857263693281171E-2</v>
      </c>
      <c r="I48" s="46">
        <f t="shared" si="2"/>
        <v>1.4579772636932813</v>
      </c>
      <c r="J48" s="134"/>
      <c r="K48" s="135"/>
      <c r="L48" s="136"/>
      <c r="M48" s="39"/>
      <c r="N48" s="82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10"/>
      <c r="Z48" s="10"/>
    </row>
    <row r="49" spans="1:26" x14ac:dyDescent="0.25">
      <c r="A49" s="45">
        <v>35</v>
      </c>
      <c r="B49" s="47">
        <v>15705677</v>
      </c>
      <c r="C49" s="43">
        <v>72.2</v>
      </c>
      <c r="D49" s="8">
        <v>7921</v>
      </c>
      <c r="E49" s="8">
        <v>7921</v>
      </c>
      <c r="F49" s="8">
        <f t="shared" si="0"/>
        <v>0</v>
      </c>
      <c r="G49" s="54">
        <f t="shared" si="5"/>
        <v>0</v>
      </c>
      <c r="H49" s="38">
        <f>C49/7235.3*H10</f>
        <v>5.463522175998186E-2</v>
      </c>
      <c r="I49" s="46">
        <f t="shared" si="2"/>
        <v>5.463522175998186E-2</v>
      </c>
      <c r="J49" s="134"/>
      <c r="K49" s="135"/>
      <c r="L49" s="136"/>
      <c r="M49" s="39"/>
      <c r="N49" s="82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10"/>
      <c r="Z49" s="10"/>
    </row>
    <row r="50" spans="1:26" x14ac:dyDescent="0.25">
      <c r="A50" s="45">
        <v>36</v>
      </c>
      <c r="B50" s="44">
        <v>15705691</v>
      </c>
      <c r="C50" s="43">
        <v>46.5</v>
      </c>
      <c r="D50" s="8">
        <v>6974</v>
      </c>
      <c r="E50" s="8">
        <v>7548</v>
      </c>
      <c r="F50" s="8">
        <f t="shared" si="0"/>
        <v>574</v>
      </c>
      <c r="G50" s="54">
        <f t="shared" si="5"/>
        <v>0.49363999999999997</v>
      </c>
      <c r="H50" s="38">
        <f>C50/7235.3*H10</f>
        <v>3.5187504319101885E-2</v>
      </c>
      <c r="I50" s="46">
        <f>G50+H50</f>
        <v>0.52882750431910186</v>
      </c>
      <c r="J50" s="134"/>
      <c r="K50" s="135"/>
      <c r="L50" s="136"/>
      <c r="M50" s="39"/>
      <c r="N50" s="82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10"/>
      <c r="Z50" s="10"/>
    </row>
    <row r="51" spans="1:26" x14ac:dyDescent="0.25">
      <c r="A51" s="48">
        <v>37</v>
      </c>
      <c r="B51" s="44">
        <v>15730459</v>
      </c>
      <c r="C51" s="49">
        <v>69.5</v>
      </c>
      <c r="D51" s="8">
        <v>19850</v>
      </c>
      <c r="E51" s="8">
        <v>21460</v>
      </c>
      <c r="F51" s="8">
        <f t="shared" si="0"/>
        <v>1610</v>
      </c>
      <c r="G51" s="54">
        <f t="shared" si="5"/>
        <v>1.3846000000000001</v>
      </c>
      <c r="H51" s="38">
        <f>C51/7235.3*H10</f>
        <v>5.2592076347904977E-2</v>
      </c>
      <c r="I51" s="50">
        <f>G51+H51</f>
        <v>1.4371920763479051</v>
      </c>
      <c r="J51" s="134"/>
      <c r="K51" s="135"/>
      <c r="L51" s="136"/>
      <c r="M51" s="39"/>
      <c r="N51" s="82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10"/>
      <c r="Z51" s="10"/>
    </row>
    <row r="52" spans="1:26" x14ac:dyDescent="0.25">
      <c r="A52" s="45">
        <v>38</v>
      </c>
      <c r="B52" s="51">
        <v>15705514</v>
      </c>
      <c r="C52" s="43">
        <v>47</v>
      </c>
      <c r="D52" s="8">
        <v>2896</v>
      </c>
      <c r="E52" s="8">
        <f>D52+30</f>
        <v>2926</v>
      </c>
      <c r="F52" s="8">
        <f t="shared" si="0"/>
        <v>30</v>
      </c>
      <c r="G52" s="54">
        <f t="shared" si="5"/>
        <v>2.58E-2</v>
      </c>
      <c r="H52" s="38">
        <f>C52/7235.3*H10</f>
        <v>3.5565864580597607E-2</v>
      </c>
      <c r="I52" s="50">
        <f>G52+H52</f>
        <v>6.1365864580597604E-2</v>
      </c>
      <c r="J52" s="134"/>
      <c r="K52" s="135"/>
      <c r="L52" s="136"/>
      <c r="M52" s="39"/>
      <c r="N52" s="82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10"/>
      <c r="Z52" s="10"/>
    </row>
    <row r="53" spans="1:26" x14ac:dyDescent="0.25">
      <c r="A53" s="45">
        <v>39</v>
      </c>
      <c r="B53" s="44">
        <v>15705660</v>
      </c>
      <c r="C53" s="43">
        <v>43.1</v>
      </c>
      <c r="D53" s="8">
        <v>4162</v>
      </c>
      <c r="E53" s="8">
        <v>4289</v>
      </c>
      <c r="F53" s="8">
        <f t="shared" si="0"/>
        <v>127</v>
      </c>
      <c r="G53" s="54">
        <f t="shared" si="5"/>
        <v>0.10922</v>
      </c>
      <c r="H53" s="38">
        <f>C53/7235.3*H10</f>
        <v>3.2614654540931001E-2</v>
      </c>
      <c r="I53" s="46">
        <f t="shared" si="2"/>
        <v>0.141834654540931</v>
      </c>
      <c r="J53" s="134"/>
      <c r="K53" s="135"/>
      <c r="L53" s="136"/>
      <c r="M53" s="39"/>
      <c r="N53" s="82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10"/>
      <c r="Z53" s="10"/>
    </row>
    <row r="54" spans="1:26" x14ac:dyDescent="0.25">
      <c r="A54" s="45">
        <v>40</v>
      </c>
      <c r="B54" s="44">
        <v>15705539</v>
      </c>
      <c r="C54" s="43">
        <v>41.4</v>
      </c>
      <c r="D54" s="8">
        <v>8128</v>
      </c>
      <c r="E54" s="8">
        <v>8128</v>
      </c>
      <c r="F54" s="8">
        <f t="shared" si="0"/>
        <v>0</v>
      </c>
      <c r="G54" s="54">
        <f t="shared" si="5"/>
        <v>0</v>
      </c>
      <c r="H54" s="38">
        <f>C54/7235.3*H10</f>
        <v>3.1328229651845556E-2</v>
      </c>
      <c r="I54" s="46">
        <f t="shared" si="2"/>
        <v>3.1328229651845556E-2</v>
      </c>
      <c r="J54" s="134"/>
      <c r="K54" s="135"/>
      <c r="L54" s="136"/>
      <c r="M54" s="39"/>
      <c r="N54" s="82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10"/>
      <c r="Z54" s="10"/>
    </row>
    <row r="55" spans="1:26" x14ac:dyDescent="0.25">
      <c r="A55" s="45">
        <v>41</v>
      </c>
      <c r="B55" s="44">
        <v>15705823</v>
      </c>
      <c r="C55" s="43">
        <v>45.9</v>
      </c>
      <c r="D55" s="8">
        <v>8658</v>
      </c>
      <c r="E55" s="8">
        <v>9680</v>
      </c>
      <c r="F55" s="8">
        <f t="shared" si="0"/>
        <v>1022</v>
      </c>
      <c r="G55" s="54">
        <f t="shared" si="5"/>
        <v>0.87891999999999992</v>
      </c>
      <c r="H55" s="38">
        <f>C55/7235.3*H10</f>
        <v>3.4733472005307027E-2</v>
      </c>
      <c r="I55" s="46">
        <f t="shared" si="2"/>
        <v>0.913653472005307</v>
      </c>
      <c r="J55" s="134"/>
      <c r="K55" s="135"/>
      <c r="L55" s="136"/>
      <c r="M55" s="39"/>
      <c r="N55" s="82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10"/>
      <c r="Z55" s="10"/>
    </row>
    <row r="56" spans="1:26" x14ac:dyDescent="0.25">
      <c r="A56" s="45">
        <v>42</v>
      </c>
      <c r="B56" s="44">
        <v>15705552</v>
      </c>
      <c r="C56" s="43">
        <v>60.8</v>
      </c>
      <c r="D56" s="8">
        <v>18191</v>
      </c>
      <c r="E56" s="8">
        <v>19427</v>
      </c>
      <c r="F56" s="8">
        <f t="shared" si="0"/>
        <v>1236</v>
      </c>
      <c r="G56" s="54">
        <f t="shared" si="5"/>
        <v>1.0629599999999999</v>
      </c>
      <c r="H56" s="38">
        <f>C56/7235.3*H10</f>
        <v>4.6008607797879457E-2</v>
      </c>
      <c r="I56" s="46">
        <f t="shared" si="2"/>
        <v>1.1089686077978793</v>
      </c>
      <c r="J56" s="134"/>
      <c r="K56" s="135"/>
      <c r="L56" s="136"/>
      <c r="M56" s="39"/>
      <c r="N56" s="82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10"/>
      <c r="Z56" s="10"/>
    </row>
    <row r="57" spans="1:26" x14ac:dyDescent="0.25">
      <c r="A57" s="45">
        <v>43</v>
      </c>
      <c r="B57" s="44">
        <v>15705663</v>
      </c>
      <c r="C57" s="43">
        <v>72.2</v>
      </c>
      <c r="D57" s="8">
        <v>1739</v>
      </c>
      <c r="E57" s="8">
        <v>1948</v>
      </c>
      <c r="F57" s="8">
        <f t="shared" si="0"/>
        <v>209</v>
      </c>
      <c r="G57" s="54">
        <f t="shared" si="5"/>
        <v>0.17973999999999998</v>
      </c>
      <c r="H57" s="38">
        <f>C57/7235.3*H10</f>
        <v>5.463522175998186E-2</v>
      </c>
      <c r="I57" s="46">
        <f t="shared" si="2"/>
        <v>0.23437522175998185</v>
      </c>
      <c r="J57" s="134"/>
      <c r="K57" s="135"/>
      <c r="L57" s="136"/>
      <c r="M57" s="39"/>
      <c r="N57" s="82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10"/>
      <c r="Z57" s="10"/>
    </row>
    <row r="58" spans="1:26" x14ac:dyDescent="0.25">
      <c r="A58" s="45">
        <v>44</v>
      </c>
      <c r="B58" s="44">
        <v>15705515</v>
      </c>
      <c r="C58" s="43">
        <v>46.3</v>
      </c>
      <c r="D58" s="8">
        <v>14117</v>
      </c>
      <c r="E58" s="8">
        <v>14119</v>
      </c>
      <c r="F58" s="8">
        <f t="shared" si="0"/>
        <v>2</v>
      </c>
      <c r="G58" s="54">
        <f t="shared" si="5"/>
        <v>1.72E-3</v>
      </c>
      <c r="H58" s="38">
        <f>C58/7235.3*H10</f>
        <v>3.5036160214503599E-2</v>
      </c>
      <c r="I58" s="46">
        <f t="shared" si="2"/>
        <v>3.6756160214503598E-2</v>
      </c>
      <c r="J58" s="134"/>
      <c r="K58" s="135"/>
      <c r="L58" s="136"/>
      <c r="M58" s="39"/>
      <c r="N58" s="82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10"/>
      <c r="Z58" s="10"/>
    </row>
    <row r="59" spans="1:26" x14ac:dyDescent="0.25">
      <c r="A59" s="45">
        <v>45</v>
      </c>
      <c r="B59" s="44">
        <v>15705549</v>
      </c>
      <c r="C59" s="43">
        <v>69.7</v>
      </c>
      <c r="D59" s="8">
        <v>14421</v>
      </c>
      <c r="E59" s="8">
        <v>16126</v>
      </c>
      <c r="F59" s="8">
        <f t="shared" si="0"/>
        <v>1705</v>
      </c>
      <c r="G59" s="54">
        <f t="shared" si="5"/>
        <v>1.4662999999999999</v>
      </c>
      <c r="H59" s="38">
        <f>C59/7235.3*H10</f>
        <v>5.2743420452503263E-2</v>
      </c>
      <c r="I59" s="46">
        <f t="shared" si="2"/>
        <v>1.5190434204525032</v>
      </c>
      <c r="J59" s="134"/>
      <c r="K59" s="135"/>
      <c r="L59" s="136"/>
      <c r="M59" s="39"/>
      <c r="N59" s="82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10"/>
      <c r="Z59" s="10"/>
    </row>
    <row r="60" spans="1:26" x14ac:dyDescent="0.25">
      <c r="A60" s="45">
        <v>46</v>
      </c>
      <c r="B60" s="44">
        <v>15705742</v>
      </c>
      <c r="C60" s="43">
        <v>47.9</v>
      </c>
      <c r="D60" s="8">
        <v>13191</v>
      </c>
      <c r="E60" s="8">
        <v>14636</v>
      </c>
      <c r="F60" s="8">
        <f t="shared" si="0"/>
        <v>1445</v>
      </c>
      <c r="G60" s="54">
        <f t="shared" si="5"/>
        <v>1.2426999999999999</v>
      </c>
      <c r="H60" s="38">
        <f>C60/7235.3*H10</f>
        <v>3.6246913051289902E-2</v>
      </c>
      <c r="I60" s="46">
        <f t="shared" si="2"/>
        <v>1.2789469130512898</v>
      </c>
      <c r="J60" s="134"/>
      <c r="K60" s="135"/>
      <c r="L60" s="136"/>
      <c r="M60" s="39"/>
      <c r="N60" s="82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10"/>
      <c r="Z60" s="10"/>
    </row>
    <row r="61" spans="1:26" x14ac:dyDescent="0.25">
      <c r="A61" s="45">
        <v>47</v>
      </c>
      <c r="B61" s="44">
        <v>15705719</v>
      </c>
      <c r="C61" s="43">
        <v>42.4</v>
      </c>
      <c r="D61" s="8">
        <v>11300</v>
      </c>
      <c r="E61" s="8">
        <v>12603</v>
      </c>
      <c r="F61" s="8">
        <f t="shared" si="0"/>
        <v>1303</v>
      </c>
      <c r="G61" s="54">
        <f t="shared" si="5"/>
        <v>1.1205799999999999</v>
      </c>
      <c r="H61" s="38">
        <f>C61/7235.3*H10</f>
        <v>3.2084950174836993E-2</v>
      </c>
      <c r="I61" s="46">
        <f t="shared" si="2"/>
        <v>1.1526649501748369</v>
      </c>
      <c r="J61" s="134"/>
      <c r="K61" s="135"/>
      <c r="L61" s="136"/>
      <c r="M61" s="39"/>
      <c r="N61" s="82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10"/>
      <c r="Z61" s="10"/>
    </row>
    <row r="62" spans="1:26" x14ac:dyDescent="0.25">
      <c r="A62" s="45">
        <v>48</v>
      </c>
      <c r="B62" s="44">
        <v>15702590</v>
      </c>
      <c r="C62" s="43">
        <v>41.7</v>
      </c>
      <c r="D62" s="8">
        <v>13751</v>
      </c>
      <c r="E62" s="8">
        <v>14178</v>
      </c>
      <c r="F62" s="8">
        <f t="shared" si="0"/>
        <v>427</v>
      </c>
      <c r="G62" s="54">
        <f t="shared" si="5"/>
        <v>0.36721999999999999</v>
      </c>
      <c r="H62" s="38">
        <f>C62/7235.3*H10</f>
        <v>3.1555245808742985E-2</v>
      </c>
      <c r="I62" s="46">
        <f t="shared" si="2"/>
        <v>0.39877524580874296</v>
      </c>
      <c r="J62" s="134"/>
      <c r="K62" s="135"/>
      <c r="L62" s="136"/>
      <c r="M62" s="39"/>
      <c r="N62" s="82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10"/>
      <c r="Z62" s="10"/>
    </row>
    <row r="63" spans="1:26" x14ac:dyDescent="0.25">
      <c r="A63" s="45">
        <v>49</v>
      </c>
      <c r="B63" s="44">
        <v>15705689</v>
      </c>
      <c r="C63" s="43">
        <v>45.7</v>
      </c>
      <c r="D63" s="8">
        <v>9512</v>
      </c>
      <c r="E63" s="8">
        <v>9526</v>
      </c>
      <c r="F63" s="8">
        <f t="shared" si="0"/>
        <v>14</v>
      </c>
      <c r="G63" s="54">
        <f t="shared" si="5"/>
        <v>1.204E-2</v>
      </c>
      <c r="H63" s="38">
        <f>C63/7235.3*H10</f>
        <v>3.4582127900708741E-2</v>
      </c>
      <c r="I63" s="46">
        <f t="shared" si="2"/>
        <v>4.6622127900708743E-2</v>
      </c>
      <c r="J63" s="134"/>
      <c r="K63" s="135"/>
      <c r="L63" s="136"/>
      <c r="M63" s="39"/>
      <c r="N63" s="82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10"/>
      <c r="Z63" s="10"/>
    </row>
    <row r="64" spans="1:26" x14ac:dyDescent="0.25">
      <c r="A64" s="45">
        <v>50</v>
      </c>
      <c r="B64" s="44">
        <v>15705596</v>
      </c>
      <c r="C64" s="43">
        <v>60.9</v>
      </c>
      <c r="D64" s="8">
        <v>10082</v>
      </c>
      <c r="E64" s="8">
        <v>12101</v>
      </c>
      <c r="F64" s="8">
        <f t="shared" si="0"/>
        <v>2019</v>
      </c>
      <c r="G64" s="54">
        <f t="shared" si="5"/>
        <v>1.73634</v>
      </c>
      <c r="H64" s="38">
        <f>C64/7235.3*H10</f>
        <v>4.6084279850178607E-2</v>
      </c>
      <c r="I64" s="46">
        <f t="shared" si="2"/>
        <v>1.7824242798501786</v>
      </c>
      <c r="J64" s="134"/>
      <c r="K64" s="135"/>
      <c r="L64" s="136"/>
      <c r="M64" s="39"/>
      <c r="N64" s="82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10"/>
      <c r="Z64" s="10"/>
    </row>
    <row r="65" spans="1:26" x14ac:dyDescent="0.25">
      <c r="A65" s="45">
        <v>51</v>
      </c>
      <c r="B65" s="44">
        <v>15705599</v>
      </c>
      <c r="C65" s="43">
        <v>71.7</v>
      </c>
      <c r="D65" s="8">
        <v>8992</v>
      </c>
      <c r="E65" s="8">
        <v>10947</v>
      </c>
      <c r="F65" s="8">
        <f t="shared" si="0"/>
        <v>1955</v>
      </c>
      <c r="G65" s="54">
        <f t="shared" si="5"/>
        <v>1.6813</v>
      </c>
      <c r="H65" s="38">
        <f>C65/7235.3*H10</f>
        <v>5.4256861498486138E-2</v>
      </c>
      <c r="I65" s="46">
        <f t="shared" si="2"/>
        <v>1.7355568614984862</v>
      </c>
      <c r="J65" s="134"/>
      <c r="K65" s="135"/>
      <c r="L65" s="136"/>
      <c r="M65" s="39"/>
      <c r="N65" s="82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10"/>
      <c r="Z65" s="10"/>
    </row>
    <row r="66" spans="1:26" x14ac:dyDescent="0.25">
      <c r="A66" s="45">
        <v>52</v>
      </c>
      <c r="B66" s="44">
        <v>15705736</v>
      </c>
      <c r="C66" s="43">
        <v>46.2</v>
      </c>
      <c r="D66" s="8">
        <v>15630</v>
      </c>
      <c r="E66" s="8">
        <v>17008</v>
      </c>
      <c r="F66" s="8">
        <f t="shared" si="0"/>
        <v>1378</v>
      </c>
      <c r="G66" s="54">
        <f t="shared" si="5"/>
        <v>1.1850799999999999</v>
      </c>
      <c r="H66" s="38">
        <f>C66/7235.3*H10</f>
        <v>3.4960488162204463E-2</v>
      </c>
      <c r="I66" s="46">
        <f t="shared" si="2"/>
        <v>1.2200404881622045</v>
      </c>
      <c r="J66" s="134"/>
      <c r="K66" s="135"/>
      <c r="L66" s="136"/>
      <c r="M66" s="39"/>
      <c r="N66" s="82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10"/>
      <c r="Z66" s="10"/>
    </row>
    <row r="67" spans="1:26" x14ac:dyDescent="0.25">
      <c r="A67" s="45">
        <v>53</v>
      </c>
      <c r="B67" s="44">
        <v>15708051</v>
      </c>
      <c r="C67" s="43">
        <v>69.8</v>
      </c>
      <c r="D67" s="8">
        <v>25976</v>
      </c>
      <c r="E67" s="8">
        <v>27468</v>
      </c>
      <c r="F67" s="8">
        <f t="shared" si="0"/>
        <v>1492</v>
      </c>
      <c r="G67" s="54">
        <f t="shared" si="5"/>
        <v>1.28312</v>
      </c>
      <c r="H67" s="38">
        <f>C67/7235.3*H10</f>
        <v>5.2819092504802406E-2</v>
      </c>
      <c r="I67" s="46">
        <f t="shared" si="2"/>
        <v>1.3359390925048025</v>
      </c>
      <c r="J67" s="134"/>
      <c r="K67" s="135"/>
      <c r="L67" s="136"/>
      <c r="M67" s="39"/>
      <c r="N67" s="82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10"/>
      <c r="Z67" s="10"/>
    </row>
    <row r="68" spans="1:26" x14ac:dyDescent="0.25">
      <c r="A68" s="45">
        <v>54</v>
      </c>
      <c r="B68" s="44">
        <v>15705572</v>
      </c>
      <c r="C68" s="43">
        <v>47.4</v>
      </c>
      <c r="D68" s="8">
        <v>14680</v>
      </c>
      <c r="E68" s="8">
        <v>15363</v>
      </c>
      <c r="F68" s="8">
        <f t="shared" si="0"/>
        <v>683</v>
      </c>
      <c r="G68" s="54">
        <f t="shared" si="5"/>
        <v>0.58738000000000001</v>
      </c>
      <c r="H68" s="38">
        <f>C68/7235.3*H10</f>
        <v>3.5868552789794186E-2</v>
      </c>
      <c r="I68" s="46">
        <f t="shared" si="2"/>
        <v>0.62324855278979419</v>
      </c>
      <c r="J68" s="134"/>
      <c r="K68" s="135"/>
      <c r="L68" s="136"/>
      <c r="M68" s="39"/>
      <c r="N68" s="82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10"/>
      <c r="Z68" s="10"/>
    </row>
    <row r="69" spans="1:26" x14ac:dyDescent="0.25">
      <c r="A69" s="45">
        <v>55</v>
      </c>
      <c r="B69" s="44">
        <v>15708071</v>
      </c>
      <c r="C69" s="43">
        <v>42.1</v>
      </c>
      <c r="D69" s="8">
        <v>14046</v>
      </c>
      <c r="E69" s="8">
        <v>15052</v>
      </c>
      <c r="F69" s="8">
        <f t="shared" si="0"/>
        <v>1006</v>
      </c>
      <c r="G69" s="54">
        <f t="shared" si="5"/>
        <v>0.86515999999999993</v>
      </c>
      <c r="H69" s="38">
        <f>C69/7235.3*H10</f>
        <v>3.1857934017939564E-2</v>
      </c>
      <c r="I69" s="46">
        <f t="shared" si="2"/>
        <v>0.8970179340179395</v>
      </c>
      <c r="J69" s="134"/>
      <c r="K69" s="135"/>
      <c r="L69" s="136"/>
      <c r="M69" s="10"/>
      <c r="N69" s="13"/>
      <c r="O69" s="10"/>
      <c r="P69" s="10"/>
      <c r="Q69" s="160"/>
      <c r="R69" s="162"/>
      <c r="S69" s="162"/>
      <c r="T69" s="162"/>
      <c r="U69" s="162"/>
      <c r="V69" s="162"/>
      <c r="W69" s="162"/>
      <c r="X69" s="162"/>
      <c r="Y69" s="162"/>
      <c r="Z69" s="10"/>
    </row>
    <row r="70" spans="1:26" x14ac:dyDescent="0.25">
      <c r="A70" s="45">
        <v>56</v>
      </c>
      <c r="B70" s="44">
        <v>15705570</v>
      </c>
      <c r="C70" s="43">
        <v>41.6</v>
      </c>
      <c r="D70" s="8">
        <v>11871</v>
      </c>
      <c r="E70" s="8">
        <v>13980</v>
      </c>
      <c r="F70" s="8">
        <f t="shared" si="0"/>
        <v>2109</v>
      </c>
      <c r="G70" s="54">
        <f t="shared" si="5"/>
        <v>1.8137399999999999</v>
      </c>
      <c r="H70" s="38">
        <f>C70/7235.3*H10</f>
        <v>3.1479573756443842E-2</v>
      </c>
      <c r="I70" s="46">
        <f t="shared" si="2"/>
        <v>1.8452195737564439</v>
      </c>
      <c r="J70" s="134"/>
      <c r="K70" s="135"/>
      <c r="L70" s="136"/>
      <c r="M70" s="10"/>
      <c r="N70" s="13"/>
      <c r="O70" s="10"/>
      <c r="P70" s="17"/>
      <c r="Q70" s="162"/>
      <c r="R70" s="162"/>
      <c r="S70" s="162"/>
      <c r="T70" s="162"/>
      <c r="U70" s="162"/>
      <c r="V70" s="162"/>
      <c r="W70" s="162"/>
      <c r="X70" s="162"/>
      <c r="Y70" s="162"/>
      <c r="Z70" s="10"/>
    </row>
    <row r="71" spans="1:26" x14ac:dyDescent="0.25">
      <c r="A71" s="48">
        <v>57</v>
      </c>
      <c r="B71" s="137">
        <v>15730776</v>
      </c>
      <c r="C71" s="43">
        <v>45.9</v>
      </c>
      <c r="D71" s="8">
        <v>10523</v>
      </c>
      <c r="E71" s="8">
        <v>11640</v>
      </c>
      <c r="F71" s="8">
        <f t="shared" si="0"/>
        <v>1117</v>
      </c>
      <c r="G71" s="54">
        <f t="shared" si="5"/>
        <v>0.96062000000000003</v>
      </c>
      <c r="H71" s="38">
        <f>C71/7235.3*H10</f>
        <v>3.4733472005307027E-2</v>
      </c>
      <c r="I71" s="46">
        <f>G71+H71</f>
        <v>0.9953534720053071</v>
      </c>
      <c r="J71" s="134"/>
      <c r="K71" s="135"/>
      <c r="L71" s="136"/>
      <c r="M71" s="39"/>
      <c r="N71" s="82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10"/>
      <c r="Z71" s="10"/>
    </row>
    <row r="72" spans="1:26" x14ac:dyDescent="0.25">
      <c r="A72" s="45">
        <v>58</v>
      </c>
      <c r="B72" s="44">
        <v>15705638</v>
      </c>
      <c r="C72" s="43">
        <v>60.3</v>
      </c>
      <c r="D72" s="8">
        <v>9225</v>
      </c>
      <c r="E72" s="8">
        <v>10650</v>
      </c>
      <c r="F72" s="8">
        <f t="shared" si="0"/>
        <v>1425</v>
      </c>
      <c r="G72" s="54">
        <f t="shared" si="5"/>
        <v>1.2255</v>
      </c>
      <c r="H72" s="38">
        <f>C72/7235.3*H10</f>
        <v>4.5630247536383742E-2</v>
      </c>
      <c r="I72" s="46">
        <f t="shared" si="2"/>
        <v>1.2711302475363837</v>
      </c>
      <c r="J72" s="134"/>
      <c r="K72" s="135"/>
      <c r="L72" s="136"/>
      <c r="M72" s="39"/>
      <c r="N72" s="82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10"/>
      <c r="Z72" s="10"/>
    </row>
    <row r="73" spans="1:26" x14ac:dyDescent="0.25">
      <c r="A73" s="45">
        <v>59</v>
      </c>
      <c r="B73" s="44">
        <v>15705679</v>
      </c>
      <c r="C73" s="43">
        <v>71.7</v>
      </c>
      <c r="D73" s="8">
        <v>17753</v>
      </c>
      <c r="E73" s="8">
        <v>19881</v>
      </c>
      <c r="F73" s="8">
        <f t="shared" si="0"/>
        <v>2128</v>
      </c>
      <c r="G73" s="54">
        <f t="shared" si="5"/>
        <v>1.8300799999999999</v>
      </c>
      <c r="H73" s="38">
        <f>C73/7235.3*H10</f>
        <v>5.4256861498486138E-2</v>
      </c>
      <c r="I73" s="46">
        <f t="shared" si="2"/>
        <v>1.8843368614984861</v>
      </c>
      <c r="J73" s="134"/>
      <c r="K73" s="135"/>
      <c r="L73" s="136"/>
      <c r="M73" s="39"/>
      <c r="N73" s="82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10"/>
      <c r="Z73" s="10"/>
    </row>
    <row r="74" spans="1:26" x14ac:dyDescent="0.25">
      <c r="A74" s="45">
        <v>60</v>
      </c>
      <c r="B74" s="44">
        <v>15705645</v>
      </c>
      <c r="C74" s="43">
        <v>46</v>
      </c>
      <c r="D74" s="8">
        <v>6031</v>
      </c>
      <c r="E74" s="8">
        <v>6933</v>
      </c>
      <c r="F74" s="8">
        <f t="shared" si="0"/>
        <v>902</v>
      </c>
      <c r="G74" s="54">
        <f t="shared" si="5"/>
        <v>0.77571999999999997</v>
      </c>
      <c r="H74" s="38">
        <f>C74/7235.3*H10</f>
        <v>3.480914405760617E-2</v>
      </c>
      <c r="I74" s="46">
        <f t="shared" si="2"/>
        <v>0.81052914405760612</v>
      </c>
      <c r="J74" s="134"/>
      <c r="K74" s="135"/>
      <c r="L74" s="136"/>
      <c r="M74" s="39"/>
      <c r="N74" s="82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10"/>
      <c r="Z74" s="10"/>
    </row>
    <row r="75" spans="1:26" x14ac:dyDescent="0.25">
      <c r="A75" s="45">
        <v>61</v>
      </c>
      <c r="B75" s="44">
        <v>15705714</v>
      </c>
      <c r="C75" s="43">
        <v>71.5</v>
      </c>
      <c r="D75" s="8">
        <v>17374</v>
      </c>
      <c r="E75" s="8">
        <v>18332</v>
      </c>
      <c r="F75" s="8">
        <f t="shared" si="0"/>
        <v>958</v>
      </c>
      <c r="G75" s="54">
        <f t="shared" si="5"/>
        <v>0.82387999999999995</v>
      </c>
      <c r="H75" s="38">
        <f>C75/7235.3*H10</f>
        <v>5.4105517393887852E-2</v>
      </c>
      <c r="I75" s="46">
        <f t="shared" si="2"/>
        <v>0.87798551739388775</v>
      </c>
      <c r="J75" s="134"/>
      <c r="K75" s="135"/>
      <c r="L75" s="136"/>
      <c r="M75" s="39"/>
      <c r="N75" s="82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10"/>
      <c r="Z75" s="10"/>
    </row>
    <row r="76" spans="1:26" x14ac:dyDescent="0.25">
      <c r="A76" s="45">
        <v>62</v>
      </c>
      <c r="B76" s="44">
        <v>15705794</v>
      </c>
      <c r="C76" s="43">
        <v>47.9</v>
      </c>
      <c r="D76" s="8">
        <v>12330</v>
      </c>
      <c r="E76" s="8">
        <v>13610</v>
      </c>
      <c r="F76" s="8">
        <f t="shared" si="0"/>
        <v>1280</v>
      </c>
      <c r="G76" s="54">
        <f t="shared" si="5"/>
        <v>1.1008</v>
      </c>
      <c r="H76" s="38">
        <f>C76/7235.3*H10</f>
        <v>3.6246913051289902E-2</v>
      </c>
      <c r="I76" s="46">
        <f t="shared" si="2"/>
        <v>1.1370469130512899</v>
      </c>
      <c r="J76" s="134"/>
      <c r="K76" s="135"/>
      <c r="L76" s="136"/>
      <c r="M76" s="39"/>
      <c r="N76" s="82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10"/>
      <c r="Z76" s="10"/>
    </row>
    <row r="77" spans="1:26" x14ac:dyDescent="0.25">
      <c r="A77" s="45">
        <v>63</v>
      </c>
      <c r="B77" s="44">
        <v>15703003</v>
      </c>
      <c r="C77" s="43">
        <v>41.4</v>
      </c>
      <c r="D77" s="8">
        <v>4156</v>
      </c>
      <c r="E77" s="8">
        <v>4324</v>
      </c>
      <c r="F77" s="8">
        <f t="shared" si="0"/>
        <v>168</v>
      </c>
      <c r="G77" s="54">
        <f t="shared" si="5"/>
        <v>0.14448</v>
      </c>
      <c r="H77" s="38">
        <f>C77/7235.3*H10</f>
        <v>3.1328229651845556E-2</v>
      </c>
      <c r="I77" s="46">
        <f t="shared" si="2"/>
        <v>0.17580822965184556</v>
      </c>
      <c r="J77" s="134"/>
      <c r="K77" s="135"/>
      <c r="L77" s="136"/>
      <c r="M77" s="39"/>
      <c r="N77" s="82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10"/>
      <c r="Z77" s="10"/>
    </row>
    <row r="78" spans="1:26" x14ac:dyDescent="0.25">
      <c r="A78" s="45">
        <v>64</v>
      </c>
      <c r="B78" s="44">
        <v>15705656</v>
      </c>
      <c r="C78" s="43">
        <v>42.2</v>
      </c>
      <c r="D78" s="8">
        <v>11232</v>
      </c>
      <c r="E78" s="8">
        <v>12164</v>
      </c>
      <c r="F78" s="8">
        <f t="shared" ref="F78:F141" si="6">E78-D78</f>
        <v>932</v>
      </c>
      <c r="G78" s="54">
        <f t="shared" si="5"/>
        <v>0.80152000000000001</v>
      </c>
      <c r="H78" s="38">
        <f>C78/7235.3*H10</f>
        <v>3.1933606070238707E-2</v>
      </c>
      <c r="I78" s="46">
        <f t="shared" si="2"/>
        <v>0.83345360607023866</v>
      </c>
      <c r="J78" s="134"/>
      <c r="K78" s="135"/>
      <c r="L78" s="136"/>
      <c r="M78" s="39"/>
      <c r="N78" s="82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10"/>
      <c r="Z78" s="10"/>
    </row>
    <row r="79" spans="1:26" x14ac:dyDescent="0.25">
      <c r="A79" s="45">
        <v>65</v>
      </c>
      <c r="B79" s="44">
        <v>15708142</v>
      </c>
      <c r="C79" s="43">
        <v>45.4</v>
      </c>
      <c r="D79" s="8">
        <v>10254</v>
      </c>
      <c r="E79" s="8">
        <v>10784</v>
      </c>
      <c r="F79" s="8">
        <f t="shared" si="6"/>
        <v>530</v>
      </c>
      <c r="G79" s="54">
        <f t="shared" si="5"/>
        <v>0.45579999999999998</v>
      </c>
      <c r="H79" s="38">
        <f>C79/7235.3*H10</f>
        <v>3.4355111743811305E-2</v>
      </c>
      <c r="I79" s="46">
        <f t="shared" si="2"/>
        <v>0.49015511174381127</v>
      </c>
      <c r="J79" s="134"/>
      <c r="K79" s="135"/>
      <c r="L79" s="136"/>
      <c r="M79" s="39"/>
      <c r="N79" s="82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10"/>
      <c r="Z79" s="10"/>
    </row>
    <row r="80" spans="1:26" x14ac:dyDescent="0.25">
      <c r="A80" s="45">
        <v>66</v>
      </c>
      <c r="B80" s="44">
        <v>15708645</v>
      </c>
      <c r="C80" s="43">
        <v>60.2</v>
      </c>
      <c r="D80" s="8">
        <v>18902</v>
      </c>
      <c r="E80" s="8">
        <v>19789</v>
      </c>
      <c r="F80" s="8">
        <f t="shared" si="6"/>
        <v>887</v>
      </c>
      <c r="G80" s="54">
        <f t="shared" si="5"/>
        <v>0.76281999999999994</v>
      </c>
      <c r="H80" s="38">
        <f>C80/7235.3*H10</f>
        <v>4.5554575484084592E-2</v>
      </c>
      <c r="I80" s="46">
        <f t="shared" ref="I80:I143" si="7">G80+H80</f>
        <v>0.80837457548408453</v>
      </c>
      <c r="J80" s="134"/>
      <c r="K80" s="135"/>
      <c r="L80" s="136"/>
      <c r="M80" s="39"/>
      <c r="N80" s="82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10"/>
      <c r="Z80" s="10"/>
    </row>
    <row r="81" spans="1:26" x14ac:dyDescent="0.25">
      <c r="A81" s="45">
        <v>67</v>
      </c>
      <c r="B81" s="44">
        <v>15708109</v>
      </c>
      <c r="C81" s="43">
        <v>71.5</v>
      </c>
      <c r="D81" s="8">
        <v>15786</v>
      </c>
      <c r="E81" s="8">
        <v>17362</v>
      </c>
      <c r="F81" s="8">
        <f t="shared" si="6"/>
        <v>1576</v>
      </c>
      <c r="G81" s="54">
        <f t="shared" si="5"/>
        <v>1.3553599999999999</v>
      </c>
      <c r="H81" s="38">
        <f>C81/7235.3*H10</f>
        <v>5.4105517393887852E-2</v>
      </c>
      <c r="I81" s="46">
        <f t="shared" si="7"/>
        <v>1.4094655173938877</v>
      </c>
      <c r="J81" s="134"/>
      <c r="K81" s="135"/>
      <c r="L81" s="136"/>
      <c r="M81" s="39"/>
      <c r="N81" s="82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10"/>
      <c r="Z81" s="10"/>
    </row>
    <row r="82" spans="1:26" x14ac:dyDescent="0.25">
      <c r="A82" s="45">
        <v>68</v>
      </c>
      <c r="B82" s="44">
        <v>15705797</v>
      </c>
      <c r="C82" s="43">
        <v>45.7</v>
      </c>
      <c r="D82" s="8">
        <v>13935</v>
      </c>
      <c r="E82" s="8">
        <v>13935</v>
      </c>
      <c r="F82" s="8">
        <f t="shared" si="6"/>
        <v>0</v>
      </c>
      <c r="G82" s="54">
        <f t="shared" si="5"/>
        <v>0</v>
      </c>
      <c r="H82" s="38">
        <f>C82/7235.3*H10</f>
        <v>3.4582127900708741E-2</v>
      </c>
      <c r="I82" s="46">
        <f t="shared" si="7"/>
        <v>3.4582127900708741E-2</v>
      </c>
      <c r="J82" s="134"/>
      <c r="K82" s="135"/>
      <c r="L82" s="136"/>
      <c r="M82" s="39"/>
      <c r="N82" s="82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10"/>
      <c r="Z82" s="10"/>
    </row>
    <row r="83" spans="1:26" x14ac:dyDescent="0.25">
      <c r="A83" s="45">
        <v>69</v>
      </c>
      <c r="B83" s="44">
        <v>17715788</v>
      </c>
      <c r="C83" s="43">
        <v>70.599999999999994</v>
      </c>
      <c r="D83" s="8">
        <v>6289</v>
      </c>
      <c r="E83" s="8">
        <v>8302</v>
      </c>
      <c r="F83" s="8">
        <f t="shared" si="6"/>
        <v>2013</v>
      </c>
      <c r="G83" s="54">
        <f t="shared" si="5"/>
        <v>1.7311799999999999</v>
      </c>
      <c r="H83" s="38">
        <f>C83/7235.3*H10</f>
        <v>5.3424468923195551E-2</v>
      </c>
      <c r="I83" s="46">
        <f t="shared" si="7"/>
        <v>1.7846044689231955</v>
      </c>
      <c r="J83" s="134"/>
      <c r="K83" s="135"/>
      <c r="L83" s="136"/>
      <c r="M83" s="160"/>
      <c r="N83" s="161"/>
      <c r="O83" s="161"/>
      <c r="P83" s="161"/>
      <c r="Q83" s="161"/>
      <c r="R83" s="161"/>
      <c r="S83" s="39"/>
      <c r="T83" s="39"/>
      <c r="U83" s="39"/>
      <c r="V83" s="39"/>
      <c r="W83" s="39"/>
      <c r="X83" s="39"/>
      <c r="Y83" s="10"/>
      <c r="Z83" s="10"/>
    </row>
    <row r="84" spans="1:26" x14ac:dyDescent="0.25">
      <c r="A84" s="45">
        <v>70</v>
      </c>
      <c r="B84" s="44">
        <v>15705643</v>
      </c>
      <c r="C84" s="43">
        <v>46.6</v>
      </c>
      <c r="D84" s="8">
        <v>12453</v>
      </c>
      <c r="E84" s="8">
        <v>13151</v>
      </c>
      <c r="F84" s="8">
        <f t="shared" si="6"/>
        <v>698</v>
      </c>
      <c r="G84" s="54">
        <f t="shared" si="5"/>
        <v>0.60028000000000004</v>
      </c>
      <c r="H84" s="38">
        <f>C84/7235.3*H10</f>
        <v>3.5263176371401035E-2</v>
      </c>
      <c r="I84" s="46">
        <f t="shared" si="7"/>
        <v>0.63554317637140112</v>
      </c>
      <c r="J84" s="134"/>
      <c r="K84" s="135"/>
      <c r="L84" s="136"/>
      <c r="M84" s="39"/>
      <c r="N84" s="82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10"/>
      <c r="Z84" s="10"/>
    </row>
    <row r="85" spans="1:26" x14ac:dyDescent="0.25">
      <c r="A85" s="45">
        <v>71</v>
      </c>
      <c r="B85" s="44">
        <v>15705776</v>
      </c>
      <c r="C85" s="43">
        <v>42.2</v>
      </c>
      <c r="D85" s="8">
        <v>59</v>
      </c>
      <c r="E85" s="8">
        <v>59</v>
      </c>
      <c r="F85" s="8">
        <f t="shared" si="6"/>
        <v>0</v>
      </c>
      <c r="G85" s="54">
        <f t="shared" si="5"/>
        <v>0</v>
      </c>
      <c r="H85" s="38">
        <f>C85/7235.3*H10</f>
        <v>3.1933606070238707E-2</v>
      </c>
      <c r="I85" s="46">
        <f t="shared" si="7"/>
        <v>3.1933606070238707E-2</v>
      </c>
      <c r="J85" s="134"/>
      <c r="K85" s="135"/>
      <c r="L85" s="136"/>
      <c r="M85" s="39"/>
      <c r="N85" s="82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10"/>
      <c r="Z85" s="10"/>
    </row>
    <row r="86" spans="1:26" x14ac:dyDescent="0.25">
      <c r="A86" s="45">
        <v>72</v>
      </c>
      <c r="B86" s="44">
        <v>15705545</v>
      </c>
      <c r="C86" s="43">
        <v>41.9</v>
      </c>
      <c r="D86" s="8">
        <v>6574</v>
      </c>
      <c r="E86" s="8">
        <v>7019</v>
      </c>
      <c r="F86" s="8">
        <f t="shared" si="6"/>
        <v>445</v>
      </c>
      <c r="G86" s="54">
        <f t="shared" si="5"/>
        <v>0.38269999999999998</v>
      </c>
      <c r="H86" s="38">
        <f>C86/7235.3*H10</f>
        <v>3.1706589913341271E-2</v>
      </c>
      <c r="I86" s="46">
        <f t="shared" si="7"/>
        <v>0.41440658991334123</v>
      </c>
      <c r="J86" s="134"/>
      <c r="K86" s="135"/>
      <c r="L86" s="136"/>
      <c r="M86" s="39"/>
      <c r="N86" s="82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10"/>
      <c r="Z86" s="10"/>
    </row>
    <row r="87" spans="1:26" x14ac:dyDescent="0.25">
      <c r="A87" s="45">
        <v>73</v>
      </c>
      <c r="B87" s="44">
        <v>15708739</v>
      </c>
      <c r="C87" s="43">
        <v>45.8</v>
      </c>
      <c r="D87" s="8">
        <v>12437</v>
      </c>
      <c r="E87" s="8">
        <v>12915</v>
      </c>
      <c r="F87" s="8">
        <f t="shared" si="6"/>
        <v>478</v>
      </c>
      <c r="G87" s="54">
        <f t="shared" si="5"/>
        <v>0.41108</v>
      </c>
      <c r="H87" s="38">
        <f>C87/7235.3*H10</f>
        <v>3.4657799953007877E-2</v>
      </c>
      <c r="I87" s="46">
        <f t="shared" si="7"/>
        <v>0.44573779995300788</v>
      </c>
      <c r="J87" s="134"/>
      <c r="K87" s="135"/>
      <c r="L87" s="136"/>
      <c r="M87" s="39"/>
      <c r="N87" s="82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10"/>
      <c r="Z87" s="10"/>
    </row>
    <row r="88" spans="1:26" x14ac:dyDescent="0.25">
      <c r="A88" s="45">
        <v>74</v>
      </c>
      <c r="B88" s="44">
        <v>15708197</v>
      </c>
      <c r="C88" s="43">
        <v>60.7</v>
      </c>
      <c r="D88" s="8">
        <v>12265</v>
      </c>
      <c r="E88" s="8">
        <v>12617</v>
      </c>
      <c r="F88" s="8">
        <f t="shared" si="6"/>
        <v>352</v>
      </c>
      <c r="G88" s="54">
        <f t="shared" si="5"/>
        <v>0.30271999999999999</v>
      </c>
      <c r="H88" s="38">
        <f>C88/7235.3*H10</f>
        <v>4.5932935745580314E-2</v>
      </c>
      <c r="I88" s="46">
        <f t="shared" si="7"/>
        <v>0.34865293574558032</v>
      </c>
      <c r="J88" s="134"/>
      <c r="K88" s="135"/>
      <c r="L88" s="136"/>
      <c r="M88" s="39"/>
      <c r="N88" s="82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10"/>
      <c r="Z88" s="10"/>
    </row>
    <row r="89" spans="1:26" x14ac:dyDescent="0.25">
      <c r="A89" s="45">
        <v>75</v>
      </c>
      <c r="B89" s="44">
        <v>15708099</v>
      </c>
      <c r="C89" s="43">
        <v>72.099999999999994</v>
      </c>
      <c r="D89" s="8">
        <v>15924</v>
      </c>
      <c r="E89" s="8">
        <v>16820</v>
      </c>
      <c r="F89" s="8">
        <f t="shared" si="6"/>
        <v>896</v>
      </c>
      <c r="G89" s="54">
        <f t="shared" si="5"/>
        <v>0.77056000000000002</v>
      </c>
      <c r="H89" s="38">
        <f>C89/7235.3*H10</f>
        <v>5.4559549707682703E-2</v>
      </c>
      <c r="I89" s="46">
        <f t="shared" si="7"/>
        <v>0.82511954970768275</v>
      </c>
      <c r="J89" s="134"/>
      <c r="K89" s="135"/>
      <c r="L89" s="136"/>
      <c r="M89" s="39"/>
      <c r="N89" s="82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10"/>
      <c r="Z89" s="10"/>
    </row>
    <row r="90" spans="1:26" x14ac:dyDescent="0.25">
      <c r="A90" s="45">
        <v>76</v>
      </c>
      <c r="B90" s="44">
        <v>15708563</v>
      </c>
      <c r="C90" s="43">
        <v>45.9</v>
      </c>
      <c r="D90" s="8">
        <v>14985</v>
      </c>
      <c r="E90" s="8">
        <v>16425</v>
      </c>
      <c r="F90" s="8">
        <f t="shared" si="6"/>
        <v>1440</v>
      </c>
      <c r="G90" s="54">
        <f t="shared" si="5"/>
        <v>1.2383999999999999</v>
      </c>
      <c r="H90" s="38">
        <f>C90/7235.3*H10</f>
        <v>3.4733472005307027E-2</v>
      </c>
      <c r="I90" s="46">
        <f t="shared" si="7"/>
        <v>1.2731334720053069</v>
      </c>
      <c r="J90" s="134"/>
      <c r="K90" s="135"/>
      <c r="L90" s="136"/>
      <c r="M90" s="39"/>
      <c r="N90" s="82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10"/>
      <c r="Z90" s="10"/>
    </row>
    <row r="91" spans="1:26" x14ac:dyDescent="0.25">
      <c r="A91" s="45">
        <v>77</v>
      </c>
      <c r="B91" s="44">
        <v>15708346</v>
      </c>
      <c r="C91" s="43">
        <v>71</v>
      </c>
      <c r="D91" s="8">
        <v>19407</v>
      </c>
      <c r="E91" s="8">
        <v>20806</v>
      </c>
      <c r="F91" s="8">
        <f t="shared" si="6"/>
        <v>1399</v>
      </c>
      <c r="G91" s="54">
        <f t="shared" si="5"/>
        <v>1.2031399999999999</v>
      </c>
      <c r="H91" s="38">
        <f>C91/7235.3*H10</f>
        <v>5.372715713239213E-2</v>
      </c>
      <c r="I91" s="46">
        <f t="shared" si="7"/>
        <v>1.2568671571323919</v>
      </c>
      <c r="J91" s="134"/>
      <c r="K91" s="135"/>
      <c r="L91" s="136"/>
      <c r="M91" s="39"/>
      <c r="N91" s="82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10"/>
      <c r="Z91" s="10"/>
    </row>
    <row r="92" spans="1:26" x14ac:dyDescent="0.25">
      <c r="A92" s="45">
        <v>78</v>
      </c>
      <c r="B92" s="44">
        <v>15708441</v>
      </c>
      <c r="C92" s="43">
        <v>47.6</v>
      </c>
      <c r="D92" s="8">
        <v>12190</v>
      </c>
      <c r="E92" s="8">
        <v>12190</v>
      </c>
      <c r="F92" s="8">
        <f t="shared" si="6"/>
        <v>0</v>
      </c>
      <c r="G92" s="54">
        <f t="shared" si="5"/>
        <v>0</v>
      </c>
      <c r="H92" s="38">
        <f>C92/7235.3*H10</f>
        <v>3.6019896894392472E-2</v>
      </c>
      <c r="I92" s="46">
        <f t="shared" si="7"/>
        <v>3.6019896894392472E-2</v>
      </c>
      <c r="J92" s="134"/>
      <c r="K92" s="135"/>
      <c r="L92" s="136"/>
      <c r="M92" s="39"/>
      <c r="N92" s="82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10"/>
      <c r="Z92" s="10"/>
    </row>
    <row r="93" spans="1:26" x14ac:dyDescent="0.25">
      <c r="A93" s="45">
        <v>79</v>
      </c>
      <c r="B93" s="44">
        <v>15708575</v>
      </c>
      <c r="C93" s="43">
        <v>42.3</v>
      </c>
      <c r="D93" s="8">
        <v>4048</v>
      </c>
      <c r="E93" s="8">
        <v>4271</v>
      </c>
      <c r="F93" s="8">
        <f t="shared" si="6"/>
        <v>223</v>
      </c>
      <c r="G93" s="54">
        <f t="shared" si="5"/>
        <v>0.19178000000000001</v>
      </c>
      <c r="H93" s="38">
        <f>C93/7235.3*H10</f>
        <v>3.2009278122537843E-2</v>
      </c>
      <c r="I93" s="46">
        <f t="shared" si="7"/>
        <v>0.22378927812253785</v>
      </c>
      <c r="J93" s="134"/>
      <c r="K93" s="135"/>
      <c r="L93" s="138"/>
      <c r="M93" s="39"/>
      <c r="N93" s="82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10"/>
      <c r="Z93" s="10"/>
    </row>
    <row r="94" spans="1:26" x14ac:dyDescent="0.25">
      <c r="A94" s="45">
        <v>80</v>
      </c>
      <c r="B94" s="44">
        <v>15708455</v>
      </c>
      <c r="C94" s="43">
        <v>41.9</v>
      </c>
      <c r="D94" s="8">
        <v>8961</v>
      </c>
      <c r="E94" s="8">
        <v>8961</v>
      </c>
      <c r="F94" s="8">
        <f t="shared" si="6"/>
        <v>0</v>
      </c>
      <c r="G94" s="54">
        <f t="shared" si="5"/>
        <v>0</v>
      </c>
      <c r="H94" s="38">
        <f>C94/7235.3*H10</f>
        <v>3.1706589913341271E-2</v>
      </c>
      <c r="I94" s="46">
        <f t="shared" si="7"/>
        <v>3.1706589913341271E-2</v>
      </c>
      <c r="J94" s="134"/>
      <c r="K94" s="135"/>
      <c r="L94" s="139"/>
      <c r="M94" s="10"/>
      <c r="N94" s="160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0"/>
      <c r="Z94" s="10"/>
    </row>
    <row r="95" spans="1:26" x14ac:dyDescent="0.25">
      <c r="A95" s="45">
        <v>81</v>
      </c>
      <c r="B95" s="44">
        <v>15708660</v>
      </c>
      <c r="C95" s="43">
        <v>45.7</v>
      </c>
      <c r="D95" s="8">
        <v>15968</v>
      </c>
      <c r="E95" s="8">
        <v>17557</v>
      </c>
      <c r="F95" s="8">
        <f t="shared" si="6"/>
        <v>1589</v>
      </c>
      <c r="G95" s="54">
        <f t="shared" si="5"/>
        <v>1.3665399999999999</v>
      </c>
      <c r="H95" s="38">
        <f>C95/7235.3*H10</f>
        <v>3.4582127900708741E-2</v>
      </c>
      <c r="I95" s="46">
        <f t="shared" si="7"/>
        <v>1.4011221279007087</v>
      </c>
      <c r="J95" s="134"/>
      <c r="K95" s="135"/>
      <c r="L95" s="136"/>
      <c r="M95" s="39"/>
      <c r="N95" s="82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10"/>
      <c r="Z95" s="10"/>
    </row>
    <row r="96" spans="1:26" x14ac:dyDescent="0.25">
      <c r="A96" s="45">
        <v>82</v>
      </c>
      <c r="B96" s="44">
        <v>15708727</v>
      </c>
      <c r="C96" s="43">
        <v>60.7</v>
      </c>
      <c r="D96" s="8">
        <v>19164</v>
      </c>
      <c r="E96" s="8">
        <v>20664</v>
      </c>
      <c r="F96" s="8">
        <f t="shared" si="6"/>
        <v>1500</v>
      </c>
      <c r="G96" s="54">
        <f t="shared" si="5"/>
        <v>1.29</v>
      </c>
      <c r="H96" s="38">
        <f>C96/7235.3*H10</f>
        <v>4.5932935745580314E-2</v>
      </c>
      <c r="I96" s="46">
        <f t="shared" si="7"/>
        <v>1.3359329357455803</v>
      </c>
      <c r="J96" s="134"/>
      <c r="K96" s="135"/>
      <c r="L96" s="136"/>
      <c r="M96" s="39"/>
      <c r="N96" s="82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10"/>
      <c r="Z96" s="10"/>
    </row>
    <row r="97" spans="1:26" x14ac:dyDescent="0.25">
      <c r="A97" s="45">
        <v>83</v>
      </c>
      <c r="B97" s="44">
        <v>15705611</v>
      </c>
      <c r="C97" s="43">
        <v>71.900000000000006</v>
      </c>
      <c r="D97" s="8">
        <v>11655</v>
      </c>
      <c r="E97" s="8">
        <v>12686</v>
      </c>
      <c r="F97" s="8">
        <f t="shared" si="6"/>
        <v>1031</v>
      </c>
      <c r="G97" s="54">
        <f t="shared" si="5"/>
        <v>0.88666</v>
      </c>
      <c r="H97" s="38">
        <f>C97/7235.3*H10</f>
        <v>5.4408205603084424E-2</v>
      </c>
      <c r="I97" s="46">
        <f t="shared" si="7"/>
        <v>0.94106820560308446</v>
      </c>
      <c r="J97" s="134"/>
      <c r="K97" s="135"/>
      <c r="L97" s="136"/>
      <c r="M97" s="57"/>
      <c r="N97" s="82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10"/>
      <c r="Z97" s="10"/>
    </row>
    <row r="98" spans="1:26" x14ac:dyDescent="0.25">
      <c r="A98" s="45">
        <v>84</v>
      </c>
      <c r="B98" s="44">
        <v>15708134</v>
      </c>
      <c r="C98" s="43">
        <v>45.6</v>
      </c>
      <c r="D98" s="8">
        <v>13961</v>
      </c>
      <c r="E98" s="8">
        <v>14714</v>
      </c>
      <c r="F98" s="8">
        <f t="shared" si="6"/>
        <v>753</v>
      </c>
      <c r="G98" s="54">
        <f t="shared" si="5"/>
        <v>0.64757999999999993</v>
      </c>
      <c r="H98" s="38">
        <f>C98/7235.3*H10</f>
        <v>3.4506455848409598E-2</v>
      </c>
      <c r="I98" s="46">
        <f t="shared" si="7"/>
        <v>0.68208645584840955</v>
      </c>
      <c r="J98" s="134"/>
      <c r="K98" s="135"/>
      <c r="L98" s="136"/>
      <c r="M98" s="57"/>
      <c r="N98" s="82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10"/>
      <c r="Z98" s="10"/>
    </row>
    <row r="99" spans="1:26" x14ac:dyDescent="0.25">
      <c r="A99" s="45">
        <v>85</v>
      </c>
      <c r="B99" s="44">
        <v>15705763</v>
      </c>
      <c r="C99" s="43">
        <v>70.7</v>
      </c>
      <c r="D99" s="8">
        <v>20180</v>
      </c>
      <c r="E99" s="8">
        <v>21335</v>
      </c>
      <c r="F99" s="8">
        <f t="shared" si="6"/>
        <v>1155</v>
      </c>
      <c r="G99" s="54">
        <f t="shared" si="5"/>
        <v>0.99329999999999996</v>
      </c>
      <c r="H99" s="38">
        <f>C99/7235.3*H10</f>
        <v>5.3500140975494707E-2</v>
      </c>
      <c r="I99" s="46">
        <f t="shared" si="7"/>
        <v>1.0468001409754946</v>
      </c>
      <c r="J99" s="134"/>
      <c r="K99" s="135"/>
      <c r="L99" s="136"/>
      <c r="M99" s="57"/>
      <c r="N99" s="82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10"/>
      <c r="Z99" s="10"/>
    </row>
    <row r="100" spans="1:26" x14ac:dyDescent="0.25">
      <c r="A100" s="45">
        <v>86</v>
      </c>
      <c r="B100" s="44">
        <v>15708293</v>
      </c>
      <c r="C100" s="43">
        <v>47.5</v>
      </c>
      <c r="D100" s="8">
        <v>14677</v>
      </c>
      <c r="E100" s="8">
        <v>15849</v>
      </c>
      <c r="F100" s="8">
        <f t="shared" si="6"/>
        <v>1172</v>
      </c>
      <c r="G100" s="54">
        <f t="shared" si="5"/>
        <v>1.0079199999999999</v>
      </c>
      <c r="H100" s="38">
        <f>C100/7235.3*H10</f>
        <v>3.5944224842093329E-2</v>
      </c>
      <c r="I100" s="46">
        <f t="shared" si="7"/>
        <v>1.0438642248420933</v>
      </c>
      <c r="J100" s="134"/>
      <c r="K100" s="135"/>
      <c r="L100" s="136"/>
      <c r="M100" s="57"/>
      <c r="N100" s="80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10"/>
      <c r="Z100" s="10"/>
    </row>
    <row r="101" spans="1:26" x14ac:dyDescent="0.25">
      <c r="A101" s="45">
        <v>87</v>
      </c>
      <c r="B101" s="44">
        <v>15708499</v>
      </c>
      <c r="C101" s="43">
        <v>42</v>
      </c>
      <c r="D101" s="8">
        <v>9124</v>
      </c>
      <c r="E101" s="8">
        <v>9124</v>
      </c>
      <c r="F101" s="8">
        <f t="shared" si="6"/>
        <v>0</v>
      </c>
      <c r="G101" s="54">
        <f t="shared" si="5"/>
        <v>0</v>
      </c>
      <c r="H101" s="38">
        <f>C101/7235.3*H10</f>
        <v>3.1782261965640421E-2</v>
      </c>
      <c r="I101" s="46">
        <f t="shared" si="7"/>
        <v>3.1782261965640421E-2</v>
      </c>
      <c r="J101" s="134"/>
      <c r="K101" s="135"/>
      <c r="L101" s="136"/>
      <c r="M101" s="57"/>
      <c r="N101" s="82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10"/>
      <c r="Z101" s="10"/>
    </row>
    <row r="102" spans="1:26" x14ac:dyDescent="0.25">
      <c r="A102" s="45">
        <v>88</v>
      </c>
      <c r="B102" s="44">
        <v>15708190</v>
      </c>
      <c r="C102" s="43">
        <v>41.1</v>
      </c>
      <c r="D102" s="8">
        <v>11999</v>
      </c>
      <c r="E102" s="8">
        <v>11999</v>
      </c>
      <c r="F102" s="8">
        <f t="shared" si="6"/>
        <v>0</v>
      </c>
      <c r="G102" s="54">
        <f t="shared" si="5"/>
        <v>0</v>
      </c>
      <c r="H102" s="38">
        <f>C102/7235.3*H10</f>
        <v>3.1101213494948127E-2</v>
      </c>
      <c r="I102" s="46">
        <f t="shared" si="7"/>
        <v>3.1101213494948127E-2</v>
      </c>
      <c r="J102" s="134"/>
      <c r="K102" s="135"/>
      <c r="L102" s="136"/>
      <c r="M102" s="39"/>
      <c r="N102" s="82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10"/>
      <c r="Z102" s="10"/>
    </row>
    <row r="103" spans="1:26" x14ac:dyDescent="0.25">
      <c r="A103" s="45">
        <v>89</v>
      </c>
      <c r="B103" s="42">
        <v>15708008</v>
      </c>
      <c r="C103" s="43">
        <v>45.5</v>
      </c>
      <c r="D103" s="8">
        <v>19579</v>
      </c>
      <c r="E103" s="8">
        <v>21920</v>
      </c>
      <c r="F103" s="8">
        <f t="shared" si="6"/>
        <v>2341</v>
      </c>
      <c r="G103" s="54">
        <f t="shared" si="5"/>
        <v>2.0132599999999998</v>
      </c>
      <c r="H103" s="38">
        <f>C103/7235.3*H10</f>
        <v>3.4430783796110448E-2</v>
      </c>
      <c r="I103" s="46">
        <f t="shared" si="7"/>
        <v>2.0476907837961105</v>
      </c>
      <c r="J103" s="134"/>
      <c r="K103" s="135"/>
      <c r="L103" s="136"/>
      <c r="M103" s="57"/>
      <c r="N103" s="82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10"/>
      <c r="Z103" s="10"/>
    </row>
    <row r="104" spans="1:26" x14ac:dyDescent="0.25">
      <c r="A104" s="45">
        <v>90</v>
      </c>
      <c r="B104" s="42">
        <v>15708095</v>
      </c>
      <c r="C104" s="43">
        <v>61</v>
      </c>
      <c r="D104" s="8">
        <v>20278</v>
      </c>
      <c r="E104" s="8">
        <v>20944</v>
      </c>
      <c r="F104" s="8">
        <f t="shared" si="6"/>
        <v>666</v>
      </c>
      <c r="G104" s="54">
        <f t="shared" si="5"/>
        <v>0.57275999999999994</v>
      </c>
      <c r="H104" s="38">
        <f>C104/7235.3*H10</f>
        <v>4.615995190247775E-2</v>
      </c>
      <c r="I104" s="46">
        <f t="shared" si="7"/>
        <v>0.61891995190247773</v>
      </c>
      <c r="J104" s="134"/>
      <c r="K104" s="135"/>
      <c r="L104" s="136"/>
      <c r="M104" s="57"/>
      <c r="N104" s="82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10"/>
      <c r="Z104" s="10"/>
    </row>
    <row r="105" spans="1:26" x14ac:dyDescent="0.25">
      <c r="A105" s="45">
        <v>91</v>
      </c>
      <c r="B105" s="42">
        <v>15708016</v>
      </c>
      <c r="C105" s="43">
        <v>71.8</v>
      </c>
      <c r="D105" s="8">
        <v>16224</v>
      </c>
      <c r="E105" s="8">
        <v>17706</v>
      </c>
      <c r="F105" s="8">
        <f t="shared" si="6"/>
        <v>1482</v>
      </c>
      <c r="G105" s="54">
        <f t="shared" si="5"/>
        <v>1.2745199999999999</v>
      </c>
      <c r="H105" s="38">
        <f>C105/7235.3*H10</f>
        <v>5.4332533550785281E-2</v>
      </c>
      <c r="I105" s="46">
        <f t="shared" si="7"/>
        <v>1.3288525335507853</v>
      </c>
      <c r="J105" s="134"/>
      <c r="K105" s="135"/>
      <c r="L105" s="136"/>
      <c r="M105" s="57"/>
      <c r="N105" s="82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10"/>
      <c r="Z105" s="10"/>
    </row>
    <row r="106" spans="1:26" x14ac:dyDescent="0.25">
      <c r="A106" s="45">
        <v>92</v>
      </c>
      <c r="B106" s="42">
        <v>15708063</v>
      </c>
      <c r="C106" s="43">
        <v>45.4</v>
      </c>
      <c r="D106" s="8">
        <v>16184</v>
      </c>
      <c r="E106" s="8">
        <v>17231</v>
      </c>
      <c r="F106" s="8">
        <f t="shared" si="6"/>
        <v>1047</v>
      </c>
      <c r="G106" s="54">
        <f t="shared" si="5"/>
        <v>0.90042</v>
      </c>
      <c r="H106" s="38">
        <f>C106/7235.3*H10</f>
        <v>3.4355111743811305E-2</v>
      </c>
      <c r="I106" s="46">
        <f t="shared" si="7"/>
        <v>0.93477511174381134</v>
      </c>
      <c r="J106" s="134"/>
      <c r="K106" s="135"/>
      <c r="L106" s="136"/>
      <c r="M106" s="57"/>
      <c r="N106" s="80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10"/>
      <c r="Z106" s="10"/>
    </row>
    <row r="107" spans="1:26" x14ac:dyDescent="0.25">
      <c r="A107" s="45">
        <v>93</v>
      </c>
      <c r="B107" s="42">
        <v>15708115</v>
      </c>
      <c r="C107" s="43">
        <v>70.599999999999994</v>
      </c>
      <c r="D107" s="8">
        <v>3445</v>
      </c>
      <c r="E107" s="8">
        <f>D107+500</f>
        <v>3945</v>
      </c>
      <c r="F107" s="8">
        <f t="shared" si="6"/>
        <v>500</v>
      </c>
      <c r="G107" s="54">
        <f t="shared" si="5"/>
        <v>0.43</v>
      </c>
      <c r="H107" s="38">
        <f>C107/7235.3*H10</f>
        <v>5.3424468923195551E-2</v>
      </c>
      <c r="I107" s="46">
        <f t="shared" si="7"/>
        <v>0.48342446892319557</v>
      </c>
      <c r="J107" s="134"/>
      <c r="K107" s="135"/>
      <c r="L107" s="136"/>
      <c r="M107" s="6"/>
      <c r="N107" s="105"/>
      <c r="O107" s="10"/>
      <c r="P107" s="39"/>
      <c r="Q107" s="39"/>
      <c r="R107" s="39"/>
      <c r="S107" s="39"/>
      <c r="T107" s="39"/>
      <c r="U107" s="39"/>
      <c r="V107" s="39"/>
      <c r="W107" s="39"/>
      <c r="X107" s="39"/>
      <c r="Y107" s="10"/>
      <c r="Z107" s="10"/>
    </row>
    <row r="108" spans="1:26" x14ac:dyDescent="0.25">
      <c r="A108" s="45">
        <v>94</v>
      </c>
      <c r="B108" s="42">
        <v>15705706</v>
      </c>
      <c r="C108" s="43">
        <v>47.4</v>
      </c>
      <c r="D108" s="8">
        <v>9569</v>
      </c>
      <c r="E108" s="8">
        <v>10605</v>
      </c>
      <c r="F108" s="8">
        <f t="shared" si="6"/>
        <v>1036</v>
      </c>
      <c r="G108" s="54">
        <f t="shared" ref="G108:G150" si="8">F108*0.00086</f>
        <v>0.89095999999999997</v>
      </c>
      <c r="H108" s="38">
        <f>C108/7235.3*H10</f>
        <v>3.5868552789794186E-2</v>
      </c>
      <c r="I108" s="46">
        <f t="shared" si="7"/>
        <v>0.92682855278979415</v>
      </c>
      <c r="J108" s="134"/>
      <c r="K108" s="135"/>
      <c r="L108" s="136"/>
      <c r="M108" s="57"/>
      <c r="N108" s="82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10"/>
      <c r="Z108" s="10"/>
    </row>
    <row r="109" spans="1:26" x14ac:dyDescent="0.25">
      <c r="A109" s="45">
        <v>95</v>
      </c>
      <c r="B109" s="42">
        <v>15708352</v>
      </c>
      <c r="C109" s="43">
        <v>42</v>
      </c>
      <c r="D109" s="8">
        <v>1575</v>
      </c>
      <c r="E109" s="8">
        <v>1575</v>
      </c>
      <c r="F109" s="8">
        <f t="shared" si="6"/>
        <v>0</v>
      </c>
      <c r="G109" s="54">
        <f t="shared" si="8"/>
        <v>0</v>
      </c>
      <c r="H109" s="38">
        <f>C109/7235.3*H10</f>
        <v>3.1782261965640421E-2</v>
      </c>
      <c r="I109" s="46">
        <f t="shared" si="7"/>
        <v>3.1782261965640421E-2</v>
      </c>
      <c r="J109" s="134"/>
      <c r="K109" s="135"/>
      <c r="L109" s="136"/>
      <c r="M109" s="57"/>
      <c r="N109" s="82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10"/>
      <c r="Z109" s="10"/>
    </row>
    <row r="110" spans="1:26" x14ac:dyDescent="0.25">
      <c r="A110" s="45">
        <v>96</v>
      </c>
      <c r="B110" s="42">
        <v>15708616</v>
      </c>
      <c r="C110" s="43">
        <v>41.6</v>
      </c>
      <c r="D110" s="8">
        <v>14784</v>
      </c>
      <c r="E110" s="8">
        <v>16152</v>
      </c>
      <c r="F110" s="8">
        <f t="shared" si="6"/>
        <v>1368</v>
      </c>
      <c r="G110" s="54">
        <f t="shared" si="8"/>
        <v>1.17648</v>
      </c>
      <c r="H110" s="38">
        <f>C110/7235.3*H10</f>
        <v>3.1479573756443842E-2</v>
      </c>
      <c r="I110" s="46">
        <f t="shared" si="7"/>
        <v>1.2079595737564439</v>
      </c>
      <c r="J110" s="134"/>
      <c r="K110" s="135"/>
      <c r="L110" s="136"/>
      <c r="M110" s="57"/>
      <c r="N110" s="82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10"/>
      <c r="Z110" s="10"/>
    </row>
    <row r="111" spans="1:26" x14ac:dyDescent="0.25">
      <c r="A111" s="45">
        <v>97</v>
      </c>
      <c r="B111" s="44">
        <v>15705517</v>
      </c>
      <c r="C111" s="43">
        <v>45.3</v>
      </c>
      <c r="D111" s="8">
        <v>8202</v>
      </c>
      <c r="E111" s="8">
        <v>8406</v>
      </c>
      <c r="F111" s="8">
        <f t="shared" si="6"/>
        <v>204</v>
      </c>
      <c r="G111" s="54">
        <f t="shared" si="8"/>
        <v>0.17543999999999998</v>
      </c>
      <c r="H111" s="38">
        <f>C111/7235.3*H10</f>
        <v>3.4279439691512162E-2</v>
      </c>
      <c r="I111" s="46">
        <f t="shared" si="7"/>
        <v>0.20971943969151213</v>
      </c>
      <c r="J111" s="134"/>
      <c r="K111" s="135"/>
      <c r="L111" s="136"/>
      <c r="M111" s="57"/>
      <c r="N111" s="82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10"/>
      <c r="Z111" s="10"/>
    </row>
    <row r="112" spans="1:26" x14ac:dyDescent="0.25">
      <c r="A112" s="45">
        <v>98</v>
      </c>
      <c r="B112" s="44">
        <v>15708462</v>
      </c>
      <c r="C112" s="43">
        <v>60.1</v>
      </c>
      <c r="D112" s="8">
        <v>10919</v>
      </c>
      <c r="E112" s="8">
        <v>11381</v>
      </c>
      <c r="F112" s="8">
        <f t="shared" si="6"/>
        <v>462</v>
      </c>
      <c r="G112" s="54">
        <f t="shared" si="8"/>
        <v>0.39732000000000001</v>
      </c>
      <c r="H112" s="38">
        <f>C112/7235.3*H10</f>
        <v>4.5478903431785449E-2</v>
      </c>
      <c r="I112" s="46">
        <f t="shared" si="7"/>
        <v>0.44279890343178546</v>
      </c>
      <c r="J112" s="134"/>
      <c r="K112" s="135"/>
      <c r="L112" s="136"/>
      <c r="M112" s="57"/>
      <c r="N112" s="82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10"/>
      <c r="Z112" s="10"/>
    </row>
    <row r="113" spans="1:26" x14ac:dyDescent="0.25">
      <c r="A113" s="45">
        <v>99</v>
      </c>
      <c r="B113" s="44">
        <v>15705826</v>
      </c>
      <c r="C113" s="43">
        <v>71.2</v>
      </c>
      <c r="D113" s="8">
        <v>8869</v>
      </c>
      <c r="E113" s="8">
        <v>9206</v>
      </c>
      <c r="F113" s="8">
        <f t="shared" si="6"/>
        <v>337</v>
      </c>
      <c r="G113" s="54">
        <f t="shared" si="8"/>
        <v>0.28981999999999997</v>
      </c>
      <c r="H113" s="38">
        <f>C113/7235.3*H10</f>
        <v>5.3878501236990416E-2</v>
      </c>
      <c r="I113" s="46">
        <f t="shared" si="7"/>
        <v>0.34369850123699036</v>
      </c>
      <c r="J113" s="134"/>
      <c r="K113" s="135"/>
      <c r="L113" s="136"/>
      <c r="M113" s="57"/>
      <c r="N113" s="82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10"/>
      <c r="Z113" s="10"/>
    </row>
    <row r="114" spans="1:26" x14ac:dyDescent="0.25">
      <c r="A114" s="45">
        <v>100</v>
      </c>
      <c r="B114" s="44">
        <v>15705803</v>
      </c>
      <c r="C114" s="43">
        <v>45.7</v>
      </c>
      <c r="D114" s="8">
        <v>3000</v>
      </c>
      <c r="E114" s="8">
        <f>3000+500</f>
        <v>3500</v>
      </c>
      <c r="F114" s="8">
        <f t="shared" si="6"/>
        <v>500</v>
      </c>
      <c r="G114" s="54">
        <f t="shared" si="8"/>
        <v>0.43</v>
      </c>
      <c r="H114" s="38">
        <f>C114/7235.3*H10</f>
        <v>3.4582127900708741E-2</v>
      </c>
      <c r="I114" s="46">
        <f t="shared" si="7"/>
        <v>0.46458212790070874</v>
      </c>
      <c r="J114" s="134"/>
      <c r="K114" s="135"/>
      <c r="L114" s="136"/>
      <c r="M114" s="57"/>
      <c r="N114" s="105"/>
      <c r="O114" s="10"/>
      <c r="P114" s="10"/>
      <c r="Q114" s="39"/>
      <c r="R114" s="39"/>
      <c r="S114" s="39"/>
      <c r="T114" s="39"/>
      <c r="U114" s="39"/>
      <c r="V114" s="39"/>
      <c r="W114" s="39"/>
      <c r="X114" s="39"/>
      <c r="Y114" s="10"/>
      <c r="Z114" s="10"/>
    </row>
    <row r="115" spans="1:26" x14ac:dyDescent="0.25">
      <c r="A115" s="45">
        <v>101</v>
      </c>
      <c r="B115" s="44">
        <v>15708066</v>
      </c>
      <c r="C115" s="43">
        <v>70.5</v>
      </c>
      <c r="D115" s="8">
        <v>18660</v>
      </c>
      <c r="E115" s="8">
        <v>19583</v>
      </c>
      <c r="F115" s="8">
        <f t="shared" si="6"/>
        <v>923</v>
      </c>
      <c r="G115" s="54">
        <f t="shared" si="8"/>
        <v>0.79377999999999993</v>
      </c>
      <c r="H115" s="38">
        <f>C115/7235.3*H10</f>
        <v>5.3348796870896414E-2</v>
      </c>
      <c r="I115" s="46">
        <f t="shared" si="7"/>
        <v>0.84712879687089637</v>
      </c>
      <c r="J115" s="134"/>
      <c r="K115" s="135"/>
      <c r="L115" s="136"/>
      <c r="M115" s="57"/>
      <c r="N115" s="82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10"/>
      <c r="Z115" s="10"/>
    </row>
    <row r="116" spans="1:26" x14ac:dyDescent="0.25">
      <c r="A116" s="45">
        <v>102</v>
      </c>
      <c r="B116" s="42">
        <v>15708622</v>
      </c>
      <c r="C116" s="43">
        <v>47.6</v>
      </c>
      <c r="D116" s="8">
        <v>10157</v>
      </c>
      <c r="E116" s="8">
        <v>11096</v>
      </c>
      <c r="F116" s="8">
        <f t="shared" si="6"/>
        <v>939</v>
      </c>
      <c r="G116" s="54">
        <f t="shared" si="8"/>
        <v>0.80754000000000004</v>
      </c>
      <c r="H116" s="38">
        <f>C116/7235.3*H10</f>
        <v>3.6019896894392472E-2</v>
      </c>
      <c r="I116" s="46">
        <f t="shared" si="7"/>
        <v>0.84355989689439248</v>
      </c>
      <c r="J116" s="134"/>
      <c r="K116" s="135"/>
      <c r="L116" s="136"/>
      <c r="M116" s="57"/>
      <c r="N116" s="82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10"/>
      <c r="Z116" s="10"/>
    </row>
    <row r="117" spans="1:26" x14ac:dyDescent="0.25">
      <c r="A117" s="45">
        <v>103</v>
      </c>
      <c r="B117" s="42">
        <v>16721764</v>
      </c>
      <c r="C117" s="43">
        <v>41.8</v>
      </c>
      <c r="D117" s="8">
        <v>1377</v>
      </c>
      <c r="E117" s="8">
        <v>1534</v>
      </c>
      <c r="F117" s="8">
        <f t="shared" si="6"/>
        <v>157</v>
      </c>
      <c r="G117" s="54">
        <f t="shared" si="8"/>
        <v>0.13502</v>
      </c>
      <c r="H117" s="38">
        <f>C117/7235.3*H10</f>
        <v>3.1630917861042128E-2</v>
      </c>
      <c r="I117" s="46">
        <f t="shared" si="7"/>
        <v>0.16665091786104214</v>
      </c>
      <c r="J117" s="134"/>
      <c r="K117" s="135"/>
      <c r="L117" s="136"/>
      <c r="M117" s="57"/>
      <c r="N117" s="82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10"/>
      <c r="Z117" s="10"/>
    </row>
    <row r="118" spans="1:26" x14ac:dyDescent="0.25">
      <c r="A118" s="45">
        <v>104</v>
      </c>
      <c r="B118" s="42">
        <v>15708388</v>
      </c>
      <c r="C118" s="43">
        <v>41.4</v>
      </c>
      <c r="D118" s="8">
        <v>11045</v>
      </c>
      <c r="E118" s="8">
        <v>12107</v>
      </c>
      <c r="F118" s="8">
        <f t="shared" si="6"/>
        <v>1062</v>
      </c>
      <c r="G118" s="54">
        <f t="shared" si="8"/>
        <v>0.91332000000000002</v>
      </c>
      <c r="H118" s="38">
        <f>C118/7235.3*H10</f>
        <v>3.1328229651845556E-2</v>
      </c>
      <c r="I118" s="46">
        <f t="shared" si="7"/>
        <v>0.94464822965184558</v>
      </c>
      <c r="J118" s="134"/>
      <c r="K118" s="135"/>
      <c r="L118" s="136"/>
      <c r="M118" s="57"/>
      <c r="N118" s="82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10"/>
      <c r="Z118" s="10"/>
    </row>
    <row r="119" spans="1:26" x14ac:dyDescent="0.25">
      <c r="A119" s="45">
        <v>105</v>
      </c>
      <c r="B119" s="42">
        <v>15708121</v>
      </c>
      <c r="C119" s="43">
        <v>45.4</v>
      </c>
      <c r="D119" s="8">
        <v>14132</v>
      </c>
      <c r="E119" s="8">
        <v>14847</v>
      </c>
      <c r="F119" s="8">
        <f t="shared" si="6"/>
        <v>715</v>
      </c>
      <c r="G119" s="54">
        <f t="shared" si="8"/>
        <v>0.6149</v>
      </c>
      <c r="H119" s="38">
        <f>C119/7235.3*H10</f>
        <v>3.4355111743811305E-2</v>
      </c>
      <c r="I119" s="46">
        <f t="shared" si="7"/>
        <v>0.64925511174381134</v>
      </c>
      <c r="J119" s="134"/>
      <c r="K119" s="135"/>
      <c r="L119" s="136"/>
      <c r="M119" s="57"/>
      <c r="N119" s="82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10"/>
      <c r="Z119" s="10"/>
    </row>
    <row r="120" spans="1:26" x14ac:dyDescent="0.25">
      <c r="A120" s="45">
        <v>106</v>
      </c>
      <c r="B120" s="140">
        <v>15708043</v>
      </c>
      <c r="C120" s="43">
        <v>60.2</v>
      </c>
      <c r="D120" s="8">
        <v>20137</v>
      </c>
      <c r="E120" s="8">
        <v>21642</v>
      </c>
      <c r="F120" s="8">
        <f t="shared" si="6"/>
        <v>1505</v>
      </c>
      <c r="G120" s="54">
        <f t="shared" si="8"/>
        <v>1.2943</v>
      </c>
      <c r="H120" s="38">
        <f>C120/7235.3*H10</f>
        <v>4.5554575484084592E-2</v>
      </c>
      <c r="I120" s="46">
        <f t="shared" si="7"/>
        <v>1.3398545754840847</v>
      </c>
      <c r="J120" s="134"/>
      <c r="K120" s="135"/>
      <c r="L120" s="136"/>
      <c r="M120" s="57"/>
      <c r="N120" s="82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10"/>
      <c r="Z120" s="10"/>
    </row>
    <row r="121" spans="1:26" x14ac:dyDescent="0.25">
      <c r="A121" s="45">
        <v>107</v>
      </c>
      <c r="B121" s="42">
        <v>15708227</v>
      </c>
      <c r="C121" s="43">
        <v>71.3</v>
      </c>
      <c r="D121" s="8">
        <v>13149</v>
      </c>
      <c r="E121" s="8">
        <v>14620</v>
      </c>
      <c r="F121" s="8">
        <f t="shared" si="6"/>
        <v>1471</v>
      </c>
      <c r="G121" s="54">
        <f t="shared" si="8"/>
        <v>1.2650600000000001</v>
      </c>
      <c r="H121" s="38">
        <f>C121/7235.3*H10</f>
        <v>5.3954173289289559E-2</v>
      </c>
      <c r="I121" s="46">
        <f t="shared" si="7"/>
        <v>1.3190141732892897</v>
      </c>
      <c r="J121" s="134"/>
      <c r="K121" s="135"/>
      <c r="L121" s="136"/>
      <c r="M121" s="57"/>
      <c r="N121" s="82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10"/>
      <c r="Z121" s="10"/>
    </row>
    <row r="122" spans="1:26" x14ac:dyDescent="0.25">
      <c r="A122" s="45">
        <v>108</v>
      </c>
      <c r="B122" s="42">
        <v>15708438</v>
      </c>
      <c r="C122" s="43">
        <v>46</v>
      </c>
      <c r="D122" s="8">
        <v>14373</v>
      </c>
      <c r="E122" s="8">
        <v>15805</v>
      </c>
      <c r="F122" s="8">
        <f t="shared" si="6"/>
        <v>1432</v>
      </c>
      <c r="G122" s="54">
        <f t="shared" si="8"/>
        <v>1.2315199999999999</v>
      </c>
      <c r="H122" s="38">
        <f>C122/7235.3*H10</f>
        <v>3.480914405760617E-2</v>
      </c>
      <c r="I122" s="46">
        <f t="shared" si="7"/>
        <v>1.2663291440576061</v>
      </c>
      <c r="J122" s="134"/>
      <c r="K122" s="135"/>
      <c r="L122" s="136"/>
      <c r="M122" s="57"/>
      <c r="N122" s="82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10"/>
      <c r="Z122" s="10"/>
    </row>
    <row r="123" spans="1:26" x14ac:dyDescent="0.25">
      <c r="A123" s="45">
        <v>109</v>
      </c>
      <c r="B123" s="42">
        <v>15708285</v>
      </c>
      <c r="C123" s="43">
        <v>70.400000000000006</v>
      </c>
      <c r="D123" s="8">
        <v>2791</v>
      </c>
      <c r="E123" s="8">
        <v>3291</v>
      </c>
      <c r="F123" s="8">
        <f t="shared" si="6"/>
        <v>500</v>
      </c>
      <c r="G123" s="54">
        <f t="shared" si="8"/>
        <v>0.43</v>
      </c>
      <c r="H123" s="38">
        <f>C123/7235.3*H10</f>
        <v>5.3273124818597271E-2</v>
      </c>
      <c r="I123" s="46">
        <f t="shared" si="7"/>
        <v>0.48327312481859724</v>
      </c>
      <c r="J123" s="134"/>
      <c r="K123" s="135"/>
      <c r="L123" s="136"/>
      <c r="M123" s="57"/>
      <c r="N123" s="105"/>
      <c r="O123" s="10"/>
      <c r="P123" s="10"/>
      <c r="Q123" s="39"/>
      <c r="R123" s="39"/>
      <c r="S123" s="39"/>
      <c r="T123" s="39"/>
      <c r="U123" s="39"/>
      <c r="V123" s="39"/>
      <c r="W123" s="39"/>
      <c r="X123" s="39"/>
      <c r="Y123" s="10"/>
      <c r="Z123" s="10"/>
    </row>
    <row r="124" spans="1:26" x14ac:dyDescent="0.25">
      <c r="A124" s="45">
        <v>110</v>
      </c>
      <c r="B124" s="42">
        <v>15708248</v>
      </c>
      <c r="C124" s="43">
        <v>47.7</v>
      </c>
      <c r="D124" s="8">
        <v>8090</v>
      </c>
      <c r="E124" s="8">
        <v>8771</v>
      </c>
      <c r="F124" s="8">
        <f t="shared" si="6"/>
        <v>681</v>
      </c>
      <c r="G124" s="54">
        <f t="shared" si="8"/>
        <v>0.58565999999999996</v>
      </c>
      <c r="H124" s="38">
        <f>C124/7235.3*H10</f>
        <v>3.6095568946691615E-2</v>
      </c>
      <c r="I124" s="46">
        <f t="shared" si="7"/>
        <v>0.62175556894669159</v>
      </c>
      <c r="J124" s="134"/>
      <c r="K124" s="135"/>
      <c r="L124" s="136"/>
      <c r="M124" s="57"/>
      <c r="N124" s="82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10"/>
      <c r="Z124" s="10"/>
    </row>
    <row r="125" spans="1:26" x14ac:dyDescent="0.25">
      <c r="A125" s="45">
        <v>111</v>
      </c>
      <c r="B125" s="42">
        <v>15708011</v>
      </c>
      <c r="C125" s="43">
        <v>41.6</v>
      </c>
      <c r="D125" s="8">
        <v>14598</v>
      </c>
      <c r="E125" s="8">
        <v>14880</v>
      </c>
      <c r="F125" s="8">
        <f t="shared" si="6"/>
        <v>282</v>
      </c>
      <c r="G125" s="54">
        <f t="shared" si="8"/>
        <v>0.24251999999999999</v>
      </c>
      <c r="H125" s="38">
        <f>C125/7235.3*H10</f>
        <v>3.1479573756443842E-2</v>
      </c>
      <c r="I125" s="46">
        <f t="shared" si="7"/>
        <v>0.27399957375644385</v>
      </c>
      <c r="J125" s="134"/>
      <c r="K125" s="135"/>
      <c r="L125" s="136"/>
      <c r="M125" s="57"/>
      <c r="N125" s="82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10"/>
      <c r="Z125" s="10"/>
    </row>
    <row r="126" spans="1:26" x14ac:dyDescent="0.25">
      <c r="A126" s="45">
        <v>112</v>
      </c>
      <c r="B126" s="42">
        <v>15708208</v>
      </c>
      <c r="C126" s="43">
        <v>41.7</v>
      </c>
      <c r="D126" s="8">
        <v>13461</v>
      </c>
      <c r="E126" s="8">
        <v>14443</v>
      </c>
      <c r="F126" s="8">
        <f t="shared" si="6"/>
        <v>982</v>
      </c>
      <c r="G126" s="54">
        <f t="shared" si="8"/>
        <v>0.84451999999999994</v>
      </c>
      <c r="H126" s="38">
        <f>C126/7235.3*H10</f>
        <v>3.1555245808742985E-2</v>
      </c>
      <c r="I126" s="46">
        <f t="shared" si="7"/>
        <v>0.87607524580874296</v>
      </c>
      <c r="J126" s="134"/>
      <c r="K126" s="135"/>
      <c r="L126" s="136"/>
      <c r="M126" s="57"/>
      <c r="N126" s="82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10"/>
      <c r="Z126" s="10"/>
    </row>
    <row r="127" spans="1:26" x14ac:dyDescent="0.25">
      <c r="A127" s="45">
        <v>113</v>
      </c>
      <c r="B127" s="42">
        <v>15708187</v>
      </c>
      <c r="C127" s="43">
        <v>45.7</v>
      </c>
      <c r="D127" s="8">
        <v>14723</v>
      </c>
      <c r="E127" s="8">
        <v>15922</v>
      </c>
      <c r="F127" s="8">
        <f t="shared" si="6"/>
        <v>1199</v>
      </c>
      <c r="G127" s="54">
        <f t="shared" si="8"/>
        <v>1.0311399999999999</v>
      </c>
      <c r="H127" s="38">
        <f>C127/7235.3*H10</f>
        <v>3.4582127900708741E-2</v>
      </c>
      <c r="I127" s="46">
        <f t="shared" si="7"/>
        <v>1.0657221279007087</v>
      </c>
      <c r="J127" s="134"/>
      <c r="K127" s="135"/>
      <c r="L127" s="136"/>
      <c r="M127" s="57"/>
      <c r="N127" s="82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10"/>
      <c r="Z127" s="10"/>
    </row>
    <row r="128" spans="1:26" x14ac:dyDescent="0.25">
      <c r="A128" s="45">
        <v>114</v>
      </c>
      <c r="B128" s="42">
        <v>15705591</v>
      </c>
      <c r="C128" s="43">
        <v>59.9</v>
      </c>
      <c r="D128" s="8">
        <v>20418</v>
      </c>
      <c r="E128" s="8">
        <v>23333</v>
      </c>
      <c r="F128" s="8">
        <f t="shared" si="6"/>
        <v>2915</v>
      </c>
      <c r="G128" s="54">
        <f t="shared" si="8"/>
        <v>2.5068999999999999</v>
      </c>
      <c r="H128" s="38">
        <f>C128/7235.3*H10</f>
        <v>4.5327559327187163E-2</v>
      </c>
      <c r="I128" s="46">
        <f t="shared" si="7"/>
        <v>2.552227559327187</v>
      </c>
      <c r="J128" s="134"/>
      <c r="K128" s="135"/>
      <c r="L128" s="136"/>
      <c r="M128" s="57"/>
      <c r="N128" s="82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10"/>
      <c r="Z128" s="10"/>
    </row>
    <row r="129" spans="1:26" x14ac:dyDescent="0.25">
      <c r="A129" s="45">
        <v>115</v>
      </c>
      <c r="B129" s="42">
        <v>15705766</v>
      </c>
      <c r="C129" s="43">
        <v>70.5</v>
      </c>
      <c r="D129" s="8">
        <v>18502</v>
      </c>
      <c r="E129" s="8">
        <v>19865</v>
      </c>
      <c r="F129" s="8">
        <f t="shared" si="6"/>
        <v>1363</v>
      </c>
      <c r="G129" s="54">
        <f t="shared" si="8"/>
        <v>1.17218</v>
      </c>
      <c r="H129" s="38">
        <f>C129/7235.3*H10</f>
        <v>5.3348796870896414E-2</v>
      </c>
      <c r="I129" s="46">
        <f t="shared" si="7"/>
        <v>1.2255287968708963</v>
      </c>
      <c r="J129" s="134"/>
      <c r="K129" s="135"/>
      <c r="L129" s="136"/>
      <c r="M129" s="57"/>
      <c r="N129" s="82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10"/>
      <c r="Z129" s="10"/>
    </row>
    <row r="130" spans="1:26" x14ac:dyDescent="0.25">
      <c r="A130" s="45">
        <v>116</v>
      </c>
      <c r="B130" s="42">
        <v>15708601</v>
      </c>
      <c r="C130" s="43">
        <v>45.6</v>
      </c>
      <c r="D130" s="8">
        <v>17472</v>
      </c>
      <c r="E130" s="8">
        <v>19118</v>
      </c>
      <c r="F130" s="8">
        <f t="shared" si="6"/>
        <v>1646</v>
      </c>
      <c r="G130" s="54">
        <f t="shared" si="8"/>
        <v>1.4155599999999999</v>
      </c>
      <c r="H130" s="38">
        <f>C130/7235.3*H10</f>
        <v>3.4506455848409598E-2</v>
      </c>
      <c r="I130" s="46">
        <f t="shared" si="7"/>
        <v>1.4500664558484095</v>
      </c>
      <c r="J130" s="134"/>
      <c r="K130" s="135"/>
      <c r="L130" s="136"/>
      <c r="M130" s="57"/>
      <c r="N130" s="82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10"/>
      <c r="Z130" s="10"/>
    </row>
    <row r="131" spans="1:26" x14ac:dyDescent="0.25">
      <c r="A131" s="45">
        <v>117</v>
      </c>
      <c r="B131" s="42">
        <v>15705738</v>
      </c>
      <c r="C131" s="43">
        <v>70.599999999999994</v>
      </c>
      <c r="D131" s="8">
        <v>25274</v>
      </c>
      <c r="E131" s="8">
        <v>27275</v>
      </c>
      <c r="F131" s="8">
        <f t="shared" si="6"/>
        <v>2001</v>
      </c>
      <c r="G131" s="54">
        <f t="shared" si="8"/>
        <v>1.7208600000000001</v>
      </c>
      <c r="H131" s="38">
        <f>C131/7235.3*H10</f>
        <v>5.3424468923195551E-2</v>
      </c>
      <c r="I131" s="46">
        <f t="shared" si="7"/>
        <v>1.7742844689231956</v>
      </c>
      <c r="J131" s="134"/>
      <c r="K131" s="135"/>
      <c r="L131" s="136"/>
      <c r="M131" s="57"/>
      <c r="N131" s="82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10"/>
      <c r="Z131" s="10"/>
    </row>
    <row r="132" spans="1:26" x14ac:dyDescent="0.25">
      <c r="A132" s="45">
        <v>118</v>
      </c>
      <c r="B132" s="42">
        <v>15705647</v>
      </c>
      <c r="C132" s="43">
        <v>47</v>
      </c>
      <c r="D132" s="8">
        <v>8814</v>
      </c>
      <c r="E132" s="8">
        <v>9841</v>
      </c>
      <c r="F132" s="8">
        <f t="shared" si="6"/>
        <v>1027</v>
      </c>
      <c r="G132" s="54">
        <f t="shared" si="8"/>
        <v>0.88322000000000001</v>
      </c>
      <c r="H132" s="38">
        <f>C132/7235.3*H10</f>
        <v>3.5565864580597607E-2</v>
      </c>
      <c r="I132" s="46">
        <f t="shared" si="7"/>
        <v>0.91878586458059763</v>
      </c>
      <c r="J132" s="134"/>
      <c r="K132" s="135"/>
      <c r="L132" s="136"/>
      <c r="M132" s="57"/>
      <c r="N132" s="82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10"/>
      <c r="Z132" s="10"/>
    </row>
    <row r="133" spans="1:26" x14ac:dyDescent="0.25">
      <c r="A133" s="45">
        <v>119</v>
      </c>
      <c r="B133" s="42">
        <v>15702596</v>
      </c>
      <c r="C133" s="43">
        <v>41.3</v>
      </c>
      <c r="D133" s="8">
        <v>1594</v>
      </c>
      <c r="E133" s="8">
        <v>1842</v>
      </c>
      <c r="F133" s="8">
        <f t="shared" si="6"/>
        <v>248</v>
      </c>
      <c r="G133" s="54">
        <f t="shared" si="8"/>
        <v>0.21328</v>
      </c>
      <c r="H133" s="38">
        <f>C133/7235.3*H10</f>
        <v>3.1252557599546406E-2</v>
      </c>
      <c r="I133" s="46">
        <f t="shared" si="7"/>
        <v>0.2445325575995464</v>
      </c>
      <c r="J133" s="134"/>
      <c r="K133" s="135"/>
      <c r="L133" s="136"/>
      <c r="M133" s="57"/>
      <c r="N133" s="82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10"/>
      <c r="Z133" s="10"/>
    </row>
    <row r="134" spans="1:26" x14ac:dyDescent="0.25">
      <c r="A134" s="45">
        <v>120</v>
      </c>
      <c r="B134" s="42">
        <v>15705820</v>
      </c>
      <c r="C134" s="43">
        <v>41.7</v>
      </c>
      <c r="D134" s="8">
        <v>13013</v>
      </c>
      <c r="E134" s="8">
        <v>14018</v>
      </c>
      <c r="F134" s="8">
        <f t="shared" si="6"/>
        <v>1005</v>
      </c>
      <c r="G134" s="54">
        <f t="shared" si="8"/>
        <v>0.86429999999999996</v>
      </c>
      <c r="H134" s="38">
        <f>C134/7235.3*H10</f>
        <v>3.1555245808742985E-2</v>
      </c>
      <c r="I134" s="46">
        <f t="shared" si="7"/>
        <v>0.89585524580874298</v>
      </c>
      <c r="J134" s="134"/>
      <c r="K134" s="135"/>
      <c r="L134" s="136"/>
      <c r="M134" s="57"/>
      <c r="N134" s="82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10"/>
      <c r="Z134" s="10"/>
    </row>
    <row r="135" spans="1:26" x14ac:dyDescent="0.25">
      <c r="A135" s="45">
        <v>121</v>
      </c>
      <c r="B135" s="42">
        <v>15705777</v>
      </c>
      <c r="C135" s="43">
        <v>45.4</v>
      </c>
      <c r="D135" s="8">
        <v>7570</v>
      </c>
      <c r="E135" s="8">
        <v>7864</v>
      </c>
      <c r="F135" s="8">
        <f t="shared" si="6"/>
        <v>294</v>
      </c>
      <c r="G135" s="54">
        <f t="shared" si="8"/>
        <v>0.25284000000000001</v>
      </c>
      <c r="H135" s="38">
        <f>C135/7235.3*H10</f>
        <v>3.4355111743811305E-2</v>
      </c>
      <c r="I135" s="46">
        <f t="shared" si="7"/>
        <v>0.28719511174381129</v>
      </c>
      <c r="J135" s="134"/>
      <c r="K135" s="135"/>
      <c r="L135" s="136"/>
      <c r="M135" s="57"/>
      <c r="N135" s="82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10"/>
      <c r="Z135" s="10"/>
    </row>
    <row r="136" spans="1:26" x14ac:dyDescent="0.25">
      <c r="A136" s="45">
        <v>122</v>
      </c>
      <c r="B136" s="42">
        <v>15708339</v>
      </c>
      <c r="C136" s="43">
        <v>60.2</v>
      </c>
      <c r="D136" s="8">
        <v>14528</v>
      </c>
      <c r="E136" s="8">
        <v>15332</v>
      </c>
      <c r="F136" s="8">
        <f t="shared" si="6"/>
        <v>804</v>
      </c>
      <c r="G136" s="54">
        <f t="shared" si="8"/>
        <v>0.69143999999999994</v>
      </c>
      <c r="H136" s="38">
        <f>C136/7235.3*H10</f>
        <v>4.5554575484084592E-2</v>
      </c>
      <c r="I136" s="46">
        <f t="shared" si="7"/>
        <v>0.73699457548408454</v>
      </c>
      <c r="J136" s="134"/>
      <c r="K136" s="135"/>
      <c r="L136" s="136"/>
      <c r="M136" s="57"/>
      <c r="N136" s="82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10"/>
      <c r="Z136" s="10"/>
    </row>
    <row r="137" spans="1:26" x14ac:dyDescent="0.25">
      <c r="A137" s="45">
        <v>123</v>
      </c>
      <c r="B137" s="42">
        <v>15705781</v>
      </c>
      <c r="C137" s="43">
        <v>71</v>
      </c>
      <c r="D137" s="8">
        <v>4461</v>
      </c>
      <c r="E137" s="8">
        <f>4461+500</f>
        <v>4961</v>
      </c>
      <c r="F137" s="8">
        <f t="shared" si="6"/>
        <v>500</v>
      </c>
      <c r="G137" s="54">
        <f t="shared" si="8"/>
        <v>0.43</v>
      </c>
      <c r="H137" s="38">
        <f>C137/7235.3*H10</f>
        <v>5.372715713239213E-2</v>
      </c>
      <c r="I137" s="46">
        <f t="shared" si="7"/>
        <v>0.48372715713239212</v>
      </c>
      <c r="J137" s="134"/>
      <c r="K137" s="135"/>
      <c r="L137" s="136"/>
      <c r="M137" s="57"/>
      <c r="N137" s="105"/>
      <c r="O137" s="10"/>
      <c r="P137" s="39"/>
      <c r="Q137" s="39"/>
      <c r="R137" s="39"/>
      <c r="S137" s="39"/>
      <c r="T137" s="39"/>
      <c r="U137" s="39"/>
      <c r="V137" s="39"/>
      <c r="W137" s="39"/>
      <c r="X137" s="39"/>
      <c r="Y137" s="10"/>
      <c r="Z137" s="10"/>
    </row>
    <row r="138" spans="1:26" x14ac:dyDescent="0.25">
      <c r="A138" s="45">
        <v>124</v>
      </c>
      <c r="B138" s="141">
        <v>15705805</v>
      </c>
      <c r="C138" s="43">
        <v>46</v>
      </c>
      <c r="D138" s="8">
        <v>18219</v>
      </c>
      <c r="E138" s="8">
        <v>19771</v>
      </c>
      <c r="F138" s="8">
        <f t="shared" si="6"/>
        <v>1552</v>
      </c>
      <c r="G138" s="54">
        <f t="shared" si="8"/>
        <v>1.3347199999999999</v>
      </c>
      <c r="H138" s="38">
        <f>C138/7235.3*H10</f>
        <v>3.480914405760617E-2</v>
      </c>
      <c r="I138" s="46">
        <f t="shared" si="7"/>
        <v>1.3695291440576061</v>
      </c>
      <c r="J138" s="134"/>
      <c r="K138" s="135"/>
      <c r="L138" s="136"/>
      <c r="M138" s="57"/>
      <c r="N138" s="82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10"/>
      <c r="Z138" s="10"/>
    </row>
    <row r="139" spans="1:26" x14ac:dyDescent="0.25">
      <c r="A139" s="45">
        <v>125</v>
      </c>
      <c r="B139" s="142">
        <v>15705540</v>
      </c>
      <c r="C139" s="43">
        <v>70.599999999999994</v>
      </c>
      <c r="D139" s="8">
        <v>14138</v>
      </c>
      <c r="E139" s="8">
        <v>15275</v>
      </c>
      <c r="F139" s="8">
        <f t="shared" si="6"/>
        <v>1137</v>
      </c>
      <c r="G139" s="54">
        <f t="shared" si="8"/>
        <v>0.97782000000000002</v>
      </c>
      <c r="H139" s="38">
        <f>C139/7235.3*H10</f>
        <v>5.3424468923195551E-2</v>
      </c>
      <c r="I139" s="46">
        <f t="shared" si="7"/>
        <v>1.0312444689231957</v>
      </c>
      <c r="J139" s="134"/>
      <c r="K139" s="135"/>
      <c r="L139" s="136"/>
      <c r="M139" s="57"/>
      <c r="N139" s="82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10"/>
      <c r="Z139" s="10"/>
    </row>
    <row r="140" spans="1:26" x14ac:dyDescent="0.25">
      <c r="A140" s="45">
        <v>126</v>
      </c>
      <c r="B140" s="44">
        <v>15705560</v>
      </c>
      <c r="C140" s="43">
        <v>47.3</v>
      </c>
      <c r="D140" s="8">
        <v>8006</v>
      </c>
      <c r="E140" s="8">
        <v>8354</v>
      </c>
      <c r="F140" s="8">
        <f t="shared" si="6"/>
        <v>348</v>
      </c>
      <c r="G140" s="54">
        <f t="shared" si="8"/>
        <v>0.29927999999999999</v>
      </c>
      <c r="H140" s="38">
        <f>C140/7235.3*H10</f>
        <v>3.5792880737495036E-2</v>
      </c>
      <c r="I140" s="46">
        <f t="shared" si="7"/>
        <v>0.33507288073749503</v>
      </c>
      <c r="J140" s="134"/>
      <c r="K140" s="135"/>
      <c r="L140" s="136"/>
      <c r="M140" s="57"/>
      <c r="N140" s="82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10"/>
      <c r="Z140" s="10"/>
    </row>
    <row r="141" spans="1:26" x14ac:dyDescent="0.25">
      <c r="A141" s="45">
        <v>127</v>
      </c>
      <c r="B141" s="44">
        <v>15705687</v>
      </c>
      <c r="C141" s="43">
        <v>42.1</v>
      </c>
      <c r="D141" s="8">
        <v>16246</v>
      </c>
      <c r="E141" s="8">
        <v>17481</v>
      </c>
      <c r="F141" s="8">
        <f t="shared" si="6"/>
        <v>1235</v>
      </c>
      <c r="G141" s="54">
        <f t="shared" si="8"/>
        <v>1.0621</v>
      </c>
      <c r="H141" s="38">
        <f>C141/7235.3*H10</f>
        <v>3.1857934017939564E-2</v>
      </c>
      <c r="I141" s="46">
        <f t="shared" si="7"/>
        <v>1.0939579340179395</v>
      </c>
      <c r="J141" s="134"/>
      <c r="K141" s="135"/>
      <c r="L141" s="136"/>
      <c r="M141" s="57"/>
      <c r="N141" s="82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10"/>
      <c r="Z141" s="10"/>
    </row>
    <row r="142" spans="1:26" x14ac:dyDescent="0.25">
      <c r="A142" s="45">
        <v>128</v>
      </c>
      <c r="B142" s="44">
        <v>15705516</v>
      </c>
      <c r="C142" s="43">
        <v>41.7</v>
      </c>
      <c r="D142" s="8">
        <v>12182</v>
      </c>
      <c r="E142" s="8">
        <v>13261</v>
      </c>
      <c r="F142" s="8">
        <f t="shared" ref="F142:F150" si="9">E142-D142</f>
        <v>1079</v>
      </c>
      <c r="G142" s="54">
        <f t="shared" si="8"/>
        <v>0.92793999999999999</v>
      </c>
      <c r="H142" s="38">
        <f>C142/7235.3*H10</f>
        <v>3.1555245808742985E-2</v>
      </c>
      <c r="I142" s="46">
        <f t="shared" si="7"/>
        <v>0.95949524580874301</v>
      </c>
      <c r="J142" s="134"/>
      <c r="K142" s="135"/>
      <c r="L142" s="136"/>
      <c r="M142" s="57"/>
      <c r="N142" s="82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10"/>
      <c r="Z142" s="10"/>
    </row>
    <row r="143" spans="1:26" x14ac:dyDescent="0.25">
      <c r="A143" s="45">
        <v>129</v>
      </c>
      <c r="B143" s="44">
        <v>15705523</v>
      </c>
      <c r="C143" s="43">
        <v>45.4</v>
      </c>
      <c r="D143" s="8">
        <v>14159</v>
      </c>
      <c r="E143" s="8">
        <v>15399</v>
      </c>
      <c r="F143" s="8">
        <f t="shared" si="9"/>
        <v>1240</v>
      </c>
      <c r="G143" s="54">
        <f t="shared" si="8"/>
        <v>1.0664</v>
      </c>
      <c r="H143" s="38">
        <f>C143/7235.3*H10</f>
        <v>3.4355111743811305E-2</v>
      </c>
      <c r="I143" s="46">
        <f t="shared" si="7"/>
        <v>1.1007551117438112</v>
      </c>
      <c r="J143" s="134"/>
      <c r="K143" s="135"/>
      <c r="L143" s="136"/>
      <c r="M143" s="57"/>
      <c r="N143" s="82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10"/>
      <c r="Z143" s="10"/>
    </row>
    <row r="144" spans="1:26" x14ac:dyDescent="0.25">
      <c r="A144" s="143">
        <v>130</v>
      </c>
      <c r="B144" s="44">
        <v>15705627</v>
      </c>
      <c r="C144" s="43">
        <v>59.9</v>
      </c>
      <c r="D144" s="8">
        <v>20118</v>
      </c>
      <c r="E144" s="8">
        <v>21796</v>
      </c>
      <c r="F144" s="8">
        <f t="shared" si="9"/>
        <v>1678</v>
      </c>
      <c r="G144" s="54">
        <f t="shared" si="8"/>
        <v>1.4430799999999999</v>
      </c>
      <c r="H144" s="38">
        <f>C144/7235.3*H10</f>
        <v>4.5327559327187163E-2</v>
      </c>
      <c r="I144" s="46">
        <f t="shared" ref="I144:I150" si="10">G144+H144</f>
        <v>1.488407559327187</v>
      </c>
      <c r="J144" s="134"/>
      <c r="K144" s="135"/>
      <c r="L144" s="136"/>
      <c r="M144" s="57"/>
      <c r="N144" s="82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10"/>
      <c r="Z144" s="10"/>
    </row>
    <row r="145" spans="1:26" x14ac:dyDescent="0.25">
      <c r="A145" s="45">
        <v>131</v>
      </c>
      <c r="B145" s="44">
        <v>15705803</v>
      </c>
      <c r="C145" s="43">
        <v>70.5</v>
      </c>
      <c r="D145" s="8">
        <v>18136</v>
      </c>
      <c r="E145" s="8">
        <v>19591</v>
      </c>
      <c r="F145" s="8">
        <f t="shared" si="9"/>
        <v>1455</v>
      </c>
      <c r="G145" s="54">
        <f t="shared" si="8"/>
        <v>1.2513000000000001</v>
      </c>
      <c r="H145" s="38">
        <f>C145/7235.3*H10</f>
        <v>5.3348796870896414E-2</v>
      </c>
      <c r="I145" s="46">
        <f t="shared" si="10"/>
        <v>1.3046487968708964</v>
      </c>
      <c r="J145" s="134"/>
      <c r="K145" s="135"/>
      <c r="L145" s="136"/>
      <c r="M145" s="57"/>
      <c r="N145" s="82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10"/>
      <c r="Z145" s="10"/>
    </row>
    <row r="146" spans="1:26" x14ac:dyDescent="0.25">
      <c r="A146" s="45">
        <v>132</v>
      </c>
      <c r="B146" s="44">
        <v>15705824</v>
      </c>
      <c r="C146" s="43">
        <v>45.1</v>
      </c>
      <c r="D146" s="8">
        <v>18788</v>
      </c>
      <c r="E146" s="8">
        <v>20218</v>
      </c>
      <c r="F146" s="8">
        <f t="shared" si="9"/>
        <v>1430</v>
      </c>
      <c r="G146" s="54">
        <f t="shared" si="8"/>
        <v>1.2298</v>
      </c>
      <c r="H146" s="38">
        <f>C146/7235.3*H10</f>
        <v>3.4128095586913876E-2</v>
      </c>
      <c r="I146" s="46">
        <f t="shared" si="10"/>
        <v>1.2639280955869139</v>
      </c>
      <c r="J146" s="134"/>
      <c r="K146" s="135"/>
      <c r="L146" s="136"/>
      <c r="M146" s="57"/>
      <c r="N146" s="82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10"/>
      <c r="Z146" s="10"/>
    </row>
    <row r="147" spans="1:26" x14ac:dyDescent="0.25">
      <c r="A147" s="48">
        <v>133</v>
      </c>
      <c r="B147" s="44">
        <v>15705693</v>
      </c>
      <c r="C147" s="49">
        <v>70.5</v>
      </c>
      <c r="D147" s="8">
        <v>11743</v>
      </c>
      <c r="E147" s="8">
        <v>12925</v>
      </c>
      <c r="F147" s="8">
        <f t="shared" si="9"/>
        <v>1182</v>
      </c>
      <c r="G147" s="54">
        <f t="shared" si="8"/>
        <v>1.0165199999999999</v>
      </c>
      <c r="H147" s="38">
        <f>C147/7235.3*H10</f>
        <v>5.3348796870896414E-2</v>
      </c>
      <c r="I147" s="46">
        <f t="shared" si="10"/>
        <v>1.0698687968708962</v>
      </c>
      <c r="J147" s="134"/>
      <c r="K147" s="135"/>
      <c r="L147" s="136"/>
      <c r="M147" s="57"/>
      <c r="N147" s="82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10"/>
      <c r="Z147" s="10"/>
    </row>
    <row r="148" spans="1:26" x14ac:dyDescent="0.25">
      <c r="A148" s="45">
        <v>134</v>
      </c>
      <c r="B148" s="44">
        <v>15705786</v>
      </c>
      <c r="C148" s="43">
        <v>46.9</v>
      </c>
      <c r="D148" s="8">
        <v>16346</v>
      </c>
      <c r="E148" s="8">
        <v>18339</v>
      </c>
      <c r="F148" s="8">
        <f t="shared" si="9"/>
        <v>1993</v>
      </c>
      <c r="G148" s="54">
        <f t="shared" si="8"/>
        <v>1.7139800000000001</v>
      </c>
      <c r="H148" s="38">
        <f>C148/7235.3*H10</f>
        <v>3.5490192528298464E-2</v>
      </c>
      <c r="I148" s="46">
        <f t="shared" si="10"/>
        <v>1.7494701925282985</v>
      </c>
      <c r="J148" s="134"/>
      <c r="K148" s="135"/>
      <c r="L148" s="136"/>
      <c r="M148" s="57"/>
      <c r="N148" s="82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10"/>
      <c r="Z148" s="10"/>
    </row>
    <row r="149" spans="1:26" x14ac:dyDescent="0.25">
      <c r="A149" s="45">
        <v>135</v>
      </c>
      <c r="B149" s="44">
        <v>15705757</v>
      </c>
      <c r="C149" s="43">
        <v>42.3</v>
      </c>
      <c r="D149" s="8">
        <v>15111</v>
      </c>
      <c r="E149" s="8">
        <v>16410</v>
      </c>
      <c r="F149" s="8">
        <f t="shared" si="9"/>
        <v>1299</v>
      </c>
      <c r="G149" s="54">
        <f t="shared" si="8"/>
        <v>1.11714</v>
      </c>
      <c r="H149" s="38">
        <f>C149/7235.3*H10</f>
        <v>3.2009278122537843E-2</v>
      </c>
      <c r="I149" s="46">
        <f t="shared" si="10"/>
        <v>1.1491492781225379</v>
      </c>
      <c r="J149" s="134"/>
      <c r="K149" s="135"/>
      <c r="L149" s="136"/>
      <c r="M149" s="57"/>
      <c r="N149" s="82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10"/>
      <c r="Z149" s="10"/>
    </row>
    <row r="150" spans="1:26" x14ac:dyDescent="0.25">
      <c r="A150" s="45">
        <v>136</v>
      </c>
      <c r="B150" s="44">
        <v>15705635</v>
      </c>
      <c r="C150" s="43">
        <v>41.2</v>
      </c>
      <c r="D150" s="8">
        <v>13784</v>
      </c>
      <c r="E150" s="8">
        <v>14935</v>
      </c>
      <c r="F150" s="8">
        <f t="shared" si="9"/>
        <v>1151</v>
      </c>
      <c r="G150" s="54">
        <f t="shared" si="8"/>
        <v>0.98985999999999996</v>
      </c>
      <c r="H150" s="38">
        <f>C150/7235.3*H10</f>
        <v>3.117688554724727E-2</v>
      </c>
      <c r="I150" s="46">
        <f t="shared" si="10"/>
        <v>1.0210368855472471</v>
      </c>
      <c r="J150" s="134"/>
      <c r="K150" s="135"/>
      <c r="L150" s="134"/>
      <c r="M150" s="57"/>
      <c r="N150" s="82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10"/>
      <c r="Z150" s="10"/>
    </row>
    <row r="151" spans="1:26" x14ac:dyDescent="0.25">
      <c r="A151" s="163" t="s">
        <v>3</v>
      </c>
      <c r="B151" s="163"/>
      <c r="C151" s="144">
        <f>SUM(C14:C150)</f>
        <v>7235.2999999999984</v>
      </c>
      <c r="D151" s="144">
        <v>712637.48837209307</v>
      </c>
      <c r="E151" s="144">
        <f>SUM(E14:E150)</f>
        <v>1859838</v>
      </c>
      <c r="F151" s="144">
        <f>SUM(F14:F150)</f>
        <v>141766</v>
      </c>
      <c r="G151" s="145">
        <f>SUM(G14:G150)</f>
        <v>121.81690000000005</v>
      </c>
      <c r="H151" s="146">
        <f>SUM(H14:H150)</f>
        <v>5.4750999999999532</v>
      </c>
      <c r="I151" s="146">
        <f>SUM(I14:I150)</f>
        <v>127.29199999999996</v>
      </c>
      <c r="J151" s="147"/>
      <c r="K151" s="147"/>
      <c r="L151" s="148"/>
      <c r="M151" s="91"/>
      <c r="N151" s="89"/>
      <c r="O151" s="89"/>
      <c r="P151" s="39"/>
      <c r="Q151" s="39"/>
      <c r="R151" s="39"/>
      <c r="S151" s="39"/>
      <c r="T151" s="39"/>
      <c r="U151" s="39"/>
      <c r="V151" s="39"/>
      <c r="W151" s="39"/>
      <c r="X151" s="39"/>
      <c r="Y151" s="10"/>
      <c r="Z151" s="10"/>
    </row>
    <row r="152" spans="1:26" x14ac:dyDescent="0.25">
      <c r="A152" s="149"/>
      <c r="B152" s="150"/>
      <c r="C152" s="149"/>
      <c r="D152" s="150"/>
      <c r="E152" s="150"/>
      <c r="F152" s="150"/>
      <c r="G152" s="151"/>
      <c r="H152" s="152"/>
      <c r="I152" s="153"/>
      <c r="J152" s="154"/>
      <c r="K152" s="154"/>
      <c r="L152" s="134"/>
      <c r="M152" s="57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10"/>
      <c r="Z152" s="10"/>
    </row>
    <row r="153" spans="1:26" x14ac:dyDescent="0.25">
      <c r="A153" s="155"/>
      <c r="B153" s="155"/>
      <c r="C153" s="155"/>
      <c r="D153" s="156"/>
      <c r="E153" s="157"/>
      <c r="F153" s="157"/>
      <c r="G153" s="156"/>
      <c r="H153" s="158"/>
      <c r="I153" s="158"/>
      <c r="J153" s="134"/>
      <c r="K153" s="134"/>
      <c r="L153" s="134"/>
      <c r="M153" s="57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10"/>
      <c r="Z153" s="10"/>
    </row>
    <row r="154" spans="1:26" x14ac:dyDescent="0.25">
      <c r="A154" s="149"/>
      <c r="B154" s="149"/>
      <c r="C154" s="149"/>
      <c r="D154" s="159"/>
      <c r="E154" s="159"/>
      <c r="F154" s="159"/>
      <c r="G154" s="159"/>
      <c r="H154" s="152"/>
      <c r="I154" s="153"/>
      <c r="J154" s="134"/>
      <c r="K154" s="134"/>
      <c r="L154" s="134"/>
      <c r="M154" s="57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10"/>
      <c r="Z154" s="10"/>
    </row>
    <row r="155" spans="1:26" x14ac:dyDescent="0.25">
      <c r="A155" s="149"/>
      <c r="B155" s="150"/>
      <c r="C155" s="149"/>
      <c r="D155" s="150"/>
      <c r="E155" s="150"/>
      <c r="F155" s="150"/>
      <c r="G155" s="150"/>
      <c r="H155" s="152"/>
      <c r="I155" s="153"/>
      <c r="J155" s="134"/>
      <c r="K155" s="134"/>
      <c r="L155" s="134"/>
      <c r="M155" s="57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10"/>
      <c r="Z155" s="10"/>
    </row>
    <row r="156" spans="1:26" x14ac:dyDescent="0.25">
      <c r="A156" s="149"/>
      <c r="B156" s="150"/>
      <c r="C156" s="149"/>
      <c r="D156" s="150"/>
      <c r="E156" s="150"/>
      <c r="F156" s="150"/>
      <c r="G156" s="150"/>
      <c r="H156" s="152"/>
      <c r="I156" s="153"/>
      <c r="J156" s="134"/>
      <c r="K156" s="134"/>
      <c r="L156" s="134"/>
      <c r="M156" s="57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10"/>
      <c r="Z156" s="10"/>
    </row>
    <row r="157" spans="1:26" x14ac:dyDescent="0.25">
      <c r="A157" s="149"/>
      <c r="B157" s="150"/>
      <c r="C157" s="149"/>
      <c r="D157" s="150"/>
      <c r="E157" s="150"/>
      <c r="F157" s="150"/>
      <c r="G157" s="150"/>
      <c r="H157" s="152"/>
      <c r="I157" s="153"/>
      <c r="J157" s="134"/>
      <c r="K157" s="134"/>
      <c r="L157" s="134"/>
      <c r="M157" s="57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10"/>
      <c r="Z157" s="10"/>
    </row>
    <row r="158" spans="1:26" x14ac:dyDescent="0.25">
      <c r="A158" s="149"/>
      <c r="B158" s="150"/>
      <c r="C158" s="149"/>
      <c r="D158" s="150"/>
      <c r="E158" s="150"/>
      <c r="F158" s="150"/>
      <c r="G158" s="150"/>
      <c r="H158" s="152"/>
      <c r="I158" s="153"/>
      <c r="J158" s="134"/>
      <c r="K158" s="134"/>
      <c r="L158" s="134"/>
      <c r="M158" s="57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10"/>
      <c r="Z158" s="10"/>
    </row>
    <row r="159" spans="1:26" x14ac:dyDescent="0.25">
      <c r="A159" s="149"/>
      <c r="B159" s="150"/>
      <c r="C159" s="149"/>
      <c r="D159" s="150"/>
      <c r="E159" s="150"/>
      <c r="F159" s="150"/>
      <c r="G159" s="150"/>
      <c r="H159" s="152"/>
      <c r="I159" s="153"/>
      <c r="J159" s="134"/>
      <c r="K159" s="134"/>
      <c r="L159" s="134"/>
      <c r="M159" s="57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10"/>
      <c r="Z159" s="10"/>
    </row>
    <row r="160" spans="1:26" x14ac:dyDescent="0.25">
      <c r="A160" s="149"/>
      <c r="B160" s="150"/>
      <c r="C160" s="149"/>
      <c r="D160" s="150"/>
      <c r="E160" s="150"/>
      <c r="F160" s="150"/>
      <c r="G160" s="150"/>
      <c r="H160" s="152"/>
      <c r="I160" s="153"/>
      <c r="J160" s="134"/>
      <c r="K160" s="134"/>
      <c r="L160" s="134"/>
      <c r="M160" s="57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10"/>
      <c r="Z160" s="10"/>
    </row>
    <row r="161" spans="1:26" x14ac:dyDescent="0.25">
      <c r="A161" s="149"/>
      <c r="B161" s="150"/>
      <c r="C161" s="149"/>
      <c r="D161" s="150"/>
      <c r="E161" s="150"/>
      <c r="F161" s="150"/>
      <c r="G161" s="150"/>
      <c r="H161" s="152"/>
      <c r="I161" s="153"/>
      <c r="J161" s="134"/>
      <c r="K161" s="134"/>
      <c r="L161" s="134"/>
      <c r="M161" s="57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10"/>
      <c r="Z161" s="10"/>
    </row>
    <row r="162" spans="1:26" x14ac:dyDescent="0.25">
      <c r="A162" s="92"/>
      <c r="B162" s="93"/>
      <c r="C162" s="92"/>
      <c r="D162" s="93"/>
      <c r="E162" s="93"/>
      <c r="F162" s="93"/>
      <c r="G162" s="93"/>
      <c r="H162" s="95"/>
      <c r="I162" s="96"/>
      <c r="J162" s="39"/>
      <c r="K162" s="39"/>
      <c r="L162" s="39"/>
      <c r="M162" s="57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10"/>
      <c r="Z162" s="10"/>
    </row>
    <row r="163" spans="1:26" x14ac:dyDescent="0.25">
      <c r="A163" s="92"/>
      <c r="B163" s="93"/>
      <c r="C163" s="92"/>
      <c r="D163" s="93"/>
      <c r="E163" s="93"/>
      <c r="F163" s="93"/>
      <c r="G163" s="93"/>
      <c r="H163" s="95"/>
      <c r="I163" s="96"/>
      <c r="J163" s="39"/>
      <c r="K163" s="39"/>
      <c r="L163" s="39"/>
      <c r="M163" s="57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10"/>
      <c r="Z163" s="10"/>
    </row>
    <row r="164" spans="1:26" x14ac:dyDescent="0.25">
      <c r="A164" s="92"/>
      <c r="B164" s="93"/>
      <c r="C164" s="92"/>
      <c r="D164" s="93"/>
      <c r="E164" s="93"/>
      <c r="F164" s="93"/>
      <c r="G164" s="93"/>
      <c r="H164" s="95"/>
      <c r="I164" s="96"/>
      <c r="J164" s="39"/>
      <c r="K164" s="39"/>
      <c r="L164" s="39"/>
      <c r="M164" s="57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10"/>
      <c r="Z164" s="10"/>
    </row>
    <row r="165" spans="1:26" x14ac:dyDescent="0.25">
      <c r="A165" s="92"/>
      <c r="B165" s="93"/>
      <c r="C165" s="92"/>
      <c r="D165" s="93"/>
      <c r="E165" s="93"/>
      <c r="F165" s="93"/>
      <c r="G165" s="93"/>
      <c r="H165" s="95"/>
      <c r="I165" s="96"/>
      <c r="J165" s="39"/>
      <c r="K165" s="39"/>
      <c r="L165" s="39"/>
      <c r="M165" s="57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10"/>
      <c r="Z165" s="10"/>
    </row>
    <row r="166" spans="1:26" x14ac:dyDescent="0.25">
      <c r="A166" s="92"/>
      <c r="B166" s="93"/>
      <c r="C166" s="92"/>
      <c r="D166" s="93"/>
      <c r="E166" s="93"/>
      <c r="F166" s="93"/>
      <c r="G166" s="93"/>
      <c r="H166" s="95"/>
      <c r="I166" s="96"/>
      <c r="J166" s="39"/>
      <c r="K166" s="39"/>
      <c r="L166" s="39"/>
      <c r="M166" s="57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10"/>
      <c r="Z166" s="10"/>
    </row>
    <row r="167" spans="1:26" x14ac:dyDescent="0.25">
      <c r="A167" s="92"/>
      <c r="B167" s="93"/>
      <c r="C167" s="92"/>
      <c r="D167" s="93"/>
      <c r="E167" s="93"/>
      <c r="F167" s="93"/>
      <c r="G167" s="93"/>
      <c r="H167" s="95"/>
      <c r="I167" s="96"/>
      <c r="J167" s="39"/>
      <c r="K167" s="39"/>
      <c r="L167" s="39"/>
      <c r="M167" s="57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10"/>
      <c r="Z167" s="10"/>
    </row>
    <row r="168" spans="1:26" x14ac:dyDescent="0.25">
      <c r="A168" s="92"/>
      <c r="B168" s="93"/>
      <c r="C168" s="92"/>
      <c r="D168" s="93"/>
      <c r="E168" s="93"/>
      <c r="F168" s="93"/>
      <c r="G168" s="93"/>
      <c r="H168" s="95"/>
      <c r="I168" s="96"/>
      <c r="J168" s="39"/>
      <c r="K168" s="39"/>
      <c r="L168" s="39"/>
      <c r="M168" s="57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10"/>
      <c r="Z168" s="10"/>
    </row>
    <row r="169" spans="1:26" x14ac:dyDescent="0.25">
      <c r="A169" s="92"/>
      <c r="B169" s="93"/>
      <c r="C169" s="92"/>
      <c r="D169" s="93"/>
      <c r="E169" s="93"/>
      <c r="F169" s="93"/>
      <c r="G169" s="93"/>
      <c r="H169" s="95"/>
      <c r="I169" s="96"/>
      <c r="J169" s="39"/>
      <c r="K169" s="39"/>
      <c r="L169" s="39"/>
      <c r="M169" s="57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10"/>
      <c r="Z169" s="10"/>
    </row>
    <row r="170" spans="1:26" x14ac:dyDescent="0.25">
      <c r="A170" s="92"/>
      <c r="B170" s="93"/>
      <c r="C170" s="92"/>
      <c r="D170" s="93"/>
      <c r="E170" s="93"/>
      <c r="F170" s="93"/>
      <c r="G170" s="93"/>
      <c r="H170" s="95"/>
      <c r="I170" s="96"/>
      <c r="J170" s="39"/>
      <c r="K170" s="39"/>
      <c r="L170" s="39"/>
      <c r="M170" s="57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10"/>
      <c r="Z170" s="10"/>
    </row>
    <row r="171" spans="1:26" x14ac:dyDescent="0.25">
      <c r="A171" s="92"/>
      <c r="B171" s="93"/>
      <c r="C171" s="92"/>
      <c r="D171" s="93"/>
      <c r="E171" s="93"/>
      <c r="F171" s="93"/>
      <c r="G171" s="93"/>
      <c r="H171" s="95"/>
      <c r="I171" s="96"/>
      <c r="J171" s="39"/>
      <c r="K171" s="39"/>
      <c r="L171" s="39"/>
      <c r="M171" s="57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10"/>
      <c r="Z171" s="10"/>
    </row>
    <row r="172" spans="1:26" x14ac:dyDescent="0.25">
      <c r="A172" s="92"/>
      <c r="B172" s="93"/>
      <c r="C172" s="92"/>
      <c r="D172" s="93"/>
      <c r="E172" s="93"/>
      <c r="F172" s="93"/>
      <c r="G172" s="93"/>
      <c r="H172" s="95"/>
      <c r="I172" s="96"/>
      <c r="J172" s="39"/>
      <c r="K172" s="39"/>
      <c r="L172" s="39"/>
      <c r="M172" s="57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10"/>
      <c r="Z172" s="10"/>
    </row>
    <row r="173" spans="1:26" x14ac:dyDescent="0.25">
      <c r="A173" s="92"/>
      <c r="B173" s="93"/>
      <c r="C173" s="92"/>
      <c r="D173" s="93"/>
      <c r="E173" s="93"/>
      <c r="F173" s="93"/>
      <c r="G173" s="93"/>
      <c r="H173" s="95"/>
      <c r="I173" s="96"/>
      <c r="J173" s="39"/>
      <c r="K173" s="39"/>
      <c r="L173" s="39"/>
      <c r="M173" s="57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10"/>
      <c r="Z173" s="10"/>
    </row>
    <row r="174" spans="1:26" x14ac:dyDescent="0.25">
      <c r="A174" s="92"/>
      <c r="B174" s="93"/>
      <c r="C174" s="92"/>
      <c r="D174" s="93"/>
      <c r="E174" s="93"/>
      <c r="F174" s="93"/>
      <c r="G174" s="93"/>
      <c r="H174" s="95"/>
      <c r="I174" s="96"/>
      <c r="J174" s="39"/>
      <c r="K174" s="39"/>
      <c r="L174" s="39"/>
      <c r="M174" s="57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10"/>
      <c r="Z174" s="10"/>
    </row>
    <row r="175" spans="1:26" x14ac:dyDescent="0.25">
      <c r="A175" s="92"/>
      <c r="B175" s="93"/>
      <c r="C175" s="92"/>
      <c r="D175" s="93"/>
      <c r="E175" s="93"/>
      <c r="F175" s="93"/>
      <c r="G175" s="93"/>
      <c r="H175" s="95"/>
      <c r="I175" s="96"/>
      <c r="J175" s="39"/>
      <c r="K175" s="39"/>
      <c r="L175" s="39"/>
      <c r="M175" s="57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10"/>
      <c r="Z175" s="10"/>
    </row>
    <row r="176" spans="1:26" x14ac:dyDescent="0.25">
      <c r="A176" s="92"/>
      <c r="B176" s="93"/>
      <c r="C176" s="92"/>
      <c r="D176" s="93"/>
      <c r="E176" s="93"/>
      <c r="F176" s="93"/>
      <c r="G176" s="93"/>
      <c r="H176" s="95"/>
      <c r="I176" s="96"/>
      <c r="J176" s="39"/>
      <c r="K176" s="39"/>
      <c r="L176" s="39"/>
      <c r="M176" s="57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10"/>
      <c r="Z176" s="10"/>
    </row>
    <row r="177" spans="1:26" x14ac:dyDescent="0.25">
      <c r="A177" s="92"/>
      <c r="B177" s="93"/>
      <c r="C177" s="92"/>
      <c r="D177" s="93"/>
      <c r="E177" s="93"/>
      <c r="F177" s="93"/>
      <c r="G177" s="93"/>
      <c r="H177" s="95"/>
      <c r="I177" s="96"/>
      <c r="J177" s="39"/>
      <c r="K177" s="39"/>
      <c r="L177" s="39"/>
      <c r="M177" s="57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10"/>
      <c r="Z177" s="10"/>
    </row>
    <row r="178" spans="1:26" x14ac:dyDescent="0.25">
      <c r="A178" s="92"/>
      <c r="B178" s="93"/>
      <c r="C178" s="92"/>
      <c r="D178" s="93"/>
      <c r="E178" s="93"/>
      <c r="F178" s="93"/>
      <c r="G178" s="93"/>
      <c r="H178" s="95"/>
      <c r="I178" s="96"/>
      <c r="J178" s="39"/>
      <c r="K178" s="39"/>
      <c r="L178" s="39"/>
      <c r="M178" s="57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10"/>
      <c r="Z178" s="10"/>
    </row>
    <row r="179" spans="1:26" x14ac:dyDescent="0.25">
      <c r="A179" s="92"/>
      <c r="B179" s="93"/>
      <c r="C179" s="92"/>
      <c r="D179" s="93"/>
      <c r="E179" s="93"/>
      <c r="F179" s="93"/>
      <c r="G179" s="93"/>
      <c r="H179" s="95"/>
      <c r="I179" s="96"/>
      <c r="J179" s="39"/>
      <c r="K179" s="39"/>
      <c r="L179" s="39"/>
      <c r="M179" s="57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10"/>
      <c r="Z179" s="10"/>
    </row>
    <row r="180" spans="1:26" x14ac:dyDescent="0.25">
      <c r="A180" s="92"/>
      <c r="B180" s="93"/>
      <c r="C180" s="92"/>
      <c r="D180" s="93"/>
      <c r="E180" s="93"/>
      <c r="F180" s="93"/>
      <c r="G180" s="93"/>
      <c r="H180" s="95"/>
      <c r="I180" s="96"/>
      <c r="J180" s="39"/>
      <c r="K180" s="39"/>
      <c r="L180" s="39"/>
      <c r="M180" s="57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10"/>
      <c r="Z180" s="10"/>
    </row>
    <row r="181" spans="1:26" x14ac:dyDescent="0.25">
      <c r="A181" s="92"/>
      <c r="B181" s="93"/>
      <c r="C181" s="92"/>
      <c r="D181" s="93"/>
      <c r="E181" s="93"/>
      <c r="F181" s="93"/>
      <c r="G181" s="93"/>
      <c r="H181" s="95"/>
      <c r="I181" s="96"/>
      <c r="J181" s="39"/>
      <c r="K181" s="39"/>
      <c r="L181" s="39"/>
      <c r="M181" s="57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10"/>
      <c r="Z181" s="10"/>
    </row>
    <row r="182" spans="1:26" x14ac:dyDescent="0.25">
      <c r="A182" s="92"/>
      <c r="B182" s="93"/>
      <c r="C182" s="92"/>
      <c r="D182" s="93"/>
      <c r="E182" s="93"/>
      <c r="F182" s="93"/>
      <c r="G182" s="93"/>
      <c r="H182" s="95"/>
      <c r="I182" s="96"/>
      <c r="J182" s="39"/>
      <c r="K182" s="39"/>
      <c r="L182" s="39"/>
      <c r="M182" s="57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10"/>
      <c r="Z182" s="10"/>
    </row>
    <row r="183" spans="1:26" x14ac:dyDescent="0.25">
      <c r="A183" s="92"/>
      <c r="B183" s="93"/>
      <c r="C183" s="92"/>
      <c r="D183" s="93"/>
      <c r="E183" s="93"/>
      <c r="F183" s="93"/>
      <c r="G183" s="93"/>
      <c r="H183" s="95"/>
      <c r="I183" s="96"/>
      <c r="J183" s="39"/>
      <c r="K183" s="39"/>
      <c r="L183" s="39"/>
      <c r="M183" s="57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10"/>
      <c r="Z183" s="10"/>
    </row>
    <row r="184" spans="1:26" x14ac:dyDescent="0.25">
      <c r="A184" s="92"/>
      <c r="B184" s="93"/>
      <c r="C184" s="92"/>
      <c r="D184" s="93"/>
      <c r="E184" s="93"/>
      <c r="F184" s="93"/>
      <c r="G184" s="93"/>
      <c r="H184" s="95"/>
      <c r="I184" s="96"/>
      <c r="J184" s="39"/>
      <c r="K184" s="39"/>
      <c r="L184" s="39"/>
      <c r="M184" s="57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10"/>
      <c r="Z184" s="10"/>
    </row>
    <row r="185" spans="1:26" x14ac:dyDescent="0.25">
      <c r="A185" s="92"/>
      <c r="B185" s="93"/>
      <c r="C185" s="92"/>
      <c r="D185" s="93"/>
      <c r="E185" s="93"/>
      <c r="F185" s="93"/>
      <c r="G185" s="93"/>
      <c r="H185" s="95"/>
      <c r="I185" s="96"/>
      <c r="J185" s="39"/>
      <c r="K185" s="39"/>
      <c r="L185" s="39"/>
      <c r="M185" s="57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10"/>
      <c r="Z185" s="10"/>
    </row>
    <row r="186" spans="1:26" x14ac:dyDescent="0.25">
      <c r="A186" s="92"/>
      <c r="B186" s="93"/>
      <c r="C186" s="92"/>
      <c r="D186" s="93"/>
      <c r="E186" s="93"/>
      <c r="F186" s="93"/>
      <c r="G186" s="93"/>
      <c r="H186" s="95"/>
      <c r="I186" s="96"/>
      <c r="J186" s="39"/>
      <c r="K186" s="39"/>
      <c r="L186" s="39"/>
      <c r="M186" s="57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10"/>
      <c r="Z186" s="10"/>
    </row>
    <row r="187" spans="1:26" x14ac:dyDescent="0.25">
      <c r="J187" s="10"/>
      <c r="K187" s="10"/>
      <c r="L187" s="10"/>
      <c r="M187" s="6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x14ac:dyDescent="0.25">
      <c r="J188" s="10"/>
      <c r="K188" s="10"/>
      <c r="L188" s="10"/>
      <c r="M188" s="6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x14ac:dyDescent="0.25">
      <c r="J189" s="10"/>
      <c r="K189" s="10"/>
      <c r="L189" s="10"/>
      <c r="M189" s="6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x14ac:dyDescent="0.25">
      <c r="J190" s="10"/>
      <c r="K190" s="10"/>
      <c r="L190" s="10"/>
      <c r="M190" s="6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x14ac:dyDescent="0.25">
      <c r="J191" s="32"/>
      <c r="K191" s="32"/>
      <c r="L191" s="32"/>
      <c r="M191" s="33"/>
      <c r="N191" s="32"/>
      <c r="O191" s="32"/>
      <c r="P191" s="32"/>
      <c r="Q191" s="32"/>
      <c r="R191" s="32"/>
      <c r="S191" s="32"/>
      <c r="T191" s="32"/>
      <c r="U191" s="32"/>
      <c r="V191" s="32"/>
    </row>
    <row r="192" spans="1:26" x14ac:dyDescent="0.25">
      <c r="J192" s="32"/>
      <c r="K192" s="32"/>
      <c r="L192" s="32"/>
      <c r="M192" s="33"/>
      <c r="N192" s="32"/>
      <c r="O192" s="32"/>
      <c r="P192" s="32"/>
      <c r="Q192" s="32"/>
      <c r="R192" s="32"/>
      <c r="S192" s="32"/>
      <c r="T192" s="32"/>
      <c r="U192" s="32"/>
      <c r="V192" s="32"/>
    </row>
  </sheetData>
  <mergeCells count="17">
    <mergeCell ref="K12:L12"/>
    <mergeCell ref="M83:R83"/>
    <mergeCell ref="N94:X94"/>
    <mergeCell ref="Q69:Y70"/>
    <mergeCell ref="A151:B151"/>
    <mergeCell ref="A1:L1"/>
    <mergeCell ref="A3:L3"/>
    <mergeCell ref="A4:L4"/>
    <mergeCell ref="A6:H6"/>
    <mergeCell ref="K6:L10"/>
    <mergeCell ref="A7:D7"/>
    <mergeCell ref="E7:G7"/>
    <mergeCell ref="A8:D8"/>
    <mergeCell ref="E8:G8"/>
    <mergeCell ref="A9:D10"/>
    <mergeCell ref="E9:G9"/>
    <mergeCell ref="E10:G10"/>
  </mergeCells>
  <pageMargins left="0.70866141732283472" right="0.31496062992125984" top="0.74803149606299213" bottom="0" header="0.31496062992125984" footer="0"/>
  <pageSetup paperSize="9" scale="5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92"/>
  <sheetViews>
    <sheetView topLeftCell="A2" workbookViewId="0">
      <selection activeCell="F13" sqref="F13"/>
    </sheetView>
  </sheetViews>
  <sheetFormatPr defaultRowHeight="15" x14ac:dyDescent="0.25"/>
  <cols>
    <col min="1" max="1" width="4.85546875" style="28" customWidth="1"/>
    <col min="2" max="2" width="16.140625" style="1" customWidth="1"/>
    <col min="3" max="3" width="11.7109375" style="1" customWidth="1"/>
    <col min="4" max="4" width="7.5703125" style="28" customWidth="1"/>
    <col min="5" max="5" width="9.5703125" style="1" customWidth="1"/>
    <col min="6" max="6" width="9.7109375" style="1" customWidth="1"/>
    <col min="7" max="7" width="9.140625" style="1" customWidth="1"/>
    <col min="8" max="8" width="8.5703125" style="31" customWidth="1"/>
    <col min="9" max="9" width="10.42578125" style="29" customWidth="1"/>
    <col min="10" max="10" width="9.42578125" style="30" customWidth="1"/>
    <col min="11" max="11" width="2.140625" style="9" customWidth="1"/>
    <col min="12" max="12" width="16.85546875" style="9" customWidth="1"/>
    <col min="13" max="13" width="16.140625" style="9" customWidth="1"/>
    <col min="14" max="14" width="22" style="5" customWidth="1"/>
    <col min="15" max="18" width="9.140625" style="9"/>
    <col min="19" max="19" width="10.7109375" style="9" customWidth="1"/>
    <col min="20" max="25" width="9.140625" style="9"/>
    <col min="26" max="27" width="9.140625" style="1"/>
  </cols>
  <sheetData>
    <row r="1" spans="1:27" ht="20.25" x14ac:dyDescent="0.3">
      <c r="A1" s="175" t="s">
        <v>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57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7" ht="20.25" x14ac:dyDescent="0.3">
      <c r="A2" s="58"/>
      <c r="B2" s="59"/>
      <c r="C2" s="59"/>
      <c r="D2" s="58"/>
      <c r="E2" s="59"/>
      <c r="F2" s="59"/>
      <c r="G2" s="59"/>
      <c r="H2" s="59"/>
      <c r="I2" s="60"/>
      <c r="J2" s="61"/>
      <c r="K2" s="62"/>
      <c r="L2" s="62"/>
      <c r="M2" s="62"/>
      <c r="N2" s="57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1:27" ht="18.75" x14ac:dyDescent="0.25">
      <c r="A3" s="176" t="s">
        <v>18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57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1:27" ht="18.75" x14ac:dyDescent="0.25">
      <c r="A4" s="176" t="s">
        <v>162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57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</row>
    <row r="5" spans="1:27" ht="18.75" x14ac:dyDescent="0.25">
      <c r="A5" s="56"/>
      <c r="B5" s="56"/>
      <c r="C5" s="56"/>
      <c r="D5" s="56"/>
      <c r="E5" s="56"/>
      <c r="F5" s="56"/>
      <c r="G5" s="56"/>
      <c r="H5" s="56"/>
      <c r="I5" s="56"/>
      <c r="J5" s="63"/>
      <c r="K5" s="63"/>
      <c r="L5" s="63"/>
      <c r="M5" s="63"/>
      <c r="N5" s="57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spans="1:27" ht="36" x14ac:dyDescent="0.25">
      <c r="A6" s="177" t="s">
        <v>9</v>
      </c>
      <c r="B6" s="178"/>
      <c r="C6" s="178"/>
      <c r="D6" s="178"/>
      <c r="E6" s="178"/>
      <c r="F6" s="178"/>
      <c r="G6" s="178"/>
      <c r="H6" s="178"/>
      <c r="I6" s="179"/>
      <c r="J6" s="64"/>
      <c r="K6" s="65" t="s">
        <v>12</v>
      </c>
      <c r="L6" s="180" t="s">
        <v>13</v>
      </c>
      <c r="M6" s="180"/>
      <c r="N6" s="57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spans="1:27" ht="60" x14ac:dyDescent="0.25">
      <c r="A7" s="181" t="s">
        <v>4</v>
      </c>
      <c r="B7" s="181"/>
      <c r="C7" s="181"/>
      <c r="D7" s="181"/>
      <c r="E7" s="181"/>
      <c r="F7" s="181" t="s">
        <v>5</v>
      </c>
      <c r="G7" s="181"/>
      <c r="H7" s="181"/>
      <c r="I7" s="66" t="s">
        <v>163</v>
      </c>
      <c r="J7" s="67"/>
      <c r="K7" s="65"/>
      <c r="L7" s="180"/>
      <c r="M7" s="180"/>
      <c r="N7" s="57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27" x14ac:dyDescent="0.25">
      <c r="A8" s="182" t="s">
        <v>16</v>
      </c>
      <c r="B8" s="182"/>
      <c r="C8" s="182"/>
      <c r="D8" s="182"/>
      <c r="E8" s="182"/>
      <c r="F8" s="181" t="s">
        <v>17</v>
      </c>
      <c r="G8" s="181"/>
      <c r="H8" s="181"/>
      <c r="I8" s="68">
        <v>138.989</v>
      </c>
      <c r="J8" s="69"/>
      <c r="K8" s="65"/>
      <c r="L8" s="180"/>
      <c r="M8" s="180"/>
      <c r="N8" s="57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spans="1:27" x14ac:dyDescent="0.25">
      <c r="A9" s="183" t="s">
        <v>6</v>
      </c>
      <c r="B9" s="183"/>
      <c r="C9" s="183"/>
      <c r="D9" s="183"/>
      <c r="E9" s="183"/>
      <c r="F9" s="181" t="s">
        <v>10</v>
      </c>
      <c r="G9" s="181"/>
      <c r="H9" s="181"/>
      <c r="I9" s="68">
        <f>H151</f>
        <v>117.8781</v>
      </c>
      <c r="J9" s="69"/>
      <c r="K9" s="65"/>
      <c r="L9" s="180"/>
      <c r="M9" s="180"/>
      <c r="N9" s="57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7" x14ac:dyDescent="0.25">
      <c r="A10" s="183"/>
      <c r="B10" s="183"/>
      <c r="C10" s="183"/>
      <c r="D10" s="183"/>
      <c r="E10" s="183"/>
      <c r="F10" s="181" t="s">
        <v>11</v>
      </c>
      <c r="G10" s="181"/>
      <c r="H10" s="181"/>
      <c r="I10" s="68">
        <f>I8-I9</f>
        <v>21.110900000000001</v>
      </c>
      <c r="J10" s="69"/>
      <c r="K10" s="65"/>
      <c r="L10" s="180"/>
      <c r="M10" s="180"/>
      <c r="N10" s="57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27" x14ac:dyDescent="0.25">
      <c r="A11" s="64"/>
      <c r="B11" s="70"/>
      <c r="C11" s="70"/>
      <c r="D11" s="64"/>
      <c r="E11" s="70"/>
      <c r="F11" s="64"/>
      <c r="G11" s="64"/>
      <c r="H11" s="64"/>
      <c r="I11" s="71"/>
      <c r="J11" s="69"/>
      <c r="K11" s="65"/>
      <c r="L11" s="72"/>
      <c r="M11" s="72"/>
      <c r="N11" s="57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7" x14ac:dyDescent="0.25">
      <c r="A12" s="64"/>
      <c r="B12" s="70"/>
      <c r="C12" s="70"/>
      <c r="D12" s="64"/>
      <c r="E12" s="70"/>
      <c r="F12" s="64"/>
      <c r="G12" s="64"/>
      <c r="H12" s="64"/>
      <c r="I12" s="71"/>
      <c r="J12" s="69"/>
      <c r="K12" s="65"/>
      <c r="L12" s="184" t="s">
        <v>14</v>
      </c>
      <c r="M12" s="184"/>
      <c r="N12" s="57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10"/>
      <c r="AA12" s="10"/>
    </row>
    <row r="13" spans="1:27" ht="42.75" customHeight="1" x14ac:dyDescent="0.25">
      <c r="A13" s="73" t="s">
        <v>0</v>
      </c>
      <c r="B13" s="73"/>
      <c r="C13" s="74" t="s">
        <v>1</v>
      </c>
      <c r="D13" s="73" t="s">
        <v>2</v>
      </c>
      <c r="E13" s="75" t="s">
        <v>155</v>
      </c>
      <c r="F13" s="75" t="s">
        <v>157</v>
      </c>
      <c r="G13" s="75" t="s">
        <v>144</v>
      </c>
      <c r="H13" s="75" t="s">
        <v>145</v>
      </c>
      <c r="I13" s="76" t="s">
        <v>7</v>
      </c>
      <c r="J13" s="77" t="s">
        <v>15</v>
      </c>
      <c r="K13" s="78"/>
      <c r="L13" s="40"/>
      <c r="M13" s="40"/>
      <c r="N13" s="40"/>
      <c r="O13" s="40"/>
      <c r="P13" s="40"/>
      <c r="Q13" s="39"/>
      <c r="R13" s="39"/>
      <c r="S13" s="39"/>
      <c r="T13" s="39"/>
      <c r="U13" s="39"/>
      <c r="V13" s="39"/>
      <c r="W13" s="39"/>
      <c r="X13" s="39"/>
      <c r="Y13" s="39"/>
      <c r="Z13" s="10"/>
      <c r="AA13" s="10"/>
    </row>
    <row r="14" spans="1:27" x14ac:dyDescent="0.25">
      <c r="A14" s="35">
        <v>1</v>
      </c>
      <c r="B14" s="4" t="s">
        <v>19</v>
      </c>
      <c r="C14" s="2">
        <v>15705629</v>
      </c>
      <c r="D14" s="12">
        <v>45.2</v>
      </c>
      <c r="E14" s="7">
        <v>15733</v>
      </c>
      <c r="F14" s="7">
        <v>15993</v>
      </c>
      <c r="G14" s="7">
        <f t="shared" ref="G14:G77" si="0">F14-E14</f>
        <v>260</v>
      </c>
      <c r="H14" s="79">
        <f t="shared" ref="H14:H35" si="1">G14*0.00086</f>
        <v>0.22359999999999999</v>
      </c>
      <c r="I14" s="38">
        <f>D14/7235.3*I10</f>
        <v>0.13188294611142595</v>
      </c>
      <c r="J14" s="37">
        <f>H14+I14</f>
        <v>0.35548294611142595</v>
      </c>
      <c r="K14" s="39"/>
      <c r="L14" s="80"/>
      <c r="M14" s="53"/>
      <c r="N14" s="39"/>
      <c r="O14" s="82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10"/>
      <c r="AA14" s="10"/>
    </row>
    <row r="15" spans="1:27" x14ac:dyDescent="0.25">
      <c r="A15" s="35">
        <v>2</v>
      </c>
      <c r="B15" s="16" t="s">
        <v>20</v>
      </c>
      <c r="C15" s="2">
        <v>15705811</v>
      </c>
      <c r="D15" s="12">
        <v>62</v>
      </c>
      <c r="E15" s="7">
        <v>11730</v>
      </c>
      <c r="F15" s="7">
        <v>11882</v>
      </c>
      <c r="G15" s="7">
        <f t="shared" si="0"/>
        <v>152</v>
      </c>
      <c r="H15" s="79">
        <f t="shared" si="1"/>
        <v>0.13072</v>
      </c>
      <c r="I15" s="38">
        <f>D15/7235.3*I10</f>
        <v>0.18090138625903557</v>
      </c>
      <c r="J15" s="37">
        <f t="shared" ref="J15:J79" si="2">H15+I15</f>
        <v>0.31162138625903557</v>
      </c>
      <c r="K15" s="39"/>
      <c r="L15" s="80"/>
      <c r="M15" s="53"/>
      <c r="N15" s="39"/>
      <c r="O15" s="82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10"/>
      <c r="AA15" s="10"/>
    </row>
    <row r="16" spans="1:27" x14ac:dyDescent="0.25">
      <c r="A16" s="35">
        <v>3</v>
      </c>
      <c r="B16" s="16" t="s">
        <v>21</v>
      </c>
      <c r="C16" s="2">
        <v>15705722</v>
      </c>
      <c r="D16" s="12">
        <v>72.7</v>
      </c>
      <c r="E16" s="7">
        <v>19094</v>
      </c>
      <c r="F16" s="7">
        <v>20699</v>
      </c>
      <c r="G16" s="7">
        <f t="shared" si="0"/>
        <v>1605</v>
      </c>
      <c r="H16" s="79">
        <f t="shared" si="1"/>
        <v>1.3802999999999999</v>
      </c>
      <c r="I16" s="38">
        <f>D16/7235.3*I10</f>
        <v>0.21212146421019171</v>
      </c>
      <c r="J16" s="37">
        <f t="shared" si="2"/>
        <v>1.5924214642101915</v>
      </c>
      <c r="K16" s="39"/>
      <c r="L16" s="80"/>
      <c r="M16" s="53"/>
      <c r="N16" s="39"/>
      <c r="O16" s="82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10"/>
      <c r="AA16" s="10"/>
    </row>
    <row r="17" spans="1:27" x14ac:dyDescent="0.25">
      <c r="A17" s="35">
        <v>4</v>
      </c>
      <c r="B17" s="16" t="s">
        <v>148</v>
      </c>
      <c r="C17" s="2">
        <v>15705532</v>
      </c>
      <c r="D17" s="14">
        <v>46.9</v>
      </c>
      <c r="E17" s="7">
        <v>5656</v>
      </c>
      <c r="F17" s="7">
        <v>6923</v>
      </c>
      <c r="G17" s="7">
        <f t="shared" si="0"/>
        <v>1267</v>
      </c>
      <c r="H17" s="79">
        <f t="shared" si="1"/>
        <v>1.08962</v>
      </c>
      <c r="I17" s="38">
        <f>D17/7235.3*I10</f>
        <v>0.1368431454120769</v>
      </c>
      <c r="J17" s="37">
        <f t="shared" si="2"/>
        <v>1.2264631454120769</v>
      </c>
      <c r="K17" s="39"/>
      <c r="L17" s="80"/>
      <c r="M17" s="53"/>
      <c r="N17" s="39"/>
      <c r="O17" s="82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10"/>
      <c r="AA17" s="10"/>
    </row>
    <row r="18" spans="1:27" x14ac:dyDescent="0.25">
      <c r="A18" s="36">
        <v>5</v>
      </c>
      <c r="B18" s="16" t="s">
        <v>22</v>
      </c>
      <c r="C18" s="2">
        <v>15705673</v>
      </c>
      <c r="D18" s="14">
        <v>70.599999999999994</v>
      </c>
      <c r="E18" s="7">
        <v>21949</v>
      </c>
      <c r="F18" s="7">
        <v>24341</v>
      </c>
      <c r="G18" s="7">
        <f t="shared" si="0"/>
        <v>2392</v>
      </c>
      <c r="H18" s="79">
        <f t="shared" si="1"/>
        <v>2.0571199999999998</v>
      </c>
      <c r="I18" s="38">
        <f>D18/7235.3*I10</f>
        <v>0.20599415919174047</v>
      </c>
      <c r="J18" s="37">
        <f t="shared" si="2"/>
        <v>2.2631141591917405</v>
      </c>
      <c r="K18" s="39"/>
      <c r="L18" s="80"/>
      <c r="M18" s="53"/>
      <c r="N18" s="39"/>
      <c r="O18" s="82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10"/>
      <c r="AA18" s="10"/>
    </row>
    <row r="19" spans="1:27" x14ac:dyDescent="0.25">
      <c r="A19" s="35">
        <v>6</v>
      </c>
      <c r="B19" s="16" t="s">
        <v>23</v>
      </c>
      <c r="C19" s="2">
        <v>15705735</v>
      </c>
      <c r="D19" s="14">
        <v>47.4</v>
      </c>
      <c r="E19" s="7">
        <v>1580</v>
      </c>
      <c r="F19" s="7">
        <v>1693</v>
      </c>
      <c r="G19" s="7">
        <f t="shared" si="0"/>
        <v>113</v>
      </c>
      <c r="H19" s="79">
        <f t="shared" si="1"/>
        <v>9.7180000000000002E-2</v>
      </c>
      <c r="I19" s="38">
        <f>D19/7235.3*I10</f>
        <v>0.13830202755932719</v>
      </c>
      <c r="J19" s="37">
        <f t="shared" si="2"/>
        <v>0.23548202755932718</v>
      </c>
      <c r="K19" s="39"/>
      <c r="L19" s="80"/>
      <c r="M19" s="53"/>
      <c r="N19" s="39"/>
      <c r="O19" s="82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10"/>
      <c r="AA19" s="10"/>
    </row>
    <row r="20" spans="1:27" x14ac:dyDescent="0.25">
      <c r="A20" s="35">
        <v>7</v>
      </c>
      <c r="B20" s="4" t="s">
        <v>24</v>
      </c>
      <c r="C20" s="2">
        <v>15705581</v>
      </c>
      <c r="D20" s="14">
        <v>42.2</v>
      </c>
      <c r="E20" s="7">
        <v>14448</v>
      </c>
      <c r="F20" s="7">
        <v>15820</v>
      </c>
      <c r="G20" s="7">
        <f t="shared" si="0"/>
        <v>1372</v>
      </c>
      <c r="H20" s="79">
        <f t="shared" si="1"/>
        <v>1.1799200000000001</v>
      </c>
      <c r="I20" s="38">
        <f>D20/7235.3*I10</f>
        <v>0.12312965322792421</v>
      </c>
      <c r="J20" s="37">
        <f t="shared" si="2"/>
        <v>1.3030496532279243</v>
      </c>
      <c r="K20" s="39"/>
      <c r="L20" s="80"/>
      <c r="M20" s="53"/>
      <c r="N20" s="39"/>
      <c r="O20" s="82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10"/>
      <c r="AA20" s="10"/>
    </row>
    <row r="21" spans="1:27" x14ac:dyDescent="0.25">
      <c r="A21" s="35">
        <v>8</v>
      </c>
      <c r="B21" s="16" t="s">
        <v>25</v>
      </c>
      <c r="C21" s="2">
        <v>15705529</v>
      </c>
      <c r="D21" s="14">
        <v>41.9</v>
      </c>
      <c r="E21" s="7">
        <v>15349</v>
      </c>
      <c r="F21" s="7">
        <v>15872</v>
      </c>
      <c r="G21" s="7">
        <f t="shared" si="0"/>
        <v>523</v>
      </c>
      <c r="H21" s="79">
        <f t="shared" si="1"/>
        <v>0.44978000000000001</v>
      </c>
      <c r="I21" s="38">
        <f>D21/7235.3*I10</f>
        <v>0.12225432393957403</v>
      </c>
      <c r="J21" s="37">
        <f t="shared" si="2"/>
        <v>0.57203432393957399</v>
      </c>
      <c r="K21" s="39"/>
      <c r="L21" s="80"/>
      <c r="M21" s="53"/>
      <c r="N21" s="39"/>
      <c r="O21" s="82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10"/>
      <c r="AA21" s="10"/>
    </row>
    <row r="22" spans="1:27" x14ac:dyDescent="0.25">
      <c r="A22" s="35">
        <v>9</v>
      </c>
      <c r="B22" s="4" t="s">
        <v>26</v>
      </c>
      <c r="C22" s="2">
        <v>15705761</v>
      </c>
      <c r="D22" s="14">
        <v>44.8</v>
      </c>
      <c r="E22" s="7">
        <v>16069</v>
      </c>
      <c r="F22" s="7">
        <v>17792</v>
      </c>
      <c r="G22" s="7">
        <f t="shared" si="0"/>
        <v>1723</v>
      </c>
      <c r="H22" s="79">
        <f t="shared" si="1"/>
        <v>1.4817799999999999</v>
      </c>
      <c r="I22" s="38">
        <f>D22/7235.3*I10</f>
        <v>0.13071584039362569</v>
      </c>
      <c r="J22" s="37">
        <f t="shared" si="2"/>
        <v>1.6124958403936256</v>
      </c>
      <c r="K22" s="39"/>
      <c r="L22" s="80"/>
      <c r="M22" s="53"/>
      <c r="N22" s="39"/>
      <c r="O22" s="82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10"/>
      <c r="AA22" s="10"/>
    </row>
    <row r="23" spans="1:27" x14ac:dyDescent="0.25">
      <c r="A23" s="35">
        <v>10</v>
      </c>
      <c r="B23" s="4" t="s">
        <v>27</v>
      </c>
      <c r="C23" s="2">
        <v>15705614</v>
      </c>
      <c r="D23" s="14">
        <v>62.1</v>
      </c>
      <c r="E23" s="7">
        <v>9580</v>
      </c>
      <c r="F23" s="7">
        <v>10362</v>
      </c>
      <c r="G23" s="7">
        <f t="shared" si="0"/>
        <v>782</v>
      </c>
      <c r="H23" s="79">
        <f t="shared" si="1"/>
        <v>0.67252000000000001</v>
      </c>
      <c r="I23" s="38">
        <f>D23/7235.3*I10</f>
        <v>0.18119316268848565</v>
      </c>
      <c r="J23" s="37">
        <f t="shared" si="2"/>
        <v>0.85371316268848563</v>
      </c>
      <c r="K23" s="39"/>
      <c r="L23" s="80"/>
      <c r="M23" s="53"/>
      <c r="N23" s="39"/>
      <c r="O23" s="82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10"/>
      <c r="AA23" s="10"/>
    </row>
    <row r="24" spans="1:27" x14ac:dyDescent="0.25">
      <c r="A24" s="35">
        <v>11</v>
      </c>
      <c r="B24" s="4" t="s">
        <v>28</v>
      </c>
      <c r="C24" s="2">
        <v>15705563</v>
      </c>
      <c r="D24" s="14">
        <v>72.8</v>
      </c>
      <c r="E24" s="7">
        <v>14484</v>
      </c>
      <c r="F24" s="7">
        <v>15808</v>
      </c>
      <c r="G24" s="7">
        <f t="shared" si="0"/>
        <v>1324</v>
      </c>
      <c r="H24" s="79">
        <f t="shared" si="1"/>
        <v>1.1386399999999999</v>
      </c>
      <c r="I24" s="38">
        <f>D24/7235.3*I10</f>
        <v>0.21241324063964173</v>
      </c>
      <c r="J24" s="37">
        <f t="shared" si="2"/>
        <v>1.3510532406396416</v>
      </c>
      <c r="K24" s="39"/>
      <c r="L24" s="80"/>
      <c r="M24" s="53"/>
      <c r="N24" s="39"/>
      <c r="O24" s="82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10"/>
      <c r="AA24" s="10"/>
    </row>
    <row r="25" spans="1:27" x14ac:dyDescent="0.25">
      <c r="A25" s="35">
        <v>12</v>
      </c>
      <c r="B25" s="4" t="s">
        <v>29</v>
      </c>
      <c r="C25" s="2">
        <v>15705671</v>
      </c>
      <c r="D25" s="14">
        <v>47</v>
      </c>
      <c r="E25" s="7">
        <v>18148</v>
      </c>
      <c r="F25" s="7">
        <v>19795</v>
      </c>
      <c r="G25" s="7">
        <f t="shared" si="0"/>
        <v>1647</v>
      </c>
      <c r="H25" s="79">
        <f t="shared" si="1"/>
        <v>1.41642</v>
      </c>
      <c r="I25" s="38">
        <f>D25/7235.3*I10</f>
        <v>0.13713492184152695</v>
      </c>
      <c r="J25" s="37">
        <f t="shared" si="2"/>
        <v>1.553554921841527</v>
      </c>
      <c r="K25" s="39"/>
      <c r="L25" s="80"/>
      <c r="M25" s="53"/>
      <c r="N25" s="39"/>
      <c r="O25" s="82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10"/>
      <c r="AA25" s="10"/>
    </row>
    <row r="26" spans="1:27" x14ac:dyDescent="0.25">
      <c r="A26" s="35">
        <v>13</v>
      </c>
      <c r="B26" s="81" t="s">
        <v>30</v>
      </c>
      <c r="C26" s="3">
        <v>15705541</v>
      </c>
      <c r="D26" s="14">
        <v>70.599999999999994</v>
      </c>
      <c r="E26" s="7">
        <v>20244</v>
      </c>
      <c r="F26" s="7">
        <v>22180</v>
      </c>
      <c r="G26" s="7">
        <f t="shared" si="0"/>
        <v>1936</v>
      </c>
      <c r="H26" s="79">
        <f t="shared" si="1"/>
        <v>1.66496</v>
      </c>
      <c r="I26" s="38">
        <f>D26/7235.3*I10</f>
        <v>0.20599415919174047</v>
      </c>
      <c r="J26" s="37">
        <f t="shared" si="2"/>
        <v>1.8709541591917405</v>
      </c>
      <c r="K26" s="39"/>
      <c r="L26" s="80"/>
      <c r="M26" s="53"/>
      <c r="N26" s="39"/>
      <c r="O26" s="82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10"/>
      <c r="AA26" s="10"/>
    </row>
    <row r="27" spans="1:27" x14ac:dyDescent="0.25">
      <c r="A27" s="35">
        <v>14</v>
      </c>
      <c r="B27" s="4" t="s">
        <v>31</v>
      </c>
      <c r="C27" s="3">
        <v>15705755</v>
      </c>
      <c r="D27" s="14">
        <v>47</v>
      </c>
      <c r="E27" s="7">
        <v>14540</v>
      </c>
      <c r="F27" s="7">
        <v>15630</v>
      </c>
      <c r="G27" s="7">
        <f t="shared" si="0"/>
        <v>1090</v>
      </c>
      <c r="H27" s="79">
        <f t="shared" si="1"/>
        <v>0.93740000000000001</v>
      </c>
      <c r="I27" s="38">
        <f>D27/7235.3*I10</f>
        <v>0.13713492184152695</v>
      </c>
      <c r="J27" s="37">
        <f t="shared" si="2"/>
        <v>1.074534921841527</v>
      </c>
      <c r="K27" s="39"/>
      <c r="L27" s="80"/>
      <c r="M27" s="53"/>
      <c r="N27" s="39"/>
      <c r="O27" s="82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10"/>
      <c r="AA27" s="10"/>
    </row>
    <row r="28" spans="1:27" x14ac:dyDescent="0.25">
      <c r="A28" s="35">
        <v>15</v>
      </c>
      <c r="B28" s="4" t="s">
        <v>32</v>
      </c>
      <c r="C28" s="2">
        <v>15705575</v>
      </c>
      <c r="D28" s="14">
        <v>42.2</v>
      </c>
      <c r="E28" s="7">
        <v>4403</v>
      </c>
      <c r="F28" s="7">
        <v>5031</v>
      </c>
      <c r="G28" s="7">
        <f t="shared" si="0"/>
        <v>628</v>
      </c>
      <c r="H28" s="79">
        <f t="shared" si="1"/>
        <v>0.54008</v>
      </c>
      <c r="I28" s="38">
        <f>D28/7235.3*I10</f>
        <v>0.12312965322792421</v>
      </c>
      <c r="J28" s="37">
        <f t="shared" si="2"/>
        <v>0.66320965322792425</v>
      </c>
      <c r="K28" s="39"/>
      <c r="L28" s="80"/>
      <c r="M28" s="53"/>
      <c r="N28" s="39"/>
      <c r="O28" s="82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10"/>
      <c r="AA28" s="10"/>
    </row>
    <row r="29" spans="1:27" x14ac:dyDescent="0.25">
      <c r="A29" s="35">
        <v>16</v>
      </c>
      <c r="B29" s="16" t="s">
        <v>33</v>
      </c>
      <c r="C29" s="2">
        <v>15705800</v>
      </c>
      <c r="D29" s="14">
        <v>42.8</v>
      </c>
      <c r="E29" s="7">
        <v>10793</v>
      </c>
      <c r="F29" s="7">
        <v>11795</v>
      </c>
      <c r="G29" s="7">
        <f t="shared" si="0"/>
        <v>1002</v>
      </c>
      <c r="H29" s="79">
        <f t="shared" si="1"/>
        <v>0.86171999999999993</v>
      </c>
      <c r="I29" s="38">
        <f>D29/7235.3*I10</f>
        <v>0.12488031180462456</v>
      </c>
      <c r="J29" s="37">
        <f t="shared" si="2"/>
        <v>0.98660031180462449</v>
      </c>
      <c r="K29" s="39"/>
      <c r="L29" s="80"/>
      <c r="M29" s="53"/>
      <c r="N29" s="39"/>
      <c r="O29" s="82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10"/>
      <c r="AA29" s="10"/>
    </row>
    <row r="30" spans="1:27" x14ac:dyDescent="0.25">
      <c r="A30" s="35">
        <v>17</v>
      </c>
      <c r="B30" s="4" t="s">
        <v>34</v>
      </c>
      <c r="C30" s="2">
        <v>15708273</v>
      </c>
      <c r="D30" s="14">
        <v>45.8</v>
      </c>
      <c r="E30" s="7">
        <v>5416</v>
      </c>
      <c r="F30" s="7">
        <v>5927</v>
      </c>
      <c r="G30" s="7">
        <f t="shared" si="0"/>
        <v>511</v>
      </c>
      <c r="H30" s="79">
        <f t="shared" si="1"/>
        <v>0.43945999999999996</v>
      </c>
      <c r="I30" s="38">
        <f>D30/7235.3*I10</f>
        <v>0.13363360468812627</v>
      </c>
      <c r="J30" s="37">
        <f t="shared" si="2"/>
        <v>0.5730936046881262</v>
      </c>
      <c r="K30" s="39"/>
      <c r="L30" s="80"/>
      <c r="M30" s="53"/>
      <c r="N30" s="39"/>
      <c r="O30" s="82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10"/>
      <c r="AA30" s="10"/>
    </row>
    <row r="31" spans="1:27" x14ac:dyDescent="0.25">
      <c r="A31" s="35">
        <v>18</v>
      </c>
      <c r="B31" s="81" t="s">
        <v>35</v>
      </c>
      <c r="C31" s="2">
        <v>15705659</v>
      </c>
      <c r="D31" s="14">
        <v>60.6</v>
      </c>
      <c r="E31" s="7">
        <v>19144</v>
      </c>
      <c r="F31" s="7">
        <v>21060</v>
      </c>
      <c r="G31" s="7">
        <f t="shared" si="0"/>
        <v>1916</v>
      </c>
      <c r="H31" s="79">
        <f t="shared" si="1"/>
        <v>1.6477599999999999</v>
      </c>
      <c r="I31" s="38">
        <f>D31/7235.3*I10</f>
        <v>0.17681651624673475</v>
      </c>
      <c r="J31" s="37">
        <f t="shared" si="2"/>
        <v>1.8245765162467347</v>
      </c>
      <c r="K31" s="39"/>
      <c r="L31" s="80"/>
      <c r="M31" s="53"/>
      <c r="N31" s="39"/>
      <c r="O31" s="82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10"/>
      <c r="AA31" s="10"/>
    </row>
    <row r="32" spans="1:27" x14ac:dyDescent="0.25">
      <c r="A32" s="35">
        <v>19</v>
      </c>
      <c r="B32" s="16" t="s">
        <v>36</v>
      </c>
      <c r="C32" s="19">
        <v>15705850</v>
      </c>
      <c r="D32" s="14">
        <v>71.599999999999994</v>
      </c>
      <c r="E32" s="7">
        <v>16847</v>
      </c>
      <c r="F32" s="7">
        <v>18405</v>
      </c>
      <c r="G32" s="7">
        <f t="shared" si="0"/>
        <v>1558</v>
      </c>
      <c r="H32" s="79">
        <f t="shared" si="1"/>
        <v>1.33988</v>
      </c>
      <c r="I32" s="38">
        <f>D32/7235.3*I10</f>
        <v>0.20891192348624107</v>
      </c>
      <c r="J32" s="37">
        <f t="shared" si="2"/>
        <v>1.5487919234862411</v>
      </c>
      <c r="K32" s="39"/>
      <c r="L32" s="80"/>
      <c r="M32" s="53"/>
      <c r="N32" s="39"/>
      <c r="O32" s="82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10"/>
      <c r="AA32" s="10"/>
    </row>
    <row r="33" spans="1:28" x14ac:dyDescent="0.25">
      <c r="A33" s="35">
        <v>20</v>
      </c>
      <c r="B33" s="4" t="s">
        <v>37</v>
      </c>
      <c r="C33" s="19">
        <v>15705665</v>
      </c>
      <c r="D33" s="14">
        <v>46.3</v>
      </c>
      <c r="E33" s="8">
        <v>8733</v>
      </c>
      <c r="F33" s="8">
        <v>9737</v>
      </c>
      <c r="G33" s="8">
        <f t="shared" si="0"/>
        <v>1004</v>
      </c>
      <c r="H33" s="79">
        <f t="shared" si="1"/>
        <v>0.86343999999999999</v>
      </c>
      <c r="I33" s="38">
        <f>D33/7235.3*I10</f>
        <v>0.13509248683537656</v>
      </c>
      <c r="J33" s="37">
        <f t="shared" si="2"/>
        <v>0.99853248683537654</v>
      </c>
      <c r="K33" s="39"/>
      <c r="L33" s="80"/>
      <c r="M33" s="53"/>
      <c r="N33" s="39"/>
      <c r="O33" s="82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10"/>
      <c r="AA33" s="10"/>
    </row>
    <row r="34" spans="1:28" x14ac:dyDescent="0.25">
      <c r="A34" s="45">
        <v>21</v>
      </c>
      <c r="B34" s="41" t="s">
        <v>38</v>
      </c>
      <c r="C34" s="42">
        <v>15708400</v>
      </c>
      <c r="D34" s="43">
        <v>70.099999999999994</v>
      </c>
      <c r="E34" s="8">
        <v>11904</v>
      </c>
      <c r="F34" s="8">
        <v>11985</v>
      </c>
      <c r="G34" s="8">
        <f t="shared" si="0"/>
        <v>81</v>
      </c>
      <c r="H34" s="54">
        <f t="shared" si="1"/>
        <v>6.966E-2</v>
      </c>
      <c r="I34" s="38">
        <f>D34/7235.3*I10</f>
        <v>0.20453527704449018</v>
      </c>
      <c r="J34" s="46">
        <f t="shared" si="2"/>
        <v>0.2741952770444902</v>
      </c>
      <c r="K34" s="39"/>
      <c r="L34" s="80"/>
      <c r="M34" s="53"/>
      <c r="N34" s="39"/>
      <c r="O34" s="82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10"/>
      <c r="AA34" s="10"/>
    </row>
    <row r="35" spans="1:28" x14ac:dyDescent="0.25">
      <c r="A35" s="45">
        <v>22</v>
      </c>
      <c r="B35" s="41" t="s">
        <v>39</v>
      </c>
      <c r="C35" s="42">
        <v>15705816</v>
      </c>
      <c r="D35" s="43">
        <v>48.1</v>
      </c>
      <c r="E35" s="8">
        <v>7411</v>
      </c>
      <c r="F35" s="8">
        <v>8144</v>
      </c>
      <c r="G35" s="8">
        <f t="shared" si="0"/>
        <v>733</v>
      </c>
      <c r="H35" s="54">
        <f t="shared" si="1"/>
        <v>0.63037999999999994</v>
      </c>
      <c r="I35" s="38">
        <f>D35/7235.3*I10</f>
        <v>0.14034446256547758</v>
      </c>
      <c r="J35" s="46">
        <f t="shared" si="2"/>
        <v>0.77072446256547755</v>
      </c>
      <c r="K35" s="39"/>
      <c r="L35" s="80"/>
      <c r="M35" s="53"/>
      <c r="N35" s="39"/>
      <c r="O35" s="82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10"/>
      <c r="AA35" s="10"/>
    </row>
    <row r="36" spans="1:28" x14ac:dyDescent="0.25">
      <c r="A36" s="45">
        <v>23</v>
      </c>
      <c r="B36" s="41" t="s">
        <v>40</v>
      </c>
      <c r="C36" s="42">
        <v>15705524</v>
      </c>
      <c r="D36" s="43">
        <v>42</v>
      </c>
      <c r="E36" s="8">
        <v>7874</v>
      </c>
      <c r="F36" s="8">
        <v>8748</v>
      </c>
      <c r="G36" s="8">
        <f t="shared" si="0"/>
        <v>874</v>
      </c>
      <c r="H36" s="54">
        <f>42*0.015</f>
        <v>0.63</v>
      </c>
      <c r="I36" s="38">
        <f>D36/7235.3*I10</f>
        <v>0.12254610036902409</v>
      </c>
      <c r="J36" s="46">
        <f t="shared" si="2"/>
        <v>0.75254610036902414</v>
      </c>
      <c r="K36" s="39"/>
      <c r="L36" s="80"/>
      <c r="M36" s="53"/>
      <c r="N36" s="39"/>
      <c r="O36" s="82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10"/>
      <c r="AA36" s="10"/>
    </row>
    <row r="37" spans="1:28" x14ac:dyDescent="0.25">
      <c r="A37" s="45">
        <v>24</v>
      </c>
      <c r="B37" s="41" t="s">
        <v>41</v>
      </c>
      <c r="C37" s="42">
        <v>15705585</v>
      </c>
      <c r="D37" s="43">
        <v>41.4</v>
      </c>
      <c r="E37" s="8">
        <v>9021</v>
      </c>
      <c r="F37" s="8">
        <v>9698</v>
      </c>
      <c r="G37" s="8">
        <f t="shared" si="0"/>
        <v>677</v>
      </c>
      <c r="H37" s="54">
        <f t="shared" ref="H37:H42" si="3">G37*0.00086</f>
        <v>0.58221999999999996</v>
      </c>
      <c r="I37" s="38">
        <f>D37/7235.3*I10</f>
        <v>0.12079544179232375</v>
      </c>
      <c r="J37" s="46">
        <f t="shared" si="2"/>
        <v>0.70301544179232367</v>
      </c>
      <c r="K37" s="39"/>
      <c r="L37" s="80"/>
      <c r="M37" s="53"/>
      <c r="N37" s="39"/>
      <c r="O37" s="82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10"/>
      <c r="AA37" s="10"/>
    </row>
    <row r="38" spans="1:28" x14ac:dyDescent="0.25">
      <c r="A38" s="45">
        <v>25</v>
      </c>
      <c r="B38" s="41" t="s">
        <v>42</v>
      </c>
      <c r="C38" s="44">
        <v>15705746</v>
      </c>
      <c r="D38" s="43">
        <v>45.8</v>
      </c>
      <c r="E38" s="8">
        <v>9695</v>
      </c>
      <c r="F38" s="8">
        <v>11178</v>
      </c>
      <c r="G38" s="8">
        <f t="shared" si="0"/>
        <v>1483</v>
      </c>
      <c r="H38" s="54">
        <f t="shared" si="3"/>
        <v>1.27538</v>
      </c>
      <c r="I38" s="38">
        <f>D38/7235.3*I10</f>
        <v>0.13363360468812627</v>
      </c>
      <c r="J38" s="46">
        <f t="shared" si="2"/>
        <v>1.4090136046881263</v>
      </c>
      <c r="K38" s="39"/>
      <c r="L38" s="80"/>
      <c r="M38" s="53"/>
      <c r="N38" s="39"/>
      <c r="O38" s="82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10"/>
      <c r="AA38" s="10"/>
    </row>
    <row r="39" spans="1:28" x14ac:dyDescent="0.25">
      <c r="A39" s="45">
        <v>26</v>
      </c>
      <c r="B39" s="41" t="s">
        <v>43</v>
      </c>
      <c r="C39" s="44">
        <v>15705829</v>
      </c>
      <c r="D39" s="43">
        <v>60.4</v>
      </c>
      <c r="E39" s="8">
        <v>18253</v>
      </c>
      <c r="F39" s="8">
        <v>20005</v>
      </c>
      <c r="G39" s="8">
        <f t="shared" si="0"/>
        <v>1752</v>
      </c>
      <c r="H39" s="54">
        <f t="shared" si="3"/>
        <v>1.5067200000000001</v>
      </c>
      <c r="I39" s="38">
        <f>D39/7235.3*I10</f>
        <v>0.17623296338783465</v>
      </c>
      <c r="J39" s="46">
        <f t="shared" si="2"/>
        <v>1.6829529633878346</v>
      </c>
      <c r="K39" s="39"/>
      <c r="L39" s="80"/>
      <c r="M39" s="53"/>
      <c r="N39" s="39"/>
      <c r="O39" s="82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10"/>
      <c r="AA39" s="10"/>
    </row>
    <row r="40" spans="1:28" x14ac:dyDescent="0.25">
      <c r="A40" s="45">
        <v>27</v>
      </c>
      <c r="B40" s="41" t="s">
        <v>44</v>
      </c>
      <c r="C40" s="44">
        <v>15705815</v>
      </c>
      <c r="D40" s="43">
        <v>72.099999999999994</v>
      </c>
      <c r="E40" s="8">
        <v>15483</v>
      </c>
      <c r="F40" s="8">
        <v>17000</v>
      </c>
      <c r="G40" s="8">
        <f t="shared" si="0"/>
        <v>1517</v>
      </c>
      <c r="H40" s="54">
        <f t="shared" si="3"/>
        <v>1.3046199999999999</v>
      </c>
      <c r="I40" s="38">
        <f>D40/7235.3*I10</f>
        <v>0.21037080563349134</v>
      </c>
      <c r="J40" s="46">
        <f t="shared" si="2"/>
        <v>1.5149908056334913</v>
      </c>
      <c r="K40" s="39"/>
      <c r="L40" s="80"/>
      <c r="M40" s="53"/>
      <c r="N40" s="39"/>
      <c r="O40" s="82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10"/>
      <c r="AA40" s="10"/>
    </row>
    <row r="41" spans="1:28" x14ac:dyDescent="0.25">
      <c r="A41" s="45">
        <v>28</v>
      </c>
      <c r="B41" s="41" t="s">
        <v>45</v>
      </c>
      <c r="C41" s="44">
        <v>15705586</v>
      </c>
      <c r="D41" s="43">
        <v>46.9</v>
      </c>
      <c r="E41" s="8">
        <v>12573</v>
      </c>
      <c r="F41" s="8">
        <v>13818</v>
      </c>
      <c r="G41" s="8">
        <f t="shared" si="0"/>
        <v>1245</v>
      </c>
      <c r="H41" s="54">
        <f t="shared" si="3"/>
        <v>1.0707</v>
      </c>
      <c r="I41" s="38">
        <f>D41/7235.3*I10</f>
        <v>0.1368431454120769</v>
      </c>
      <c r="J41" s="46">
        <f t="shared" si="2"/>
        <v>1.2075431454120769</v>
      </c>
      <c r="K41" s="39"/>
      <c r="L41" s="80"/>
      <c r="M41" s="53"/>
      <c r="N41" s="39"/>
      <c r="O41" s="82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10"/>
      <c r="AA41" s="10"/>
    </row>
    <row r="42" spans="1:28" x14ac:dyDescent="0.25">
      <c r="A42" s="45">
        <v>29</v>
      </c>
      <c r="B42" s="41" t="s">
        <v>150</v>
      </c>
      <c r="C42" s="44">
        <v>16721754</v>
      </c>
      <c r="D42" s="43">
        <v>70</v>
      </c>
      <c r="E42" s="8">
        <v>5912</v>
      </c>
      <c r="F42" s="8">
        <v>5912</v>
      </c>
      <c r="G42" s="8">
        <f t="shared" si="0"/>
        <v>0</v>
      </c>
      <c r="H42" s="54">
        <f t="shared" si="3"/>
        <v>0</v>
      </c>
      <c r="I42" s="38">
        <f>D42/7235.3*I10</f>
        <v>0.20424350061504015</v>
      </c>
      <c r="J42" s="46">
        <f t="shared" si="2"/>
        <v>0.20424350061504015</v>
      </c>
      <c r="K42" s="39"/>
      <c r="L42" s="80"/>
      <c r="M42" s="53"/>
      <c r="N42" s="39"/>
      <c r="O42" s="82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10"/>
      <c r="AA42" s="10"/>
    </row>
    <row r="43" spans="1:28" hidden="1" x14ac:dyDescent="0.25">
      <c r="A43" s="45"/>
      <c r="B43" s="41"/>
      <c r="C43" s="44"/>
      <c r="D43" s="43"/>
      <c r="E43" s="8"/>
      <c r="F43" s="8"/>
      <c r="G43" s="8"/>
      <c r="H43" s="54"/>
      <c r="I43" s="38">
        <f t="shared" ref="I43" si="4">D43/7235.3*I12</f>
        <v>0</v>
      </c>
      <c r="J43" s="46"/>
      <c r="K43" s="39"/>
      <c r="L43" s="80"/>
      <c r="M43" s="53"/>
      <c r="N43" s="82"/>
      <c r="O43" s="82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10"/>
      <c r="AA43" s="10"/>
      <c r="AB43" s="10"/>
    </row>
    <row r="44" spans="1:28" x14ac:dyDescent="0.25">
      <c r="A44" s="45">
        <v>30</v>
      </c>
      <c r="B44" s="41" t="s">
        <v>46</v>
      </c>
      <c r="C44" s="44">
        <v>15705525</v>
      </c>
      <c r="D44" s="43">
        <v>47.4</v>
      </c>
      <c r="E44" s="8">
        <v>10868</v>
      </c>
      <c r="F44" s="8">
        <v>11018</v>
      </c>
      <c r="G44" s="8">
        <f t="shared" si="0"/>
        <v>150</v>
      </c>
      <c r="H44" s="54">
        <f t="shared" ref="H44:H107" si="5">G44*0.00086</f>
        <v>0.129</v>
      </c>
      <c r="I44" s="38">
        <f>D44/7235.3*I10</f>
        <v>0.13830202755932719</v>
      </c>
      <c r="J44" s="46">
        <f t="shared" si="2"/>
        <v>0.26730202755932719</v>
      </c>
      <c r="K44" s="39"/>
      <c r="L44" s="80"/>
      <c r="M44" s="53"/>
      <c r="N44" s="39"/>
      <c r="O44" s="82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10"/>
      <c r="AA44" s="10"/>
    </row>
    <row r="45" spans="1:28" x14ac:dyDescent="0.25">
      <c r="A45" s="45">
        <v>31</v>
      </c>
      <c r="B45" s="41" t="s">
        <v>47</v>
      </c>
      <c r="C45" s="44">
        <v>15705724</v>
      </c>
      <c r="D45" s="43">
        <v>43.2</v>
      </c>
      <c r="E45" s="8">
        <v>8430</v>
      </c>
      <c r="F45" s="8">
        <v>8430</v>
      </c>
      <c r="G45" s="8">
        <f t="shared" si="0"/>
        <v>0</v>
      </c>
      <c r="H45" s="54">
        <f t="shared" si="5"/>
        <v>0</v>
      </c>
      <c r="I45" s="38">
        <f>D45/7235.3*I10</f>
        <v>0.12604741752242479</v>
      </c>
      <c r="J45" s="46">
        <f t="shared" si="2"/>
        <v>0.12604741752242479</v>
      </c>
      <c r="K45" s="39"/>
      <c r="L45" s="80"/>
      <c r="M45" s="53"/>
      <c r="N45" s="39"/>
      <c r="O45" s="82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10"/>
      <c r="AA45" s="10"/>
    </row>
    <row r="46" spans="1:28" x14ac:dyDescent="0.25">
      <c r="A46" s="45">
        <v>32</v>
      </c>
      <c r="B46" s="41" t="s">
        <v>48</v>
      </c>
      <c r="C46" s="44">
        <v>15705733</v>
      </c>
      <c r="D46" s="43">
        <v>41.7</v>
      </c>
      <c r="E46" s="8">
        <v>8539</v>
      </c>
      <c r="F46" s="8">
        <v>8639</v>
      </c>
      <c r="G46" s="8">
        <f t="shared" si="0"/>
        <v>100</v>
      </c>
      <c r="H46" s="54">
        <f t="shared" si="5"/>
        <v>8.5999999999999993E-2</v>
      </c>
      <c r="I46" s="38">
        <f>D46/7235.3*I10</f>
        <v>0.12167077108067392</v>
      </c>
      <c r="J46" s="46">
        <f t="shared" si="2"/>
        <v>0.20767077108067392</v>
      </c>
      <c r="K46" s="39"/>
      <c r="L46" s="80"/>
      <c r="M46" s="53"/>
      <c r="N46" s="39"/>
      <c r="O46" s="82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10"/>
      <c r="AA46" s="10"/>
    </row>
    <row r="47" spans="1:28" x14ac:dyDescent="0.25">
      <c r="A47" s="45">
        <v>33</v>
      </c>
      <c r="B47" s="41" t="s">
        <v>49</v>
      </c>
      <c r="C47" s="44">
        <v>15705600</v>
      </c>
      <c r="D47" s="43">
        <v>46</v>
      </c>
      <c r="E47" s="8">
        <v>12497</v>
      </c>
      <c r="F47" s="8">
        <v>13752</v>
      </c>
      <c r="G47" s="8">
        <f t="shared" si="0"/>
        <v>1255</v>
      </c>
      <c r="H47" s="54">
        <f t="shared" si="5"/>
        <v>1.0792999999999999</v>
      </c>
      <c r="I47" s="38">
        <f>D47/7235.3*I10</f>
        <v>0.1342171575470264</v>
      </c>
      <c r="J47" s="46">
        <f t="shared" si="2"/>
        <v>1.2135171575470263</v>
      </c>
      <c r="K47" s="39"/>
      <c r="L47" s="80"/>
      <c r="M47" s="53"/>
      <c r="N47" s="39"/>
      <c r="O47" s="82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10"/>
      <c r="AA47" s="10"/>
    </row>
    <row r="48" spans="1:28" x14ac:dyDescent="0.25">
      <c r="A48" s="45">
        <v>34</v>
      </c>
      <c r="B48" s="41" t="s">
        <v>50</v>
      </c>
      <c r="C48" s="44">
        <v>15705534</v>
      </c>
      <c r="D48" s="43">
        <v>60.6</v>
      </c>
      <c r="E48" s="8">
        <v>17387</v>
      </c>
      <c r="F48" s="8">
        <v>19148</v>
      </c>
      <c r="G48" s="8">
        <f t="shared" si="0"/>
        <v>1761</v>
      </c>
      <c r="H48" s="54">
        <f t="shared" si="5"/>
        <v>1.5144599999999999</v>
      </c>
      <c r="I48" s="38">
        <f>D48/7235.3*I10</f>
        <v>0.17681651624673475</v>
      </c>
      <c r="J48" s="46">
        <f t="shared" si="2"/>
        <v>1.6912765162467347</v>
      </c>
      <c r="K48" s="39"/>
      <c r="L48" s="80"/>
      <c r="M48" s="53"/>
      <c r="N48" s="39"/>
      <c r="O48" s="82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10"/>
      <c r="AA48" s="10"/>
    </row>
    <row r="49" spans="1:27" x14ac:dyDescent="0.25">
      <c r="A49" s="45">
        <v>35</v>
      </c>
      <c r="B49" s="41" t="s">
        <v>51</v>
      </c>
      <c r="C49" s="47">
        <v>15705677</v>
      </c>
      <c r="D49" s="43">
        <v>72.2</v>
      </c>
      <c r="E49" s="8">
        <v>7921</v>
      </c>
      <c r="F49" s="8">
        <v>7921</v>
      </c>
      <c r="G49" s="8">
        <f t="shared" si="0"/>
        <v>0</v>
      </c>
      <c r="H49" s="54">
        <f t="shared" si="5"/>
        <v>0</v>
      </c>
      <c r="I49" s="38">
        <f>D49/7235.3*I10</f>
        <v>0.21066258206294142</v>
      </c>
      <c r="J49" s="46">
        <f t="shared" si="2"/>
        <v>0.21066258206294142</v>
      </c>
      <c r="K49" s="39"/>
      <c r="L49" s="80"/>
      <c r="M49" s="53"/>
      <c r="N49" s="39"/>
      <c r="O49" s="82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10"/>
      <c r="AA49" s="10"/>
    </row>
    <row r="50" spans="1:27" x14ac:dyDescent="0.25">
      <c r="A50" s="45">
        <v>36</v>
      </c>
      <c r="B50" s="41" t="s">
        <v>52</v>
      </c>
      <c r="C50" s="44">
        <v>15705691</v>
      </c>
      <c r="D50" s="43">
        <v>46.5</v>
      </c>
      <c r="E50" s="8">
        <v>6340</v>
      </c>
      <c r="F50" s="8">
        <v>6974</v>
      </c>
      <c r="G50" s="8">
        <f t="shared" si="0"/>
        <v>634</v>
      </c>
      <c r="H50" s="54">
        <f t="shared" si="5"/>
        <v>0.54523999999999995</v>
      </c>
      <c r="I50" s="38">
        <f>D50/7235.3*I10</f>
        <v>0.13567603969427666</v>
      </c>
      <c r="J50" s="46">
        <f>H50+I50</f>
        <v>0.68091603969427661</v>
      </c>
      <c r="K50" s="39"/>
      <c r="L50" s="80"/>
      <c r="M50" s="53"/>
      <c r="N50" s="39"/>
      <c r="O50" s="82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10"/>
      <c r="AA50" s="10"/>
    </row>
    <row r="51" spans="1:27" x14ac:dyDescent="0.25">
      <c r="A51" s="48">
        <v>37</v>
      </c>
      <c r="B51" s="83" t="s">
        <v>53</v>
      </c>
      <c r="C51" s="44">
        <v>15730459</v>
      </c>
      <c r="D51" s="49">
        <v>69.5</v>
      </c>
      <c r="E51" s="8">
        <v>17850</v>
      </c>
      <c r="F51" s="8">
        <v>19850</v>
      </c>
      <c r="G51" s="8">
        <f t="shared" si="0"/>
        <v>2000</v>
      </c>
      <c r="H51" s="54">
        <f t="shared" si="5"/>
        <v>1.72</v>
      </c>
      <c r="I51" s="38">
        <f>D51/7235.3*I10</f>
        <v>0.20278461846778986</v>
      </c>
      <c r="J51" s="50">
        <f>H51+I51</f>
        <v>1.9227846184677899</v>
      </c>
      <c r="K51" s="39"/>
      <c r="L51" s="80"/>
      <c r="M51" s="53"/>
      <c r="N51" s="39"/>
      <c r="O51" s="82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10"/>
      <c r="AA51" s="10"/>
    </row>
    <row r="52" spans="1:27" x14ac:dyDescent="0.25">
      <c r="A52" s="45">
        <v>38</v>
      </c>
      <c r="B52" s="41" t="s">
        <v>54</v>
      </c>
      <c r="C52" s="51">
        <v>15705514</v>
      </c>
      <c r="D52" s="43">
        <v>47</v>
      </c>
      <c r="E52" s="8">
        <v>2886</v>
      </c>
      <c r="F52" s="8">
        <v>2896</v>
      </c>
      <c r="G52" s="8">
        <f t="shared" si="0"/>
        <v>10</v>
      </c>
      <c r="H52" s="54">
        <f t="shared" si="5"/>
        <v>8.6E-3</v>
      </c>
      <c r="I52" s="38">
        <f>D52/7235.3*I10</f>
        <v>0.13713492184152695</v>
      </c>
      <c r="J52" s="50">
        <f>H52+I52</f>
        <v>0.14573492184152695</v>
      </c>
      <c r="K52" s="39"/>
      <c r="L52" s="80"/>
      <c r="M52" s="53"/>
      <c r="N52" s="39"/>
      <c r="O52" s="82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10"/>
      <c r="AA52" s="10"/>
    </row>
    <row r="53" spans="1:27" x14ac:dyDescent="0.25">
      <c r="A53" s="45">
        <v>39</v>
      </c>
      <c r="B53" s="52" t="s">
        <v>55</v>
      </c>
      <c r="C53" s="44">
        <v>15705660</v>
      </c>
      <c r="D53" s="43">
        <v>43.1</v>
      </c>
      <c r="E53" s="8">
        <v>4087</v>
      </c>
      <c r="F53" s="8">
        <v>4162</v>
      </c>
      <c r="G53" s="8">
        <f t="shared" si="0"/>
        <v>75</v>
      </c>
      <c r="H53" s="54">
        <f t="shared" si="5"/>
        <v>6.4500000000000002E-2</v>
      </c>
      <c r="I53" s="38">
        <f>D53/7235.3*I10</f>
        <v>0.12575564109297471</v>
      </c>
      <c r="J53" s="46">
        <f t="shared" si="2"/>
        <v>0.19025564109297471</v>
      </c>
      <c r="K53" s="39"/>
      <c r="L53" s="80"/>
      <c r="M53" s="53"/>
      <c r="N53" s="39"/>
      <c r="O53" s="82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10"/>
      <c r="AA53" s="10"/>
    </row>
    <row r="54" spans="1:27" x14ac:dyDescent="0.25">
      <c r="A54" s="35">
        <v>40</v>
      </c>
      <c r="B54" s="4" t="s">
        <v>56</v>
      </c>
      <c r="C54" s="2">
        <v>15705539</v>
      </c>
      <c r="D54" s="14">
        <v>41.4</v>
      </c>
      <c r="E54" s="8">
        <v>8034</v>
      </c>
      <c r="F54" s="8">
        <v>8128</v>
      </c>
      <c r="G54" s="8">
        <f t="shared" si="0"/>
        <v>94</v>
      </c>
      <c r="H54" s="79">
        <f t="shared" si="5"/>
        <v>8.0839999999999995E-2</v>
      </c>
      <c r="I54" s="38">
        <f>D54/7235.3*I10</f>
        <v>0.12079544179232375</v>
      </c>
      <c r="J54" s="37">
        <f t="shared" si="2"/>
        <v>0.20163544179232373</v>
      </c>
      <c r="K54" s="39"/>
      <c r="L54" s="80"/>
      <c r="M54" s="53"/>
      <c r="N54" s="39"/>
      <c r="O54" s="82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10"/>
      <c r="AA54" s="10"/>
    </row>
    <row r="55" spans="1:27" x14ac:dyDescent="0.25">
      <c r="A55" s="35">
        <v>41</v>
      </c>
      <c r="B55" s="4" t="s">
        <v>57</v>
      </c>
      <c r="C55" s="2">
        <v>15705823</v>
      </c>
      <c r="D55" s="14">
        <v>45.9</v>
      </c>
      <c r="E55" s="7">
        <v>7476</v>
      </c>
      <c r="F55" s="8">
        <v>8658</v>
      </c>
      <c r="G55" s="8">
        <f t="shared" si="0"/>
        <v>1182</v>
      </c>
      <c r="H55" s="79">
        <f t="shared" si="5"/>
        <v>1.0165199999999999</v>
      </c>
      <c r="I55" s="38">
        <f>D55/7235.3*I10</f>
        <v>0.13392538111757632</v>
      </c>
      <c r="J55" s="37">
        <f t="shared" si="2"/>
        <v>1.1504453811175761</v>
      </c>
      <c r="K55" s="39"/>
      <c r="L55" s="80"/>
      <c r="M55" s="53"/>
      <c r="N55" s="39"/>
      <c r="O55" s="82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10"/>
      <c r="AA55" s="10"/>
    </row>
    <row r="56" spans="1:27" x14ac:dyDescent="0.25">
      <c r="A56" s="35">
        <v>42</v>
      </c>
      <c r="B56" s="4" t="s">
        <v>58</v>
      </c>
      <c r="C56" s="2">
        <v>15705552</v>
      </c>
      <c r="D56" s="14">
        <v>60.8</v>
      </c>
      <c r="E56" s="7">
        <v>16899</v>
      </c>
      <c r="F56" s="8">
        <v>18191</v>
      </c>
      <c r="G56" s="8">
        <f t="shared" si="0"/>
        <v>1292</v>
      </c>
      <c r="H56" s="79">
        <f t="shared" si="5"/>
        <v>1.1111199999999999</v>
      </c>
      <c r="I56" s="38">
        <f>D56/7235.3*I10</f>
        <v>0.17740006910563488</v>
      </c>
      <c r="J56" s="37">
        <f t="shared" si="2"/>
        <v>1.2885200691056347</v>
      </c>
      <c r="K56" s="39"/>
      <c r="L56" s="80"/>
      <c r="M56" s="53"/>
      <c r="N56" s="39"/>
      <c r="O56" s="82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10"/>
      <c r="AA56" s="10"/>
    </row>
    <row r="57" spans="1:27" x14ac:dyDescent="0.25">
      <c r="A57" s="35">
        <v>43</v>
      </c>
      <c r="B57" s="84" t="s">
        <v>59</v>
      </c>
      <c r="C57" s="2">
        <v>15705663</v>
      </c>
      <c r="D57" s="14">
        <v>72.2</v>
      </c>
      <c r="E57" s="7">
        <v>1610</v>
      </c>
      <c r="F57" s="8">
        <v>1739</v>
      </c>
      <c r="G57" s="8">
        <f t="shared" si="0"/>
        <v>129</v>
      </c>
      <c r="H57" s="79">
        <f t="shared" si="5"/>
        <v>0.11094</v>
      </c>
      <c r="I57" s="38">
        <f>D57/7235.3*I10</f>
        <v>0.21066258206294142</v>
      </c>
      <c r="J57" s="37">
        <f t="shared" si="2"/>
        <v>0.3216025820629414</v>
      </c>
      <c r="K57" s="39"/>
      <c r="L57" s="80"/>
      <c r="M57" s="53"/>
      <c r="N57" s="39"/>
      <c r="O57" s="82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10"/>
      <c r="AA57" s="10"/>
    </row>
    <row r="58" spans="1:27" x14ac:dyDescent="0.25">
      <c r="A58" s="35">
        <v>44</v>
      </c>
      <c r="B58" s="4" t="s">
        <v>60</v>
      </c>
      <c r="C58" s="2">
        <v>15705515</v>
      </c>
      <c r="D58" s="14">
        <v>46.3</v>
      </c>
      <c r="E58" s="7">
        <v>13402</v>
      </c>
      <c r="F58" s="8">
        <v>14117</v>
      </c>
      <c r="G58" s="8">
        <f t="shared" si="0"/>
        <v>715</v>
      </c>
      <c r="H58" s="79">
        <f t="shared" si="5"/>
        <v>0.6149</v>
      </c>
      <c r="I58" s="38">
        <f>D58/7235.3*I10</f>
        <v>0.13509248683537656</v>
      </c>
      <c r="J58" s="37">
        <f t="shared" si="2"/>
        <v>0.74999248683537656</v>
      </c>
      <c r="K58" s="39"/>
      <c r="L58" s="80"/>
      <c r="M58" s="53"/>
      <c r="N58" s="39"/>
      <c r="O58" s="82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10"/>
      <c r="AA58" s="10"/>
    </row>
    <row r="59" spans="1:27" x14ac:dyDescent="0.25">
      <c r="A59" s="35">
        <v>45</v>
      </c>
      <c r="B59" s="4" t="s">
        <v>61</v>
      </c>
      <c r="C59" s="2">
        <v>15705549</v>
      </c>
      <c r="D59" s="14">
        <v>69.7</v>
      </c>
      <c r="E59" s="7">
        <v>12557</v>
      </c>
      <c r="F59" s="8">
        <v>14421</v>
      </c>
      <c r="G59" s="8">
        <f t="shared" si="0"/>
        <v>1864</v>
      </c>
      <c r="H59" s="79">
        <f t="shared" si="5"/>
        <v>1.60304</v>
      </c>
      <c r="I59" s="38">
        <f>D59/7235.3*I10</f>
        <v>0.20336817132668999</v>
      </c>
      <c r="J59" s="37">
        <f t="shared" si="2"/>
        <v>1.80640817132669</v>
      </c>
      <c r="K59" s="39"/>
      <c r="L59" s="80"/>
      <c r="M59" s="53"/>
      <c r="N59" s="39"/>
      <c r="O59" s="82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10"/>
      <c r="AA59" s="10"/>
    </row>
    <row r="60" spans="1:27" x14ac:dyDescent="0.25">
      <c r="A60" s="35">
        <v>46</v>
      </c>
      <c r="B60" s="4" t="s">
        <v>62</v>
      </c>
      <c r="C60" s="2">
        <v>15705742</v>
      </c>
      <c r="D60" s="14">
        <v>47.9</v>
      </c>
      <c r="E60" s="7">
        <v>11765</v>
      </c>
      <c r="F60" s="8">
        <v>13191</v>
      </c>
      <c r="G60" s="8">
        <f t="shared" si="0"/>
        <v>1426</v>
      </c>
      <c r="H60" s="79">
        <f t="shared" si="5"/>
        <v>1.2263599999999999</v>
      </c>
      <c r="I60" s="38">
        <f>D60/7235.3*I10</f>
        <v>0.13976090970657748</v>
      </c>
      <c r="J60" s="37">
        <f t="shared" si="2"/>
        <v>1.3661209097065774</v>
      </c>
      <c r="K60" s="39"/>
      <c r="L60" s="80"/>
      <c r="M60" s="53"/>
      <c r="N60" s="39"/>
      <c r="O60" s="82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10"/>
      <c r="AA60" s="10"/>
    </row>
    <row r="61" spans="1:27" x14ac:dyDescent="0.25">
      <c r="A61" s="35">
        <v>47</v>
      </c>
      <c r="B61" s="4" t="s">
        <v>63</v>
      </c>
      <c r="C61" s="2">
        <v>15705719</v>
      </c>
      <c r="D61" s="14">
        <v>42.4</v>
      </c>
      <c r="E61" s="7">
        <v>9928</v>
      </c>
      <c r="F61" s="8">
        <v>11300</v>
      </c>
      <c r="G61" s="8">
        <f t="shared" si="0"/>
        <v>1372</v>
      </c>
      <c r="H61" s="79">
        <f t="shared" si="5"/>
        <v>1.1799200000000001</v>
      </c>
      <c r="I61" s="38">
        <f>D61/7235.3*I10</f>
        <v>0.12371320608682432</v>
      </c>
      <c r="J61" s="37">
        <f t="shared" si="2"/>
        <v>1.3036332060868243</v>
      </c>
      <c r="K61" s="39"/>
      <c r="L61" s="80"/>
      <c r="M61" s="53"/>
      <c r="N61" s="39"/>
      <c r="O61" s="82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10"/>
      <c r="AA61" s="10"/>
    </row>
    <row r="62" spans="1:27" x14ac:dyDescent="0.25">
      <c r="A62" s="35">
        <v>48</v>
      </c>
      <c r="B62" s="4" t="s">
        <v>56</v>
      </c>
      <c r="C62" s="2">
        <v>15702590</v>
      </c>
      <c r="D62" s="14">
        <v>41.7</v>
      </c>
      <c r="E62" s="7">
        <v>12987</v>
      </c>
      <c r="F62" s="8">
        <v>13751</v>
      </c>
      <c r="G62" s="8">
        <f t="shared" si="0"/>
        <v>764</v>
      </c>
      <c r="H62" s="79">
        <f t="shared" si="5"/>
        <v>0.65703999999999996</v>
      </c>
      <c r="I62" s="38">
        <f>D62/7235.3*I10</f>
        <v>0.12167077108067392</v>
      </c>
      <c r="J62" s="37">
        <f t="shared" si="2"/>
        <v>0.77871077108067388</v>
      </c>
      <c r="K62" s="39"/>
      <c r="L62" s="80"/>
      <c r="M62" s="53"/>
      <c r="N62" s="39"/>
      <c r="O62" s="82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10"/>
      <c r="AA62" s="10"/>
    </row>
    <row r="63" spans="1:27" x14ac:dyDescent="0.25">
      <c r="A63" s="35">
        <v>49</v>
      </c>
      <c r="B63" s="4" t="s">
        <v>64</v>
      </c>
      <c r="C63" s="2">
        <v>15705689</v>
      </c>
      <c r="D63" s="14">
        <v>45.7</v>
      </c>
      <c r="E63" s="7">
        <v>9510</v>
      </c>
      <c r="F63" s="8">
        <v>9512</v>
      </c>
      <c r="G63" s="8">
        <f t="shared" si="0"/>
        <v>2</v>
      </c>
      <c r="H63" s="79">
        <f t="shared" si="5"/>
        <v>1.72E-3</v>
      </c>
      <c r="I63" s="38">
        <f>D63/7235.3*I10</f>
        <v>0.13334182825867621</v>
      </c>
      <c r="J63" s="37">
        <f t="shared" si="2"/>
        <v>0.13506182825867621</v>
      </c>
      <c r="K63" s="39"/>
      <c r="L63" s="80"/>
      <c r="M63" s="53"/>
      <c r="N63" s="39"/>
      <c r="O63" s="82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10"/>
      <c r="AA63" s="10"/>
    </row>
    <row r="64" spans="1:27" x14ac:dyDescent="0.25">
      <c r="A64" s="35">
        <v>50</v>
      </c>
      <c r="B64" s="4" t="s">
        <v>65</v>
      </c>
      <c r="C64" s="2">
        <v>15705596</v>
      </c>
      <c r="D64" s="14">
        <v>60.9</v>
      </c>
      <c r="E64" s="7">
        <v>8972</v>
      </c>
      <c r="F64" s="8">
        <v>10082</v>
      </c>
      <c r="G64" s="8">
        <f t="shared" si="0"/>
        <v>1110</v>
      </c>
      <c r="H64" s="79">
        <f t="shared" si="5"/>
        <v>0.9546</v>
      </c>
      <c r="I64" s="38">
        <f>D64/7235.3*I10</f>
        <v>0.17769184553508494</v>
      </c>
      <c r="J64" s="37">
        <f t="shared" si="2"/>
        <v>1.132291845535085</v>
      </c>
      <c r="K64" s="39"/>
      <c r="L64" s="80"/>
      <c r="M64" s="53"/>
      <c r="N64" s="39"/>
      <c r="O64" s="82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10"/>
      <c r="AA64" s="10"/>
    </row>
    <row r="65" spans="1:27" x14ac:dyDescent="0.25">
      <c r="A65" s="35">
        <v>51</v>
      </c>
      <c r="B65" s="4" t="s">
        <v>66</v>
      </c>
      <c r="C65" s="2">
        <v>15705599</v>
      </c>
      <c r="D65" s="14">
        <v>71.7</v>
      </c>
      <c r="E65" s="7">
        <v>7185</v>
      </c>
      <c r="F65" s="8">
        <v>8992</v>
      </c>
      <c r="G65" s="8">
        <f t="shared" si="0"/>
        <v>1807</v>
      </c>
      <c r="H65" s="79">
        <f t="shared" si="5"/>
        <v>1.55402</v>
      </c>
      <c r="I65" s="38">
        <f>D65/7235.3*I10</f>
        <v>0.20920369991569113</v>
      </c>
      <c r="J65" s="37">
        <f t="shared" si="2"/>
        <v>1.7632236999156912</v>
      </c>
      <c r="K65" s="39"/>
      <c r="L65" s="80"/>
      <c r="M65" s="53"/>
      <c r="N65" s="39"/>
      <c r="O65" s="82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10"/>
      <c r="AA65" s="10"/>
    </row>
    <row r="66" spans="1:27" x14ac:dyDescent="0.25">
      <c r="A66" s="35">
        <v>52</v>
      </c>
      <c r="B66" s="4" t="s">
        <v>67</v>
      </c>
      <c r="C66" s="2">
        <v>15705736</v>
      </c>
      <c r="D66" s="14">
        <v>46.2</v>
      </c>
      <c r="E66" s="7">
        <v>14168</v>
      </c>
      <c r="F66" s="8">
        <v>15630</v>
      </c>
      <c r="G66" s="8">
        <f t="shared" si="0"/>
        <v>1462</v>
      </c>
      <c r="H66" s="79">
        <f t="shared" si="5"/>
        <v>1.25732</v>
      </c>
      <c r="I66" s="38">
        <f>D66/7235.3*I10</f>
        <v>0.1348007104059265</v>
      </c>
      <c r="J66" s="37">
        <f t="shared" si="2"/>
        <v>1.3921207104059266</v>
      </c>
      <c r="K66" s="39"/>
      <c r="L66" s="80"/>
      <c r="M66" s="53"/>
      <c r="N66" s="39"/>
      <c r="O66" s="82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10"/>
      <c r="AA66" s="10"/>
    </row>
    <row r="67" spans="1:27" x14ac:dyDescent="0.25">
      <c r="A67" s="35">
        <v>53</v>
      </c>
      <c r="B67" s="20" t="s">
        <v>149</v>
      </c>
      <c r="C67" s="2">
        <v>15708051</v>
      </c>
      <c r="D67" s="14">
        <v>69.8</v>
      </c>
      <c r="E67" s="7">
        <v>24190</v>
      </c>
      <c r="F67" s="8">
        <v>25976</v>
      </c>
      <c r="G67" s="8">
        <f t="shared" si="0"/>
        <v>1786</v>
      </c>
      <c r="H67" s="79">
        <f t="shared" si="5"/>
        <v>1.53596</v>
      </c>
      <c r="I67" s="38">
        <f>D67/7235.3*I10</f>
        <v>0.20365994775614005</v>
      </c>
      <c r="J67" s="37">
        <f t="shared" si="2"/>
        <v>1.73961994775614</v>
      </c>
      <c r="K67" s="39"/>
      <c r="L67" s="80"/>
      <c r="M67" s="53"/>
      <c r="N67" s="39"/>
      <c r="O67" s="82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10"/>
      <c r="AA67" s="10"/>
    </row>
    <row r="68" spans="1:27" x14ac:dyDescent="0.25">
      <c r="A68" s="35">
        <v>54</v>
      </c>
      <c r="B68" s="21" t="s">
        <v>58</v>
      </c>
      <c r="C68" s="2">
        <v>15705572</v>
      </c>
      <c r="D68" s="14">
        <v>47.4</v>
      </c>
      <c r="E68" s="7">
        <v>13744</v>
      </c>
      <c r="F68" s="8">
        <v>14680</v>
      </c>
      <c r="G68" s="8">
        <f t="shared" si="0"/>
        <v>936</v>
      </c>
      <c r="H68" s="79">
        <f t="shared" si="5"/>
        <v>0.80496000000000001</v>
      </c>
      <c r="I68" s="38">
        <f>D68/7235.3*I10</f>
        <v>0.13830202755932719</v>
      </c>
      <c r="J68" s="37">
        <f t="shared" si="2"/>
        <v>0.9432620275593272</v>
      </c>
      <c r="K68" s="39"/>
      <c r="L68" s="80"/>
      <c r="M68" s="53"/>
      <c r="N68" s="39"/>
      <c r="O68" s="82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10"/>
      <c r="AA68" s="10"/>
    </row>
    <row r="69" spans="1:27" x14ac:dyDescent="0.25">
      <c r="A69" s="35">
        <v>55</v>
      </c>
      <c r="B69" s="20" t="s">
        <v>68</v>
      </c>
      <c r="C69" s="2">
        <v>15708071</v>
      </c>
      <c r="D69" s="14">
        <v>42.1</v>
      </c>
      <c r="E69" s="7">
        <v>12862</v>
      </c>
      <c r="F69" s="8">
        <v>14046</v>
      </c>
      <c r="G69" s="8">
        <f t="shared" si="0"/>
        <v>1184</v>
      </c>
      <c r="H69" s="79">
        <f t="shared" si="5"/>
        <v>1.01824</v>
      </c>
      <c r="I69" s="38">
        <f>D69/7235.3*I10</f>
        <v>0.12283787679847416</v>
      </c>
      <c r="J69" s="37">
        <f t="shared" si="2"/>
        <v>1.1410778767984742</v>
      </c>
      <c r="K69" s="39"/>
      <c r="L69" s="80"/>
      <c r="M69" s="53"/>
      <c r="N69" s="39"/>
      <c r="O69" s="82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10"/>
      <c r="AA69" s="10"/>
    </row>
    <row r="70" spans="1:27" x14ac:dyDescent="0.25">
      <c r="A70" s="35">
        <v>56</v>
      </c>
      <c r="B70" s="20" t="s">
        <v>56</v>
      </c>
      <c r="C70" s="2">
        <v>15705570</v>
      </c>
      <c r="D70" s="14">
        <v>41.6</v>
      </c>
      <c r="E70" s="7">
        <v>11872</v>
      </c>
      <c r="F70" s="8">
        <v>11873</v>
      </c>
      <c r="G70" s="8">
        <f t="shared" si="0"/>
        <v>1</v>
      </c>
      <c r="H70" s="79">
        <f t="shared" si="5"/>
        <v>8.5999999999999998E-4</v>
      </c>
      <c r="I70" s="38">
        <f>D70/7235.3*I10</f>
        <v>0.12137899465122387</v>
      </c>
      <c r="J70" s="37">
        <f t="shared" si="2"/>
        <v>0.12223899465122387</v>
      </c>
      <c r="K70" s="39"/>
      <c r="L70" s="80"/>
      <c r="M70" s="53"/>
      <c r="N70" s="39"/>
      <c r="O70" s="82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10"/>
      <c r="AA70" s="10"/>
    </row>
    <row r="71" spans="1:27" x14ac:dyDescent="0.25">
      <c r="A71" s="36">
        <v>57</v>
      </c>
      <c r="B71" s="21" t="s">
        <v>69</v>
      </c>
      <c r="C71" s="3">
        <v>15730776</v>
      </c>
      <c r="D71" s="14">
        <v>45.9</v>
      </c>
      <c r="E71" s="7">
        <v>9339</v>
      </c>
      <c r="F71" s="8">
        <v>10523</v>
      </c>
      <c r="G71" s="8">
        <f t="shared" si="0"/>
        <v>1184</v>
      </c>
      <c r="H71" s="79">
        <f t="shared" si="5"/>
        <v>1.01824</v>
      </c>
      <c r="I71" s="38">
        <f>D71/7235.3*I10</f>
        <v>0.13392538111757632</v>
      </c>
      <c r="J71" s="37">
        <f>H71+I71</f>
        <v>1.1521653811175763</v>
      </c>
      <c r="K71" s="39"/>
      <c r="L71" s="80"/>
      <c r="M71" s="53"/>
      <c r="N71" s="39"/>
      <c r="O71" s="82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10"/>
      <c r="AA71" s="10"/>
    </row>
    <row r="72" spans="1:27" x14ac:dyDescent="0.25">
      <c r="A72" s="35">
        <v>58</v>
      </c>
      <c r="B72" s="20" t="s">
        <v>70</v>
      </c>
      <c r="C72" s="2">
        <v>15705638</v>
      </c>
      <c r="D72" s="14">
        <v>60.3</v>
      </c>
      <c r="E72" s="7">
        <v>7657</v>
      </c>
      <c r="F72" s="8">
        <v>9225</v>
      </c>
      <c r="G72" s="8">
        <f t="shared" si="0"/>
        <v>1568</v>
      </c>
      <c r="H72" s="79">
        <f t="shared" si="5"/>
        <v>1.3484799999999999</v>
      </c>
      <c r="I72" s="38">
        <f>D72/7235.3*I10</f>
        <v>0.17594118695838459</v>
      </c>
      <c r="J72" s="37">
        <f t="shared" si="2"/>
        <v>1.5244211869583846</v>
      </c>
      <c r="K72" s="39"/>
      <c r="L72" s="80"/>
      <c r="M72" s="53"/>
      <c r="N72" s="39"/>
      <c r="O72" s="82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10"/>
      <c r="AA72" s="10"/>
    </row>
    <row r="73" spans="1:27" x14ac:dyDescent="0.25">
      <c r="A73" s="35">
        <v>59</v>
      </c>
      <c r="B73" s="20" t="s">
        <v>71</v>
      </c>
      <c r="C73" s="2">
        <v>15705679</v>
      </c>
      <c r="D73" s="14">
        <v>71.7</v>
      </c>
      <c r="E73" s="7">
        <v>16310</v>
      </c>
      <c r="F73" s="8">
        <v>17753</v>
      </c>
      <c r="G73" s="8">
        <f t="shared" si="0"/>
        <v>1443</v>
      </c>
      <c r="H73" s="79">
        <f t="shared" si="5"/>
        <v>1.24098</v>
      </c>
      <c r="I73" s="38">
        <f>D73/7235.3*I10</f>
        <v>0.20920369991569113</v>
      </c>
      <c r="J73" s="37">
        <f t="shared" si="2"/>
        <v>1.4501836999156912</v>
      </c>
      <c r="K73" s="39"/>
      <c r="L73" s="80"/>
      <c r="M73" s="53"/>
      <c r="N73" s="39"/>
      <c r="O73" s="82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10"/>
      <c r="AA73" s="10"/>
    </row>
    <row r="74" spans="1:27" x14ac:dyDescent="0.25">
      <c r="A74" s="35">
        <v>60</v>
      </c>
      <c r="B74" s="4" t="s">
        <v>72</v>
      </c>
      <c r="C74" s="2">
        <v>15705645</v>
      </c>
      <c r="D74" s="14">
        <v>46</v>
      </c>
      <c r="E74" s="7">
        <v>5030</v>
      </c>
      <c r="F74" s="8">
        <v>6031</v>
      </c>
      <c r="G74" s="8">
        <f t="shared" si="0"/>
        <v>1001</v>
      </c>
      <c r="H74" s="79">
        <f t="shared" si="5"/>
        <v>0.86085999999999996</v>
      </c>
      <c r="I74" s="38">
        <f>D74/7235.3*I10</f>
        <v>0.1342171575470264</v>
      </c>
      <c r="J74" s="37">
        <f t="shared" si="2"/>
        <v>0.9950771575470263</v>
      </c>
      <c r="K74" s="39"/>
      <c r="L74" s="80"/>
      <c r="M74" s="53"/>
      <c r="N74" s="39"/>
      <c r="O74" s="82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10"/>
      <c r="AA74" s="10"/>
    </row>
    <row r="75" spans="1:27" x14ac:dyDescent="0.25">
      <c r="A75" s="35">
        <v>61</v>
      </c>
      <c r="B75" s="4" t="s">
        <v>73</v>
      </c>
      <c r="C75" s="2">
        <v>15705714</v>
      </c>
      <c r="D75" s="14">
        <v>71.5</v>
      </c>
      <c r="E75" s="7">
        <v>16238</v>
      </c>
      <c r="F75" s="8">
        <v>17374</v>
      </c>
      <c r="G75" s="8">
        <f t="shared" si="0"/>
        <v>1136</v>
      </c>
      <c r="H75" s="79">
        <f t="shared" si="5"/>
        <v>0.97695999999999994</v>
      </c>
      <c r="I75" s="38">
        <f>D75/7235.3*I10</f>
        <v>0.20862014705679102</v>
      </c>
      <c r="J75" s="37">
        <f t="shared" si="2"/>
        <v>1.185580147056791</v>
      </c>
      <c r="K75" s="39"/>
      <c r="L75" s="80"/>
      <c r="M75" s="53"/>
      <c r="N75" s="39"/>
      <c r="O75" s="82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10"/>
      <c r="AA75" s="10"/>
    </row>
    <row r="76" spans="1:27" x14ac:dyDescent="0.25">
      <c r="A76" s="35">
        <v>62</v>
      </c>
      <c r="B76" s="4" t="s">
        <v>74</v>
      </c>
      <c r="C76" s="2">
        <v>15705794</v>
      </c>
      <c r="D76" s="14">
        <v>47.9</v>
      </c>
      <c r="E76" s="7">
        <v>10805</v>
      </c>
      <c r="F76" s="8">
        <v>12330</v>
      </c>
      <c r="G76" s="8">
        <f t="shared" si="0"/>
        <v>1525</v>
      </c>
      <c r="H76" s="79">
        <f t="shared" si="5"/>
        <v>1.3114999999999999</v>
      </c>
      <c r="I76" s="38">
        <f>D76/7235.3*I10</f>
        <v>0.13976090970657748</v>
      </c>
      <c r="J76" s="37">
        <f t="shared" si="2"/>
        <v>1.4512609097065774</v>
      </c>
      <c r="K76" s="39"/>
      <c r="L76" s="80"/>
      <c r="M76" s="53"/>
      <c r="N76" s="39"/>
      <c r="O76" s="82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10"/>
      <c r="AA76" s="10"/>
    </row>
    <row r="77" spans="1:27" x14ac:dyDescent="0.25">
      <c r="A77" s="35">
        <v>63</v>
      </c>
      <c r="B77" s="4" t="s">
        <v>75</v>
      </c>
      <c r="C77" s="2">
        <v>15703003</v>
      </c>
      <c r="D77" s="14">
        <v>41.4</v>
      </c>
      <c r="E77" s="7">
        <v>3879</v>
      </c>
      <c r="F77" s="8">
        <v>4156</v>
      </c>
      <c r="G77" s="8">
        <f t="shared" si="0"/>
        <v>277</v>
      </c>
      <c r="H77" s="79">
        <f t="shared" si="5"/>
        <v>0.23821999999999999</v>
      </c>
      <c r="I77" s="38">
        <f>D77/7235.3*I10</f>
        <v>0.12079544179232375</v>
      </c>
      <c r="J77" s="37">
        <f t="shared" si="2"/>
        <v>0.35901544179232375</v>
      </c>
      <c r="K77" s="39"/>
      <c r="L77" s="80"/>
      <c r="M77" s="53"/>
      <c r="N77" s="39"/>
      <c r="O77" s="82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10"/>
      <c r="AA77" s="10"/>
    </row>
    <row r="78" spans="1:27" x14ac:dyDescent="0.25">
      <c r="A78" s="35">
        <v>64</v>
      </c>
      <c r="B78" s="4" t="s">
        <v>76</v>
      </c>
      <c r="C78" s="2">
        <v>15705656</v>
      </c>
      <c r="D78" s="14">
        <v>42.2</v>
      </c>
      <c r="E78" s="7">
        <v>10224</v>
      </c>
      <c r="F78" s="8">
        <v>11232</v>
      </c>
      <c r="G78" s="8">
        <f t="shared" ref="G78:G141" si="6">F78-E78</f>
        <v>1008</v>
      </c>
      <c r="H78" s="79">
        <f t="shared" si="5"/>
        <v>0.86687999999999998</v>
      </c>
      <c r="I78" s="38">
        <f>D78/7235.3*I10</f>
        <v>0.12312965322792421</v>
      </c>
      <c r="J78" s="37">
        <f t="shared" si="2"/>
        <v>0.99000965322792422</v>
      </c>
      <c r="K78" s="39"/>
      <c r="L78" s="80"/>
      <c r="M78" s="53"/>
      <c r="N78" s="39"/>
      <c r="O78" s="82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10"/>
      <c r="AA78" s="10"/>
    </row>
    <row r="79" spans="1:27" x14ac:dyDescent="0.25">
      <c r="A79" s="35">
        <v>65</v>
      </c>
      <c r="B79" s="4" t="s">
        <v>77</v>
      </c>
      <c r="C79" s="2">
        <v>15708142</v>
      </c>
      <c r="D79" s="14">
        <v>45.4</v>
      </c>
      <c r="E79" s="7">
        <v>9596</v>
      </c>
      <c r="F79" s="8">
        <v>10254</v>
      </c>
      <c r="G79" s="8">
        <f t="shared" si="6"/>
        <v>658</v>
      </c>
      <c r="H79" s="79">
        <f t="shared" si="5"/>
        <v>0.56587999999999994</v>
      </c>
      <c r="I79" s="38">
        <f>D79/7235.3*I10</f>
        <v>0.13246649897032603</v>
      </c>
      <c r="J79" s="37">
        <f t="shared" si="2"/>
        <v>0.69834649897032597</v>
      </c>
      <c r="K79" s="39"/>
      <c r="L79" s="80"/>
      <c r="M79" s="53"/>
      <c r="N79" s="39"/>
      <c r="O79" s="82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10"/>
      <c r="AA79" s="10"/>
    </row>
    <row r="80" spans="1:27" x14ac:dyDescent="0.25">
      <c r="A80" s="35">
        <v>66</v>
      </c>
      <c r="B80" s="4" t="s">
        <v>78</v>
      </c>
      <c r="C80" s="2">
        <v>15708645</v>
      </c>
      <c r="D80" s="14">
        <v>60.2</v>
      </c>
      <c r="E80" s="7">
        <v>17818</v>
      </c>
      <c r="F80" s="8">
        <v>18902</v>
      </c>
      <c r="G80" s="8">
        <f t="shared" si="6"/>
        <v>1084</v>
      </c>
      <c r="H80" s="79">
        <f t="shared" si="5"/>
        <v>0.93223999999999996</v>
      </c>
      <c r="I80" s="38">
        <f>D80/7235.3*I10</f>
        <v>0.17564941052893451</v>
      </c>
      <c r="J80" s="37">
        <f t="shared" ref="J80:J143" si="7">H80+I80</f>
        <v>1.1078894105289345</v>
      </c>
      <c r="K80" s="39"/>
      <c r="L80" s="80"/>
      <c r="M80" s="53"/>
      <c r="N80" s="39"/>
      <c r="O80" s="82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10"/>
      <c r="AA80" s="10"/>
    </row>
    <row r="81" spans="1:27" x14ac:dyDescent="0.25">
      <c r="A81" s="35">
        <v>67</v>
      </c>
      <c r="B81" s="4" t="s">
        <v>147</v>
      </c>
      <c r="C81" s="2">
        <v>15708109</v>
      </c>
      <c r="D81" s="14">
        <v>71.5</v>
      </c>
      <c r="E81" s="7">
        <v>14270</v>
      </c>
      <c r="F81" s="8">
        <v>15786</v>
      </c>
      <c r="G81" s="8">
        <f t="shared" si="6"/>
        <v>1516</v>
      </c>
      <c r="H81" s="79">
        <f t="shared" si="5"/>
        <v>1.30376</v>
      </c>
      <c r="I81" s="38">
        <f>D81/7235.3*I10</f>
        <v>0.20862014705679102</v>
      </c>
      <c r="J81" s="37">
        <f t="shared" si="7"/>
        <v>1.512380147056791</v>
      </c>
      <c r="K81" s="39"/>
      <c r="L81" s="80"/>
      <c r="M81" s="53"/>
      <c r="N81" s="39"/>
      <c r="O81" s="82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10"/>
      <c r="AA81" s="10"/>
    </row>
    <row r="82" spans="1:27" x14ac:dyDescent="0.25">
      <c r="A82" s="35">
        <v>68</v>
      </c>
      <c r="B82" s="4" t="s">
        <v>79</v>
      </c>
      <c r="C82" s="2">
        <v>15705797</v>
      </c>
      <c r="D82" s="14">
        <v>45.7</v>
      </c>
      <c r="E82" s="7">
        <v>13935</v>
      </c>
      <c r="F82" s="8">
        <v>13935</v>
      </c>
      <c r="G82" s="8">
        <f t="shared" si="6"/>
        <v>0</v>
      </c>
      <c r="H82" s="79">
        <f t="shared" si="5"/>
        <v>0</v>
      </c>
      <c r="I82" s="38">
        <f>D82/7235.3*I10</f>
        <v>0.13334182825867621</v>
      </c>
      <c r="J82" s="37">
        <f t="shared" si="7"/>
        <v>0.13334182825867621</v>
      </c>
      <c r="K82" s="39"/>
      <c r="L82" s="80"/>
      <c r="M82" s="53"/>
      <c r="N82" s="39"/>
      <c r="O82" s="82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10"/>
      <c r="AA82" s="10"/>
    </row>
    <row r="83" spans="1:27" x14ac:dyDescent="0.25">
      <c r="A83" s="35">
        <v>69</v>
      </c>
      <c r="B83" s="4" t="s">
        <v>80</v>
      </c>
      <c r="C83" s="2">
        <v>17715788</v>
      </c>
      <c r="D83" s="14">
        <v>70.599999999999994</v>
      </c>
      <c r="E83" s="7">
        <v>4092</v>
      </c>
      <c r="F83" s="8">
        <v>6289</v>
      </c>
      <c r="G83" s="8">
        <f t="shared" si="6"/>
        <v>2197</v>
      </c>
      <c r="H83" s="79">
        <f t="shared" si="5"/>
        <v>1.8894199999999999</v>
      </c>
      <c r="I83" s="38">
        <f>D83/7235.3*I10</f>
        <v>0.20599415919174047</v>
      </c>
      <c r="J83" s="37">
        <f t="shared" si="7"/>
        <v>2.0954141591917406</v>
      </c>
      <c r="K83" s="39"/>
      <c r="L83" s="80"/>
      <c r="M83" s="53"/>
      <c r="N83" s="160"/>
      <c r="O83" s="161"/>
      <c r="P83" s="161"/>
      <c r="Q83" s="161"/>
      <c r="R83" s="161"/>
      <c r="S83" s="161"/>
      <c r="T83" s="39"/>
      <c r="U83" s="39"/>
      <c r="V83" s="39"/>
      <c r="W83" s="39"/>
      <c r="X83" s="39"/>
      <c r="Y83" s="39"/>
      <c r="Z83" s="10"/>
      <c r="AA83" s="10"/>
    </row>
    <row r="84" spans="1:27" x14ac:dyDescent="0.25">
      <c r="A84" s="35">
        <v>70</v>
      </c>
      <c r="B84" s="4" t="s">
        <v>136</v>
      </c>
      <c r="C84" s="2">
        <v>15705643</v>
      </c>
      <c r="D84" s="14">
        <v>46.6</v>
      </c>
      <c r="E84" s="7">
        <v>11502</v>
      </c>
      <c r="F84" s="8">
        <v>12453</v>
      </c>
      <c r="G84" s="8">
        <f t="shared" si="6"/>
        <v>951</v>
      </c>
      <c r="H84" s="79">
        <f t="shared" si="5"/>
        <v>0.81786000000000003</v>
      </c>
      <c r="I84" s="38">
        <f>D84/7235.3*I10</f>
        <v>0.13596781612372674</v>
      </c>
      <c r="J84" s="37">
        <f t="shared" si="7"/>
        <v>0.9538278161237268</v>
      </c>
      <c r="K84" s="39"/>
      <c r="L84" s="80"/>
      <c r="M84" s="53"/>
      <c r="N84" s="39"/>
      <c r="O84" s="82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10"/>
      <c r="AA84" s="10"/>
    </row>
    <row r="85" spans="1:27" x14ac:dyDescent="0.25">
      <c r="A85" s="35">
        <v>71</v>
      </c>
      <c r="B85" s="4" t="s">
        <v>81</v>
      </c>
      <c r="C85" s="2">
        <v>15705776</v>
      </c>
      <c r="D85" s="14">
        <v>42.2</v>
      </c>
      <c r="E85" s="7">
        <v>59</v>
      </c>
      <c r="F85" s="8">
        <v>59</v>
      </c>
      <c r="G85" s="8">
        <f t="shared" si="6"/>
        <v>0</v>
      </c>
      <c r="H85" s="79">
        <f t="shared" si="5"/>
        <v>0</v>
      </c>
      <c r="I85" s="38">
        <f>D85/7235.3*I10</f>
        <v>0.12312965322792421</v>
      </c>
      <c r="J85" s="37">
        <f t="shared" si="7"/>
        <v>0.12312965322792421</v>
      </c>
      <c r="K85" s="39"/>
      <c r="L85" s="80"/>
      <c r="M85" s="53"/>
      <c r="N85" s="39"/>
      <c r="O85" s="82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10"/>
      <c r="AA85" s="10"/>
    </row>
    <row r="86" spans="1:27" x14ac:dyDescent="0.25">
      <c r="A86" s="35">
        <v>72</v>
      </c>
      <c r="B86" s="4" t="s">
        <v>82</v>
      </c>
      <c r="C86" s="2">
        <v>15705545</v>
      </c>
      <c r="D86" s="14">
        <v>41.9</v>
      </c>
      <c r="E86" s="7">
        <v>6031</v>
      </c>
      <c r="F86" s="8">
        <v>6574</v>
      </c>
      <c r="G86" s="8">
        <f t="shared" si="6"/>
        <v>543</v>
      </c>
      <c r="H86" s="79">
        <f t="shared" si="5"/>
        <v>0.46698000000000001</v>
      </c>
      <c r="I86" s="38">
        <f>D86/7235.3*I10</f>
        <v>0.12225432393957403</v>
      </c>
      <c r="J86" s="37">
        <f t="shared" si="7"/>
        <v>0.58923432393957409</v>
      </c>
      <c r="K86" s="39"/>
      <c r="L86" s="80"/>
      <c r="M86" s="53"/>
      <c r="N86" s="39"/>
      <c r="O86" s="82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10"/>
      <c r="AA86" s="10"/>
    </row>
    <row r="87" spans="1:27" x14ac:dyDescent="0.25">
      <c r="A87" s="35">
        <v>73</v>
      </c>
      <c r="B87" s="4" t="s">
        <v>83</v>
      </c>
      <c r="C87" s="2">
        <v>15708739</v>
      </c>
      <c r="D87" s="14">
        <v>45.8</v>
      </c>
      <c r="E87" s="7">
        <v>11112</v>
      </c>
      <c r="F87" s="8">
        <v>12437</v>
      </c>
      <c r="G87" s="8">
        <f t="shared" si="6"/>
        <v>1325</v>
      </c>
      <c r="H87" s="79">
        <f t="shared" si="5"/>
        <v>1.1395</v>
      </c>
      <c r="I87" s="38">
        <f>D87/7235.3*I10</f>
        <v>0.13363360468812627</v>
      </c>
      <c r="J87" s="37">
        <f t="shared" si="7"/>
        <v>1.2731336046881263</v>
      </c>
      <c r="K87" s="39"/>
      <c r="L87" s="80"/>
      <c r="M87" s="53"/>
      <c r="N87" s="39"/>
      <c r="O87" s="82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10"/>
      <c r="AA87" s="10"/>
    </row>
    <row r="88" spans="1:27" x14ac:dyDescent="0.25">
      <c r="A88" s="35">
        <v>74</v>
      </c>
      <c r="B88" s="4" t="s">
        <v>84</v>
      </c>
      <c r="C88" s="2">
        <v>15708197</v>
      </c>
      <c r="D88" s="14">
        <v>60.7</v>
      </c>
      <c r="E88" s="7">
        <v>11654</v>
      </c>
      <c r="F88" s="8">
        <v>12265</v>
      </c>
      <c r="G88" s="8">
        <f t="shared" si="6"/>
        <v>611</v>
      </c>
      <c r="H88" s="79">
        <f t="shared" si="5"/>
        <v>0.52546000000000004</v>
      </c>
      <c r="I88" s="38">
        <f>D88/7235.3*I10</f>
        <v>0.17710829267618483</v>
      </c>
      <c r="J88" s="37">
        <f t="shared" si="7"/>
        <v>0.70256829267618492</v>
      </c>
      <c r="K88" s="39"/>
      <c r="L88" s="80"/>
      <c r="M88" s="53"/>
      <c r="N88" s="39"/>
      <c r="O88" s="82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10"/>
      <c r="AA88" s="10"/>
    </row>
    <row r="89" spans="1:27" x14ac:dyDescent="0.25">
      <c r="A89" s="35">
        <v>75</v>
      </c>
      <c r="B89" s="4" t="s">
        <v>85</v>
      </c>
      <c r="C89" s="2">
        <v>15708099</v>
      </c>
      <c r="D89" s="14">
        <v>72.099999999999994</v>
      </c>
      <c r="E89" s="7">
        <v>15064</v>
      </c>
      <c r="F89" s="8">
        <v>15924</v>
      </c>
      <c r="G89" s="8">
        <f t="shared" si="6"/>
        <v>860</v>
      </c>
      <c r="H89" s="79">
        <f t="shared" si="5"/>
        <v>0.73960000000000004</v>
      </c>
      <c r="I89" s="38">
        <f>D89/7235.3*I10</f>
        <v>0.21037080563349134</v>
      </c>
      <c r="J89" s="37">
        <f t="shared" si="7"/>
        <v>0.94997080563349134</v>
      </c>
      <c r="K89" s="39"/>
      <c r="L89" s="80"/>
      <c r="M89" s="53"/>
      <c r="N89" s="39"/>
      <c r="O89" s="82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10"/>
      <c r="AA89" s="10"/>
    </row>
    <row r="90" spans="1:27" x14ac:dyDescent="0.25">
      <c r="A90" s="35">
        <v>76</v>
      </c>
      <c r="B90" s="4" t="s">
        <v>86</v>
      </c>
      <c r="C90" s="2">
        <v>15708563</v>
      </c>
      <c r="D90" s="14">
        <v>45.9</v>
      </c>
      <c r="E90" s="7">
        <v>13563</v>
      </c>
      <c r="F90" s="8">
        <v>14985</v>
      </c>
      <c r="G90" s="8">
        <f t="shared" si="6"/>
        <v>1422</v>
      </c>
      <c r="H90" s="79">
        <f t="shared" si="5"/>
        <v>1.22292</v>
      </c>
      <c r="I90" s="38">
        <f>D90/7235.3*I10</f>
        <v>0.13392538111757632</v>
      </c>
      <c r="J90" s="37">
        <f t="shared" si="7"/>
        <v>1.3568453811175762</v>
      </c>
      <c r="K90" s="39"/>
      <c r="L90" s="80"/>
      <c r="M90" s="53"/>
      <c r="N90" s="39"/>
      <c r="O90" s="82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10"/>
      <c r="AA90" s="10"/>
    </row>
    <row r="91" spans="1:27" x14ac:dyDescent="0.25">
      <c r="A91" s="35">
        <v>77</v>
      </c>
      <c r="B91" s="4" t="s">
        <v>87</v>
      </c>
      <c r="C91" s="2">
        <v>15708346</v>
      </c>
      <c r="D91" s="14">
        <v>71</v>
      </c>
      <c r="E91" s="7">
        <v>17625</v>
      </c>
      <c r="F91" s="8">
        <v>19407</v>
      </c>
      <c r="G91" s="8">
        <f t="shared" si="6"/>
        <v>1782</v>
      </c>
      <c r="H91" s="79">
        <f t="shared" si="5"/>
        <v>1.5325199999999999</v>
      </c>
      <c r="I91" s="38">
        <f>D91/7235.3*I10</f>
        <v>0.2071612649095407</v>
      </c>
      <c r="J91" s="37">
        <f t="shared" si="7"/>
        <v>1.7396812649095406</v>
      </c>
      <c r="K91" s="39"/>
      <c r="L91" s="80"/>
      <c r="M91" s="53"/>
      <c r="N91" s="39"/>
      <c r="O91" s="82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10"/>
      <c r="AA91" s="10"/>
    </row>
    <row r="92" spans="1:27" x14ac:dyDescent="0.25">
      <c r="A92" s="35">
        <v>78</v>
      </c>
      <c r="B92" s="4" t="s">
        <v>88</v>
      </c>
      <c r="C92" s="2">
        <v>15708441</v>
      </c>
      <c r="D92" s="14">
        <v>47.6</v>
      </c>
      <c r="E92" s="7">
        <v>12182</v>
      </c>
      <c r="F92" s="8">
        <v>12190</v>
      </c>
      <c r="G92" s="8">
        <f t="shared" si="6"/>
        <v>8</v>
      </c>
      <c r="H92" s="79">
        <f t="shared" si="5"/>
        <v>6.8799999999999998E-3</v>
      </c>
      <c r="I92" s="38">
        <f>D92/7235.3*I10</f>
        <v>0.13888558041822732</v>
      </c>
      <c r="J92" s="37">
        <f t="shared" si="7"/>
        <v>0.14576558041822732</v>
      </c>
      <c r="K92" s="39"/>
      <c r="L92" s="80"/>
      <c r="M92" s="53"/>
      <c r="N92" s="39"/>
      <c r="O92" s="82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10"/>
      <c r="AA92" s="10"/>
    </row>
    <row r="93" spans="1:27" x14ac:dyDescent="0.25">
      <c r="A93" s="35">
        <v>79</v>
      </c>
      <c r="B93" s="4" t="s">
        <v>137</v>
      </c>
      <c r="C93" s="2">
        <v>15708575</v>
      </c>
      <c r="D93" s="14">
        <v>42.3</v>
      </c>
      <c r="E93" s="7">
        <v>3712</v>
      </c>
      <c r="F93" s="8">
        <v>4048</v>
      </c>
      <c r="G93" s="8">
        <f t="shared" si="6"/>
        <v>336</v>
      </c>
      <c r="H93" s="79">
        <f t="shared" si="5"/>
        <v>0.28895999999999999</v>
      </c>
      <c r="I93" s="38">
        <f>D93/7235.3*I10</f>
        <v>0.12342142965737425</v>
      </c>
      <c r="J93" s="37">
        <f t="shared" si="7"/>
        <v>0.41238142965737423</v>
      </c>
      <c r="K93" s="39"/>
      <c r="L93" s="80"/>
      <c r="M93" s="82"/>
      <c r="N93" s="39"/>
      <c r="O93" s="82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10"/>
      <c r="AA93" s="10"/>
    </row>
    <row r="94" spans="1:27" x14ac:dyDescent="0.25">
      <c r="A94" s="35">
        <v>80</v>
      </c>
      <c r="B94" s="4" t="s">
        <v>89</v>
      </c>
      <c r="C94" s="2">
        <v>15708455</v>
      </c>
      <c r="D94" s="14">
        <v>41.9</v>
      </c>
      <c r="E94" s="7">
        <v>8961</v>
      </c>
      <c r="F94" s="8">
        <v>8961</v>
      </c>
      <c r="G94" s="8">
        <f t="shared" si="6"/>
        <v>0</v>
      </c>
      <c r="H94" s="79">
        <f t="shared" si="5"/>
        <v>0</v>
      </c>
      <c r="I94" s="38">
        <f>D94/7235.3*I10</f>
        <v>0.12225432393957403</v>
      </c>
      <c r="J94" s="37">
        <f t="shared" si="7"/>
        <v>0.12225432393957403</v>
      </c>
      <c r="K94" s="39"/>
      <c r="L94" s="80"/>
      <c r="M94" s="15"/>
      <c r="N94" s="10"/>
      <c r="O94" s="160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0"/>
      <c r="AA94" s="10"/>
    </row>
    <row r="95" spans="1:27" x14ac:dyDescent="0.25">
      <c r="A95" s="35">
        <v>81</v>
      </c>
      <c r="B95" s="4" t="s">
        <v>90</v>
      </c>
      <c r="C95" s="2">
        <v>15708660</v>
      </c>
      <c r="D95" s="14">
        <v>45.7</v>
      </c>
      <c r="E95" s="7">
        <v>14288</v>
      </c>
      <c r="F95" s="8">
        <v>15968</v>
      </c>
      <c r="G95" s="8">
        <f t="shared" si="6"/>
        <v>1680</v>
      </c>
      <c r="H95" s="79">
        <f t="shared" si="5"/>
        <v>1.4447999999999999</v>
      </c>
      <c r="I95" s="38">
        <f>D95/7235.3*I10</f>
        <v>0.13334182825867621</v>
      </c>
      <c r="J95" s="37">
        <f t="shared" si="7"/>
        <v>1.5781418282586761</v>
      </c>
      <c r="K95" s="39"/>
      <c r="L95" s="80"/>
      <c r="M95" s="53"/>
      <c r="N95" s="39"/>
      <c r="O95" s="82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10"/>
      <c r="AA95" s="10"/>
    </row>
    <row r="96" spans="1:27" x14ac:dyDescent="0.25">
      <c r="A96" s="35">
        <v>82</v>
      </c>
      <c r="B96" s="4" t="s">
        <v>91</v>
      </c>
      <c r="C96" s="2">
        <v>15708727</v>
      </c>
      <c r="D96" s="14">
        <v>60.7</v>
      </c>
      <c r="E96" s="7">
        <v>17697</v>
      </c>
      <c r="F96" s="8">
        <v>19164</v>
      </c>
      <c r="G96" s="8">
        <f t="shared" si="6"/>
        <v>1467</v>
      </c>
      <c r="H96" s="79">
        <f t="shared" si="5"/>
        <v>1.26162</v>
      </c>
      <c r="I96" s="38">
        <f>D96/7235.3*I10</f>
        <v>0.17710829267618483</v>
      </c>
      <c r="J96" s="37">
        <f t="shared" si="7"/>
        <v>1.4387282926761849</v>
      </c>
      <c r="K96" s="39"/>
      <c r="L96" s="80"/>
      <c r="M96" s="53"/>
      <c r="N96" s="39"/>
      <c r="O96" s="82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10"/>
      <c r="AA96" s="10"/>
    </row>
    <row r="97" spans="1:27" x14ac:dyDescent="0.25">
      <c r="A97" s="35">
        <v>83</v>
      </c>
      <c r="B97" s="4" t="s">
        <v>138</v>
      </c>
      <c r="C97" s="2">
        <v>15705611</v>
      </c>
      <c r="D97" s="14">
        <v>71.900000000000006</v>
      </c>
      <c r="E97" s="7">
        <v>10643</v>
      </c>
      <c r="F97" s="8">
        <v>11655</v>
      </c>
      <c r="G97" s="8">
        <f t="shared" si="6"/>
        <v>1012</v>
      </c>
      <c r="H97" s="79">
        <f t="shared" si="5"/>
        <v>0.87031999999999998</v>
      </c>
      <c r="I97" s="38">
        <f>D97/7235.3*I10</f>
        <v>0.20978725277459123</v>
      </c>
      <c r="J97" s="37">
        <f t="shared" si="7"/>
        <v>1.0801072527745912</v>
      </c>
      <c r="K97" s="39"/>
      <c r="L97" s="80"/>
      <c r="M97" s="53"/>
      <c r="N97" s="57"/>
      <c r="O97" s="82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10"/>
      <c r="AA97" s="10"/>
    </row>
    <row r="98" spans="1:27" x14ac:dyDescent="0.25">
      <c r="A98" s="35">
        <v>84</v>
      </c>
      <c r="B98" s="4" t="s">
        <v>92</v>
      </c>
      <c r="C98" s="2">
        <v>15708134</v>
      </c>
      <c r="D98" s="14">
        <v>45.6</v>
      </c>
      <c r="E98" s="7">
        <v>12862</v>
      </c>
      <c r="F98" s="8">
        <v>13961</v>
      </c>
      <c r="G98" s="8">
        <f t="shared" si="6"/>
        <v>1099</v>
      </c>
      <c r="H98" s="79">
        <f t="shared" si="5"/>
        <v>0.94513999999999998</v>
      </c>
      <c r="I98" s="38">
        <f>D98/7235.3*I10</f>
        <v>0.13305005182922616</v>
      </c>
      <c r="J98" s="37">
        <f t="shared" si="7"/>
        <v>1.0781900518292262</v>
      </c>
      <c r="K98" s="39"/>
      <c r="L98" s="80"/>
      <c r="M98" s="53"/>
      <c r="N98" s="57"/>
      <c r="O98" s="82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10"/>
      <c r="AA98" s="10"/>
    </row>
    <row r="99" spans="1:27" x14ac:dyDescent="0.25">
      <c r="A99" s="35">
        <v>85</v>
      </c>
      <c r="B99" s="4" t="s">
        <v>93</v>
      </c>
      <c r="C99" s="2">
        <v>15705763</v>
      </c>
      <c r="D99" s="14">
        <v>70.7</v>
      </c>
      <c r="E99" s="7">
        <v>18420</v>
      </c>
      <c r="F99" s="8">
        <v>20180</v>
      </c>
      <c r="G99" s="8">
        <f t="shared" si="6"/>
        <v>1760</v>
      </c>
      <c r="H99" s="79">
        <f t="shared" si="5"/>
        <v>1.5136000000000001</v>
      </c>
      <c r="I99" s="38">
        <f>D99/7235.3*I10</f>
        <v>0.20628593562119057</v>
      </c>
      <c r="J99" s="37">
        <f t="shared" si="7"/>
        <v>1.7198859356211906</v>
      </c>
      <c r="K99" s="39"/>
      <c r="L99" s="80"/>
      <c r="M99" s="53"/>
      <c r="N99" s="57"/>
      <c r="O99" s="82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10"/>
      <c r="AA99" s="10"/>
    </row>
    <row r="100" spans="1:27" x14ac:dyDescent="0.25">
      <c r="A100" s="35">
        <v>86</v>
      </c>
      <c r="B100" s="4" t="s">
        <v>94</v>
      </c>
      <c r="C100" s="2">
        <v>15708293</v>
      </c>
      <c r="D100" s="14">
        <v>47.5</v>
      </c>
      <c r="E100" s="7">
        <v>13388</v>
      </c>
      <c r="F100" s="8">
        <v>14677</v>
      </c>
      <c r="G100" s="8">
        <f t="shared" si="6"/>
        <v>1289</v>
      </c>
      <c r="H100" s="79">
        <f t="shared" si="5"/>
        <v>1.1085400000000001</v>
      </c>
      <c r="I100" s="38">
        <f>D100/7235.3*I10</f>
        <v>0.13859380398877724</v>
      </c>
      <c r="J100" s="37">
        <f t="shared" si="7"/>
        <v>1.2471338039887774</v>
      </c>
      <c r="K100" s="39"/>
      <c r="L100" s="80"/>
      <c r="M100" s="53"/>
      <c r="N100" s="57"/>
      <c r="O100" s="80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10"/>
      <c r="AA100" s="10"/>
    </row>
    <row r="101" spans="1:27" x14ac:dyDescent="0.25">
      <c r="A101" s="35">
        <v>87</v>
      </c>
      <c r="B101" s="4" t="s">
        <v>95</v>
      </c>
      <c r="C101" s="2">
        <v>15708499</v>
      </c>
      <c r="D101" s="14">
        <v>42</v>
      </c>
      <c r="E101" s="7">
        <v>9124</v>
      </c>
      <c r="F101" s="8">
        <v>9124</v>
      </c>
      <c r="G101" s="8">
        <f t="shared" si="6"/>
        <v>0</v>
      </c>
      <c r="H101" s="79">
        <f t="shared" si="5"/>
        <v>0</v>
      </c>
      <c r="I101" s="38">
        <f>D101/7235.3*I10</f>
        <v>0.12254610036902409</v>
      </c>
      <c r="J101" s="37">
        <f t="shared" si="7"/>
        <v>0.12254610036902409</v>
      </c>
      <c r="K101" s="39"/>
      <c r="L101" s="80"/>
      <c r="M101" s="53"/>
      <c r="N101" s="57"/>
      <c r="O101" s="82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10"/>
      <c r="AA101" s="10"/>
    </row>
    <row r="102" spans="1:27" x14ac:dyDescent="0.25">
      <c r="A102" s="35">
        <v>88</v>
      </c>
      <c r="B102" s="16" t="s">
        <v>148</v>
      </c>
      <c r="C102" s="2">
        <v>15708190</v>
      </c>
      <c r="D102" s="14">
        <v>41.1</v>
      </c>
      <c r="E102" s="7">
        <v>11949</v>
      </c>
      <c r="F102" s="8">
        <v>11999</v>
      </c>
      <c r="G102" s="8">
        <f t="shared" si="6"/>
        <v>50</v>
      </c>
      <c r="H102" s="79">
        <f t="shared" si="5"/>
        <v>4.2999999999999997E-2</v>
      </c>
      <c r="I102" s="38">
        <f>D102/7235.3*I10</f>
        <v>0.11992011250397359</v>
      </c>
      <c r="J102" s="37">
        <f t="shared" si="7"/>
        <v>0.16292011250397359</v>
      </c>
      <c r="K102" s="39"/>
      <c r="L102" s="80"/>
      <c r="M102" s="53"/>
      <c r="N102" s="57"/>
      <c r="O102" s="82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10"/>
      <c r="AA102" s="10"/>
    </row>
    <row r="103" spans="1:27" x14ac:dyDescent="0.25">
      <c r="A103" s="35">
        <v>89</v>
      </c>
      <c r="B103" s="4" t="s">
        <v>96</v>
      </c>
      <c r="C103" s="19">
        <v>15708008</v>
      </c>
      <c r="D103" s="14">
        <v>45.5</v>
      </c>
      <c r="E103" s="7">
        <v>18526</v>
      </c>
      <c r="F103" s="8">
        <v>19579</v>
      </c>
      <c r="G103" s="8">
        <f t="shared" si="6"/>
        <v>1053</v>
      </c>
      <c r="H103" s="79">
        <f t="shared" si="5"/>
        <v>0.90557999999999994</v>
      </c>
      <c r="I103" s="38">
        <f>D103/7235.3*I10</f>
        <v>0.13275827539977611</v>
      </c>
      <c r="J103" s="37">
        <f t="shared" si="7"/>
        <v>1.0383382753997761</v>
      </c>
      <c r="K103" s="39"/>
      <c r="L103" s="80"/>
      <c r="M103" s="53"/>
      <c r="N103" s="57"/>
      <c r="O103" s="82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10"/>
      <c r="AA103" s="10"/>
    </row>
    <row r="104" spans="1:27" x14ac:dyDescent="0.25">
      <c r="A104" s="35">
        <v>90</v>
      </c>
      <c r="B104" s="4" t="s">
        <v>97</v>
      </c>
      <c r="C104" s="19">
        <v>15708095</v>
      </c>
      <c r="D104" s="14">
        <v>61</v>
      </c>
      <c r="E104" s="7">
        <v>18131</v>
      </c>
      <c r="F104" s="8">
        <v>20278</v>
      </c>
      <c r="G104" s="8">
        <f t="shared" si="6"/>
        <v>2147</v>
      </c>
      <c r="H104" s="79">
        <f t="shared" si="5"/>
        <v>1.84642</v>
      </c>
      <c r="I104" s="38">
        <f>D104/7235.3*I10</f>
        <v>0.17798362196453499</v>
      </c>
      <c r="J104" s="37">
        <f t="shared" si="7"/>
        <v>2.0244036219645349</v>
      </c>
      <c r="K104" s="39"/>
      <c r="L104" s="80"/>
      <c r="M104" s="53"/>
      <c r="N104" s="57"/>
      <c r="O104" s="82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10"/>
      <c r="AA104" s="10"/>
    </row>
    <row r="105" spans="1:27" x14ac:dyDescent="0.25">
      <c r="A105" s="35">
        <v>91</v>
      </c>
      <c r="B105" s="84" t="s">
        <v>98</v>
      </c>
      <c r="C105" s="19">
        <v>15708016</v>
      </c>
      <c r="D105" s="14">
        <v>71.8</v>
      </c>
      <c r="E105" s="7">
        <v>14702</v>
      </c>
      <c r="F105" s="8">
        <v>16224</v>
      </c>
      <c r="G105" s="8">
        <f t="shared" si="6"/>
        <v>1522</v>
      </c>
      <c r="H105" s="79">
        <f t="shared" si="5"/>
        <v>1.3089199999999999</v>
      </c>
      <c r="I105" s="38">
        <f>D105/7235.3*I10</f>
        <v>0.20949547634514118</v>
      </c>
      <c r="J105" s="37">
        <f t="shared" si="7"/>
        <v>1.518415476345141</v>
      </c>
      <c r="K105" s="39"/>
      <c r="L105" s="80"/>
      <c r="M105" s="53"/>
      <c r="N105" s="57"/>
      <c r="O105" s="82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10"/>
      <c r="AA105" s="10"/>
    </row>
    <row r="106" spans="1:27" x14ac:dyDescent="0.25">
      <c r="A106" s="35">
        <v>92</v>
      </c>
      <c r="B106" s="4" t="s">
        <v>99</v>
      </c>
      <c r="C106" s="19">
        <v>15708063</v>
      </c>
      <c r="D106" s="14">
        <v>45.4</v>
      </c>
      <c r="E106" s="7">
        <v>14723</v>
      </c>
      <c r="F106" s="8">
        <v>16184</v>
      </c>
      <c r="G106" s="8">
        <f t="shared" si="6"/>
        <v>1461</v>
      </c>
      <c r="H106" s="79">
        <f t="shared" si="5"/>
        <v>1.2564599999999999</v>
      </c>
      <c r="I106" s="38">
        <f>D106/7235.3*I10</f>
        <v>0.13246649897032603</v>
      </c>
      <c r="J106" s="37">
        <f t="shared" si="7"/>
        <v>1.3889264989703261</v>
      </c>
      <c r="K106" s="39"/>
      <c r="L106" s="80"/>
      <c r="M106" s="53"/>
      <c r="N106" s="57"/>
      <c r="O106" s="80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10"/>
      <c r="AA106" s="10"/>
    </row>
    <row r="107" spans="1:27" x14ac:dyDescent="0.25">
      <c r="A107" s="35">
        <v>93</v>
      </c>
      <c r="B107" s="84" t="s">
        <v>100</v>
      </c>
      <c r="C107" s="19">
        <v>15708115</v>
      </c>
      <c r="D107" s="14">
        <v>70.599999999999994</v>
      </c>
      <c r="E107" s="7">
        <v>3445</v>
      </c>
      <c r="F107" s="8">
        <v>3445</v>
      </c>
      <c r="G107" s="8">
        <f t="shared" si="6"/>
        <v>0</v>
      </c>
      <c r="H107" s="79">
        <f t="shared" si="5"/>
        <v>0</v>
      </c>
      <c r="I107" s="38">
        <f>D107/7235.3*I10</f>
        <v>0.20599415919174047</v>
      </c>
      <c r="J107" s="37">
        <f t="shared" si="7"/>
        <v>0.20599415919174047</v>
      </c>
      <c r="K107" s="39"/>
      <c r="L107" s="80"/>
      <c r="M107" s="53"/>
      <c r="N107" s="57"/>
      <c r="O107" s="82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10"/>
      <c r="AA107" s="10"/>
    </row>
    <row r="108" spans="1:27" x14ac:dyDescent="0.25">
      <c r="A108" s="35">
        <v>94</v>
      </c>
      <c r="B108" s="4" t="s">
        <v>101</v>
      </c>
      <c r="C108" s="19">
        <v>15705706</v>
      </c>
      <c r="D108" s="14">
        <v>47.4</v>
      </c>
      <c r="E108" s="7">
        <v>9005</v>
      </c>
      <c r="F108" s="8">
        <v>9569</v>
      </c>
      <c r="G108" s="8">
        <f t="shared" si="6"/>
        <v>564</v>
      </c>
      <c r="H108" s="79">
        <f t="shared" ref="H108:H150" si="8">G108*0.00086</f>
        <v>0.48503999999999997</v>
      </c>
      <c r="I108" s="38">
        <f>D108/7235.3*I10</f>
        <v>0.13830202755932719</v>
      </c>
      <c r="J108" s="37">
        <f t="shared" si="7"/>
        <v>0.62334202755932711</v>
      </c>
      <c r="K108" s="39"/>
      <c r="L108" s="80"/>
      <c r="M108" s="53"/>
      <c r="N108" s="57"/>
      <c r="O108" s="82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10"/>
      <c r="AA108" s="10"/>
    </row>
    <row r="109" spans="1:27" x14ac:dyDescent="0.25">
      <c r="A109" s="35">
        <v>95</v>
      </c>
      <c r="B109" s="4" t="s">
        <v>102</v>
      </c>
      <c r="C109" s="19">
        <v>15708352</v>
      </c>
      <c r="D109" s="14">
        <v>42</v>
      </c>
      <c r="E109" s="7">
        <v>1575</v>
      </c>
      <c r="F109" s="8">
        <v>1575</v>
      </c>
      <c r="G109" s="8">
        <f t="shared" si="6"/>
        <v>0</v>
      </c>
      <c r="H109" s="79">
        <f t="shared" si="8"/>
        <v>0</v>
      </c>
      <c r="I109" s="38">
        <f>D109/7235.3*I10</f>
        <v>0.12254610036902409</v>
      </c>
      <c r="J109" s="37">
        <f t="shared" si="7"/>
        <v>0.12254610036902409</v>
      </c>
      <c r="K109" s="39"/>
      <c r="L109" s="80"/>
      <c r="M109" s="53"/>
      <c r="N109" s="57"/>
      <c r="O109" s="82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10"/>
      <c r="AA109" s="10"/>
    </row>
    <row r="110" spans="1:27" x14ac:dyDescent="0.25">
      <c r="A110" s="35">
        <v>96</v>
      </c>
      <c r="B110" s="4" t="s">
        <v>139</v>
      </c>
      <c r="C110" s="19">
        <v>15708616</v>
      </c>
      <c r="D110" s="14">
        <v>41.6</v>
      </c>
      <c r="E110" s="7">
        <v>13379</v>
      </c>
      <c r="F110" s="8">
        <v>14784</v>
      </c>
      <c r="G110" s="8">
        <f t="shared" si="6"/>
        <v>1405</v>
      </c>
      <c r="H110" s="79">
        <f t="shared" si="8"/>
        <v>1.2082999999999999</v>
      </c>
      <c r="I110" s="38">
        <f>D110/7235.3*I10</f>
        <v>0.12137899465122387</v>
      </c>
      <c r="J110" s="37">
        <f t="shared" si="7"/>
        <v>1.3296789946512237</v>
      </c>
      <c r="K110" s="39"/>
      <c r="L110" s="80"/>
      <c r="M110" s="53"/>
      <c r="N110" s="57"/>
      <c r="O110" s="82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10"/>
      <c r="AA110" s="10"/>
    </row>
    <row r="111" spans="1:27" x14ac:dyDescent="0.25">
      <c r="A111" s="35">
        <v>97</v>
      </c>
      <c r="B111" s="84" t="s">
        <v>103</v>
      </c>
      <c r="C111" s="2">
        <v>15705517</v>
      </c>
      <c r="D111" s="14">
        <v>45.3</v>
      </c>
      <c r="E111" s="7">
        <v>7953</v>
      </c>
      <c r="F111" s="8">
        <v>8202</v>
      </c>
      <c r="G111" s="8">
        <f t="shared" si="6"/>
        <v>249</v>
      </c>
      <c r="H111" s="79">
        <f t="shared" si="8"/>
        <v>0.21414</v>
      </c>
      <c r="I111" s="38">
        <f>D111/7235.3*I10</f>
        <v>0.13217472254087598</v>
      </c>
      <c r="J111" s="37">
        <f t="shared" si="7"/>
        <v>0.34631472254087597</v>
      </c>
      <c r="K111" s="39"/>
      <c r="L111" s="80"/>
      <c r="M111" s="53"/>
      <c r="N111" s="57"/>
      <c r="O111" s="82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10"/>
      <c r="AA111" s="10"/>
    </row>
    <row r="112" spans="1:27" x14ac:dyDescent="0.25">
      <c r="A112" s="35">
        <v>98</v>
      </c>
      <c r="B112" s="4" t="s">
        <v>104</v>
      </c>
      <c r="C112" s="2">
        <v>15708462</v>
      </c>
      <c r="D112" s="14">
        <v>60.1</v>
      </c>
      <c r="E112" s="7">
        <v>10120</v>
      </c>
      <c r="F112" s="8">
        <v>10919</v>
      </c>
      <c r="G112" s="8">
        <f t="shared" si="6"/>
        <v>799</v>
      </c>
      <c r="H112" s="79">
        <f t="shared" si="8"/>
        <v>0.68713999999999997</v>
      </c>
      <c r="I112" s="38">
        <f>D112/7235.3*I10</f>
        <v>0.17535763409948446</v>
      </c>
      <c r="J112" s="37">
        <f t="shared" si="7"/>
        <v>0.86249763409948443</v>
      </c>
      <c r="K112" s="39"/>
      <c r="L112" s="80"/>
      <c r="M112" s="53"/>
      <c r="N112" s="57"/>
      <c r="O112" s="82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10"/>
      <c r="AA112" s="10"/>
    </row>
    <row r="113" spans="1:27" x14ac:dyDescent="0.25">
      <c r="A113" s="35">
        <v>99</v>
      </c>
      <c r="B113" s="84" t="s">
        <v>105</v>
      </c>
      <c r="C113" s="2">
        <v>15705826</v>
      </c>
      <c r="D113" s="14">
        <v>71.2</v>
      </c>
      <c r="E113" s="7">
        <v>8497</v>
      </c>
      <c r="F113" s="8">
        <v>8869</v>
      </c>
      <c r="G113" s="8">
        <f t="shared" si="6"/>
        <v>372</v>
      </c>
      <c r="H113" s="79">
        <f t="shared" si="8"/>
        <v>0.31991999999999998</v>
      </c>
      <c r="I113" s="38">
        <f>D113/7235.3*I10</f>
        <v>0.20774481776844084</v>
      </c>
      <c r="J113" s="37">
        <f t="shared" si="7"/>
        <v>0.52766481776844087</v>
      </c>
      <c r="K113" s="39"/>
      <c r="L113" s="80"/>
      <c r="M113" s="53"/>
      <c r="N113" s="57"/>
      <c r="O113" s="82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10"/>
      <c r="AA113" s="10"/>
    </row>
    <row r="114" spans="1:27" x14ac:dyDescent="0.25">
      <c r="A114" s="35">
        <v>100</v>
      </c>
      <c r="B114" s="4" t="s">
        <v>106</v>
      </c>
      <c r="C114" s="2">
        <v>15705803</v>
      </c>
      <c r="D114" s="14">
        <v>45.7</v>
      </c>
      <c r="E114" s="7">
        <v>3000</v>
      </c>
      <c r="F114" s="8">
        <v>3000</v>
      </c>
      <c r="G114" s="8">
        <f t="shared" si="6"/>
        <v>0</v>
      </c>
      <c r="H114" s="79">
        <f t="shared" si="8"/>
        <v>0</v>
      </c>
      <c r="I114" s="38">
        <f>D114/7235.3*I10</f>
        <v>0.13334182825867621</v>
      </c>
      <c r="J114" s="37">
        <f t="shared" si="7"/>
        <v>0.13334182825867621</v>
      </c>
      <c r="K114" s="39"/>
      <c r="L114" s="80"/>
      <c r="M114" s="53"/>
      <c r="N114" s="57"/>
      <c r="O114" s="82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10"/>
      <c r="AA114" s="10"/>
    </row>
    <row r="115" spans="1:27" x14ac:dyDescent="0.25">
      <c r="A115" s="35">
        <v>101</v>
      </c>
      <c r="B115" s="4" t="s">
        <v>107</v>
      </c>
      <c r="C115" s="2">
        <v>15708066</v>
      </c>
      <c r="D115" s="14">
        <v>70.5</v>
      </c>
      <c r="E115" s="7">
        <v>17145</v>
      </c>
      <c r="F115" s="8">
        <v>18660</v>
      </c>
      <c r="G115" s="8">
        <f t="shared" si="6"/>
        <v>1515</v>
      </c>
      <c r="H115" s="79">
        <f t="shared" si="8"/>
        <v>1.3028999999999999</v>
      </c>
      <c r="I115" s="38">
        <f>D115/7235.3*I10</f>
        <v>0.20570238276229047</v>
      </c>
      <c r="J115" s="37">
        <f t="shared" si="7"/>
        <v>1.5086023827622905</v>
      </c>
      <c r="K115" s="39"/>
      <c r="L115" s="80"/>
      <c r="M115" s="53"/>
      <c r="N115" s="57"/>
      <c r="O115" s="82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10"/>
      <c r="AA115" s="10"/>
    </row>
    <row r="116" spans="1:27" x14ac:dyDescent="0.25">
      <c r="A116" s="35">
        <v>102</v>
      </c>
      <c r="B116" s="4" t="s">
        <v>108</v>
      </c>
      <c r="C116" s="19">
        <v>15708622</v>
      </c>
      <c r="D116" s="14">
        <v>47.6</v>
      </c>
      <c r="E116" s="7">
        <v>9166</v>
      </c>
      <c r="F116" s="8">
        <v>10157</v>
      </c>
      <c r="G116" s="8">
        <f t="shared" si="6"/>
        <v>991</v>
      </c>
      <c r="H116" s="79">
        <f t="shared" si="8"/>
        <v>0.85226000000000002</v>
      </c>
      <c r="I116" s="38">
        <f>D116/7235.3*I10</f>
        <v>0.13888558041822732</v>
      </c>
      <c r="J116" s="37">
        <f t="shared" si="7"/>
        <v>0.99114558041822731</v>
      </c>
      <c r="K116" s="39"/>
      <c r="L116" s="80"/>
      <c r="M116" s="53"/>
      <c r="N116" s="57"/>
      <c r="O116" s="82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10"/>
      <c r="AA116" s="10"/>
    </row>
    <row r="117" spans="1:27" x14ac:dyDescent="0.25">
      <c r="A117" s="35">
        <v>103</v>
      </c>
      <c r="B117" s="4" t="s">
        <v>109</v>
      </c>
      <c r="C117" s="19">
        <v>16721764</v>
      </c>
      <c r="D117" s="14">
        <v>41.8</v>
      </c>
      <c r="E117" s="7">
        <v>1157</v>
      </c>
      <c r="F117" s="8">
        <v>1377</v>
      </c>
      <c r="G117" s="8">
        <f t="shared" si="6"/>
        <v>220</v>
      </c>
      <c r="H117" s="79">
        <f t="shared" si="8"/>
        <v>0.18920000000000001</v>
      </c>
      <c r="I117" s="38">
        <f>D117/7235.3*I10</f>
        <v>0.12196254751012396</v>
      </c>
      <c r="J117" s="37">
        <f t="shared" si="7"/>
        <v>0.31116254751012395</v>
      </c>
      <c r="K117" s="39"/>
      <c r="L117" s="80"/>
      <c r="M117" s="53"/>
      <c r="N117" s="57"/>
      <c r="O117" s="82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10"/>
      <c r="AA117" s="10"/>
    </row>
    <row r="118" spans="1:27" x14ac:dyDescent="0.25">
      <c r="A118" s="35">
        <v>104</v>
      </c>
      <c r="B118" s="4" t="s">
        <v>110</v>
      </c>
      <c r="C118" s="19">
        <v>15708388</v>
      </c>
      <c r="D118" s="14">
        <v>41.4</v>
      </c>
      <c r="E118" s="7">
        <v>9739</v>
      </c>
      <c r="F118" s="8">
        <v>11045</v>
      </c>
      <c r="G118" s="8">
        <f t="shared" si="6"/>
        <v>1306</v>
      </c>
      <c r="H118" s="79">
        <f t="shared" si="8"/>
        <v>1.1231599999999999</v>
      </c>
      <c r="I118" s="38">
        <f>D118/7235.3*I10</f>
        <v>0.12079544179232375</v>
      </c>
      <c r="J118" s="37">
        <f t="shared" si="7"/>
        <v>1.2439554417923238</v>
      </c>
      <c r="K118" s="39"/>
      <c r="L118" s="80"/>
      <c r="M118" s="53"/>
      <c r="N118" s="57"/>
      <c r="O118" s="82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10"/>
      <c r="AA118" s="10"/>
    </row>
    <row r="119" spans="1:27" x14ac:dyDescent="0.25">
      <c r="A119" s="35">
        <v>105</v>
      </c>
      <c r="B119" s="4" t="s">
        <v>111</v>
      </c>
      <c r="C119" s="19">
        <v>15708121</v>
      </c>
      <c r="D119" s="14">
        <v>45.4</v>
      </c>
      <c r="E119" s="7">
        <v>11400</v>
      </c>
      <c r="F119" s="8">
        <v>14132</v>
      </c>
      <c r="G119" s="8">
        <f t="shared" si="6"/>
        <v>2732</v>
      </c>
      <c r="H119" s="79">
        <f t="shared" si="8"/>
        <v>2.3495200000000001</v>
      </c>
      <c r="I119" s="38">
        <f>D119/7235.3*I10</f>
        <v>0.13246649897032603</v>
      </c>
      <c r="J119" s="37">
        <f t="shared" si="7"/>
        <v>2.481986498970326</v>
      </c>
      <c r="K119" s="39"/>
      <c r="L119" s="80"/>
      <c r="M119" s="53"/>
      <c r="N119" s="57"/>
      <c r="O119" s="82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10"/>
      <c r="AA119" s="10"/>
    </row>
    <row r="120" spans="1:27" x14ac:dyDescent="0.25">
      <c r="A120" s="35">
        <v>106</v>
      </c>
      <c r="B120" s="4" t="s">
        <v>112</v>
      </c>
      <c r="C120" s="22">
        <v>15708043</v>
      </c>
      <c r="D120" s="14">
        <v>60.2</v>
      </c>
      <c r="E120" s="7">
        <v>18694</v>
      </c>
      <c r="F120" s="8">
        <v>20137</v>
      </c>
      <c r="G120" s="8">
        <f t="shared" si="6"/>
        <v>1443</v>
      </c>
      <c r="H120" s="79">
        <f t="shared" si="8"/>
        <v>1.24098</v>
      </c>
      <c r="I120" s="38">
        <f>D120/7235.3*I10</f>
        <v>0.17564941052893451</v>
      </c>
      <c r="J120" s="37">
        <f t="shared" si="7"/>
        <v>1.4166294105289345</v>
      </c>
      <c r="K120" s="39"/>
      <c r="L120" s="80"/>
      <c r="M120" s="53"/>
      <c r="N120" s="57"/>
      <c r="O120" s="82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10"/>
      <c r="AA120" s="10"/>
    </row>
    <row r="121" spans="1:27" x14ac:dyDescent="0.25">
      <c r="A121" s="35">
        <v>107</v>
      </c>
      <c r="B121" s="84" t="s">
        <v>113</v>
      </c>
      <c r="C121" s="19">
        <v>15708227</v>
      </c>
      <c r="D121" s="14">
        <v>71.3</v>
      </c>
      <c r="E121" s="7">
        <v>12851</v>
      </c>
      <c r="F121" s="8">
        <v>13149</v>
      </c>
      <c r="G121" s="8">
        <f t="shared" si="6"/>
        <v>298</v>
      </c>
      <c r="H121" s="79">
        <f t="shared" si="8"/>
        <v>0.25628000000000001</v>
      </c>
      <c r="I121" s="38">
        <f>D121/7235.3*I10</f>
        <v>0.20803659419789089</v>
      </c>
      <c r="J121" s="37">
        <f t="shared" si="7"/>
        <v>0.4643165941978909</v>
      </c>
      <c r="K121" s="39"/>
      <c r="L121" s="80"/>
      <c r="M121" s="53"/>
      <c r="N121" s="57"/>
      <c r="O121" s="82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10"/>
      <c r="AA121" s="10"/>
    </row>
    <row r="122" spans="1:27" x14ac:dyDescent="0.25">
      <c r="A122" s="35">
        <v>108</v>
      </c>
      <c r="B122" s="4" t="s">
        <v>114</v>
      </c>
      <c r="C122" s="19">
        <v>15708438</v>
      </c>
      <c r="D122" s="14">
        <v>46</v>
      </c>
      <c r="E122" s="7">
        <v>12884</v>
      </c>
      <c r="F122" s="8">
        <v>14373</v>
      </c>
      <c r="G122" s="8">
        <f t="shared" si="6"/>
        <v>1489</v>
      </c>
      <c r="H122" s="79">
        <f t="shared" si="8"/>
        <v>1.28054</v>
      </c>
      <c r="I122" s="38">
        <f>D122/7235.3*I10</f>
        <v>0.1342171575470264</v>
      </c>
      <c r="J122" s="37">
        <f t="shared" si="7"/>
        <v>1.4147571575470264</v>
      </c>
      <c r="K122" s="39"/>
      <c r="L122" s="80"/>
      <c r="M122" s="53"/>
      <c r="N122" s="57"/>
      <c r="O122" s="82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10"/>
      <c r="AA122" s="10"/>
    </row>
    <row r="123" spans="1:27" x14ac:dyDescent="0.25">
      <c r="A123" s="35">
        <v>109</v>
      </c>
      <c r="B123" s="84" t="s">
        <v>115</v>
      </c>
      <c r="C123" s="19">
        <v>15708285</v>
      </c>
      <c r="D123" s="14">
        <v>70.400000000000006</v>
      </c>
      <c r="E123" s="7">
        <v>2791</v>
      </c>
      <c r="F123" s="8">
        <v>2791</v>
      </c>
      <c r="G123" s="8">
        <f t="shared" si="6"/>
        <v>0</v>
      </c>
      <c r="H123" s="79">
        <f t="shared" si="8"/>
        <v>0</v>
      </c>
      <c r="I123" s="38">
        <f>D123/7235.3*I10</f>
        <v>0.20541060633284039</v>
      </c>
      <c r="J123" s="37">
        <f t="shared" si="7"/>
        <v>0.20541060633284039</v>
      </c>
      <c r="K123" s="39"/>
      <c r="L123" s="80"/>
      <c r="M123" s="53"/>
      <c r="N123" s="57"/>
      <c r="O123" s="82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10"/>
      <c r="AA123" s="10"/>
    </row>
    <row r="124" spans="1:27" x14ac:dyDescent="0.25">
      <c r="A124" s="35">
        <v>110</v>
      </c>
      <c r="B124" s="4" t="s">
        <v>116</v>
      </c>
      <c r="C124" s="19">
        <v>15708248</v>
      </c>
      <c r="D124" s="14">
        <v>47.7</v>
      </c>
      <c r="E124" s="7">
        <v>7352</v>
      </c>
      <c r="F124" s="8">
        <v>8090</v>
      </c>
      <c r="G124" s="8">
        <f t="shared" si="6"/>
        <v>738</v>
      </c>
      <c r="H124" s="79">
        <f t="shared" si="8"/>
        <v>0.63468000000000002</v>
      </c>
      <c r="I124" s="38">
        <f>D124/7235.3*I10</f>
        <v>0.13917735684767737</v>
      </c>
      <c r="J124" s="37">
        <f t="shared" si="7"/>
        <v>0.77385735684767742</v>
      </c>
      <c r="K124" s="39"/>
      <c r="L124" s="80"/>
      <c r="M124" s="53"/>
      <c r="N124" s="57"/>
      <c r="O124" s="82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10"/>
      <c r="AA124" s="10"/>
    </row>
    <row r="125" spans="1:27" x14ac:dyDescent="0.25">
      <c r="A125" s="35">
        <v>111</v>
      </c>
      <c r="B125" s="4" t="s">
        <v>117</v>
      </c>
      <c r="C125" s="19">
        <v>15708011</v>
      </c>
      <c r="D125" s="14">
        <v>41.6</v>
      </c>
      <c r="E125" s="7">
        <v>13196</v>
      </c>
      <c r="F125" s="8">
        <v>14598</v>
      </c>
      <c r="G125" s="8">
        <f t="shared" si="6"/>
        <v>1402</v>
      </c>
      <c r="H125" s="79">
        <f t="shared" si="8"/>
        <v>1.2057199999999999</v>
      </c>
      <c r="I125" s="38">
        <f>D125/7235.3*I10</f>
        <v>0.12137899465122387</v>
      </c>
      <c r="J125" s="37">
        <f t="shared" si="7"/>
        <v>1.3270989946512237</v>
      </c>
      <c r="K125" s="39"/>
      <c r="L125" s="80"/>
      <c r="M125" s="53"/>
      <c r="N125" s="57"/>
      <c r="O125" s="82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10"/>
      <c r="AA125" s="10"/>
    </row>
    <row r="126" spans="1:27" x14ac:dyDescent="0.25">
      <c r="A126" s="35">
        <v>112</v>
      </c>
      <c r="B126" s="4" t="s">
        <v>118</v>
      </c>
      <c r="C126" s="19">
        <v>15708208</v>
      </c>
      <c r="D126" s="14">
        <v>41.7</v>
      </c>
      <c r="E126" s="7">
        <v>12394</v>
      </c>
      <c r="F126" s="8">
        <v>13461</v>
      </c>
      <c r="G126" s="8">
        <f t="shared" si="6"/>
        <v>1067</v>
      </c>
      <c r="H126" s="79">
        <f t="shared" si="8"/>
        <v>0.91761999999999999</v>
      </c>
      <c r="I126" s="38">
        <f>D126/7235.3*I10</f>
        <v>0.12167077108067392</v>
      </c>
      <c r="J126" s="37">
        <f t="shared" si="7"/>
        <v>1.0392907710806738</v>
      </c>
      <c r="K126" s="39"/>
      <c r="L126" s="80"/>
      <c r="M126" s="53"/>
      <c r="N126" s="57"/>
      <c r="O126" s="82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10"/>
      <c r="AA126" s="10"/>
    </row>
    <row r="127" spans="1:27" x14ac:dyDescent="0.25">
      <c r="A127" s="35">
        <v>113</v>
      </c>
      <c r="B127" s="4" t="s">
        <v>119</v>
      </c>
      <c r="C127" s="19">
        <v>15708187</v>
      </c>
      <c r="D127" s="14">
        <v>45.7</v>
      </c>
      <c r="E127" s="7">
        <v>13420</v>
      </c>
      <c r="F127" s="8">
        <v>14723</v>
      </c>
      <c r="G127" s="8">
        <f t="shared" si="6"/>
        <v>1303</v>
      </c>
      <c r="H127" s="79">
        <f t="shared" si="8"/>
        <v>1.1205799999999999</v>
      </c>
      <c r="I127" s="38">
        <f>D127/7235.3*I10</f>
        <v>0.13334182825867621</v>
      </c>
      <c r="J127" s="37">
        <f t="shared" si="7"/>
        <v>1.2539218282586762</v>
      </c>
      <c r="K127" s="39"/>
      <c r="L127" s="80"/>
      <c r="M127" s="53"/>
      <c r="N127" s="57"/>
      <c r="O127" s="82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10"/>
      <c r="AA127" s="10"/>
    </row>
    <row r="128" spans="1:27" x14ac:dyDescent="0.25">
      <c r="A128" s="35">
        <v>114</v>
      </c>
      <c r="B128" s="4" t="s">
        <v>120</v>
      </c>
      <c r="C128" s="19">
        <v>15705591</v>
      </c>
      <c r="D128" s="14">
        <v>59.9</v>
      </c>
      <c r="E128" s="7">
        <v>18419</v>
      </c>
      <c r="F128" s="8">
        <v>20418</v>
      </c>
      <c r="G128" s="8">
        <f t="shared" si="6"/>
        <v>1999</v>
      </c>
      <c r="H128" s="79">
        <f t="shared" si="8"/>
        <v>1.7191399999999999</v>
      </c>
      <c r="I128" s="38">
        <f>D128/7235.3*I10</f>
        <v>0.17477408124058436</v>
      </c>
      <c r="J128" s="37">
        <f t="shared" si="7"/>
        <v>1.8939140812405841</v>
      </c>
      <c r="K128" s="39"/>
      <c r="L128" s="80"/>
      <c r="M128" s="53"/>
      <c r="N128" s="57"/>
      <c r="O128" s="82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10"/>
      <c r="AA128" s="10"/>
    </row>
    <row r="129" spans="1:27" x14ac:dyDescent="0.25">
      <c r="A129" s="35">
        <v>115</v>
      </c>
      <c r="B129" s="4" t="s">
        <v>121</v>
      </c>
      <c r="C129" s="19">
        <v>15705766</v>
      </c>
      <c r="D129" s="14">
        <v>70.5</v>
      </c>
      <c r="E129" s="7">
        <v>17097</v>
      </c>
      <c r="F129" s="8">
        <v>18502</v>
      </c>
      <c r="G129" s="8">
        <f t="shared" si="6"/>
        <v>1405</v>
      </c>
      <c r="H129" s="79">
        <f t="shared" si="8"/>
        <v>1.2082999999999999</v>
      </c>
      <c r="I129" s="38">
        <f>D129/7235.3*I10</f>
        <v>0.20570238276229047</v>
      </c>
      <c r="J129" s="37">
        <f t="shared" si="7"/>
        <v>1.4140023827622903</v>
      </c>
      <c r="K129" s="39"/>
      <c r="L129" s="80"/>
      <c r="M129" s="53"/>
      <c r="N129" s="57"/>
      <c r="O129" s="82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10"/>
      <c r="AA129" s="10"/>
    </row>
    <row r="130" spans="1:27" x14ac:dyDescent="0.25">
      <c r="A130" s="35">
        <v>116</v>
      </c>
      <c r="B130" s="4" t="s">
        <v>122</v>
      </c>
      <c r="C130" s="19">
        <v>15708601</v>
      </c>
      <c r="D130" s="14">
        <v>45.6</v>
      </c>
      <c r="E130" s="7">
        <v>15897</v>
      </c>
      <c r="F130" s="8">
        <v>17472</v>
      </c>
      <c r="G130" s="8">
        <f t="shared" si="6"/>
        <v>1575</v>
      </c>
      <c r="H130" s="79">
        <f t="shared" si="8"/>
        <v>1.3545</v>
      </c>
      <c r="I130" s="38">
        <f>D130/7235.3*I10</f>
        <v>0.13305005182922616</v>
      </c>
      <c r="J130" s="37">
        <f t="shared" si="7"/>
        <v>1.4875500518292262</v>
      </c>
      <c r="K130" s="39"/>
      <c r="L130" s="80"/>
      <c r="M130" s="53"/>
      <c r="N130" s="57"/>
      <c r="O130" s="82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10"/>
      <c r="AA130" s="10"/>
    </row>
    <row r="131" spans="1:27" x14ac:dyDescent="0.25">
      <c r="A131" s="35">
        <v>117</v>
      </c>
      <c r="B131" s="4" t="s">
        <v>123</v>
      </c>
      <c r="C131" s="19">
        <v>15705738</v>
      </c>
      <c r="D131" s="14">
        <v>70.599999999999994</v>
      </c>
      <c r="E131" s="7">
        <v>23097</v>
      </c>
      <c r="F131" s="8">
        <v>25274</v>
      </c>
      <c r="G131" s="8">
        <f t="shared" si="6"/>
        <v>2177</v>
      </c>
      <c r="H131" s="79">
        <f t="shared" si="8"/>
        <v>1.87222</v>
      </c>
      <c r="I131" s="38">
        <f>D131/7235.3*I10</f>
        <v>0.20599415919174047</v>
      </c>
      <c r="J131" s="37">
        <f t="shared" si="7"/>
        <v>2.0782141591917407</v>
      </c>
      <c r="K131" s="39"/>
      <c r="L131" s="80"/>
      <c r="M131" s="53"/>
      <c r="N131" s="57"/>
      <c r="O131" s="82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10"/>
      <c r="AA131" s="10"/>
    </row>
    <row r="132" spans="1:27" x14ac:dyDescent="0.25">
      <c r="A132" s="35">
        <v>118</v>
      </c>
      <c r="B132" s="4" t="s">
        <v>146</v>
      </c>
      <c r="C132" s="19">
        <v>15705647</v>
      </c>
      <c r="D132" s="14">
        <v>47</v>
      </c>
      <c r="E132" s="7">
        <v>8053</v>
      </c>
      <c r="F132" s="8">
        <v>8814</v>
      </c>
      <c r="G132" s="8">
        <f t="shared" si="6"/>
        <v>761</v>
      </c>
      <c r="H132" s="79">
        <f t="shared" si="8"/>
        <v>0.65445999999999993</v>
      </c>
      <c r="I132" s="38">
        <f>D132/7235.3*I10</f>
        <v>0.13713492184152695</v>
      </c>
      <c r="J132" s="37">
        <f t="shared" si="7"/>
        <v>0.79159492184152691</v>
      </c>
      <c r="K132" s="39"/>
      <c r="L132" s="80"/>
      <c r="M132" s="53"/>
      <c r="N132" s="57"/>
      <c r="O132" s="82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10"/>
      <c r="AA132" s="10"/>
    </row>
    <row r="133" spans="1:27" x14ac:dyDescent="0.25">
      <c r="A133" s="35">
        <v>119</v>
      </c>
      <c r="B133" s="4" t="s">
        <v>124</v>
      </c>
      <c r="C133" s="19">
        <v>15702596</v>
      </c>
      <c r="D133" s="14">
        <v>41.3</v>
      </c>
      <c r="E133" s="7">
        <v>1594</v>
      </c>
      <c r="F133" s="8">
        <v>1594</v>
      </c>
      <c r="G133" s="8">
        <f t="shared" si="6"/>
        <v>0</v>
      </c>
      <c r="H133" s="79">
        <f t="shared" si="8"/>
        <v>0</v>
      </c>
      <c r="I133" s="38">
        <f>D133/7235.3*I10</f>
        <v>0.12050366536287369</v>
      </c>
      <c r="J133" s="37">
        <f t="shared" si="7"/>
        <v>0.12050366536287369</v>
      </c>
      <c r="K133" s="39"/>
      <c r="L133" s="80"/>
      <c r="M133" s="53"/>
      <c r="N133" s="57"/>
      <c r="O133" s="82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10"/>
      <c r="AA133" s="10"/>
    </row>
    <row r="134" spans="1:27" x14ac:dyDescent="0.25">
      <c r="A134" s="35">
        <v>120</v>
      </c>
      <c r="B134" s="4" t="s">
        <v>125</v>
      </c>
      <c r="C134" s="19">
        <v>15705820</v>
      </c>
      <c r="D134" s="14">
        <v>41.7</v>
      </c>
      <c r="E134" s="7">
        <v>11879</v>
      </c>
      <c r="F134" s="8">
        <v>13013</v>
      </c>
      <c r="G134" s="8">
        <f t="shared" si="6"/>
        <v>1134</v>
      </c>
      <c r="H134" s="79">
        <f t="shared" si="8"/>
        <v>0.97524</v>
      </c>
      <c r="I134" s="38">
        <f>D134/7235.3*I10</f>
        <v>0.12167077108067392</v>
      </c>
      <c r="J134" s="37">
        <f t="shared" si="7"/>
        <v>1.0969107710806738</v>
      </c>
      <c r="K134" s="39"/>
      <c r="L134" s="80"/>
      <c r="M134" s="53"/>
      <c r="N134" s="57"/>
      <c r="O134" s="82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10"/>
      <c r="AA134" s="10"/>
    </row>
    <row r="135" spans="1:27" x14ac:dyDescent="0.25">
      <c r="A135" s="35">
        <v>121</v>
      </c>
      <c r="B135" s="4" t="s">
        <v>114</v>
      </c>
      <c r="C135" s="19">
        <v>15705777</v>
      </c>
      <c r="D135" s="14">
        <v>45.4</v>
      </c>
      <c r="E135" s="7">
        <v>7570</v>
      </c>
      <c r="F135" s="8">
        <v>7570</v>
      </c>
      <c r="G135" s="8">
        <f t="shared" si="6"/>
        <v>0</v>
      </c>
      <c r="H135" s="79">
        <f t="shared" si="8"/>
        <v>0</v>
      </c>
      <c r="I135" s="38">
        <f>D135/7235.3*I10</f>
        <v>0.13246649897032603</v>
      </c>
      <c r="J135" s="37">
        <f t="shared" si="7"/>
        <v>0.13246649897032603</v>
      </c>
      <c r="K135" s="39"/>
      <c r="L135" s="80"/>
      <c r="M135" s="53"/>
      <c r="N135" s="57"/>
      <c r="O135" s="82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10"/>
      <c r="AA135" s="10"/>
    </row>
    <row r="136" spans="1:27" x14ac:dyDescent="0.25">
      <c r="A136" s="35">
        <v>122</v>
      </c>
      <c r="B136" s="4" t="s">
        <v>126</v>
      </c>
      <c r="C136" s="19">
        <v>15708339</v>
      </c>
      <c r="D136" s="14">
        <v>60.2</v>
      </c>
      <c r="E136" s="7">
        <v>13416</v>
      </c>
      <c r="F136" s="8">
        <v>14528</v>
      </c>
      <c r="G136" s="8">
        <f t="shared" si="6"/>
        <v>1112</v>
      </c>
      <c r="H136" s="79">
        <f t="shared" si="8"/>
        <v>0.95631999999999995</v>
      </c>
      <c r="I136" s="38">
        <f>D136/7235.3*I10</f>
        <v>0.17564941052893451</v>
      </c>
      <c r="J136" s="37">
        <f t="shared" si="7"/>
        <v>1.1319694105289344</v>
      </c>
      <c r="K136" s="39"/>
      <c r="L136" s="80"/>
      <c r="M136" s="53"/>
      <c r="N136" s="57"/>
      <c r="O136" s="82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10"/>
      <c r="AA136" s="10"/>
    </row>
    <row r="137" spans="1:27" x14ac:dyDescent="0.25">
      <c r="A137" s="35">
        <v>123</v>
      </c>
      <c r="B137" s="4" t="s">
        <v>127</v>
      </c>
      <c r="C137" s="19">
        <v>15705781</v>
      </c>
      <c r="D137" s="14">
        <v>71</v>
      </c>
      <c r="E137" s="7">
        <v>4461</v>
      </c>
      <c r="F137" s="7">
        <v>4461</v>
      </c>
      <c r="G137" s="7">
        <f t="shared" si="6"/>
        <v>0</v>
      </c>
      <c r="H137" s="79">
        <f t="shared" si="8"/>
        <v>0</v>
      </c>
      <c r="I137" s="38">
        <f>D137/7235.3*I10</f>
        <v>0.2071612649095407</v>
      </c>
      <c r="J137" s="37">
        <f t="shared" si="7"/>
        <v>0.2071612649095407</v>
      </c>
      <c r="K137" s="39"/>
      <c r="L137" s="80"/>
      <c r="M137" s="53"/>
      <c r="N137" s="57"/>
      <c r="O137" s="82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10"/>
      <c r="AA137" s="10"/>
    </row>
    <row r="138" spans="1:27" x14ac:dyDescent="0.25">
      <c r="A138" s="35">
        <v>124</v>
      </c>
      <c r="B138" s="4" t="s">
        <v>128</v>
      </c>
      <c r="C138" s="23">
        <v>15705805</v>
      </c>
      <c r="D138" s="14">
        <v>46</v>
      </c>
      <c r="E138" s="7">
        <v>16588</v>
      </c>
      <c r="F138" s="7">
        <v>18219</v>
      </c>
      <c r="G138" s="7">
        <f t="shared" si="6"/>
        <v>1631</v>
      </c>
      <c r="H138" s="79">
        <f t="shared" si="8"/>
        <v>1.40266</v>
      </c>
      <c r="I138" s="38">
        <f>D138/7235.3*I10</f>
        <v>0.1342171575470264</v>
      </c>
      <c r="J138" s="37">
        <f t="shared" si="7"/>
        <v>1.5368771575470264</v>
      </c>
      <c r="K138" s="39"/>
      <c r="L138" s="80"/>
      <c r="M138" s="53"/>
      <c r="N138" s="57"/>
      <c r="O138" s="82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10"/>
      <c r="AA138" s="10"/>
    </row>
    <row r="139" spans="1:27" x14ac:dyDescent="0.25">
      <c r="A139" s="35">
        <v>125</v>
      </c>
      <c r="B139" s="4" t="s">
        <v>129</v>
      </c>
      <c r="C139" s="24">
        <v>15705540</v>
      </c>
      <c r="D139" s="14">
        <v>70.599999999999994</v>
      </c>
      <c r="E139" s="7">
        <v>12676</v>
      </c>
      <c r="F139" s="7">
        <v>14138</v>
      </c>
      <c r="G139" s="7">
        <f t="shared" si="6"/>
        <v>1462</v>
      </c>
      <c r="H139" s="79">
        <f t="shared" si="8"/>
        <v>1.25732</v>
      </c>
      <c r="I139" s="38">
        <f>D139/7235.3*I10</f>
        <v>0.20599415919174047</v>
      </c>
      <c r="J139" s="37">
        <f t="shared" si="7"/>
        <v>1.4633141591917405</v>
      </c>
      <c r="K139" s="39"/>
      <c r="L139" s="80"/>
      <c r="M139" s="53"/>
      <c r="N139" s="57"/>
      <c r="O139" s="82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10"/>
      <c r="AA139" s="10"/>
    </row>
    <row r="140" spans="1:27" x14ac:dyDescent="0.25">
      <c r="A140" s="35">
        <v>126</v>
      </c>
      <c r="B140" s="4" t="s">
        <v>130</v>
      </c>
      <c r="C140" s="2">
        <v>15705560</v>
      </c>
      <c r="D140" s="14">
        <v>47.3</v>
      </c>
      <c r="E140" s="7">
        <v>7639</v>
      </c>
      <c r="F140" s="7">
        <v>8006</v>
      </c>
      <c r="G140" s="7">
        <f t="shared" si="6"/>
        <v>367</v>
      </c>
      <c r="H140" s="79">
        <f t="shared" si="8"/>
        <v>0.31562000000000001</v>
      </c>
      <c r="I140" s="38">
        <f>D140/7235.3*I10</f>
        <v>0.13801025112987711</v>
      </c>
      <c r="J140" s="37">
        <f t="shared" si="7"/>
        <v>0.45363025112987709</v>
      </c>
      <c r="K140" s="39"/>
      <c r="L140" s="80"/>
      <c r="M140" s="53"/>
      <c r="N140" s="57"/>
      <c r="O140" s="82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10"/>
      <c r="AA140" s="10"/>
    </row>
    <row r="141" spans="1:27" x14ac:dyDescent="0.25">
      <c r="A141" s="35">
        <v>127</v>
      </c>
      <c r="B141" s="4" t="s">
        <v>140</v>
      </c>
      <c r="C141" s="2">
        <v>15705687</v>
      </c>
      <c r="D141" s="14">
        <v>42.1</v>
      </c>
      <c r="E141" s="7">
        <v>14965</v>
      </c>
      <c r="F141" s="7">
        <v>16246</v>
      </c>
      <c r="G141" s="7">
        <f t="shared" si="6"/>
        <v>1281</v>
      </c>
      <c r="H141" s="79">
        <f t="shared" si="8"/>
        <v>1.1016600000000001</v>
      </c>
      <c r="I141" s="38">
        <f>D141/7235.3*I10</f>
        <v>0.12283787679847416</v>
      </c>
      <c r="J141" s="37">
        <f t="shared" si="7"/>
        <v>1.2244978767984742</v>
      </c>
      <c r="K141" s="39"/>
      <c r="L141" s="80"/>
      <c r="M141" s="53"/>
      <c r="N141" s="57"/>
      <c r="O141" s="82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10"/>
      <c r="AA141" s="10"/>
    </row>
    <row r="142" spans="1:27" x14ac:dyDescent="0.25">
      <c r="A142" s="35">
        <v>128</v>
      </c>
      <c r="B142" s="4" t="s">
        <v>131</v>
      </c>
      <c r="C142" s="2">
        <v>15705516</v>
      </c>
      <c r="D142" s="14">
        <v>41.7</v>
      </c>
      <c r="E142" s="7">
        <v>11080</v>
      </c>
      <c r="F142" s="7">
        <v>12182</v>
      </c>
      <c r="G142" s="7">
        <f t="shared" ref="G142:G150" si="9">F142-E142</f>
        <v>1102</v>
      </c>
      <c r="H142" s="79">
        <f t="shared" si="8"/>
        <v>0.94772000000000001</v>
      </c>
      <c r="I142" s="38">
        <f>D142/7235.3*I10</f>
        <v>0.12167077108067392</v>
      </c>
      <c r="J142" s="37">
        <f t="shared" si="7"/>
        <v>1.0693907710806738</v>
      </c>
      <c r="K142" s="39"/>
      <c r="L142" s="80"/>
      <c r="M142" s="53"/>
      <c r="N142" s="57"/>
      <c r="O142" s="82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10"/>
      <c r="AA142" s="10"/>
    </row>
    <row r="143" spans="1:27" x14ac:dyDescent="0.25">
      <c r="A143" s="35">
        <v>129</v>
      </c>
      <c r="B143" s="4" t="s">
        <v>132</v>
      </c>
      <c r="C143" s="2">
        <v>15705523</v>
      </c>
      <c r="D143" s="14">
        <v>45.4</v>
      </c>
      <c r="E143" s="7">
        <v>12807</v>
      </c>
      <c r="F143" s="7">
        <v>14159</v>
      </c>
      <c r="G143" s="7">
        <f t="shared" si="9"/>
        <v>1352</v>
      </c>
      <c r="H143" s="79">
        <f t="shared" si="8"/>
        <v>1.16272</v>
      </c>
      <c r="I143" s="38">
        <f>D143/7235.3*I10</f>
        <v>0.13246649897032603</v>
      </c>
      <c r="J143" s="37">
        <f t="shared" si="7"/>
        <v>1.2951864989703261</v>
      </c>
      <c r="K143" s="39"/>
      <c r="L143" s="80"/>
      <c r="M143" s="53"/>
      <c r="N143" s="57"/>
      <c r="O143" s="82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10"/>
      <c r="AA143" s="10"/>
    </row>
    <row r="144" spans="1:27" x14ac:dyDescent="0.25">
      <c r="A144" s="85">
        <v>130</v>
      </c>
      <c r="B144" s="4" t="s">
        <v>141</v>
      </c>
      <c r="C144" s="2">
        <v>15705627</v>
      </c>
      <c r="D144" s="14">
        <v>59.9</v>
      </c>
      <c r="E144" s="7">
        <v>18431</v>
      </c>
      <c r="F144" s="7">
        <v>20118</v>
      </c>
      <c r="G144" s="7">
        <f t="shared" si="9"/>
        <v>1687</v>
      </c>
      <c r="H144" s="79">
        <f t="shared" si="8"/>
        <v>1.45082</v>
      </c>
      <c r="I144" s="38">
        <f>D144/7235.3*I10</f>
        <v>0.17477408124058436</v>
      </c>
      <c r="J144" s="37">
        <f t="shared" ref="J144:J150" si="10">H144+I144</f>
        <v>1.6255940812405845</v>
      </c>
      <c r="K144" s="39"/>
      <c r="L144" s="80"/>
      <c r="M144" s="53"/>
      <c r="N144" s="57"/>
      <c r="O144" s="82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10"/>
      <c r="AA144" s="10"/>
    </row>
    <row r="145" spans="1:27" x14ac:dyDescent="0.25">
      <c r="A145" s="35">
        <v>131</v>
      </c>
      <c r="B145" s="4" t="s">
        <v>133</v>
      </c>
      <c r="C145" s="2">
        <v>15705803</v>
      </c>
      <c r="D145" s="14">
        <v>70.5</v>
      </c>
      <c r="E145" s="7">
        <v>16503</v>
      </c>
      <c r="F145" s="7">
        <v>18136</v>
      </c>
      <c r="G145" s="7">
        <f t="shared" si="9"/>
        <v>1633</v>
      </c>
      <c r="H145" s="79">
        <f t="shared" si="8"/>
        <v>1.40438</v>
      </c>
      <c r="I145" s="38">
        <f>D145/7235.3*I10</f>
        <v>0.20570238276229047</v>
      </c>
      <c r="J145" s="37">
        <f t="shared" si="10"/>
        <v>1.6100823827622905</v>
      </c>
      <c r="K145" s="39"/>
      <c r="L145" s="80"/>
      <c r="M145" s="53"/>
      <c r="N145" s="57"/>
      <c r="O145" s="82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10"/>
      <c r="AA145" s="10"/>
    </row>
    <row r="146" spans="1:27" x14ac:dyDescent="0.25">
      <c r="A146" s="35">
        <v>132</v>
      </c>
      <c r="B146" s="4" t="s">
        <v>134</v>
      </c>
      <c r="C146" s="2">
        <v>15705824</v>
      </c>
      <c r="D146" s="14">
        <v>45.1</v>
      </c>
      <c r="E146" s="7">
        <v>17288</v>
      </c>
      <c r="F146" s="7">
        <v>18788</v>
      </c>
      <c r="G146" s="7">
        <f t="shared" si="9"/>
        <v>1500</v>
      </c>
      <c r="H146" s="79">
        <f t="shared" si="8"/>
        <v>1.29</v>
      </c>
      <c r="I146" s="38">
        <f>D146/7235.3*I10</f>
        <v>0.13159116968197587</v>
      </c>
      <c r="J146" s="37">
        <f t="shared" si="10"/>
        <v>1.4215911696819759</v>
      </c>
      <c r="K146" s="39"/>
      <c r="L146" s="80"/>
      <c r="M146" s="53"/>
      <c r="N146" s="57"/>
      <c r="O146" s="82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10"/>
      <c r="AA146" s="10"/>
    </row>
    <row r="147" spans="1:27" x14ac:dyDescent="0.25">
      <c r="A147" s="36">
        <v>133</v>
      </c>
      <c r="B147" s="25" t="s">
        <v>142</v>
      </c>
      <c r="C147" s="2">
        <v>15705693</v>
      </c>
      <c r="D147" s="18">
        <v>70.5</v>
      </c>
      <c r="E147" s="7">
        <v>10463</v>
      </c>
      <c r="F147" s="7">
        <v>11743</v>
      </c>
      <c r="G147" s="7">
        <f t="shared" si="9"/>
        <v>1280</v>
      </c>
      <c r="H147" s="79">
        <f t="shared" si="8"/>
        <v>1.1008</v>
      </c>
      <c r="I147" s="38">
        <f>D147/7235.3*I10</f>
        <v>0.20570238276229047</v>
      </c>
      <c r="J147" s="37">
        <f t="shared" si="10"/>
        <v>1.3065023827622904</v>
      </c>
      <c r="K147" s="39"/>
      <c r="L147" s="80"/>
      <c r="M147" s="53"/>
      <c r="N147" s="57"/>
      <c r="O147" s="82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10"/>
      <c r="AA147" s="10"/>
    </row>
    <row r="148" spans="1:27" x14ac:dyDescent="0.25">
      <c r="A148" s="35">
        <v>134</v>
      </c>
      <c r="B148" s="4" t="s">
        <v>130</v>
      </c>
      <c r="C148" s="2">
        <v>15705786</v>
      </c>
      <c r="D148" s="14">
        <v>46.9</v>
      </c>
      <c r="E148" s="7">
        <v>14275</v>
      </c>
      <c r="F148" s="7">
        <v>16346</v>
      </c>
      <c r="G148" s="7">
        <f t="shared" si="9"/>
        <v>2071</v>
      </c>
      <c r="H148" s="79">
        <f t="shared" si="8"/>
        <v>1.7810599999999999</v>
      </c>
      <c r="I148" s="38">
        <f>D148/7235.3*I10</f>
        <v>0.1368431454120769</v>
      </c>
      <c r="J148" s="37">
        <f t="shared" si="10"/>
        <v>1.9179031454120767</v>
      </c>
      <c r="K148" s="39"/>
      <c r="L148" s="80"/>
      <c r="M148" s="53"/>
      <c r="N148" s="57"/>
      <c r="O148" s="82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10"/>
      <c r="AA148" s="10"/>
    </row>
    <row r="149" spans="1:27" x14ac:dyDescent="0.25">
      <c r="A149" s="35">
        <v>135</v>
      </c>
      <c r="B149" s="4" t="s">
        <v>135</v>
      </c>
      <c r="C149" s="2">
        <v>15705757</v>
      </c>
      <c r="D149" s="14">
        <v>42.3</v>
      </c>
      <c r="E149" s="7">
        <v>13770</v>
      </c>
      <c r="F149" s="7">
        <v>15111</v>
      </c>
      <c r="G149" s="7">
        <f t="shared" si="9"/>
        <v>1341</v>
      </c>
      <c r="H149" s="79">
        <f t="shared" si="8"/>
        <v>1.15326</v>
      </c>
      <c r="I149" s="38">
        <f>D149/7235.3*I10</f>
        <v>0.12342142965737425</v>
      </c>
      <c r="J149" s="37">
        <f t="shared" si="10"/>
        <v>1.2766814296573743</v>
      </c>
      <c r="K149" s="39"/>
      <c r="L149" s="80"/>
      <c r="M149" s="53"/>
      <c r="N149" s="57"/>
      <c r="O149" s="82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10"/>
      <c r="AA149" s="10"/>
    </row>
    <row r="150" spans="1:27" x14ac:dyDescent="0.25">
      <c r="A150" s="35">
        <v>136</v>
      </c>
      <c r="B150" s="4" t="s">
        <v>143</v>
      </c>
      <c r="C150" s="2">
        <v>15705635</v>
      </c>
      <c r="D150" s="14">
        <v>41.2</v>
      </c>
      <c r="E150" s="7">
        <v>12591</v>
      </c>
      <c r="F150" s="7">
        <v>13784</v>
      </c>
      <c r="G150" s="7">
        <f t="shared" si="9"/>
        <v>1193</v>
      </c>
      <c r="H150" s="79">
        <f t="shared" si="8"/>
        <v>1.0259799999999999</v>
      </c>
      <c r="I150" s="38">
        <f>D150/7235.3*I10</f>
        <v>0.12021188893342365</v>
      </c>
      <c r="J150" s="37">
        <f t="shared" si="10"/>
        <v>1.1461918889334235</v>
      </c>
      <c r="K150" s="39"/>
      <c r="L150" s="80"/>
      <c r="M150" s="39"/>
      <c r="N150" s="57"/>
      <c r="O150" s="82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10"/>
      <c r="AA150" s="10"/>
    </row>
    <row r="151" spans="1:27" x14ac:dyDescent="0.25">
      <c r="A151" s="174" t="s">
        <v>3</v>
      </c>
      <c r="B151" s="174"/>
      <c r="C151" s="174"/>
      <c r="D151" s="86">
        <f>SUM(D14:D150)</f>
        <v>7235.2999999999984</v>
      </c>
      <c r="E151" s="86">
        <v>712637.48837209307</v>
      </c>
      <c r="F151" s="86">
        <f>SUM(F14:F150)</f>
        <v>1718074</v>
      </c>
      <c r="G151" s="86">
        <f>SUM(G14:G150)</f>
        <v>137209</v>
      </c>
      <c r="H151" s="87">
        <f>SUM(H14:H150)</f>
        <v>117.8781</v>
      </c>
      <c r="I151" s="88">
        <f>SUM(I14:I150)</f>
        <v>21.110899999999994</v>
      </c>
      <c r="J151" s="88">
        <f>SUM(J14:J150)</f>
        <v>138.98900000000012</v>
      </c>
      <c r="K151" s="89"/>
      <c r="L151" s="89"/>
      <c r="M151" s="90"/>
      <c r="N151" s="91"/>
      <c r="O151" s="89"/>
      <c r="P151" s="89"/>
      <c r="Q151" s="39"/>
      <c r="R151" s="39"/>
      <c r="S151" s="39"/>
      <c r="T151" s="39"/>
      <c r="U151" s="39"/>
      <c r="V151" s="39"/>
      <c r="W151" s="39"/>
      <c r="X151" s="39"/>
      <c r="Y151" s="39"/>
      <c r="Z151" s="10"/>
      <c r="AA151" s="10"/>
    </row>
    <row r="152" spans="1:27" x14ac:dyDescent="0.25">
      <c r="A152" s="92"/>
      <c r="B152" s="93"/>
      <c r="C152" s="93"/>
      <c r="D152" s="92"/>
      <c r="E152" s="93"/>
      <c r="F152" s="93"/>
      <c r="G152" s="93"/>
      <c r="H152" s="94"/>
      <c r="I152" s="95"/>
      <c r="J152" s="96"/>
      <c r="K152" s="34"/>
      <c r="L152" s="34"/>
      <c r="M152" s="39"/>
      <c r="N152" s="57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10"/>
      <c r="AA152" s="10"/>
    </row>
    <row r="153" spans="1:27" x14ac:dyDescent="0.25">
      <c r="A153" s="97"/>
      <c r="B153" s="97"/>
      <c r="C153" s="97"/>
      <c r="D153" s="97"/>
      <c r="E153" s="98"/>
      <c r="F153" s="99"/>
      <c r="G153" s="99"/>
      <c r="H153" s="98"/>
      <c r="I153" s="100"/>
      <c r="J153" s="100"/>
      <c r="K153" s="39"/>
      <c r="L153" s="39"/>
      <c r="M153" s="39"/>
      <c r="N153" s="57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10"/>
      <c r="AA153" s="10"/>
    </row>
    <row r="154" spans="1:27" x14ac:dyDescent="0.25">
      <c r="A154" s="92"/>
      <c r="B154" s="101"/>
      <c r="C154" s="92"/>
      <c r="D154" s="92"/>
      <c r="E154" s="101"/>
      <c r="F154" s="101"/>
      <c r="G154" s="101"/>
      <c r="H154" s="101"/>
      <c r="I154" s="95"/>
      <c r="J154" s="96"/>
      <c r="K154" s="39"/>
      <c r="L154" s="39"/>
      <c r="M154" s="39"/>
      <c r="N154" s="57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10"/>
      <c r="AA154" s="10"/>
    </row>
    <row r="155" spans="1:27" x14ac:dyDescent="0.25">
      <c r="A155" s="92"/>
      <c r="B155" s="93"/>
      <c r="C155" s="93"/>
      <c r="D155" s="92"/>
      <c r="E155" s="93"/>
      <c r="F155" s="93"/>
      <c r="G155" s="93"/>
      <c r="H155" s="93"/>
      <c r="I155" s="95"/>
      <c r="J155" s="96"/>
      <c r="K155" s="39"/>
      <c r="L155" s="39"/>
      <c r="M155" s="39"/>
      <c r="N155" s="57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10"/>
      <c r="AA155" s="10"/>
    </row>
    <row r="156" spans="1:27" x14ac:dyDescent="0.25">
      <c r="A156" s="92"/>
      <c r="B156" s="93"/>
      <c r="C156" s="93"/>
      <c r="D156" s="92"/>
      <c r="E156" s="93"/>
      <c r="F156" s="93"/>
      <c r="G156" s="93"/>
      <c r="H156" s="93"/>
      <c r="I156" s="95"/>
      <c r="J156" s="96"/>
      <c r="K156" s="39"/>
      <c r="L156" s="39"/>
      <c r="M156" s="39"/>
      <c r="N156" s="57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10"/>
      <c r="AA156" s="10"/>
    </row>
    <row r="157" spans="1:27" x14ac:dyDescent="0.25">
      <c r="A157" s="92"/>
      <c r="B157" s="93"/>
      <c r="C157" s="93"/>
      <c r="D157" s="92"/>
      <c r="E157" s="93"/>
      <c r="F157" s="93"/>
      <c r="G157" s="93"/>
      <c r="H157" s="93"/>
      <c r="I157" s="95"/>
      <c r="J157" s="96"/>
      <c r="K157" s="39"/>
      <c r="L157" s="39"/>
      <c r="M157" s="39"/>
      <c r="N157" s="57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10"/>
      <c r="AA157" s="10"/>
    </row>
    <row r="158" spans="1:27" x14ac:dyDescent="0.25">
      <c r="A158" s="92"/>
      <c r="B158" s="93"/>
      <c r="C158" s="93"/>
      <c r="D158" s="92"/>
      <c r="E158" s="93"/>
      <c r="F158" s="93"/>
      <c r="G158" s="93"/>
      <c r="H158" s="93"/>
      <c r="I158" s="95"/>
      <c r="J158" s="96"/>
      <c r="K158" s="39"/>
      <c r="L158" s="39"/>
      <c r="M158" s="39"/>
      <c r="N158" s="57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10"/>
      <c r="AA158" s="10"/>
    </row>
    <row r="159" spans="1:27" x14ac:dyDescent="0.25">
      <c r="A159" s="92"/>
      <c r="B159" s="93"/>
      <c r="C159" s="93"/>
      <c r="D159" s="92"/>
      <c r="E159" s="93"/>
      <c r="F159" s="93"/>
      <c r="G159" s="93"/>
      <c r="H159" s="93"/>
      <c r="I159" s="95"/>
      <c r="J159" s="96"/>
      <c r="K159" s="39"/>
      <c r="L159" s="39"/>
      <c r="M159" s="39"/>
      <c r="N159" s="57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10"/>
      <c r="AA159" s="10"/>
    </row>
    <row r="160" spans="1:27" x14ac:dyDescent="0.25">
      <c r="A160" s="92"/>
      <c r="B160" s="93"/>
      <c r="C160" s="93"/>
      <c r="D160" s="92"/>
      <c r="E160" s="93"/>
      <c r="F160" s="93"/>
      <c r="G160" s="93"/>
      <c r="H160" s="93"/>
      <c r="I160" s="95"/>
      <c r="J160" s="96"/>
      <c r="K160" s="39"/>
      <c r="L160" s="39"/>
      <c r="M160" s="39"/>
      <c r="N160" s="57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10"/>
      <c r="AA160" s="10"/>
    </row>
    <row r="161" spans="1:27" x14ac:dyDescent="0.25">
      <c r="A161" s="92"/>
      <c r="B161" s="93"/>
      <c r="C161" s="93"/>
      <c r="D161" s="92"/>
      <c r="E161" s="93"/>
      <c r="F161" s="93"/>
      <c r="G161" s="93"/>
      <c r="H161" s="93"/>
      <c r="I161" s="95"/>
      <c r="J161" s="96"/>
      <c r="K161" s="39"/>
      <c r="L161" s="39"/>
      <c r="M161" s="39"/>
      <c r="N161" s="57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10"/>
      <c r="AA161" s="10"/>
    </row>
    <row r="162" spans="1:27" x14ac:dyDescent="0.25">
      <c r="A162" s="92"/>
      <c r="B162" s="93"/>
      <c r="C162" s="93"/>
      <c r="D162" s="92"/>
      <c r="E162" s="93"/>
      <c r="F162" s="93"/>
      <c r="G162" s="93"/>
      <c r="H162" s="93"/>
      <c r="I162" s="95"/>
      <c r="J162" s="96"/>
      <c r="K162" s="39"/>
      <c r="L162" s="39"/>
      <c r="M162" s="39"/>
      <c r="N162" s="57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10"/>
      <c r="AA162" s="10"/>
    </row>
    <row r="163" spans="1:27" x14ac:dyDescent="0.25">
      <c r="A163" s="92"/>
      <c r="B163" s="93"/>
      <c r="C163" s="93"/>
      <c r="D163" s="92"/>
      <c r="E163" s="93"/>
      <c r="F163" s="93"/>
      <c r="G163" s="93"/>
      <c r="H163" s="93"/>
      <c r="I163" s="95"/>
      <c r="J163" s="96"/>
      <c r="K163" s="39"/>
      <c r="L163" s="39"/>
      <c r="M163" s="39"/>
      <c r="N163" s="57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10"/>
      <c r="AA163" s="10"/>
    </row>
    <row r="164" spans="1:27" x14ac:dyDescent="0.25">
      <c r="A164" s="92"/>
      <c r="B164" s="93"/>
      <c r="C164" s="93"/>
      <c r="D164" s="92"/>
      <c r="E164" s="93"/>
      <c r="F164" s="93"/>
      <c r="G164" s="93"/>
      <c r="H164" s="93"/>
      <c r="I164" s="95"/>
      <c r="J164" s="96"/>
      <c r="K164" s="39"/>
      <c r="L164" s="39"/>
      <c r="M164" s="39"/>
      <c r="N164" s="57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10"/>
      <c r="AA164" s="10"/>
    </row>
    <row r="165" spans="1:27" x14ac:dyDescent="0.25">
      <c r="A165" s="92"/>
      <c r="B165" s="93"/>
      <c r="C165" s="93"/>
      <c r="D165" s="92"/>
      <c r="E165" s="93"/>
      <c r="F165" s="93"/>
      <c r="G165" s="93"/>
      <c r="H165" s="93"/>
      <c r="I165" s="95"/>
      <c r="J165" s="96"/>
      <c r="K165" s="39"/>
      <c r="L165" s="39"/>
      <c r="M165" s="39"/>
      <c r="N165" s="57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10"/>
      <c r="AA165" s="10"/>
    </row>
    <row r="166" spans="1:27" x14ac:dyDescent="0.25">
      <c r="A166" s="92"/>
      <c r="B166" s="93"/>
      <c r="C166" s="93"/>
      <c r="D166" s="92"/>
      <c r="E166" s="93"/>
      <c r="F166" s="93"/>
      <c r="G166" s="93"/>
      <c r="H166" s="93"/>
      <c r="I166" s="95"/>
      <c r="J166" s="96"/>
      <c r="K166" s="39"/>
      <c r="L166" s="39"/>
      <c r="M166" s="39"/>
      <c r="N166" s="57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10"/>
      <c r="AA166" s="10"/>
    </row>
    <row r="167" spans="1:27" x14ac:dyDescent="0.25">
      <c r="A167" s="92"/>
      <c r="B167" s="93"/>
      <c r="C167" s="93"/>
      <c r="D167" s="92"/>
      <c r="E167" s="93"/>
      <c r="F167" s="93"/>
      <c r="G167" s="93"/>
      <c r="H167" s="93"/>
      <c r="I167" s="95"/>
      <c r="J167" s="96"/>
      <c r="K167" s="39"/>
      <c r="L167" s="39"/>
      <c r="M167" s="39"/>
      <c r="N167" s="57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10"/>
      <c r="AA167" s="10"/>
    </row>
    <row r="168" spans="1:27" x14ac:dyDescent="0.25">
      <c r="A168" s="92"/>
      <c r="B168" s="93"/>
      <c r="C168" s="93"/>
      <c r="D168" s="92"/>
      <c r="E168" s="93"/>
      <c r="F168" s="93"/>
      <c r="G168" s="93"/>
      <c r="H168" s="93"/>
      <c r="I168" s="95"/>
      <c r="J168" s="96"/>
      <c r="K168" s="39"/>
      <c r="L168" s="39"/>
      <c r="M168" s="39"/>
      <c r="N168" s="57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10"/>
      <c r="AA168" s="10"/>
    </row>
    <row r="169" spans="1:27" x14ac:dyDescent="0.25">
      <c r="A169" s="92"/>
      <c r="B169" s="93"/>
      <c r="C169" s="93"/>
      <c r="D169" s="92"/>
      <c r="E169" s="93"/>
      <c r="F169" s="93"/>
      <c r="G169" s="93"/>
      <c r="H169" s="93"/>
      <c r="I169" s="95"/>
      <c r="J169" s="96"/>
      <c r="K169" s="39"/>
      <c r="L169" s="39"/>
      <c r="M169" s="39"/>
      <c r="N169" s="57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10"/>
      <c r="AA169" s="10"/>
    </row>
    <row r="170" spans="1:27" x14ac:dyDescent="0.25">
      <c r="A170" s="92"/>
      <c r="B170" s="93"/>
      <c r="C170" s="93"/>
      <c r="D170" s="92"/>
      <c r="E170" s="93"/>
      <c r="F170" s="93"/>
      <c r="G170" s="93"/>
      <c r="H170" s="93"/>
      <c r="I170" s="95"/>
      <c r="J170" s="96"/>
      <c r="K170" s="39"/>
      <c r="L170" s="39"/>
      <c r="M170" s="39"/>
      <c r="N170" s="57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10"/>
      <c r="AA170" s="10"/>
    </row>
    <row r="171" spans="1:27" x14ac:dyDescent="0.25">
      <c r="A171" s="92"/>
      <c r="B171" s="93"/>
      <c r="C171" s="93"/>
      <c r="D171" s="92"/>
      <c r="E171" s="93"/>
      <c r="F171" s="93"/>
      <c r="G171" s="93"/>
      <c r="H171" s="93"/>
      <c r="I171" s="95"/>
      <c r="J171" s="96"/>
      <c r="K171" s="39"/>
      <c r="L171" s="39"/>
      <c r="M171" s="39"/>
      <c r="N171" s="57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10"/>
      <c r="AA171" s="10"/>
    </row>
    <row r="172" spans="1:27" x14ac:dyDescent="0.25">
      <c r="A172" s="92"/>
      <c r="B172" s="93"/>
      <c r="C172" s="93"/>
      <c r="D172" s="92"/>
      <c r="E172" s="93"/>
      <c r="F172" s="93"/>
      <c r="G172" s="93"/>
      <c r="H172" s="93"/>
      <c r="I172" s="95"/>
      <c r="J172" s="96"/>
      <c r="K172" s="39"/>
      <c r="L172" s="39"/>
      <c r="M172" s="39"/>
      <c r="N172" s="57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10"/>
      <c r="AA172" s="10"/>
    </row>
    <row r="173" spans="1:27" x14ac:dyDescent="0.25">
      <c r="A173" s="92"/>
      <c r="B173" s="93"/>
      <c r="C173" s="93"/>
      <c r="D173" s="92"/>
      <c r="E173" s="93"/>
      <c r="F173" s="93"/>
      <c r="G173" s="93"/>
      <c r="H173" s="93"/>
      <c r="I173" s="95"/>
      <c r="J173" s="96"/>
      <c r="K173" s="39"/>
      <c r="L173" s="39"/>
      <c r="M173" s="39"/>
      <c r="N173" s="57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10"/>
      <c r="AA173" s="10"/>
    </row>
    <row r="174" spans="1:27" x14ac:dyDescent="0.25">
      <c r="A174" s="92"/>
      <c r="B174" s="93"/>
      <c r="C174" s="93"/>
      <c r="D174" s="92"/>
      <c r="E174" s="93"/>
      <c r="F174" s="93"/>
      <c r="G174" s="93"/>
      <c r="H174" s="93"/>
      <c r="I174" s="95"/>
      <c r="J174" s="96"/>
      <c r="K174" s="39"/>
      <c r="L174" s="39"/>
      <c r="M174" s="39"/>
      <c r="N174" s="57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10"/>
      <c r="AA174" s="10"/>
    </row>
    <row r="175" spans="1:27" x14ac:dyDescent="0.25">
      <c r="A175" s="92"/>
      <c r="B175" s="93"/>
      <c r="C175" s="93"/>
      <c r="D175" s="92"/>
      <c r="E175" s="93"/>
      <c r="F175" s="93"/>
      <c r="G175" s="93"/>
      <c r="H175" s="93"/>
      <c r="I175" s="95"/>
      <c r="J175" s="96"/>
      <c r="K175" s="39"/>
      <c r="L175" s="39"/>
      <c r="M175" s="39"/>
      <c r="N175" s="57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10"/>
      <c r="AA175" s="10"/>
    </row>
    <row r="176" spans="1:27" x14ac:dyDescent="0.25">
      <c r="A176" s="92"/>
      <c r="B176" s="93"/>
      <c r="C176" s="93"/>
      <c r="D176" s="92"/>
      <c r="E176" s="93"/>
      <c r="F176" s="93"/>
      <c r="G176" s="93"/>
      <c r="H176" s="93"/>
      <c r="I176" s="95"/>
      <c r="J176" s="96"/>
      <c r="K176" s="39"/>
      <c r="L176" s="39"/>
      <c r="M176" s="39"/>
      <c r="N176" s="57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10"/>
      <c r="AA176" s="10"/>
    </row>
    <row r="177" spans="1:27" x14ac:dyDescent="0.25">
      <c r="A177" s="92"/>
      <c r="B177" s="93"/>
      <c r="C177" s="93"/>
      <c r="D177" s="92"/>
      <c r="E177" s="93"/>
      <c r="F177" s="93"/>
      <c r="G177" s="93"/>
      <c r="H177" s="93"/>
      <c r="I177" s="95"/>
      <c r="J177" s="96"/>
      <c r="K177" s="39"/>
      <c r="L177" s="39"/>
      <c r="M177" s="39"/>
      <c r="N177" s="57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10"/>
      <c r="AA177" s="10"/>
    </row>
    <row r="178" spans="1:27" x14ac:dyDescent="0.25">
      <c r="A178" s="92"/>
      <c r="B178" s="93"/>
      <c r="C178" s="93"/>
      <c r="D178" s="92"/>
      <c r="E178" s="93"/>
      <c r="F178" s="93"/>
      <c r="G178" s="93"/>
      <c r="H178" s="93"/>
      <c r="I178" s="95"/>
      <c r="J178" s="96"/>
      <c r="K178" s="39"/>
      <c r="L178" s="39"/>
      <c r="M178" s="39"/>
      <c r="N178" s="57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10"/>
      <c r="AA178" s="10"/>
    </row>
    <row r="179" spans="1:27" x14ac:dyDescent="0.25">
      <c r="A179" s="92"/>
      <c r="B179" s="93"/>
      <c r="C179" s="93"/>
      <c r="D179" s="92"/>
      <c r="E179" s="93"/>
      <c r="F179" s="93"/>
      <c r="G179" s="93"/>
      <c r="H179" s="93"/>
      <c r="I179" s="95"/>
      <c r="J179" s="96"/>
      <c r="K179" s="39"/>
      <c r="L179" s="39"/>
      <c r="M179" s="39"/>
      <c r="N179" s="57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10"/>
      <c r="AA179" s="10"/>
    </row>
    <row r="180" spans="1:27" x14ac:dyDescent="0.25">
      <c r="A180" s="92"/>
      <c r="B180" s="93"/>
      <c r="C180" s="93"/>
      <c r="D180" s="92"/>
      <c r="E180" s="93"/>
      <c r="F180" s="93"/>
      <c r="G180" s="93"/>
      <c r="H180" s="93"/>
      <c r="I180" s="95"/>
      <c r="J180" s="96"/>
      <c r="K180" s="39"/>
      <c r="L180" s="39"/>
      <c r="M180" s="39"/>
      <c r="N180" s="57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10"/>
      <c r="AA180" s="10"/>
    </row>
    <row r="181" spans="1:27" x14ac:dyDescent="0.25">
      <c r="A181" s="92"/>
      <c r="B181" s="93"/>
      <c r="C181" s="93"/>
      <c r="D181" s="92"/>
      <c r="E181" s="93"/>
      <c r="F181" s="93"/>
      <c r="G181" s="93"/>
      <c r="H181" s="93"/>
      <c r="I181" s="95"/>
      <c r="J181" s="96"/>
      <c r="K181" s="39"/>
      <c r="L181" s="39"/>
      <c r="M181" s="39"/>
      <c r="N181" s="57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10"/>
      <c r="AA181" s="10"/>
    </row>
    <row r="182" spans="1:27" x14ac:dyDescent="0.25">
      <c r="A182" s="92"/>
      <c r="B182" s="93"/>
      <c r="C182" s="93"/>
      <c r="D182" s="92"/>
      <c r="E182" s="93"/>
      <c r="F182" s="93"/>
      <c r="G182" s="93"/>
      <c r="H182" s="93"/>
      <c r="I182" s="95"/>
      <c r="J182" s="96"/>
      <c r="K182" s="39"/>
      <c r="L182" s="39"/>
      <c r="M182" s="39"/>
      <c r="N182" s="57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10"/>
      <c r="AA182" s="10"/>
    </row>
    <row r="183" spans="1:27" x14ac:dyDescent="0.25">
      <c r="A183" s="92"/>
      <c r="B183" s="93"/>
      <c r="C183" s="93"/>
      <c r="D183" s="92"/>
      <c r="E183" s="93"/>
      <c r="F183" s="93"/>
      <c r="G183" s="93"/>
      <c r="H183" s="93"/>
      <c r="I183" s="95"/>
      <c r="J183" s="96"/>
      <c r="K183" s="39"/>
      <c r="L183" s="39"/>
      <c r="M183" s="39"/>
      <c r="N183" s="57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10"/>
      <c r="AA183" s="10"/>
    </row>
    <row r="184" spans="1:27" x14ac:dyDescent="0.25">
      <c r="A184" s="92"/>
      <c r="B184" s="93"/>
      <c r="C184" s="93"/>
      <c r="D184" s="92"/>
      <c r="E184" s="93"/>
      <c r="F184" s="93"/>
      <c r="G184" s="93"/>
      <c r="H184" s="93"/>
      <c r="I184" s="95"/>
      <c r="J184" s="96"/>
      <c r="K184" s="39"/>
      <c r="L184" s="39"/>
      <c r="M184" s="39"/>
      <c r="N184" s="57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10"/>
      <c r="AA184" s="10"/>
    </row>
    <row r="185" spans="1:27" x14ac:dyDescent="0.25">
      <c r="A185" s="92"/>
      <c r="B185" s="93"/>
      <c r="C185" s="93"/>
      <c r="D185" s="92"/>
      <c r="E185" s="93"/>
      <c r="F185" s="93"/>
      <c r="G185" s="93"/>
      <c r="H185" s="93"/>
      <c r="I185" s="95"/>
      <c r="J185" s="96"/>
      <c r="K185" s="39"/>
      <c r="L185" s="39"/>
      <c r="M185" s="39"/>
      <c r="N185" s="57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10"/>
      <c r="AA185" s="10"/>
    </row>
    <row r="186" spans="1:27" x14ac:dyDescent="0.25">
      <c r="A186" s="92"/>
      <c r="B186" s="93"/>
      <c r="C186" s="93"/>
      <c r="D186" s="92"/>
      <c r="E186" s="93"/>
      <c r="F186" s="93"/>
      <c r="G186" s="93"/>
      <c r="H186" s="93"/>
      <c r="I186" s="95"/>
      <c r="J186" s="96"/>
      <c r="K186" s="39"/>
      <c r="L186" s="39"/>
      <c r="M186" s="39"/>
      <c r="N186" s="57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10"/>
      <c r="AA186" s="10"/>
    </row>
    <row r="187" spans="1:27" x14ac:dyDescent="0.25">
      <c r="K187" s="10"/>
      <c r="L187" s="10"/>
      <c r="M187" s="10"/>
      <c r="N187" s="6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</row>
    <row r="188" spans="1:27" x14ac:dyDescent="0.25">
      <c r="K188" s="10"/>
      <c r="L188" s="10"/>
      <c r="M188" s="10"/>
      <c r="N188" s="6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</row>
    <row r="189" spans="1:27" x14ac:dyDescent="0.25">
      <c r="K189" s="10"/>
      <c r="L189" s="10"/>
      <c r="M189" s="10"/>
      <c r="N189" s="6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</row>
    <row r="190" spans="1:27" x14ac:dyDescent="0.25">
      <c r="K190" s="10"/>
      <c r="L190" s="10"/>
      <c r="M190" s="10"/>
      <c r="N190" s="6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</row>
    <row r="191" spans="1:27" x14ac:dyDescent="0.25">
      <c r="K191" s="32"/>
      <c r="L191" s="32"/>
      <c r="M191" s="32"/>
      <c r="N191" s="33"/>
      <c r="O191" s="32"/>
      <c r="P191" s="32"/>
      <c r="Q191" s="32"/>
      <c r="R191" s="32"/>
      <c r="S191" s="32"/>
      <c r="T191" s="32"/>
      <c r="U191" s="32"/>
      <c r="V191" s="32"/>
      <c r="W191" s="32"/>
    </row>
    <row r="192" spans="1:27" x14ac:dyDescent="0.25">
      <c r="K192" s="32"/>
      <c r="L192" s="32"/>
      <c r="M192" s="32"/>
      <c r="N192" s="33"/>
      <c r="O192" s="32"/>
      <c r="P192" s="32"/>
      <c r="Q192" s="32"/>
      <c r="R192" s="32"/>
      <c r="S192" s="32"/>
      <c r="T192" s="32"/>
      <c r="U192" s="32"/>
      <c r="V192" s="32"/>
      <c r="W192" s="32"/>
    </row>
  </sheetData>
  <mergeCells count="16">
    <mergeCell ref="O94:Y94"/>
    <mergeCell ref="A151:C151"/>
    <mergeCell ref="A1:M1"/>
    <mergeCell ref="A3:M3"/>
    <mergeCell ref="A4:M4"/>
    <mergeCell ref="A6:I6"/>
    <mergeCell ref="L6:M10"/>
    <mergeCell ref="A7:E7"/>
    <mergeCell ref="F7:H7"/>
    <mergeCell ref="A8:E8"/>
    <mergeCell ref="F8:H8"/>
    <mergeCell ref="A9:E10"/>
    <mergeCell ref="F9:H9"/>
    <mergeCell ref="F10:H10"/>
    <mergeCell ref="L12:M12"/>
    <mergeCell ref="N83:S83"/>
  </mergeCells>
  <pageMargins left="0.70866141732283472" right="0.31496062992125984" top="0.74803149606299213" bottom="0" header="0.31496062992125984" footer="0"/>
  <pageSetup paperSize="9" scale="5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92"/>
  <sheetViews>
    <sheetView workbookViewId="0">
      <selection activeCell="L145" sqref="L145"/>
    </sheetView>
  </sheetViews>
  <sheetFormatPr defaultRowHeight="15" x14ac:dyDescent="0.25"/>
  <cols>
    <col min="1" max="1" width="4.85546875" style="28" customWidth="1"/>
    <col min="2" max="2" width="16.140625" style="1" customWidth="1"/>
    <col min="3" max="3" width="11.7109375" style="1" customWidth="1"/>
    <col min="4" max="4" width="7.5703125" style="28" customWidth="1"/>
    <col min="5" max="5" width="9.5703125" style="1" customWidth="1"/>
    <col min="6" max="6" width="9.7109375" style="1" customWidth="1"/>
    <col min="7" max="7" width="9.140625" style="1" customWidth="1"/>
    <col min="8" max="8" width="8.5703125" style="31" customWidth="1"/>
    <col min="9" max="9" width="10.42578125" style="29" customWidth="1"/>
    <col min="10" max="10" width="9.42578125" style="30" customWidth="1"/>
    <col min="11" max="11" width="2.140625" style="9" customWidth="1"/>
    <col min="12" max="12" width="16.85546875" style="9" customWidth="1"/>
    <col min="13" max="13" width="16.140625" style="9" customWidth="1"/>
    <col min="14" max="14" width="13.5703125" style="5" customWidth="1"/>
    <col min="15" max="18" width="9.140625" style="9"/>
    <col min="19" max="19" width="10.7109375" style="9" customWidth="1"/>
    <col min="20" max="25" width="9.140625" style="9"/>
    <col min="26" max="27" width="9.140625" style="1"/>
  </cols>
  <sheetData>
    <row r="1" spans="1:27" ht="20.25" x14ac:dyDescent="0.3">
      <c r="A1" s="175" t="s">
        <v>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57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7" ht="20.25" x14ac:dyDescent="0.3">
      <c r="A2" s="58"/>
      <c r="B2" s="59"/>
      <c r="C2" s="59"/>
      <c r="D2" s="58"/>
      <c r="E2" s="59"/>
      <c r="F2" s="59"/>
      <c r="G2" s="59"/>
      <c r="H2" s="59"/>
      <c r="I2" s="60"/>
      <c r="J2" s="61"/>
      <c r="K2" s="62"/>
      <c r="L2" s="62"/>
      <c r="M2" s="62"/>
      <c r="N2" s="57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1:27" ht="18.75" x14ac:dyDescent="0.25">
      <c r="A3" s="176" t="s">
        <v>18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57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1:27" ht="18.75" x14ac:dyDescent="0.25">
      <c r="A4" s="176" t="s">
        <v>156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57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</row>
    <row r="5" spans="1:27" ht="18.75" x14ac:dyDescent="0.25">
      <c r="A5" s="55"/>
      <c r="B5" s="55"/>
      <c r="C5" s="55"/>
      <c r="D5" s="55"/>
      <c r="E5" s="55"/>
      <c r="F5" s="55"/>
      <c r="G5" s="55"/>
      <c r="H5" s="55"/>
      <c r="I5" s="55"/>
      <c r="J5" s="63"/>
      <c r="K5" s="63"/>
      <c r="L5" s="63"/>
      <c r="M5" s="63"/>
      <c r="N5" s="57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spans="1:27" ht="36" x14ac:dyDescent="0.25">
      <c r="A6" s="177" t="s">
        <v>9</v>
      </c>
      <c r="B6" s="178"/>
      <c r="C6" s="178"/>
      <c r="D6" s="178"/>
      <c r="E6" s="178"/>
      <c r="F6" s="178"/>
      <c r="G6" s="178"/>
      <c r="H6" s="178"/>
      <c r="I6" s="179"/>
      <c r="J6" s="64"/>
      <c r="K6" s="65" t="s">
        <v>12</v>
      </c>
      <c r="L6" s="180" t="s">
        <v>13</v>
      </c>
      <c r="M6" s="180"/>
      <c r="N6" s="57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spans="1:27" ht="48" x14ac:dyDescent="0.25">
      <c r="A7" s="181" t="s">
        <v>4</v>
      </c>
      <c r="B7" s="181"/>
      <c r="C7" s="181"/>
      <c r="D7" s="181"/>
      <c r="E7" s="181"/>
      <c r="F7" s="181" t="s">
        <v>5</v>
      </c>
      <c r="G7" s="181"/>
      <c r="H7" s="181"/>
      <c r="I7" s="66" t="s">
        <v>154</v>
      </c>
      <c r="J7" s="67"/>
      <c r="K7" s="65"/>
      <c r="L7" s="180"/>
      <c r="M7" s="180"/>
      <c r="N7" s="57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27" x14ac:dyDescent="0.25">
      <c r="A8" s="182" t="s">
        <v>16</v>
      </c>
      <c r="B8" s="182"/>
      <c r="C8" s="182"/>
      <c r="D8" s="182"/>
      <c r="E8" s="182"/>
      <c r="F8" s="181" t="s">
        <v>17</v>
      </c>
      <c r="G8" s="181"/>
      <c r="H8" s="181"/>
      <c r="I8" s="68">
        <v>113.696</v>
      </c>
      <c r="J8" s="69"/>
      <c r="K8" s="65"/>
      <c r="L8" s="180"/>
      <c r="M8" s="180"/>
      <c r="N8" s="57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spans="1:27" x14ac:dyDescent="0.25">
      <c r="A9" s="183" t="s">
        <v>6</v>
      </c>
      <c r="B9" s="183"/>
      <c r="C9" s="183"/>
      <c r="D9" s="183"/>
      <c r="E9" s="183"/>
      <c r="F9" s="181" t="s">
        <v>10</v>
      </c>
      <c r="G9" s="181"/>
      <c r="H9" s="181"/>
      <c r="I9" s="68">
        <f>H151</f>
        <v>100.65918000000001</v>
      </c>
      <c r="J9" s="69"/>
      <c r="K9" s="65"/>
      <c r="L9" s="180"/>
      <c r="M9" s="180"/>
      <c r="N9" s="57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7" x14ac:dyDescent="0.25">
      <c r="A10" s="183"/>
      <c r="B10" s="183"/>
      <c r="C10" s="183"/>
      <c r="D10" s="183"/>
      <c r="E10" s="183"/>
      <c r="F10" s="181" t="s">
        <v>11</v>
      </c>
      <c r="G10" s="181"/>
      <c r="H10" s="181"/>
      <c r="I10" s="68">
        <f>I8-I9</f>
        <v>13.036819999999992</v>
      </c>
      <c r="J10" s="69"/>
      <c r="K10" s="65"/>
      <c r="L10" s="180"/>
      <c r="M10" s="180"/>
      <c r="N10" s="57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27" x14ac:dyDescent="0.25">
      <c r="A11" s="64"/>
      <c r="B11" s="70"/>
      <c r="C11" s="70"/>
      <c r="D11" s="64"/>
      <c r="E11" s="70"/>
      <c r="F11" s="64"/>
      <c r="G11" s="64"/>
      <c r="H11" s="64"/>
      <c r="I11" s="71"/>
      <c r="J11" s="69"/>
      <c r="K11" s="65"/>
      <c r="L11" s="72"/>
      <c r="M11" s="72"/>
      <c r="N11" s="57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7" x14ac:dyDescent="0.25">
      <c r="A12" s="64"/>
      <c r="B12" s="70"/>
      <c r="C12" s="70"/>
      <c r="D12" s="64"/>
      <c r="E12" s="70"/>
      <c r="F12" s="64"/>
      <c r="G12" s="64"/>
      <c r="H12" s="64"/>
      <c r="I12" s="71"/>
      <c r="J12" s="69"/>
      <c r="K12" s="65"/>
      <c r="L12" s="184" t="s">
        <v>14</v>
      </c>
      <c r="M12" s="184"/>
      <c r="N12" s="57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10"/>
      <c r="AA12" s="10"/>
    </row>
    <row r="13" spans="1:27" ht="42.75" customHeight="1" x14ac:dyDescent="0.25">
      <c r="A13" s="73" t="s">
        <v>0</v>
      </c>
      <c r="B13" s="73"/>
      <c r="C13" s="74" t="s">
        <v>1</v>
      </c>
      <c r="D13" s="73" t="s">
        <v>2</v>
      </c>
      <c r="E13" s="75" t="s">
        <v>152</v>
      </c>
      <c r="F13" s="75" t="s">
        <v>155</v>
      </c>
      <c r="G13" s="75" t="s">
        <v>144</v>
      </c>
      <c r="H13" s="75" t="s">
        <v>145</v>
      </c>
      <c r="I13" s="76" t="s">
        <v>7</v>
      </c>
      <c r="J13" s="77" t="s">
        <v>15</v>
      </c>
      <c r="K13" s="78"/>
      <c r="L13" s="40"/>
      <c r="M13" s="40"/>
      <c r="N13" s="40"/>
      <c r="O13" s="40"/>
      <c r="P13" s="40"/>
      <c r="Q13" s="39"/>
      <c r="R13" s="39"/>
      <c r="S13" s="39"/>
      <c r="T13" s="39"/>
      <c r="U13" s="39"/>
      <c r="V13" s="39"/>
      <c r="W13" s="39"/>
      <c r="X13" s="39"/>
      <c r="Y13" s="39"/>
      <c r="Z13" s="10"/>
      <c r="AA13" s="10"/>
    </row>
    <row r="14" spans="1:27" x14ac:dyDescent="0.25">
      <c r="A14" s="35">
        <v>1</v>
      </c>
      <c r="B14" s="4" t="s">
        <v>19</v>
      </c>
      <c r="C14" s="2">
        <v>15705629</v>
      </c>
      <c r="D14" s="12">
        <v>45.2</v>
      </c>
      <c r="E14" s="7">
        <v>14754</v>
      </c>
      <c r="F14" s="7">
        <v>15733</v>
      </c>
      <c r="G14" s="7">
        <f t="shared" ref="G14:G77" si="0">F14-E14</f>
        <v>979</v>
      </c>
      <c r="H14" s="79">
        <f t="shared" ref="H14:H35" si="1">G14*0.00086</f>
        <v>0.84194000000000002</v>
      </c>
      <c r="I14" s="38">
        <f>D14/7235.3*I10</f>
        <v>8.1442962143933165E-2</v>
      </c>
      <c r="J14" s="37">
        <f>H14+I14</f>
        <v>0.92338296214393323</v>
      </c>
      <c r="K14" s="39"/>
      <c r="L14" s="80"/>
      <c r="M14" s="53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10"/>
      <c r="AA14" s="10"/>
    </row>
    <row r="15" spans="1:27" x14ac:dyDescent="0.25">
      <c r="A15" s="35">
        <v>2</v>
      </c>
      <c r="B15" s="16" t="s">
        <v>20</v>
      </c>
      <c r="C15" s="2">
        <v>15705811</v>
      </c>
      <c r="D15" s="12">
        <v>62</v>
      </c>
      <c r="E15" s="7">
        <v>11575</v>
      </c>
      <c r="F15" s="7">
        <v>11730</v>
      </c>
      <c r="G15" s="7">
        <f t="shared" si="0"/>
        <v>155</v>
      </c>
      <c r="H15" s="79">
        <f t="shared" si="1"/>
        <v>0.1333</v>
      </c>
      <c r="I15" s="38">
        <f>D15/7235.3*I10</f>
        <v>0.11171379763105878</v>
      </c>
      <c r="J15" s="37">
        <f t="shared" ref="J15:J79" si="2">H15+I15</f>
        <v>0.24501379763105879</v>
      </c>
      <c r="K15" s="39"/>
      <c r="L15" s="80"/>
      <c r="M15" s="53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10"/>
      <c r="AA15" s="10"/>
    </row>
    <row r="16" spans="1:27" x14ac:dyDescent="0.25">
      <c r="A16" s="35">
        <v>3</v>
      </c>
      <c r="B16" s="16" t="s">
        <v>21</v>
      </c>
      <c r="C16" s="2">
        <v>15705722</v>
      </c>
      <c r="D16" s="12">
        <v>72.7</v>
      </c>
      <c r="E16" s="7">
        <v>17737</v>
      </c>
      <c r="F16" s="7">
        <v>19094</v>
      </c>
      <c r="G16" s="7">
        <f t="shared" si="0"/>
        <v>1357</v>
      </c>
      <c r="H16" s="79">
        <f t="shared" si="1"/>
        <v>1.1670199999999999</v>
      </c>
      <c r="I16" s="38">
        <f>D16/7235.3*I10</f>
        <v>0.13099343689964471</v>
      </c>
      <c r="J16" s="37">
        <f t="shared" si="2"/>
        <v>1.2980134368996445</v>
      </c>
      <c r="K16" s="39"/>
      <c r="L16" s="80"/>
      <c r="M16" s="53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10"/>
      <c r="AA16" s="10"/>
    </row>
    <row r="17" spans="1:27" x14ac:dyDescent="0.25">
      <c r="A17" s="35">
        <v>4</v>
      </c>
      <c r="B17" s="16" t="s">
        <v>148</v>
      </c>
      <c r="C17" s="2">
        <v>15705532</v>
      </c>
      <c r="D17" s="14">
        <v>46.9</v>
      </c>
      <c r="E17" s="7">
        <v>4649</v>
      </c>
      <c r="F17" s="7">
        <v>5656</v>
      </c>
      <c r="G17" s="7">
        <f t="shared" si="0"/>
        <v>1007</v>
      </c>
      <c r="H17" s="79">
        <f t="shared" si="1"/>
        <v>0.86602000000000001</v>
      </c>
      <c r="I17" s="38">
        <f>D17/7235.3*I10</f>
        <v>8.4506082401558963E-2</v>
      </c>
      <c r="J17" s="37">
        <f t="shared" si="2"/>
        <v>0.950526082401559</v>
      </c>
      <c r="K17" s="39"/>
      <c r="L17" s="80"/>
      <c r="M17" s="53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10"/>
      <c r="AA17" s="10"/>
    </row>
    <row r="18" spans="1:27" x14ac:dyDescent="0.25">
      <c r="A18" s="36">
        <v>5</v>
      </c>
      <c r="B18" s="16" t="s">
        <v>22</v>
      </c>
      <c r="C18" s="2">
        <v>15705673</v>
      </c>
      <c r="D18" s="14">
        <v>70.599999999999994</v>
      </c>
      <c r="E18" s="7">
        <v>20008</v>
      </c>
      <c r="F18" s="7">
        <v>21949</v>
      </c>
      <c r="G18" s="7">
        <f t="shared" si="0"/>
        <v>1941</v>
      </c>
      <c r="H18" s="79">
        <f t="shared" si="1"/>
        <v>1.66926</v>
      </c>
      <c r="I18" s="38">
        <f>D18/7235.3*I10</f>
        <v>0.127209582463754</v>
      </c>
      <c r="J18" s="37">
        <f t="shared" si="2"/>
        <v>1.796469582463754</v>
      </c>
      <c r="K18" s="39"/>
      <c r="L18" s="80"/>
      <c r="M18" s="53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10"/>
      <c r="AA18" s="10"/>
    </row>
    <row r="19" spans="1:27" x14ac:dyDescent="0.25">
      <c r="A19" s="35">
        <v>6</v>
      </c>
      <c r="B19" s="16" t="s">
        <v>23</v>
      </c>
      <c r="C19" s="2">
        <v>15705735</v>
      </c>
      <c r="D19" s="14">
        <v>47.4</v>
      </c>
      <c r="E19" s="7">
        <v>1491</v>
      </c>
      <c r="F19" s="7">
        <v>1580</v>
      </c>
      <c r="G19" s="7">
        <f t="shared" si="0"/>
        <v>89</v>
      </c>
      <c r="H19" s="79">
        <f t="shared" si="1"/>
        <v>7.6539999999999997E-2</v>
      </c>
      <c r="I19" s="38">
        <f>D19/7235.3*I10</f>
        <v>8.5407000124390092E-2</v>
      </c>
      <c r="J19" s="37">
        <f t="shared" si="2"/>
        <v>0.16194700012439009</v>
      </c>
      <c r="K19" s="39"/>
      <c r="L19" s="80"/>
      <c r="M19" s="53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10"/>
      <c r="AA19" s="10"/>
    </row>
    <row r="20" spans="1:27" x14ac:dyDescent="0.25">
      <c r="A20" s="35">
        <v>7</v>
      </c>
      <c r="B20" s="4" t="s">
        <v>24</v>
      </c>
      <c r="C20" s="2">
        <v>15705581</v>
      </c>
      <c r="D20" s="14">
        <v>42.2</v>
      </c>
      <c r="E20" s="7">
        <v>13384</v>
      </c>
      <c r="F20" s="7">
        <v>14448</v>
      </c>
      <c r="G20" s="7">
        <f t="shared" si="0"/>
        <v>1064</v>
      </c>
      <c r="H20" s="79">
        <f t="shared" si="1"/>
        <v>0.91503999999999996</v>
      </c>
      <c r="I20" s="38">
        <f>D20/7235.3*I10</f>
        <v>7.6037455806946458E-2</v>
      </c>
      <c r="J20" s="37">
        <f t="shared" si="2"/>
        <v>0.99107745580694639</v>
      </c>
      <c r="K20" s="39"/>
      <c r="L20" s="80"/>
      <c r="M20" s="53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10"/>
      <c r="AA20" s="10"/>
    </row>
    <row r="21" spans="1:27" x14ac:dyDescent="0.25">
      <c r="A21" s="35">
        <v>8</v>
      </c>
      <c r="B21" s="16" t="s">
        <v>25</v>
      </c>
      <c r="C21" s="2">
        <v>15705529</v>
      </c>
      <c r="D21" s="14">
        <v>41.9</v>
      </c>
      <c r="E21" s="7">
        <v>14138</v>
      </c>
      <c r="F21" s="7">
        <v>15349</v>
      </c>
      <c r="G21" s="7">
        <f t="shared" si="0"/>
        <v>1211</v>
      </c>
      <c r="H21" s="79">
        <f t="shared" si="1"/>
        <v>1.0414600000000001</v>
      </c>
      <c r="I21" s="38">
        <f>D21/7235.3*I10</f>
        <v>7.5496905173247766E-2</v>
      </c>
      <c r="J21" s="37">
        <f t="shared" si="2"/>
        <v>1.1169569051732477</v>
      </c>
      <c r="K21" s="39"/>
      <c r="L21" s="80"/>
      <c r="M21" s="53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10"/>
      <c r="AA21" s="10"/>
    </row>
    <row r="22" spans="1:27" x14ac:dyDescent="0.25">
      <c r="A22" s="35">
        <v>9</v>
      </c>
      <c r="B22" s="4" t="s">
        <v>26</v>
      </c>
      <c r="C22" s="2">
        <v>15705761</v>
      </c>
      <c r="D22" s="14">
        <v>44.8</v>
      </c>
      <c r="E22" s="7">
        <v>14716</v>
      </c>
      <c r="F22" s="7">
        <v>16069</v>
      </c>
      <c r="G22" s="7">
        <f t="shared" si="0"/>
        <v>1353</v>
      </c>
      <c r="H22" s="79">
        <f t="shared" si="1"/>
        <v>1.1635800000000001</v>
      </c>
      <c r="I22" s="38">
        <f>D22/7235.3*I10</f>
        <v>8.0722227965668261E-2</v>
      </c>
      <c r="J22" s="37">
        <f t="shared" si="2"/>
        <v>1.2443022279656684</v>
      </c>
      <c r="K22" s="39"/>
      <c r="L22" s="80"/>
      <c r="M22" s="53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10"/>
      <c r="AA22" s="10"/>
    </row>
    <row r="23" spans="1:27" x14ac:dyDescent="0.25">
      <c r="A23" s="35">
        <v>10</v>
      </c>
      <c r="B23" s="4" t="s">
        <v>27</v>
      </c>
      <c r="C23" s="2">
        <v>15705614</v>
      </c>
      <c r="D23" s="14">
        <v>62.1</v>
      </c>
      <c r="E23" s="7">
        <v>9058</v>
      </c>
      <c r="F23" s="7">
        <v>9580</v>
      </c>
      <c r="G23" s="7">
        <f t="shared" si="0"/>
        <v>522</v>
      </c>
      <c r="H23" s="79">
        <f t="shared" si="1"/>
        <v>0.44891999999999999</v>
      </c>
      <c r="I23" s="38">
        <f>D23/7235.3*I10</f>
        <v>0.11189398117562499</v>
      </c>
      <c r="J23" s="37">
        <f t="shared" si="2"/>
        <v>0.56081398117562498</v>
      </c>
      <c r="K23" s="39"/>
      <c r="L23" s="80"/>
      <c r="M23" s="53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10"/>
      <c r="AA23" s="10"/>
    </row>
    <row r="24" spans="1:27" x14ac:dyDescent="0.25">
      <c r="A24" s="35">
        <v>11</v>
      </c>
      <c r="B24" s="4" t="s">
        <v>28</v>
      </c>
      <c r="C24" s="2">
        <v>15705563</v>
      </c>
      <c r="D24" s="14">
        <v>72.8</v>
      </c>
      <c r="E24" s="7">
        <v>13350</v>
      </c>
      <c r="F24" s="7">
        <v>14484</v>
      </c>
      <c r="G24" s="7">
        <f t="shared" si="0"/>
        <v>1134</v>
      </c>
      <c r="H24" s="79">
        <f t="shared" si="1"/>
        <v>0.97524</v>
      </c>
      <c r="I24" s="38">
        <f>D24/7235.3*I10</f>
        <v>0.13117362044421091</v>
      </c>
      <c r="J24" s="37">
        <f t="shared" si="2"/>
        <v>1.106413620444211</v>
      </c>
      <c r="K24" s="39"/>
      <c r="L24" s="80"/>
      <c r="M24" s="53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10"/>
      <c r="AA24" s="10"/>
    </row>
    <row r="25" spans="1:27" x14ac:dyDescent="0.25">
      <c r="A25" s="35">
        <v>12</v>
      </c>
      <c r="B25" s="4" t="s">
        <v>29</v>
      </c>
      <c r="C25" s="2">
        <v>15705671</v>
      </c>
      <c r="D25" s="14">
        <v>47</v>
      </c>
      <c r="E25" s="7">
        <v>16879</v>
      </c>
      <c r="F25" s="7">
        <v>18148</v>
      </c>
      <c r="G25" s="7">
        <f t="shared" si="0"/>
        <v>1269</v>
      </c>
      <c r="H25" s="79">
        <f t="shared" si="1"/>
        <v>1.09134</v>
      </c>
      <c r="I25" s="38">
        <f>D25/7235.3*I10</f>
        <v>8.4686265946125189E-2</v>
      </c>
      <c r="J25" s="37">
        <f t="shared" si="2"/>
        <v>1.1760262659461251</v>
      </c>
      <c r="K25" s="39"/>
      <c r="L25" s="80"/>
      <c r="M25" s="53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10"/>
      <c r="AA25" s="10"/>
    </row>
    <row r="26" spans="1:27" x14ac:dyDescent="0.25">
      <c r="A26" s="35">
        <v>13</v>
      </c>
      <c r="B26" s="81" t="s">
        <v>30</v>
      </c>
      <c r="C26" s="3">
        <v>15705541</v>
      </c>
      <c r="D26" s="14">
        <v>70.599999999999994</v>
      </c>
      <c r="E26" s="7">
        <v>18694</v>
      </c>
      <c r="F26" s="7">
        <v>20244</v>
      </c>
      <c r="G26" s="7">
        <f t="shared" si="0"/>
        <v>1550</v>
      </c>
      <c r="H26" s="79">
        <f t="shared" si="1"/>
        <v>1.333</v>
      </c>
      <c r="I26" s="38">
        <f>D26/7235.3*I10</f>
        <v>0.127209582463754</v>
      </c>
      <c r="J26" s="37">
        <f t="shared" si="2"/>
        <v>1.460209582463754</v>
      </c>
      <c r="K26" s="39"/>
      <c r="L26" s="80"/>
      <c r="M26" s="53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10"/>
      <c r="AA26" s="10"/>
    </row>
    <row r="27" spans="1:27" x14ac:dyDescent="0.25">
      <c r="A27" s="35">
        <v>14</v>
      </c>
      <c r="B27" s="4" t="s">
        <v>31</v>
      </c>
      <c r="C27" s="3">
        <v>15705755</v>
      </c>
      <c r="D27" s="14">
        <v>47</v>
      </c>
      <c r="E27" s="7">
        <v>13812</v>
      </c>
      <c r="F27" s="7">
        <v>14540</v>
      </c>
      <c r="G27" s="7">
        <f t="shared" si="0"/>
        <v>728</v>
      </c>
      <c r="H27" s="79">
        <f t="shared" si="1"/>
        <v>0.62607999999999997</v>
      </c>
      <c r="I27" s="38">
        <f>D27/7235.3*I10</f>
        <v>8.4686265946125189E-2</v>
      </c>
      <c r="J27" s="37">
        <f t="shared" si="2"/>
        <v>0.71076626594612513</v>
      </c>
      <c r="K27" s="39"/>
      <c r="L27" s="80"/>
      <c r="M27" s="53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10"/>
      <c r="AA27" s="10"/>
    </row>
    <row r="28" spans="1:27" x14ac:dyDescent="0.25">
      <c r="A28" s="35">
        <v>15</v>
      </c>
      <c r="B28" s="4" t="s">
        <v>32</v>
      </c>
      <c r="C28" s="2">
        <v>15705575</v>
      </c>
      <c r="D28" s="14">
        <v>42.2</v>
      </c>
      <c r="E28" s="7">
        <v>3944</v>
      </c>
      <c r="F28" s="7">
        <v>4403</v>
      </c>
      <c r="G28" s="7">
        <f t="shared" si="0"/>
        <v>459</v>
      </c>
      <c r="H28" s="79">
        <f t="shared" si="1"/>
        <v>0.39473999999999998</v>
      </c>
      <c r="I28" s="38">
        <f>D28/7235.3*I10</f>
        <v>7.6037455806946458E-2</v>
      </c>
      <c r="J28" s="37">
        <f t="shared" si="2"/>
        <v>0.47077745580694641</v>
      </c>
      <c r="K28" s="39"/>
      <c r="L28" s="80"/>
      <c r="M28" s="53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10"/>
      <c r="AA28" s="10"/>
    </row>
    <row r="29" spans="1:27" x14ac:dyDescent="0.25">
      <c r="A29" s="35">
        <v>16</v>
      </c>
      <c r="B29" s="16" t="s">
        <v>33</v>
      </c>
      <c r="C29" s="2">
        <v>15705800</v>
      </c>
      <c r="D29" s="14">
        <v>42.8</v>
      </c>
      <c r="E29" s="7">
        <v>9978</v>
      </c>
      <c r="F29" s="7">
        <v>10793</v>
      </c>
      <c r="G29" s="7">
        <f t="shared" si="0"/>
        <v>815</v>
      </c>
      <c r="H29" s="79">
        <f t="shared" si="1"/>
        <v>0.70089999999999997</v>
      </c>
      <c r="I29" s="38">
        <f>D29/7235.3*I10</f>
        <v>7.7118557074343785E-2</v>
      </c>
      <c r="J29" s="37">
        <f t="shared" si="2"/>
        <v>0.77801855707434375</v>
      </c>
      <c r="K29" s="39"/>
      <c r="L29" s="80"/>
      <c r="M29" s="53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10"/>
      <c r="AA29" s="10"/>
    </row>
    <row r="30" spans="1:27" x14ac:dyDescent="0.25">
      <c r="A30" s="35">
        <v>17</v>
      </c>
      <c r="B30" s="4" t="s">
        <v>34</v>
      </c>
      <c r="C30" s="2">
        <v>15708273</v>
      </c>
      <c r="D30" s="14">
        <v>45.8</v>
      </c>
      <c r="E30" s="7">
        <v>4678</v>
      </c>
      <c r="F30" s="7">
        <v>5416</v>
      </c>
      <c r="G30" s="7">
        <f t="shared" si="0"/>
        <v>738</v>
      </c>
      <c r="H30" s="79">
        <f t="shared" si="1"/>
        <v>0.63468000000000002</v>
      </c>
      <c r="I30" s="38">
        <f>D30/7235.3*I10</f>
        <v>8.2524063411330492E-2</v>
      </c>
      <c r="J30" s="37">
        <f t="shared" si="2"/>
        <v>0.71720406341133047</v>
      </c>
      <c r="K30" s="39"/>
      <c r="L30" s="80"/>
      <c r="M30" s="53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10"/>
      <c r="AA30" s="10"/>
    </row>
    <row r="31" spans="1:27" x14ac:dyDescent="0.25">
      <c r="A31" s="35">
        <v>18</v>
      </c>
      <c r="B31" s="81" t="s">
        <v>35</v>
      </c>
      <c r="C31" s="2">
        <v>15705659</v>
      </c>
      <c r="D31" s="14">
        <v>60.6</v>
      </c>
      <c r="E31" s="7">
        <v>17607</v>
      </c>
      <c r="F31" s="7">
        <v>19144</v>
      </c>
      <c r="G31" s="7">
        <f t="shared" si="0"/>
        <v>1537</v>
      </c>
      <c r="H31" s="79">
        <f t="shared" si="1"/>
        <v>1.32182</v>
      </c>
      <c r="I31" s="38">
        <f>D31/7235.3*I10</f>
        <v>0.10919122800713163</v>
      </c>
      <c r="J31" s="37">
        <f t="shared" si="2"/>
        <v>1.4310112280071317</v>
      </c>
      <c r="K31" s="39"/>
      <c r="L31" s="80"/>
      <c r="M31" s="53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10"/>
      <c r="AA31" s="10"/>
    </row>
    <row r="32" spans="1:27" x14ac:dyDescent="0.25">
      <c r="A32" s="35">
        <v>19</v>
      </c>
      <c r="B32" s="16" t="s">
        <v>36</v>
      </c>
      <c r="C32" s="19">
        <v>15705850</v>
      </c>
      <c r="D32" s="14">
        <v>71.599999999999994</v>
      </c>
      <c r="E32" s="7">
        <v>15667</v>
      </c>
      <c r="F32" s="7">
        <v>16847</v>
      </c>
      <c r="G32" s="7">
        <f t="shared" si="0"/>
        <v>1180</v>
      </c>
      <c r="H32" s="79">
        <f t="shared" si="1"/>
        <v>1.0147999999999999</v>
      </c>
      <c r="I32" s="38">
        <f>D32/7235.3*I10</f>
        <v>0.12901141790941625</v>
      </c>
      <c r="J32" s="37">
        <f t="shared" si="2"/>
        <v>1.1438114179094161</v>
      </c>
      <c r="K32" s="39"/>
      <c r="L32" s="80"/>
      <c r="M32" s="53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10"/>
      <c r="AA32" s="10"/>
    </row>
    <row r="33" spans="1:28" x14ac:dyDescent="0.25">
      <c r="A33" s="35">
        <v>20</v>
      </c>
      <c r="B33" s="4" t="s">
        <v>37</v>
      </c>
      <c r="C33" s="19">
        <v>15705665</v>
      </c>
      <c r="D33" s="14">
        <v>46.3</v>
      </c>
      <c r="E33" s="8">
        <v>7895</v>
      </c>
      <c r="F33" s="8">
        <v>8733</v>
      </c>
      <c r="G33" s="7">
        <f t="shared" si="0"/>
        <v>838</v>
      </c>
      <c r="H33" s="79">
        <f t="shared" si="1"/>
        <v>0.72067999999999999</v>
      </c>
      <c r="I33" s="38">
        <f>D33/7235.3*I10</f>
        <v>8.3424981134161622E-2</v>
      </c>
      <c r="J33" s="37">
        <f t="shared" si="2"/>
        <v>0.80410498113416162</v>
      </c>
      <c r="K33" s="39"/>
      <c r="L33" s="80"/>
      <c r="M33" s="53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10"/>
      <c r="AA33" s="10"/>
    </row>
    <row r="34" spans="1:28" x14ac:dyDescent="0.25">
      <c r="A34" s="45">
        <v>21</v>
      </c>
      <c r="B34" s="41" t="s">
        <v>38</v>
      </c>
      <c r="C34" s="42">
        <v>15708400</v>
      </c>
      <c r="D34" s="43">
        <v>70.099999999999994</v>
      </c>
      <c r="E34" s="8">
        <v>11140</v>
      </c>
      <c r="F34" s="8">
        <v>11904</v>
      </c>
      <c r="G34" s="7">
        <f t="shared" si="0"/>
        <v>764</v>
      </c>
      <c r="H34" s="54">
        <f t="shared" si="1"/>
        <v>0.65703999999999996</v>
      </c>
      <c r="I34" s="38">
        <f>D34/7235.3*I10</f>
        <v>0.12630866474092287</v>
      </c>
      <c r="J34" s="46">
        <f t="shared" si="2"/>
        <v>0.7833486647409228</v>
      </c>
      <c r="K34" s="39"/>
      <c r="L34" s="80"/>
      <c r="M34" s="53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10"/>
      <c r="AA34" s="10"/>
    </row>
    <row r="35" spans="1:28" x14ac:dyDescent="0.25">
      <c r="A35" s="45">
        <v>22</v>
      </c>
      <c r="B35" s="41" t="s">
        <v>39</v>
      </c>
      <c r="C35" s="42">
        <v>15705816</v>
      </c>
      <c r="D35" s="43">
        <v>48.1</v>
      </c>
      <c r="E35" s="8">
        <v>6806</v>
      </c>
      <c r="F35" s="8">
        <v>7411</v>
      </c>
      <c r="G35" s="7">
        <f t="shared" si="0"/>
        <v>605</v>
      </c>
      <c r="H35" s="54">
        <f t="shared" si="1"/>
        <v>0.52029999999999998</v>
      </c>
      <c r="I35" s="38">
        <f>D35/7235.3*I10</f>
        <v>8.6668284936353646E-2</v>
      </c>
      <c r="J35" s="46">
        <f t="shared" si="2"/>
        <v>0.60696828493635357</v>
      </c>
      <c r="K35" s="39"/>
      <c r="L35" s="80"/>
      <c r="M35" s="53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10"/>
      <c r="AA35" s="10"/>
    </row>
    <row r="36" spans="1:28" x14ac:dyDescent="0.25">
      <c r="A36" s="45">
        <v>23</v>
      </c>
      <c r="B36" s="41" t="s">
        <v>40</v>
      </c>
      <c r="C36" s="42">
        <v>15705524</v>
      </c>
      <c r="D36" s="43">
        <v>42</v>
      </c>
      <c r="E36" s="8">
        <v>7054</v>
      </c>
      <c r="F36" s="8">
        <f>7874</f>
        <v>7874</v>
      </c>
      <c r="G36" s="7">
        <f t="shared" si="0"/>
        <v>820</v>
      </c>
      <c r="H36" s="54">
        <f>42*0.015</f>
        <v>0.63</v>
      </c>
      <c r="I36" s="38">
        <f>D36/7235.3*I10</f>
        <v>7.5677088717814006E-2</v>
      </c>
      <c r="J36" s="46">
        <f t="shared" si="2"/>
        <v>0.70567708871781398</v>
      </c>
      <c r="K36" s="39"/>
      <c r="L36" s="80"/>
      <c r="M36" s="53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10"/>
      <c r="AA36" s="10"/>
    </row>
    <row r="37" spans="1:28" x14ac:dyDescent="0.25">
      <c r="A37" s="45">
        <v>24</v>
      </c>
      <c r="B37" s="41" t="s">
        <v>41</v>
      </c>
      <c r="C37" s="42">
        <v>15705585</v>
      </c>
      <c r="D37" s="43">
        <v>41.4</v>
      </c>
      <c r="E37" s="8">
        <v>8327</v>
      </c>
      <c r="F37" s="8">
        <v>9021</v>
      </c>
      <c r="G37" s="7">
        <f t="shared" si="0"/>
        <v>694</v>
      </c>
      <c r="H37" s="54">
        <f t="shared" ref="H37:H42" si="3">G37*0.00086</f>
        <v>0.59684000000000004</v>
      </c>
      <c r="I37" s="38">
        <f>D37/7235.3*I10</f>
        <v>7.4595987450416651E-2</v>
      </c>
      <c r="J37" s="46">
        <f t="shared" si="2"/>
        <v>0.67143598745041666</v>
      </c>
      <c r="K37" s="39"/>
      <c r="L37" s="80"/>
      <c r="M37" s="53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10"/>
      <c r="AA37" s="10"/>
    </row>
    <row r="38" spans="1:28" x14ac:dyDescent="0.25">
      <c r="A38" s="45">
        <v>25</v>
      </c>
      <c r="B38" s="41" t="s">
        <v>42</v>
      </c>
      <c r="C38" s="44">
        <v>15705746</v>
      </c>
      <c r="D38" s="43">
        <v>45.8</v>
      </c>
      <c r="E38" s="8">
        <v>8656</v>
      </c>
      <c r="F38" s="8">
        <v>9695</v>
      </c>
      <c r="G38" s="7">
        <f t="shared" si="0"/>
        <v>1039</v>
      </c>
      <c r="H38" s="54">
        <f t="shared" si="3"/>
        <v>0.89354</v>
      </c>
      <c r="I38" s="38">
        <f>D38/7235.3*I10</f>
        <v>8.2524063411330492E-2</v>
      </c>
      <c r="J38" s="46">
        <f t="shared" si="2"/>
        <v>0.97606406341133045</v>
      </c>
      <c r="K38" s="39"/>
      <c r="L38" s="80"/>
      <c r="M38" s="53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10"/>
      <c r="AA38" s="10"/>
    </row>
    <row r="39" spans="1:28" x14ac:dyDescent="0.25">
      <c r="A39" s="45">
        <v>26</v>
      </c>
      <c r="B39" s="41" t="s">
        <v>43</v>
      </c>
      <c r="C39" s="44">
        <v>15705829</v>
      </c>
      <c r="D39" s="43">
        <v>60.4</v>
      </c>
      <c r="E39" s="8">
        <v>16874</v>
      </c>
      <c r="F39" s="8">
        <v>18253</v>
      </c>
      <c r="G39" s="7">
        <f t="shared" si="0"/>
        <v>1379</v>
      </c>
      <c r="H39" s="54">
        <f t="shared" si="3"/>
        <v>1.18594</v>
      </c>
      <c r="I39" s="38">
        <f>D39/7235.3*I10</f>
        <v>0.10883086091799918</v>
      </c>
      <c r="J39" s="46">
        <f t="shared" si="2"/>
        <v>1.2947708609179991</v>
      </c>
      <c r="K39" s="39"/>
      <c r="L39" s="80"/>
      <c r="M39" s="53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10"/>
      <c r="AA39" s="10"/>
    </row>
    <row r="40" spans="1:28" x14ac:dyDescent="0.25">
      <c r="A40" s="45">
        <v>27</v>
      </c>
      <c r="B40" s="41" t="s">
        <v>44</v>
      </c>
      <c r="C40" s="44">
        <v>15705815</v>
      </c>
      <c r="D40" s="43">
        <v>72.099999999999994</v>
      </c>
      <c r="E40" s="8">
        <v>14324</v>
      </c>
      <c r="F40" s="8">
        <v>15483</v>
      </c>
      <c r="G40" s="7">
        <f t="shared" si="0"/>
        <v>1159</v>
      </c>
      <c r="H40" s="54">
        <f t="shared" si="3"/>
        <v>0.99673999999999996</v>
      </c>
      <c r="I40" s="38">
        <f>D40/7235.3*I10</f>
        <v>0.12991233563224736</v>
      </c>
      <c r="J40" s="46">
        <f t="shared" si="2"/>
        <v>1.1266523356322473</v>
      </c>
      <c r="K40" s="39"/>
      <c r="L40" s="80"/>
      <c r="M40" s="53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10"/>
      <c r="AA40" s="10"/>
    </row>
    <row r="41" spans="1:28" x14ac:dyDescent="0.25">
      <c r="A41" s="45">
        <v>28</v>
      </c>
      <c r="B41" s="41" t="s">
        <v>45</v>
      </c>
      <c r="C41" s="44">
        <v>15705586</v>
      </c>
      <c r="D41" s="43">
        <v>46.9</v>
      </c>
      <c r="E41" s="8">
        <v>11582</v>
      </c>
      <c r="F41" s="8">
        <v>12573</v>
      </c>
      <c r="G41" s="7">
        <f t="shared" si="0"/>
        <v>991</v>
      </c>
      <c r="H41" s="54">
        <f t="shared" si="3"/>
        <v>0.85226000000000002</v>
      </c>
      <c r="I41" s="38">
        <f>D41/7235.3*I10</f>
        <v>8.4506082401558963E-2</v>
      </c>
      <c r="J41" s="46">
        <f t="shared" si="2"/>
        <v>0.93676608240155901</v>
      </c>
      <c r="K41" s="39"/>
      <c r="L41" s="80"/>
      <c r="M41" s="53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10"/>
      <c r="AA41" s="10"/>
    </row>
    <row r="42" spans="1:28" x14ac:dyDescent="0.25">
      <c r="A42" s="45">
        <v>29</v>
      </c>
      <c r="B42" s="41" t="s">
        <v>150</v>
      </c>
      <c r="C42" s="44">
        <v>16721754</v>
      </c>
      <c r="D42" s="43">
        <v>70</v>
      </c>
      <c r="E42" s="8">
        <v>3446</v>
      </c>
      <c r="F42" s="8">
        <v>5912</v>
      </c>
      <c r="G42" s="7">
        <f t="shared" si="0"/>
        <v>2466</v>
      </c>
      <c r="H42" s="54">
        <f t="shared" si="3"/>
        <v>2.1207599999999998</v>
      </c>
      <c r="I42" s="38">
        <f>D42/7235.3*I10</f>
        <v>0.12612848119635667</v>
      </c>
      <c r="J42" s="46">
        <f t="shared" si="2"/>
        <v>2.2468884811963563</v>
      </c>
      <c r="K42" s="39"/>
      <c r="L42" s="80"/>
      <c r="M42" s="53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10"/>
      <c r="AA42" s="10"/>
    </row>
    <row r="43" spans="1:28" hidden="1" x14ac:dyDescent="0.25">
      <c r="A43" s="45"/>
      <c r="B43" s="41"/>
      <c r="C43" s="44"/>
      <c r="D43" s="43"/>
      <c r="E43" s="8"/>
      <c r="F43" s="8"/>
      <c r="G43" s="7"/>
      <c r="H43" s="54"/>
      <c r="I43" s="38">
        <f t="shared" ref="I43" si="4">D43/7235.3*I12</f>
        <v>0</v>
      </c>
      <c r="J43" s="46"/>
      <c r="K43" s="39"/>
      <c r="L43" s="80"/>
      <c r="M43" s="53"/>
      <c r="N43" s="82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10"/>
      <c r="AA43" s="10"/>
      <c r="AB43" s="10"/>
    </row>
    <row r="44" spans="1:28" x14ac:dyDescent="0.25">
      <c r="A44" s="45">
        <v>30</v>
      </c>
      <c r="B44" s="41" t="s">
        <v>46</v>
      </c>
      <c r="C44" s="44">
        <v>15705525</v>
      </c>
      <c r="D44" s="43">
        <v>47.4</v>
      </c>
      <c r="E44" s="8">
        <v>10173</v>
      </c>
      <c r="F44" s="8">
        <v>10868</v>
      </c>
      <c r="G44" s="7">
        <f t="shared" si="0"/>
        <v>695</v>
      </c>
      <c r="H44" s="54">
        <f t="shared" ref="H44:H107" si="5">G44*0.00086</f>
        <v>0.59770000000000001</v>
      </c>
      <c r="I44" s="38">
        <f>D44/7235.3*I10</f>
        <v>8.5407000124390092E-2</v>
      </c>
      <c r="J44" s="46">
        <f t="shared" si="2"/>
        <v>0.68310700012439007</v>
      </c>
      <c r="K44" s="39"/>
      <c r="L44" s="80"/>
      <c r="M44" s="53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10"/>
      <c r="AA44" s="10"/>
    </row>
    <row r="45" spans="1:28" x14ac:dyDescent="0.25">
      <c r="A45" s="45">
        <v>31</v>
      </c>
      <c r="B45" s="41" t="s">
        <v>47</v>
      </c>
      <c r="C45" s="44">
        <v>15705724</v>
      </c>
      <c r="D45" s="43">
        <v>43.2</v>
      </c>
      <c r="E45" s="8">
        <v>7655</v>
      </c>
      <c r="F45" s="8">
        <v>8430</v>
      </c>
      <c r="G45" s="7">
        <f t="shared" si="0"/>
        <v>775</v>
      </c>
      <c r="H45" s="54">
        <f t="shared" si="5"/>
        <v>0.66649999999999998</v>
      </c>
      <c r="I45" s="38">
        <f>D45/7235.3*I10</f>
        <v>7.7839291252608689E-2</v>
      </c>
      <c r="J45" s="46">
        <f t="shared" si="2"/>
        <v>0.74433929125260867</v>
      </c>
      <c r="K45" s="39"/>
      <c r="L45" s="80"/>
      <c r="M45" s="53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10"/>
      <c r="AA45" s="10"/>
    </row>
    <row r="46" spans="1:28" x14ac:dyDescent="0.25">
      <c r="A46" s="45">
        <v>32</v>
      </c>
      <c r="B46" s="41" t="s">
        <v>48</v>
      </c>
      <c r="C46" s="44">
        <v>15705733</v>
      </c>
      <c r="D46" s="43">
        <v>41.7</v>
      </c>
      <c r="E46" s="8">
        <v>7204</v>
      </c>
      <c r="F46" s="8">
        <v>8539</v>
      </c>
      <c r="G46" s="7">
        <f t="shared" si="0"/>
        <v>1335</v>
      </c>
      <c r="H46" s="54">
        <f t="shared" si="5"/>
        <v>1.1480999999999999</v>
      </c>
      <c r="I46" s="38">
        <f>D46/7235.3*I10</f>
        <v>7.5136538084115329E-2</v>
      </c>
      <c r="J46" s="46">
        <f t="shared" si="2"/>
        <v>1.2232365380841153</v>
      </c>
      <c r="K46" s="39"/>
      <c r="L46" s="80"/>
      <c r="M46" s="53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10"/>
      <c r="AA46" s="10"/>
    </row>
    <row r="47" spans="1:28" x14ac:dyDescent="0.25">
      <c r="A47" s="45">
        <v>33</v>
      </c>
      <c r="B47" s="41" t="s">
        <v>49</v>
      </c>
      <c r="C47" s="44">
        <v>15705600</v>
      </c>
      <c r="D47" s="43">
        <v>46</v>
      </c>
      <c r="E47" s="8">
        <v>11440</v>
      </c>
      <c r="F47" s="8">
        <v>12497</v>
      </c>
      <c r="G47" s="7">
        <f t="shared" si="0"/>
        <v>1057</v>
      </c>
      <c r="H47" s="54">
        <f t="shared" si="5"/>
        <v>0.90901999999999994</v>
      </c>
      <c r="I47" s="38">
        <f>D47/7235.3*I10</f>
        <v>8.2884430500462958E-2</v>
      </c>
      <c r="J47" s="46">
        <f t="shared" si="2"/>
        <v>0.99190443050046295</v>
      </c>
      <c r="K47" s="39"/>
      <c r="L47" s="80"/>
      <c r="M47" s="53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10"/>
      <c r="AA47" s="10"/>
    </row>
    <row r="48" spans="1:28" x14ac:dyDescent="0.25">
      <c r="A48" s="45">
        <v>34</v>
      </c>
      <c r="B48" s="41" t="s">
        <v>50</v>
      </c>
      <c r="C48" s="44">
        <v>15705534</v>
      </c>
      <c r="D48" s="43">
        <v>60.6</v>
      </c>
      <c r="E48" s="8">
        <v>16038</v>
      </c>
      <c r="F48" s="8">
        <v>17387</v>
      </c>
      <c r="G48" s="7">
        <f t="shared" si="0"/>
        <v>1349</v>
      </c>
      <c r="H48" s="54">
        <f t="shared" si="5"/>
        <v>1.1601399999999999</v>
      </c>
      <c r="I48" s="38">
        <f>D48/7235.3*I10</f>
        <v>0.10919122800713163</v>
      </c>
      <c r="J48" s="46">
        <f t="shared" si="2"/>
        <v>1.2693312280071316</v>
      </c>
      <c r="K48" s="39"/>
      <c r="L48" s="80"/>
      <c r="M48" s="53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10"/>
      <c r="AA48" s="10"/>
    </row>
    <row r="49" spans="1:27" x14ac:dyDescent="0.25">
      <c r="A49" s="45">
        <v>35</v>
      </c>
      <c r="B49" s="41" t="s">
        <v>51</v>
      </c>
      <c r="C49" s="47">
        <v>15705677</v>
      </c>
      <c r="D49" s="43">
        <v>72.2</v>
      </c>
      <c r="E49" s="8">
        <v>7125</v>
      </c>
      <c r="F49" s="8">
        <v>7921</v>
      </c>
      <c r="G49" s="7">
        <f t="shared" si="0"/>
        <v>796</v>
      </c>
      <c r="H49" s="54">
        <f t="shared" si="5"/>
        <v>0.68455999999999995</v>
      </c>
      <c r="I49" s="38">
        <f>D49/7235.3*I10</f>
        <v>0.13009251917681358</v>
      </c>
      <c r="J49" s="46">
        <f t="shared" si="2"/>
        <v>0.81465251917681347</v>
      </c>
      <c r="K49" s="39"/>
      <c r="L49" s="80"/>
      <c r="M49" s="53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10"/>
      <c r="AA49" s="10"/>
    </row>
    <row r="50" spans="1:27" x14ac:dyDescent="0.25">
      <c r="A50" s="45">
        <v>36</v>
      </c>
      <c r="B50" s="41" t="s">
        <v>52</v>
      </c>
      <c r="C50" s="44">
        <v>15705691</v>
      </c>
      <c r="D50" s="43">
        <v>46.5</v>
      </c>
      <c r="E50" s="8">
        <v>6297</v>
      </c>
      <c r="F50" s="8">
        <v>6340</v>
      </c>
      <c r="G50" s="7">
        <f t="shared" si="0"/>
        <v>43</v>
      </c>
      <c r="H50" s="54">
        <f t="shared" si="5"/>
        <v>3.6979999999999999E-2</v>
      </c>
      <c r="I50" s="38">
        <f>D50/7235.3*I10</f>
        <v>8.3785348223294073E-2</v>
      </c>
      <c r="J50" s="46">
        <f>H50+I50</f>
        <v>0.12076534822329407</v>
      </c>
      <c r="K50" s="39"/>
      <c r="L50" s="80"/>
      <c r="M50" s="53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10"/>
      <c r="AA50" s="10"/>
    </row>
    <row r="51" spans="1:27" x14ac:dyDescent="0.25">
      <c r="A51" s="48">
        <v>37</v>
      </c>
      <c r="B51" s="83" t="s">
        <v>53</v>
      </c>
      <c r="C51" s="44">
        <v>15730459</v>
      </c>
      <c r="D51" s="49">
        <v>69.5</v>
      </c>
      <c r="E51" s="8">
        <v>16356</v>
      </c>
      <c r="F51" s="8">
        <v>17850</v>
      </c>
      <c r="G51" s="7">
        <f t="shared" si="0"/>
        <v>1494</v>
      </c>
      <c r="H51" s="54">
        <f t="shared" si="5"/>
        <v>1.28484</v>
      </c>
      <c r="I51" s="38">
        <f>D51/7235.3*I10</f>
        <v>0.12522756347352554</v>
      </c>
      <c r="J51" s="50">
        <f>H51+I51</f>
        <v>1.4100675634735256</v>
      </c>
      <c r="K51" s="39"/>
      <c r="L51" s="80"/>
      <c r="M51" s="53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10"/>
      <c r="AA51" s="10"/>
    </row>
    <row r="52" spans="1:27" x14ac:dyDescent="0.25">
      <c r="A52" s="45">
        <v>38</v>
      </c>
      <c r="B52" s="41" t="s">
        <v>54</v>
      </c>
      <c r="C52" s="51">
        <v>15705514</v>
      </c>
      <c r="D52" s="43">
        <v>47</v>
      </c>
      <c r="E52" s="8">
        <v>2746</v>
      </c>
      <c r="F52" s="8">
        <v>2886</v>
      </c>
      <c r="G52" s="7">
        <f t="shared" si="0"/>
        <v>140</v>
      </c>
      <c r="H52" s="54">
        <f t="shared" si="5"/>
        <v>0.12039999999999999</v>
      </c>
      <c r="I52" s="38">
        <f>D52/7235.3*I10</f>
        <v>8.4686265946125189E-2</v>
      </c>
      <c r="J52" s="50">
        <f>H52+I52</f>
        <v>0.20508626594612517</v>
      </c>
      <c r="K52" s="39"/>
      <c r="L52" s="80"/>
      <c r="M52" s="53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10"/>
      <c r="AA52" s="10"/>
    </row>
    <row r="53" spans="1:27" x14ac:dyDescent="0.25">
      <c r="A53" s="45">
        <v>39</v>
      </c>
      <c r="B53" s="52" t="s">
        <v>55</v>
      </c>
      <c r="C53" s="44">
        <v>15705660</v>
      </c>
      <c r="D53" s="43">
        <v>43.1</v>
      </c>
      <c r="E53" s="8">
        <v>4016</v>
      </c>
      <c r="F53" s="8">
        <v>4087</v>
      </c>
      <c r="G53" s="7">
        <f t="shared" si="0"/>
        <v>71</v>
      </c>
      <c r="H53" s="54">
        <f t="shared" si="5"/>
        <v>6.1059999999999996E-2</v>
      </c>
      <c r="I53" s="38">
        <f>D53/7235.3*I10</f>
        <v>7.7659107708042463E-2</v>
      </c>
      <c r="J53" s="46">
        <f t="shared" si="2"/>
        <v>0.13871910770804247</v>
      </c>
      <c r="K53" s="39"/>
      <c r="L53" s="80"/>
      <c r="M53" s="53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10"/>
      <c r="AA53" s="10"/>
    </row>
    <row r="54" spans="1:27" x14ac:dyDescent="0.25">
      <c r="A54" s="35">
        <v>40</v>
      </c>
      <c r="B54" s="4" t="s">
        <v>56</v>
      </c>
      <c r="C54" s="2">
        <v>15705539</v>
      </c>
      <c r="D54" s="14">
        <v>41.4</v>
      </c>
      <c r="E54" s="8">
        <v>7854</v>
      </c>
      <c r="F54" s="8">
        <v>8034</v>
      </c>
      <c r="G54" s="7">
        <f t="shared" si="0"/>
        <v>180</v>
      </c>
      <c r="H54" s="79">
        <f t="shared" si="5"/>
        <v>0.15479999999999999</v>
      </c>
      <c r="I54" s="38">
        <f>D54/7235.3*I10</f>
        <v>7.4595987450416651E-2</v>
      </c>
      <c r="J54" s="37">
        <f t="shared" si="2"/>
        <v>0.22939598745041664</v>
      </c>
      <c r="K54" s="39"/>
      <c r="L54" s="80"/>
      <c r="M54" s="53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10"/>
      <c r="AA54" s="10"/>
    </row>
    <row r="55" spans="1:27" x14ac:dyDescent="0.25">
      <c r="A55" s="35">
        <v>41</v>
      </c>
      <c r="B55" s="4" t="s">
        <v>57</v>
      </c>
      <c r="C55" s="2">
        <v>15705823</v>
      </c>
      <c r="D55" s="14">
        <v>45.9</v>
      </c>
      <c r="E55" s="7">
        <v>7463</v>
      </c>
      <c r="F55" s="7">
        <v>7476</v>
      </c>
      <c r="G55" s="7">
        <f t="shared" si="0"/>
        <v>13</v>
      </c>
      <c r="H55" s="79">
        <f t="shared" si="5"/>
        <v>1.1179999999999999E-2</v>
      </c>
      <c r="I55" s="38">
        <f>D55/7235.3*I10</f>
        <v>8.2704246955896732E-2</v>
      </c>
      <c r="J55" s="37">
        <f t="shared" si="2"/>
        <v>9.3884246955896727E-2</v>
      </c>
      <c r="K55" s="39"/>
      <c r="L55" s="80"/>
      <c r="M55" s="53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10"/>
      <c r="AA55" s="10"/>
    </row>
    <row r="56" spans="1:27" x14ac:dyDescent="0.25">
      <c r="A56" s="35">
        <v>42</v>
      </c>
      <c r="B56" s="4" t="s">
        <v>58</v>
      </c>
      <c r="C56" s="2">
        <v>15705552</v>
      </c>
      <c r="D56" s="14">
        <v>60.8</v>
      </c>
      <c r="E56" s="7">
        <v>15833</v>
      </c>
      <c r="F56" s="7">
        <v>16899</v>
      </c>
      <c r="G56" s="7">
        <f t="shared" si="0"/>
        <v>1066</v>
      </c>
      <c r="H56" s="79">
        <f t="shared" si="5"/>
        <v>0.91676000000000002</v>
      </c>
      <c r="I56" s="38">
        <f>D56/7235.3*I10</f>
        <v>0.10955159509626408</v>
      </c>
      <c r="J56" s="37">
        <f t="shared" si="2"/>
        <v>1.026311595096264</v>
      </c>
      <c r="K56" s="39"/>
      <c r="L56" s="80"/>
      <c r="M56" s="53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10"/>
      <c r="AA56" s="10"/>
    </row>
    <row r="57" spans="1:27" x14ac:dyDescent="0.25">
      <c r="A57" s="35">
        <v>43</v>
      </c>
      <c r="B57" s="84" t="s">
        <v>59</v>
      </c>
      <c r="C57" s="2">
        <v>15705663</v>
      </c>
      <c r="D57" s="14">
        <v>72.2</v>
      </c>
      <c r="E57" s="7">
        <v>1577</v>
      </c>
      <c r="F57" s="7">
        <v>1610</v>
      </c>
      <c r="G57" s="7">
        <f t="shared" si="0"/>
        <v>33</v>
      </c>
      <c r="H57" s="79">
        <f t="shared" si="5"/>
        <v>2.8379999999999999E-2</v>
      </c>
      <c r="I57" s="38">
        <f>D57/7235.3*I10</f>
        <v>0.13009251917681358</v>
      </c>
      <c r="J57" s="37">
        <f t="shared" si="2"/>
        <v>0.15847251917681357</v>
      </c>
      <c r="K57" s="39"/>
      <c r="L57" s="80"/>
      <c r="M57" s="53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10"/>
      <c r="AA57" s="10"/>
    </row>
    <row r="58" spans="1:27" x14ac:dyDescent="0.25">
      <c r="A58" s="35">
        <v>44</v>
      </c>
      <c r="B58" s="4" t="s">
        <v>60</v>
      </c>
      <c r="C58" s="2">
        <v>15705515</v>
      </c>
      <c r="D58" s="14">
        <v>46.3</v>
      </c>
      <c r="E58" s="7">
        <v>12422</v>
      </c>
      <c r="F58" s="7">
        <v>13402</v>
      </c>
      <c r="G58" s="7">
        <f t="shared" si="0"/>
        <v>980</v>
      </c>
      <c r="H58" s="79">
        <f t="shared" si="5"/>
        <v>0.84279999999999999</v>
      </c>
      <c r="I58" s="38">
        <f>D58/7235.3*I10</f>
        <v>8.3424981134161622E-2</v>
      </c>
      <c r="J58" s="37">
        <f t="shared" si="2"/>
        <v>0.92622498113416163</v>
      </c>
      <c r="K58" s="39"/>
      <c r="L58" s="80"/>
      <c r="M58" s="53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10"/>
      <c r="AA58" s="10"/>
    </row>
    <row r="59" spans="1:27" x14ac:dyDescent="0.25">
      <c r="A59" s="35">
        <v>45</v>
      </c>
      <c r="B59" s="4" t="s">
        <v>61</v>
      </c>
      <c r="C59" s="2">
        <v>15705549</v>
      </c>
      <c r="D59" s="14">
        <v>69.7</v>
      </c>
      <c r="E59" s="7">
        <v>11161</v>
      </c>
      <c r="F59" s="7">
        <v>12557</v>
      </c>
      <c r="G59" s="7">
        <f t="shared" si="0"/>
        <v>1396</v>
      </c>
      <c r="H59" s="79">
        <f t="shared" si="5"/>
        <v>1.2005600000000001</v>
      </c>
      <c r="I59" s="38">
        <f>D59/7235.3*I10</f>
        <v>0.12558793056265799</v>
      </c>
      <c r="J59" s="37">
        <f t="shared" si="2"/>
        <v>1.326147930562658</v>
      </c>
      <c r="K59" s="39"/>
      <c r="L59" s="80"/>
      <c r="M59" s="53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10"/>
      <c r="AA59" s="10"/>
    </row>
    <row r="60" spans="1:27" x14ac:dyDescent="0.25">
      <c r="A60" s="35">
        <v>46</v>
      </c>
      <c r="B60" s="4" t="s">
        <v>62</v>
      </c>
      <c r="C60" s="2">
        <v>15705742</v>
      </c>
      <c r="D60" s="14">
        <v>47.9</v>
      </c>
      <c r="E60" s="7">
        <v>10925</v>
      </c>
      <c r="F60" s="7">
        <v>11765</v>
      </c>
      <c r="G60" s="7">
        <f t="shared" si="0"/>
        <v>840</v>
      </c>
      <c r="H60" s="79">
        <f t="shared" si="5"/>
        <v>0.72239999999999993</v>
      </c>
      <c r="I60" s="38">
        <f>D60/7235.3*I10</f>
        <v>8.6307917847221194E-2</v>
      </c>
      <c r="J60" s="37">
        <f t="shared" si="2"/>
        <v>0.80870791784722118</v>
      </c>
      <c r="K60" s="39"/>
      <c r="L60" s="80"/>
      <c r="M60" s="53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10"/>
      <c r="AA60" s="10"/>
    </row>
    <row r="61" spans="1:27" x14ac:dyDescent="0.25">
      <c r="A61" s="35">
        <v>47</v>
      </c>
      <c r="B61" s="4" t="s">
        <v>63</v>
      </c>
      <c r="C61" s="2">
        <v>15705719</v>
      </c>
      <c r="D61" s="14">
        <v>42.4</v>
      </c>
      <c r="E61" s="7">
        <v>8880</v>
      </c>
      <c r="F61" s="7">
        <v>9928</v>
      </c>
      <c r="G61" s="7">
        <f t="shared" si="0"/>
        <v>1048</v>
      </c>
      <c r="H61" s="79">
        <f t="shared" si="5"/>
        <v>0.90127999999999997</v>
      </c>
      <c r="I61" s="38">
        <f>D61/7235.3*I10</f>
        <v>7.6397822896078896E-2</v>
      </c>
      <c r="J61" s="37">
        <f t="shared" si="2"/>
        <v>0.97767782289607885</v>
      </c>
      <c r="K61" s="39"/>
      <c r="L61" s="80"/>
      <c r="M61" s="53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10"/>
      <c r="AA61" s="10"/>
    </row>
    <row r="62" spans="1:27" x14ac:dyDescent="0.25">
      <c r="A62" s="35">
        <v>48</v>
      </c>
      <c r="B62" s="4" t="s">
        <v>56</v>
      </c>
      <c r="C62" s="2">
        <v>15702590</v>
      </c>
      <c r="D62" s="14">
        <v>41.7</v>
      </c>
      <c r="E62" s="7">
        <v>12431</v>
      </c>
      <c r="F62" s="7">
        <v>12987</v>
      </c>
      <c r="G62" s="7">
        <f t="shared" si="0"/>
        <v>556</v>
      </c>
      <c r="H62" s="79">
        <f t="shared" si="5"/>
        <v>0.47815999999999997</v>
      </c>
      <c r="I62" s="38">
        <f>D62/7235.3*I10</f>
        <v>7.5136538084115329E-2</v>
      </c>
      <c r="J62" s="37">
        <f t="shared" si="2"/>
        <v>0.55329653808411527</v>
      </c>
      <c r="K62" s="39"/>
      <c r="L62" s="80"/>
      <c r="M62" s="53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10"/>
      <c r="AA62" s="10"/>
    </row>
    <row r="63" spans="1:27" x14ac:dyDescent="0.25">
      <c r="A63" s="35">
        <v>49</v>
      </c>
      <c r="B63" s="4" t="s">
        <v>64</v>
      </c>
      <c r="C63" s="2">
        <v>15705689</v>
      </c>
      <c r="D63" s="14">
        <v>45.7</v>
      </c>
      <c r="E63" s="7">
        <v>9504</v>
      </c>
      <c r="F63" s="7">
        <v>9510</v>
      </c>
      <c r="G63" s="7">
        <f t="shared" si="0"/>
        <v>6</v>
      </c>
      <c r="H63" s="79">
        <f t="shared" si="5"/>
        <v>5.1599999999999997E-3</v>
      </c>
      <c r="I63" s="38">
        <f>D63/7235.3*I10</f>
        <v>8.234387986676428E-2</v>
      </c>
      <c r="J63" s="37">
        <f t="shared" si="2"/>
        <v>8.7503879866764278E-2</v>
      </c>
      <c r="K63" s="39"/>
      <c r="L63" s="80"/>
      <c r="M63" s="53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10"/>
      <c r="AA63" s="10"/>
    </row>
    <row r="64" spans="1:27" x14ac:dyDescent="0.25">
      <c r="A64" s="35">
        <v>50</v>
      </c>
      <c r="B64" s="4" t="s">
        <v>65</v>
      </c>
      <c r="C64" s="2">
        <v>15705596</v>
      </c>
      <c r="D64" s="14">
        <v>60.9</v>
      </c>
      <c r="E64" s="7">
        <v>7483</v>
      </c>
      <c r="F64" s="7">
        <v>8972</v>
      </c>
      <c r="G64" s="7">
        <f t="shared" si="0"/>
        <v>1489</v>
      </c>
      <c r="H64" s="79">
        <f t="shared" si="5"/>
        <v>1.28054</v>
      </c>
      <c r="I64" s="38">
        <f>D64/7235.3*I10</f>
        <v>0.10973177864083029</v>
      </c>
      <c r="J64" s="37">
        <f t="shared" si="2"/>
        <v>1.3902717786408303</v>
      </c>
      <c r="K64" s="39"/>
      <c r="L64" s="80"/>
      <c r="M64" s="53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10"/>
      <c r="AA64" s="10"/>
    </row>
    <row r="65" spans="1:27" x14ac:dyDescent="0.25">
      <c r="A65" s="35">
        <v>51</v>
      </c>
      <c r="B65" s="4" t="s">
        <v>66</v>
      </c>
      <c r="C65" s="2">
        <v>15705599</v>
      </c>
      <c r="D65" s="14">
        <v>71.7</v>
      </c>
      <c r="E65" s="7">
        <v>5943</v>
      </c>
      <c r="F65" s="7">
        <v>7185</v>
      </c>
      <c r="G65" s="7">
        <f t="shared" si="0"/>
        <v>1242</v>
      </c>
      <c r="H65" s="79">
        <f t="shared" si="5"/>
        <v>1.06812</v>
      </c>
      <c r="I65" s="38">
        <f>D65/7235.3*I10</f>
        <v>0.12919160145398248</v>
      </c>
      <c r="J65" s="37">
        <f t="shared" si="2"/>
        <v>1.1973116014539824</v>
      </c>
      <c r="K65" s="39"/>
      <c r="L65" s="80"/>
      <c r="M65" s="53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10"/>
      <c r="AA65" s="10"/>
    </row>
    <row r="66" spans="1:27" x14ac:dyDescent="0.25">
      <c r="A66" s="35">
        <v>52</v>
      </c>
      <c r="B66" s="4" t="s">
        <v>67</v>
      </c>
      <c r="C66" s="2">
        <v>15705736</v>
      </c>
      <c r="D66" s="14">
        <v>46.2</v>
      </c>
      <c r="E66" s="7">
        <v>13116</v>
      </c>
      <c r="F66" s="7">
        <v>14168</v>
      </c>
      <c r="G66" s="7">
        <f t="shared" si="0"/>
        <v>1052</v>
      </c>
      <c r="H66" s="79">
        <f t="shared" si="5"/>
        <v>0.90471999999999997</v>
      </c>
      <c r="I66" s="38">
        <f>D66/7235.3*I10</f>
        <v>8.324479758959541E-2</v>
      </c>
      <c r="J66" s="37">
        <f t="shared" si="2"/>
        <v>0.98796479758959532</v>
      </c>
      <c r="K66" s="39"/>
      <c r="L66" s="80"/>
      <c r="M66" s="53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10"/>
      <c r="AA66" s="10"/>
    </row>
    <row r="67" spans="1:27" x14ac:dyDescent="0.25">
      <c r="A67" s="35">
        <v>53</v>
      </c>
      <c r="B67" s="20" t="s">
        <v>149</v>
      </c>
      <c r="C67" s="2">
        <v>15708051</v>
      </c>
      <c r="D67" s="14">
        <v>69.8</v>
      </c>
      <c r="E67" s="7">
        <v>22760</v>
      </c>
      <c r="F67" s="7">
        <v>24190</v>
      </c>
      <c r="G67" s="7">
        <f t="shared" si="0"/>
        <v>1430</v>
      </c>
      <c r="H67" s="79">
        <f t="shared" si="5"/>
        <v>1.2298</v>
      </c>
      <c r="I67" s="38">
        <f>D67/7235.3*I10</f>
        <v>0.12576811410722422</v>
      </c>
      <c r="J67" s="37">
        <f t="shared" si="2"/>
        <v>1.3555681141072242</v>
      </c>
      <c r="K67" s="39"/>
      <c r="L67" s="80"/>
      <c r="M67" s="53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10"/>
      <c r="AA67" s="10"/>
    </row>
    <row r="68" spans="1:27" x14ac:dyDescent="0.25">
      <c r="A68" s="35">
        <v>54</v>
      </c>
      <c r="B68" s="21" t="s">
        <v>58</v>
      </c>
      <c r="C68" s="2">
        <v>15705572</v>
      </c>
      <c r="D68" s="14">
        <v>47.4</v>
      </c>
      <c r="E68" s="7">
        <v>12945</v>
      </c>
      <c r="F68" s="7">
        <v>13744</v>
      </c>
      <c r="G68" s="7">
        <f t="shared" si="0"/>
        <v>799</v>
      </c>
      <c r="H68" s="79">
        <f t="shared" si="5"/>
        <v>0.68713999999999997</v>
      </c>
      <c r="I68" s="38">
        <f>D68/7235.3*I10</f>
        <v>8.5407000124390092E-2</v>
      </c>
      <c r="J68" s="37">
        <f t="shared" si="2"/>
        <v>0.77254700012439004</v>
      </c>
      <c r="K68" s="39"/>
      <c r="L68" s="80"/>
      <c r="M68" s="53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10"/>
      <c r="AA68" s="10"/>
    </row>
    <row r="69" spans="1:27" x14ac:dyDescent="0.25">
      <c r="A69" s="35">
        <v>55</v>
      </c>
      <c r="B69" s="20" t="s">
        <v>68</v>
      </c>
      <c r="C69" s="2">
        <v>15708071</v>
      </c>
      <c r="D69" s="14">
        <v>42.1</v>
      </c>
      <c r="E69" s="7">
        <v>11901</v>
      </c>
      <c r="F69" s="7">
        <v>12862</v>
      </c>
      <c r="G69" s="7">
        <f t="shared" si="0"/>
        <v>961</v>
      </c>
      <c r="H69" s="79">
        <f t="shared" si="5"/>
        <v>0.82645999999999997</v>
      </c>
      <c r="I69" s="38">
        <f>D69/7235.3*I10</f>
        <v>7.5857272262380232E-2</v>
      </c>
      <c r="J69" s="37">
        <f t="shared" si="2"/>
        <v>0.90231727226238023</v>
      </c>
      <c r="K69" s="39"/>
      <c r="L69" s="80"/>
      <c r="M69" s="53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10"/>
      <c r="AA69" s="10"/>
    </row>
    <row r="70" spans="1:27" x14ac:dyDescent="0.25">
      <c r="A70" s="35">
        <v>56</v>
      </c>
      <c r="B70" s="20" t="s">
        <v>56</v>
      </c>
      <c r="C70" s="2">
        <v>15705570</v>
      </c>
      <c r="D70" s="14">
        <v>41.6</v>
      </c>
      <c r="E70" s="7">
        <v>11871</v>
      </c>
      <c r="F70" s="7">
        <v>11872</v>
      </c>
      <c r="G70" s="7">
        <f t="shared" si="0"/>
        <v>1</v>
      </c>
      <c r="H70" s="79">
        <f t="shared" si="5"/>
        <v>8.5999999999999998E-4</v>
      </c>
      <c r="I70" s="38">
        <f>D70/7235.3*I10</f>
        <v>7.4956354539549103E-2</v>
      </c>
      <c r="J70" s="37">
        <f t="shared" si="2"/>
        <v>7.5816354539549102E-2</v>
      </c>
      <c r="K70" s="39"/>
      <c r="L70" s="80"/>
      <c r="M70" s="53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10"/>
      <c r="AA70" s="10"/>
    </row>
    <row r="71" spans="1:27" x14ac:dyDescent="0.25">
      <c r="A71" s="36">
        <v>57</v>
      </c>
      <c r="B71" s="21" t="s">
        <v>69</v>
      </c>
      <c r="C71" s="3">
        <v>15730776</v>
      </c>
      <c r="D71" s="14">
        <v>45.9</v>
      </c>
      <c r="E71" s="7">
        <v>8381</v>
      </c>
      <c r="F71" s="7">
        <v>9339</v>
      </c>
      <c r="G71" s="7">
        <f t="shared" si="0"/>
        <v>958</v>
      </c>
      <c r="H71" s="79">
        <f t="shared" si="5"/>
        <v>0.82387999999999995</v>
      </c>
      <c r="I71" s="38">
        <f>D71/7235.3*I10</f>
        <v>8.2704246955896732E-2</v>
      </c>
      <c r="J71" s="37">
        <f>H71+I71</f>
        <v>0.90658424695589668</v>
      </c>
      <c r="K71" s="39"/>
      <c r="L71" s="80"/>
      <c r="M71" s="53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10"/>
      <c r="AA71" s="10"/>
    </row>
    <row r="72" spans="1:27" x14ac:dyDescent="0.25">
      <c r="A72" s="35">
        <v>58</v>
      </c>
      <c r="B72" s="20" t="s">
        <v>70</v>
      </c>
      <c r="C72" s="2">
        <v>15705638</v>
      </c>
      <c r="D72" s="14">
        <v>60.3</v>
      </c>
      <c r="E72" s="7">
        <v>6350</v>
      </c>
      <c r="F72" s="7">
        <v>7657</v>
      </c>
      <c r="G72" s="7">
        <f t="shared" si="0"/>
        <v>1307</v>
      </c>
      <c r="H72" s="79">
        <f t="shared" si="5"/>
        <v>1.12402</v>
      </c>
      <c r="I72" s="38">
        <f>D72/7235.3*I10</f>
        <v>0.10865067737343295</v>
      </c>
      <c r="J72" s="37">
        <f t="shared" si="2"/>
        <v>1.2326706773734331</v>
      </c>
      <c r="K72" s="39"/>
      <c r="L72" s="80"/>
      <c r="M72" s="53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10"/>
      <c r="AA72" s="10"/>
    </row>
    <row r="73" spans="1:27" x14ac:dyDescent="0.25">
      <c r="A73" s="35">
        <v>59</v>
      </c>
      <c r="B73" s="20" t="s">
        <v>71</v>
      </c>
      <c r="C73" s="2">
        <v>15705679</v>
      </c>
      <c r="D73" s="14">
        <v>71.7</v>
      </c>
      <c r="E73" s="7">
        <v>15328</v>
      </c>
      <c r="F73" s="7">
        <v>16310</v>
      </c>
      <c r="G73" s="7">
        <f t="shared" si="0"/>
        <v>982</v>
      </c>
      <c r="H73" s="79">
        <f t="shared" si="5"/>
        <v>0.84451999999999994</v>
      </c>
      <c r="I73" s="38">
        <f>D73/7235.3*I10</f>
        <v>0.12919160145398248</v>
      </c>
      <c r="J73" s="37">
        <f t="shared" si="2"/>
        <v>0.97371160145398239</v>
      </c>
      <c r="K73" s="39"/>
      <c r="L73" s="80"/>
      <c r="M73" s="53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10"/>
      <c r="AA73" s="10"/>
    </row>
    <row r="74" spans="1:27" x14ac:dyDescent="0.25">
      <c r="A74" s="35">
        <v>60</v>
      </c>
      <c r="B74" s="4" t="s">
        <v>72</v>
      </c>
      <c r="C74" s="2">
        <v>15705645</v>
      </c>
      <c r="D74" s="14">
        <v>46</v>
      </c>
      <c r="E74" s="7">
        <v>4334</v>
      </c>
      <c r="F74" s="7">
        <v>5030</v>
      </c>
      <c r="G74" s="7">
        <f t="shared" si="0"/>
        <v>696</v>
      </c>
      <c r="H74" s="79">
        <f t="shared" si="5"/>
        <v>0.59855999999999998</v>
      </c>
      <c r="I74" s="38">
        <f>D74/7235.3*I10</f>
        <v>8.2884430500462958E-2</v>
      </c>
      <c r="J74" s="37">
        <f t="shared" si="2"/>
        <v>0.68144443050046299</v>
      </c>
      <c r="K74" s="39"/>
      <c r="L74" s="80"/>
      <c r="M74" s="53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10"/>
      <c r="AA74" s="10"/>
    </row>
    <row r="75" spans="1:27" x14ac:dyDescent="0.25">
      <c r="A75" s="35">
        <v>61</v>
      </c>
      <c r="B75" s="4" t="s">
        <v>73</v>
      </c>
      <c r="C75" s="2">
        <v>15705714</v>
      </c>
      <c r="D75" s="14">
        <v>71.5</v>
      </c>
      <c r="E75" s="7">
        <v>15340</v>
      </c>
      <c r="F75" s="7">
        <v>16238</v>
      </c>
      <c r="G75" s="7">
        <f t="shared" si="0"/>
        <v>898</v>
      </c>
      <c r="H75" s="79">
        <f t="shared" si="5"/>
        <v>0.77227999999999997</v>
      </c>
      <c r="I75" s="38">
        <f>D75/7235.3*I10</f>
        <v>0.12883123436485003</v>
      </c>
      <c r="J75" s="37">
        <f t="shared" si="2"/>
        <v>0.90111123436484997</v>
      </c>
      <c r="K75" s="39"/>
      <c r="L75" s="80"/>
      <c r="M75" s="53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10"/>
      <c r="AA75" s="10"/>
    </row>
    <row r="76" spans="1:27" x14ac:dyDescent="0.25">
      <c r="A76" s="35">
        <v>62</v>
      </c>
      <c r="B76" s="4" t="s">
        <v>74</v>
      </c>
      <c r="C76" s="2">
        <v>15705794</v>
      </c>
      <c r="D76" s="14">
        <v>47.9</v>
      </c>
      <c r="E76" s="7">
        <v>9548</v>
      </c>
      <c r="F76" s="7">
        <v>10805</v>
      </c>
      <c r="G76" s="7">
        <f t="shared" si="0"/>
        <v>1257</v>
      </c>
      <c r="H76" s="79">
        <f t="shared" si="5"/>
        <v>1.0810199999999999</v>
      </c>
      <c r="I76" s="38">
        <f>D76/7235.3*I10</f>
        <v>8.6307917847221194E-2</v>
      </c>
      <c r="J76" s="37">
        <f t="shared" si="2"/>
        <v>1.1673279178472211</v>
      </c>
      <c r="K76" s="39"/>
      <c r="L76" s="80"/>
      <c r="M76" s="53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10"/>
      <c r="AA76" s="10"/>
    </row>
    <row r="77" spans="1:27" x14ac:dyDescent="0.25">
      <c r="A77" s="35">
        <v>63</v>
      </c>
      <c r="B77" s="4" t="s">
        <v>75</v>
      </c>
      <c r="C77" s="2">
        <v>15703003</v>
      </c>
      <c r="D77" s="14">
        <v>41.4</v>
      </c>
      <c r="E77" s="7">
        <v>3672</v>
      </c>
      <c r="F77" s="7">
        <v>3879</v>
      </c>
      <c r="G77" s="7">
        <f t="shared" si="0"/>
        <v>207</v>
      </c>
      <c r="H77" s="79">
        <f t="shared" si="5"/>
        <v>0.17801999999999998</v>
      </c>
      <c r="I77" s="38">
        <f>D77/7235.3*I10</f>
        <v>7.4595987450416651E-2</v>
      </c>
      <c r="J77" s="37">
        <f t="shared" si="2"/>
        <v>0.25261598745041663</v>
      </c>
      <c r="K77" s="39"/>
      <c r="L77" s="80"/>
      <c r="M77" s="53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10"/>
      <c r="AA77" s="10"/>
    </row>
    <row r="78" spans="1:27" x14ac:dyDescent="0.25">
      <c r="A78" s="35">
        <v>64</v>
      </c>
      <c r="B78" s="4" t="s">
        <v>76</v>
      </c>
      <c r="C78" s="2">
        <v>15705656</v>
      </c>
      <c r="D78" s="14">
        <v>42.2</v>
      </c>
      <c r="E78" s="7">
        <v>9439</v>
      </c>
      <c r="F78" s="7">
        <v>10224</v>
      </c>
      <c r="G78" s="7">
        <f t="shared" ref="G78:G141" si="6">F78-E78</f>
        <v>785</v>
      </c>
      <c r="H78" s="79">
        <f t="shared" si="5"/>
        <v>0.67510000000000003</v>
      </c>
      <c r="I78" s="38">
        <f>D78/7235.3*I10</f>
        <v>7.6037455806946458E-2</v>
      </c>
      <c r="J78" s="37">
        <f t="shared" si="2"/>
        <v>0.75113745580694646</v>
      </c>
      <c r="K78" s="39"/>
      <c r="L78" s="80"/>
      <c r="M78" s="53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10"/>
      <c r="AA78" s="10"/>
    </row>
    <row r="79" spans="1:27" x14ac:dyDescent="0.25">
      <c r="A79" s="35">
        <v>65</v>
      </c>
      <c r="B79" s="4" t="s">
        <v>77</v>
      </c>
      <c r="C79" s="2">
        <v>15708142</v>
      </c>
      <c r="D79" s="14">
        <v>45.4</v>
      </c>
      <c r="E79" s="7">
        <v>8875</v>
      </c>
      <c r="F79" s="7">
        <v>9596</v>
      </c>
      <c r="G79" s="7">
        <f t="shared" si="6"/>
        <v>721</v>
      </c>
      <c r="H79" s="79">
        <f t="shared" si="5"/>
        <v>0.62005999999999994</v>
      </c>
      <c r="I79" s="38">
        <f>D79/7235.3*I10</f>
        <v>8.1803329233065603E-2</v>
      </c>
      <c r="J79" s="37">
        <f t="shared" si="2"/>
        <v>0.7018633292330656</v>
      </c>
      <c r="K79" s="39"/>
      <c r="L79" s="80"/>
      <c r="M79" s="53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10"/>
      <c r="AA79" s="10"/>
    </row>
    <row r="80" spans="1:27" x14ac:dyDescent="0.25">
      <c r="A80" s="35">
        <v>66</v>
      </c>
      <c r="B80" s="4" t="s">
        <v>78</v>
      </c>
      <c r="C80" s="2">
        <v>15708645</v>
      </c>
      <c r="D80" s="14">
        <v>60.2</v>
      </c>
      <c r="E80" s="7">
        <v>16934</v>
      </c>
      <c r="F80" s="7">
        <v>17818</v>
      </c>
      <c r="G80" s="7">
        <f t="shared" si="6"/>
        <v>884</v>
      </c>
      <c r="H80" s="79">
        <f t="shared" si="5"/>
        <v>0.76024000000000003</v>
      </c>
      <c r="I80" s="38">
        <f>D80/7235.3*I10</f>
        <v>0.10847049382886673</v>
      </c>
      <c r="J80" s="37">
        <f t="shared" ref="J80:J143" si="7">H80+I80</f>
        <v>0.86871049382886678</v>
      </c>
      <c r="K80" s="39"/>
      <c r="L80" s="80"/>
      <c r="M80" s="53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10"/>
      <c r="AA80" s="10"/>
    </row>
    <row r="81" spans="1:27" x14ac:dyDescent="0.25">
      <c r="A81" s="35">
        <v>67</v>
      </c>
      <c r="B81" s="4" t="s">
        <v>147</v>
      </c>
      <c r="C81" s="2">
        <v>15708109</v>
      </c>
      <c r="D81" s="14">
        <v>71.5</v>
      </c>
      <c r="E81" s="7">
        <v>13058</v>
      </c>
      <c r="F81" s="7">
        <v>14270</v>
      </c>
      <c r="G81" s="7">
        <f t="shared" si="6"/>
        <v>1212</v>
      </c>
      <c r="H81" s="79">
        <f t="shared" si="5"/>
        <v>1.0423199999999999</v>
      </c>
      <c r="I81" s="38">
        <f>D81/7235.3*I10</f>
        <v>0.12883123436485003</v>
      </c>
      <c r="J81" s="37">
        <f t="shared" si="7"/>
        <v>1.17115123436485</v>
      </c>
      <c r="K81" s="39"/>
      <c r="L81" s="80"/>
      <c r="M81" s="53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10"/>
      <c r="AA81" s="10"/>
    </row>
    <row r="82" spans="1:27" x14ac:dyDescent="0.25">
      <c r="A82" s="35">
        <v>68</v>
      </c>
      <c r="B82" s="4" t="s">
        <v>79</v>
      </c>
      <c r="C82" s="2">
        <v>15705797</v>
      </c>
      <c r="D82" s="14">
        <v>45.7</v>
      </c>
      <c r="E82" s="7">
        <v>13935</v>
      </c>
      <c r="F82" s="7">
        <v>13935</v>
      </c>
      <c r="G82" s="7">
        <f t="shared" si="6"/>
        <v>0</v>
      </c>
      <c r="H82" s="79">
        <f t="shared" si="5"/>
        <v>0</v>
      </c>
      <c r="I82" s="38">
        <f>D82/7235.3*I10</f>
        <v>8.234387986676428E-2</v>
      </c>
      <c r="J82" s="37">
        <f t="shared" si="7"/>
        <v>8.234387986676428E-2</v>
      </c>
      <c r="K82" s="39"/>
      <c r="L82" s="80"/>
      <c r="M82" s="53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10"/>
      <c r="AA82" s="10"/>
    </row>
    <row r="83" spans="1:27" x14ac:dyDescent="0.25">
      <c r="A83" s="35">
        <v>69</v>
      </c>
      <c r="B83" s="4" t="s">
        <v>80</v>
      </c>
      <c r="C83" s="2">
        <v>17715788</v>
      </c>
      <c r="D83" s="14">
        <v>70.599999999999994</v>
      </c>
      <c r="E83" s="7">
        <v>2433</v>
      </c>
      <c r="F83" s="7">
        <v>4092</v>
      </c>
      <c r="G83" s="7">
        <f t="shared" si="6"/>
        <v>1659</v>
      </c>
      <c r="H83" s="79">
        <f t="shared" si="5"/>
        <v>1.4267399999999999</v>
      </c>
      <c r="I83" s="38">
        <f>D83/7235.3*I10</f>
        <v>0.127209582463754</v>
      </c>
      <c r="J83" s="37">
        <f t="shared" si="7"/>
        <v>1.5539495824637539</v>
      </c>
      <c r="K83" s="39"/>
      <c r="L83" s="80"/>
      <c r="M83" s="53"/>
      <c r="N83" s="160"/>
      <c r="O83" s="161"/>
      <c r="P83" s="161"/>
      <c r="Q83" s="161"/>
      <c r="R83" s="161"/>
      <c r="S83" s="161"/>
      <c r="T83" s="39"/>
      <c r="U83" s="39"/>
      <c r="V83" s="39"/>
      <c r="W83" s="39"/>
      <c r="X83" s="39"/>
      <c r="Y83" s="39"/>
      <c r="Z83" s="10"/>
      <c r="AA83" s="10"/>
    </row>
    <row r="84" spans="1:27" x14ac:dyDescent="0.25">
      <c r="A84" s="35">
        <v>70</v>
      </c>
      <c r="B84" s="4" t="s">
        <v>136</v>
      </c>
      <c r="C84" s="2">
        <v>15705643</v>
      </c>
      <c r="D84" s="14">
        <v>46.6</v>
      </c>
      <c r="E84" s="7">
        <v>10757</v>
      </c>
      <c r="F84" s="7">
        <v>11502</v>
      </c>
      <c r="G84" s="7">
        <f t="shared" si="6"/>
        <v>745</v>
      </c>
      <c r="H84" s="79">
        <f t="shared" si="5"/>
        <v>0.64069999999999994</v>
      </c>
      <c r="I84" s="38">
        <f>D84/7235.3*I10</f>
        <v>8.3965531767860299E-2</v>
      </c>
      <c r="J84" s="37">
        <f t="shared" si="7"/>
        <v>0.72466553176786019</v>
      </c>
      <c r="K84" s="39"/>
      <c r="L84" s="80"/>
      <c r="M84" s="53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10"/>
      <c r="AA84" s="10"/>
    </row>
    <row r="85" spans="1:27" x14ac:dyDescent="0.25">
      <c r="A85" s="35">
        <v>71</v>
      </c>
      <c r="B85" s="4" t="s">
        <v>81</v>
      </c>
      <c r="C85" s="2">
        <v>15705776</v>
      </c>
      <c r="D85" s="14">
        <v>42.2</v>
      </c>
      <c r="E85" s="7">
        <v>59</v>
      </c>
      <c r="F85" s="7">
        <v>59</v>
      </c>
      <c r="G85" s="7">
        <f t="shared" si="6"/>
        <v>0</v>
      </c>
      <c r="H85" s="79">
        <f t="shared" si="5"/>
        <v>0</v>
      </c>
      <c r="I85" s="38">
        <f>D85/7235.3*I10</f>
        <v>7.6037455806946458E-2</v>
      </c>
      <c r="J85" s="37">
        <f t="shared" si="7"/>
        <v>7.6037455806946458E-2</v>
      </c>
      <c r="K85" s="39"/>
      <c r="L85" s="80"/>
      <c r="M85" s="53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10"/>
      <c r="AA85" s="10"/>
    </row>
    <row r="86" spans="1:27" x14ac:dyDescent="0.25">
      <c r="A86" s="35">
        <v>72</v>
      </c>
      <c r="B86" s="4" t="s">
        <v>82</v>
      </c>
      <c r="C86" s="2">
        <v>15705545</v>
      </c>
      <c r="D86" s="14">
        <v>41.9</v>
      </c>
      <c r="E86" s="7">
        <v>5393</v>
      </c>
      <c r="F86" s="7">
        <v>6031</v>
      </c>
      <c r="G86" s="7">
        <f t="shared" si="6"/>
        <v>638</v>
      </c>
      <c r="H86" s="79">
        <f t="shared" si="5"/>
        <v>0.54867999999999995</v>
      </c>
      <c r="I86" s="38">
        <f>D86/7235.3*I10</f>
        <v>7.5496905173247766E-2</v>
      </c>
      <c r="J86" s="37">
        <f t="shared" si="7"/>
        <v>0.62417690517324775</v>
      </c>
      <c r="K86" s="39"/>
      <c r="L86" s="80"/>
      <c r="M86" s="53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10"/>
      <c r="AA86" s="10"/>
    </row>
    <row r="87" spans="1:27" x14ac:dyDescent="0.25">
      <c r="A87" s="35">
        <v>73</v>
      </c>
      <c r="B87" s="4" t="s">
        <v>83</v>
      </c>
      <c r="C87" s="2">
        <v>15708739</v>
      </c>
      <c r="D87" s="14">
        <v>45.8</v>
      </c>
      <c r="E87" s="7">
        <v>9966</v>
      </c>
      <c r="F87" s="7">
        <v>11112</v>
      </c>
      <c r="G87" s="7">
        <f t="shared" si="6"/>
        <v>1146</v>
      </c>
      <c r="H87" s="79">
        <f t="shared" si="5"/>
        <v>0.98555999999999999</v>
      </c>
      <c r="I87" s="38">
        <f>D87/7235.3*I10</f>
        <v>8.2524063411330492E-2</v>
      </c>
      <c r="J87" s="37">
        <f t="shared" si="7"/>
        <v>1.0680840634113304</v>
      </c>
      <c r="K87" s="39"/>
      <c r="L87" s="80"/>
      <c r="M87" s="53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10"/>
      <c r="AA87" s="10"/>
    </row>
    <row r="88" spans="1:27" x14ac:dyDescent="0.25">
      <c r="A88" s="35">
        <v>74</v>
      </c>
      <c r="B88" s="4" t="s">
        <v>84</v>
      </c>
      <c r="C88" s="2">
        <v>15708197</v>
      </c>
      <c r="D88" s="14">
        <v>60.7</v>
      </c>
      <c r="E88" s="7">
        <v>11015</v>
      </c>
      <c r="F88" s="7">
        <v>11654</v>
      </c>
      <c r="G88" s="7">
        <f t="shared" si="6"/>
        <v>639</v>
      </c>
      <c r="H88" s="79">
        <f t="shared" si="5"/>
        <v>0.54954000000000003</v>
      </c>
      <c r="I88" s="38">
        <f>D88/7235.3*I10</f>
        <v>0.10937141155169786</v>
      </c>
      <c r="J88" s="37">
        <f t="shared" si="7"/>
        <v>0.65891141155169786</v>
      </c>
      <c r="K88" s="39"/>
      <c r="L88" s="80"/>
      <c r="M88" s="53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10"/>
      <c r="AA88" s="10"/>
    </row>
    <row r="89" spans="1:27" x14ac:dyDescent="0.25">
      <c r="A89" s="35">
        <v>75</v>
      </c>
      <c r="B89" s="4" t="s">
        <v>85</v>
      </c>
      <c r="C89" s="2">
        <v>15708099</v>
      </c>
      <c r="D89" s="14">
        <v>72.099999999999994</v>
      </c>
      <c r="E89" s="7">
        <v>14384</v>
      </c>
      <c r="F89" s="7">
        <v>15064</v>
      </c>
      <c r="G89" s="7">
        <f t="shared" si="6"/>
        <v>680</v>
      </c>
      <c r="H89" s="79">
        <f t="shared" si="5"/>
        <v>0.58479999999999999</v>
      </c>
      <c r="I89" s="38">
        <f>D89/7235.3*I10</f>
        <v>0.12991233563224736</v>
      </c>
      <c r="J89" s="37">
        <f t="shared" si="7"/>
        <v>0.71471233563224734</v>
      </c>
      <c r="K89" s="39"/>
      <c r="L89" s="80"/>
      <c r="M89" s="53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10"/>
      <c r="AA89" s="10"/>
    </row>
    <row r="90" spans="1:27" x14ac:dyDescent="0.25">
      <c r="A90" s="35">
        <v>76</v>
      </c>
      <c r="B90" s="4" t="s">
        <v>86</v>
      </c>
      <c r="C90" s="2">
        <v>15708563</v>
      </c>
      <c r="D90" s="14">
        <v>45.9</v>
      </c>
      <c r="E90" s="7">
        <v>12522</v>
      </c>
      <c r="F90" s="7">
        <v>13563</v>
      </c>
      <c r="G90" s="7">
        <f t="shared" si="6"/>
        <v>1041</v>
      </c>
      <c r="H90" s="79">
        <f t="shared" si="5"/>
        <v>0.89525999999999994</v>
      </c>
      <c r="I90" s="38">
        <f>D90/7235.3*I10</f>
        <v>8.2704246955896732E-2</v>
      </c>
      <c r="J90" s="37">
        <f t="shared" si="7"/>
        <v>0.97796424695589668</v>
      </c>
      <c r="K90" s="39"/>
      <c r="L90" s="80"/>
      <c r="M90" s="53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10"/>
      <c r="AA90" s="10"/>
    </row>
    <row r="91" spans="1:27" x14ac:dyDescent="0.25">
      <c r="A91" s="35">
        <v>77</v>
      </c>
      <c r="B91" s="4" t="s">
        <v>87</v>
      </c>
      <c r="C91" s="2">
        <v>15708346</v>
      </c>
      <c r="D91" s="14">
        <v>71</v>
      </c>
      <c r="E91" s="7">
        <v>16156</v>
      </c>
      <c r="F91" s="7">
        <v>17625</v>
      </c>
      <c r="G91" s="7">
        <f t="shared" si="6"/>
        <v>1469</v>
      </c>
      <c r="H91" s="79">
        <f t="shared" si="5"/>
        <v>1.2633399999999999</v>
      </c>
      <c r="I91" s="38">
        <f>D91/7235.3*I10</f>
        <v>0.1279303166420189</v>
      </c>
      <c r="J91" s="37">
        <f t="shared" si="7"/>
        <v>1.3912703166420188</v>
      </c>
      <c r="K91" s="39"/>
      <c r="L91" s="80"/>
      <c r="M91" s="53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10"/>
      <c r="AA91" s="10"/>
    </row>
    <row r="92" spans="1:27" x14ac:dyDescent="0.25">
      <c r="A92" s="35">
        <v>78</v>
      </c>
      <c r="B92" s="4" t="s">
        <v>88</v>
      </c>
      <c r="C92" s="2">
        <v>15708441</v>
      </c>
      <c r="D92" s="14">
        <v>47.6</v>
      </c>
      <c r="E92" s="7">
        <v>12182</v>
      </c>
      <c r="F92" s="7">
        <v>12182</v>
      </c>
      <c r="G92" s="7">
        <f t="shared" si="6"/>
        <v>0</v>
      </c>
      <c r="H92" s="79">
        <f t="shared" si="5"/>
        <v>0</v>
      </c>
      <c r="I92" s="38">
        <f>D92/7235.3*I10</f>
        <v>8.5767367213522544E-2</v>
      </c>
      <c r="J92" s="37">
        <f t="shared" si="7"/>
        <v>8.5767367213522544E-2</v>
      </c>
      <c r="K92" s="39"/>
      <c r="L92" s="80"/>
      <c r="M92" s="53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10"/>
      <c r="AA92" s="10"/>
    </row>
    <row r="93" spans="1:27" x14ac:dyDescent="0.25">
      <c r="A93" s="35">
        <v>79</v>
      </c>
      <c r="B93" s="4" t="s">
        <v>137</v>
      </c>
      <c r="C93" s="2">
        <v>15708575</v>
      </c>
      <c r="D93" s="14">
        <v>42.3</v>
      </c>
      <c r="E93" s="7">
        <v>3307</v>
      </c>
      <c r="F93" s="7">
        <v>3712</v>
      </c>
      <c r="G93" s="7">
        <f t="shared" si="6"/>
        <v>405</v>
      </c>
      <c r="H93" s="79">
        <f t="shared" si="5"/>
        <v>0.3483</v>
      </c>
      <c r="I93" s="38">
        <f>D93/7235.3*I10</f>
        <v>7.621763935151267E-2</v>
      </c>
      <c r="J93" s="37">
        <f t="shared" si="7"/>
        <v>0.42451763935151265</v>
      </c>
      <c r="K93" s="39"/>
      <c r="L93" s="80"/>
      <c r="M93" s="82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10"/>
      <c r="AA93" s="10"/>
    </row>
    <row r="94" spans="1:27" x14ac:dyDescent="0.25">
      <c r="A94" s="35">
        <v>80</v>
      </c>
      <c r="B94" s="4" t="s">
        <v>89</v>
      </c>
      <c r="C94" s="2">
        <v>15708455</v>
      </c>
      <c r="D94" s="14">
        <v>41.9</v>
      </c>
      <c r="E94" s="7">
        <v>8961</v>
      </c>
      <c r="F94" s="7">
        <v>8961</v>
      </c>
      <c r="G94" s="7">
        <f t="shared" si="6"/>
        <v>0</v>
      </c>
      <c r="H94" s="79">
        <f t="shared" si="5"/>
        <v>0</v>
      </c>
      <c r="I94" s="38">
        <f>D94/7235.3*I10</f>
        <v>7.5496905173247766E-2</v>
      </c>
      <c r="J94" s="37">
        <f t="shared" si="7"/>
        <v>7.5496905173247766E-2</v>
      </c>
      <c r="K94" s="39"/>
      <c r="L94" s="80"/>
      <c r="M94" s="15"/>
      <c r="N94" s="10"/>
      <c r="O94" s="15"/>
      <c r="P94" s="39"/>
      <c r="Q94" s="160"/>
      <c r="R94" s="161"/>
      <c r="S94" s="161"/>
      <c r="T94" s="161"/>
      <c r="U94" s="161"/>
      <c r="V94" s="161"/>
      <c r="W94" s="161"/>
      <c r="X94" s="161"/>
      <c r="Y94" s="161"/>
      <c r="Z94" s="10"/>
      <c r="AA94" s="10"/>
    </row>
    <row r="95" spans="1:27" x14ac:dyDescent="0.25">
      <c r="A95" s="35">
        <v>81</v>
      </c>
      <c r="B95" s="4" t="s">
        <v>90</v>
      </c>
      <c r="C95" s="2">
        <v>15708660</v>
      </c>
      <c r="D95" s="14">
        <v>45.7</v>
      </c>
      <c r="E95" s="7">
        <v>13184</v>
      </c>
      <c r="F95" s="7">
        <v>14288</v>
      </c>
      <c r="G95" s="7">
        <f t="shared" si="6"/>
        <v>1104</v>
      </c>
      <c r="H95" s="79">
        <f t="shared" si="5"/>
        <v>0.94943999999999995</v>
      </c>
      <c r="I95" s="38">
        <f>D95/7235.3*I10</f>
        <v>8.234387986676428E-2</v>
      </c>
      <c r="J95" s="37">
        <f t="shared" si="7"/>
        <v>1.0317838798667642</v>
      </c>
      <c r="K95" s="39"/>
      <c r="L95" s="80"/>
      <c r="M95" s="53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10"/>
      <c r="AA95" s="10"/>
    </row>
    <row r="96" spans="1:27" x14ac:dyDescent="0.25">
      <c r="A96" s="35">
        <v>82</v>
      </c>
      <c r="B96" s="4" t="s">
        <v>91</v>
      </c>
      <c r="C96" s="2">
        <v>15708727</v>
      </c>
      <c r="D96" s="14">
        <v>60.7</v>
      </c>
      <c r="E96" s="7">
        <v>16377</v>
      </c>
      <c r="F96" s="7">
        <v>17697</v>
      </c>
      <c r="G96" s="7">
        <f t="shared" si="6"/>
        <v>1320</v>
      </c>
      <c r="H96" s="79">
        <f t="shared" si="5"/>
        <v>1.1352</v>
      </c>
      <c r="I96" s="38">
        <f>D96/7235.3*I10</f>
        <v>0.10937141155169786</v>
      </c>
      <c r="J96" s="37">
        <f t="shared" si="7"/>
        <v>1.2445714115516979</v>
      </c>
      <c r="K96" s="39"/>
      <c r="L96" s="80"/>
      <c r="M96" s="53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10"/>
      <c r="AA96" s="10"/>
    </row>
    <row r="97" spans="1:27" x14ac:dyDescent="0.25">
      <c r="A97" s="35">
        <v>83</v>
      </c>
      <c r="B97" s="4" t="s">
        <v>138</v>
      </c>
      <c r="C97" s="2">
        <v>15705611</v>
      </c>
      <c r="D97" s="14">
        <v>71.900000000000006</v>
      </c>
      <c r="E97" s="7">
        <v>9818</v>
      </c>
      <c r="F97" s="7">
        <v>10643</v>
      </c>
      <c r="G97" s="7">
        <f t="shared" si="6"/>
        <v>825</v>
      </c>
      <c r="H97" s="79">
        <f t="shared" si="5"/>
        <v>0.70950000000000002</v>
      </c>
      <c r="I97" s="38">
        <f>D97/7235.3*I10</f>
        <v>0.12955196854311493</v>
      </c>
      <c r="J97" s="37">
        <f t="shared" si="7"/>
        <v>0.83905196854311492</v>
      </c>
      <c r="K97" s="39"/>
      <c r="L97" s="80"/>
      <c r="M97" s="53"/>
      <c r="N97" s="57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10"/>
      <c r="AA97" s="10"/>
    </row>
    <row r="98" spans="1:27" x14ac:dyDescent="0.25">
      <c r="A98" s="35">
        <v>84</v>
      </c>
      <c r="B98" s="4" t="s">
        <v>92</v>
      </c>
      <c r="C98" s="2">
        <v>15708134</v>
      </c>
      <c r="D98" s="14">
        <v>45.6</v>
      </c>
      <c r="E98" s="7">
        <v>11993</v>
      </c>
      <c r="F98" s="7">
        <v>12862</v>
      </c>
      <c r="G98" s="7">
        <f t="shared" si="6"/>
        <v>869</v>
      </c>
      <c r="H98" s="79">
        <f t="shared" si="5"/>
        <v>0.74734</v>
      </c>
      <c r="I98" s="38">
        <f>D98/7235.3*I10</f>
        <v>8.2163696322198054E-2</v>
      </c>
      <c r="J98" s="37">
        <f t="shared" si="7"/>
        <v>0.829503696322198</v>
      </c>
      <c r="K98" s="39"/>
      <c r="L98" s="80"/>
      <c r="M98" s="53"/>
      <c r="N98" s="57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10"/>
      <c r="AA98" s="10"/>
    </row>
    <row r="99" spans="1:27" x14ac:dyDescent="0.25">
      <c r="A99" s="35">
        <v>85</v>
      </c>
      <c r="B99" s="4" t="s">
        <v>93</v>
      </c>
      <c r="C99" s="2">
        <v>15705763</v>
      </c>
      <c r="D99" s="14">
        <v>70.7</v>
      </c>
      <c r="E99" s="7">
        <v>16871</v>
      </c>
      <c r="F99" s="7">
        <v>18420</v>
      </c>
      <c r="G99" s="7">
        <f t="shared" si="6"/>
        <v>1549</v>
      </c>
      <c r="H99" s="79">
        <f t="shared" si="5"/>
        <v>1.3321399999999999</v>
      </c>
      <c r="I99" s="38">
        <f>D99/7235.3*I10</f>
        <v>0.12738976600832025</v>
      </c>
      <c r="J99" s="37">
        <f t="shared" si="7"/>
        <v>1.4595297660083202</v>
      </c>
      <c r="K99" s="39"/>
      <c r="L99" s="80"/>
      <c r="M99" s="53"/>
      <c r="N99" s="57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10"/>
      <c r="AA99" s="10"/>
    </row>
    <row r="100" spans="1:27" x14ac:dyDescent="0.25">
      <c r="A100" s="35">
        <v>86</v>
      </c>
      <c r="B100" s="4" t="s">
        <v>94</v>
      </c>
      <c r="C100" s="2">
        <v>15708293</v>
      </c>
      <c r="D100" s="14">
        <v>47.5</v>
      </c>
      <c r="E100" s="7">
        <v>12372</v>
      </c>
      <c r="F100" s="7">
        <v>13388</v>
      </c>
      <c r="G100" s="7">
        <f t="shared" si="6"/>
        <v>1016</v>
      </c>
      <c r="H100" s="79">
        <f t="shared" si="5"/>
        <v>0.87375999999999998</v>
      </c>
      <c r="I100" s="38">
        <f>D100/7235.3*I10</f>
        <v>8.5587183668956318E-2</v>
      </c>
      <c r="J100" s="37">
        <f t="shared" si="7"/>
        <v>0.95934718366895633</v>
      </c>
      <c r="K100" s="39"/>
      <c r="L100" s="80"/>
      <c r="M100" s="53"/>
      <c r="N100" s="57"/>
      <c r="O100" s="80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10"/>
      <c r="AA100" s="10"/>
    </row>
    <row r="101" spans="1:27" x14ac:dyDescent="0.25">
      <c r="A101" s="35">
        <v>87</v>
      </c>
      <c r="B101" s="4" t="s">
        <v>95</v>
      </c>
      <c r="C101" s="2">
        <v>15708499</v>
      </c>
      <c r="D101" s="14">
        <v>42</v>
      </c>
      <c r="E101" s="7">
        <v>9124</v>
      </c>
      <c r="F101" s="7">
        <v>9124</v>
      </c>
      <c r="G101" s="7">
        <f t="shared" si="6"/>
        <v>0</v>
      </c>
      <c r="H101" s="79">
        <f t="shared" si="5"/>
        <v>0</v>
      </c>
      <c r="I101" s="38">
        <f>D101/7235.3*I10</f>
        <v>7.5677088717814006E-2</v>
      </c>
      <c r="J101" s="37">
        <f t="shared" si="7"/>
        <v>7.5677088717814006E-2</v>
      </c>
      <c r="K101" s="39"/>
      <c r="L101" s="80"/>
      <c r="M101" s="53"/>
      <c r="N101" s="57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10"/>
      <c r="AA101" s="10"/>
    </row>
    <row r="102" spans="1:27" x14ac:dyDescent="0.25">
      <c r="A102" s="35">
        <v>88</v>
      </c>
      <c r="B102" s="16" t="s">
        <v>148</v>
      </c>
      <c r="C102" s="2">
        <v>15708190</v>
      </c>
      <c r="D102" s="14">
        <v>41.1</v>
      </c>
      <c r="E102" s="7">
        <v>11949</v>
      </c>
      <c r="F102" s="7">
        <v>11949</v>
      </c>
      <c r="G102" s="7">
        <f t="shared" si="6"/>
        <v>0</v>
      </c>
      <c r="H102" s="79">
        <f t="shared" si="5"/>
        <v>0</v>
      </c>
      <c r="I102" s="38">
        <f>D102/7235.3*I10</f>
        <v>7.4055436816717987E-2</v>
      </c>
      <c r="J102" s="37">
        <f t="shared" si="7"/>
        <v>7.4055436816717987E-2</v>
      </c>
      <c r="K102" s="39"/>
      <c r="L102" s="80"/>
      <c r="M102" s="53"/>
      <c r="N102" s="57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10"/>
      <c r="AA102" s="10"/>
    </row>
    <row r="103" spans="1:27" x14ac:dyDescent="0.25">
      <c r="A103" s="35">
        <v>89</v>
      </c>
      <c r="B103" s="4" t="s">
        <v>96</v>
      </c>
      <c r="C103" s="19">
        <v>15708008</v>
      </c>
      <c r="D103" s="14">
        <v>45.5</v>
      </c>
      <c r="E103" s="7">
        <v>17084</v>
      </c>
      <c r="F103" s="7">
        <v>18526</v>
      </c>
      <c r="G103" s="7">
        <f t="shared" si="6"/>
        <v>1442</v>
      </c>
      <c r="H103" s="79">
        <f t="shared" si="5"/>
        <v>1.2401199999999999</v>
      </c>
      <c r="I103" s="38">
        <f>D103/7235.3*I10</f>
        <v>8.1983512777631828E-2</v>
      </c>
      <c r="J103" s="37">
        <f t="shared" si="7"/>
        <v>1.3221035127776317</v>
      </c>
      <c r="K103" s="39"/>
      <c r="L103" s="80"/>
      <c r="M103" s="53"/>
      <c r="N103" s="57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10"/>
      <c r="AA103" s="10"/>
    </row>
    <row r="104" spans="1:27" x14ac:dyDescent="0.25">
      <c r="A104" s="35">
        <v>90</v>
      </c>
      <c r="B104" s="4" t="s">
        <v>97</v>
      </c>
      <c r="C104" s="19">
        <v>15708095</v>
      </c>
      <c r="D104" s="14">
        <v>61</v>
      </c>
      <c r="E104" s="7">
        <v>16935</v>
      </c>
      <c r="F104" s="7">
        <v>18131</v>
      </c>
      <c r="G104" s="7">
        <f t="shared" si="6"/>
        <v>1196</v>
      </c>
      <c r="H104" s="79">
        <f t="shared" si="5"/>
        <v>1.0285599999999999</v>
      </c>
      <c r="I104" s="38">
        <f>D104/7235.3*I10</f>
        <v>0.10991196218539652</v>
      </c>
      <c r="J104" s="37">
        <f t="shared" si="7"/>
        <v>1.1384719621853965</v>
      </c>
      <c r="K104" s="39"/>
      <c r="L104" s="80"/>
      <c r="M104" s="53"/>
      <c r="N104" s="57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10"/>
      <c r="AA104" s="10"/>
    </row>
    <row r="105" spans="1:27" x14ac:dyDescent="0.25">
      <c r="A105" s="35">
        <v>91</v>
      </c>
      <c r="B105" s="84" t="s">
        <v>98</v>
      </c>
      <c r="C105" s="19">
        <v>15708016</v>
      </c>
      <c r="D105" s="14">
        <v>71.8</v>
      </c>
      <c r="E105" s="7">
        <v>13607</v>
      </c>
      <c r="F105" s="7">
        <v>14702</v>
      </c>
      <c r="G105" s="7">
        <f t="shared" si="6"/>
        <v>1095</v>
      </c>
      <c r="H105" s="79">
        <f t="shared" si="5"/>
        <v>0.94169999999999998</v>
      </c>
      <c r="I105" s="38">
        <f>D105/7235.3*I10</f>
        <v>0.12937178499854871</v>
      </c>
      <c r="J105" s="37">
        <f t="shared" si="7"/>
        <v>1.0710717849985487</v>
      </c>
      <c r="K105" s="39"/>
      <c r="L105" s="80"/>
      <c r="M105" s="53"/>
      <c r="N105" s="57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10"/>
      <c r="AA105" s="10"/>
    </row>
    <row r="106" spans="1:27" x14ac:dyDescent="0.25">
      <c r="A106" s="35">
        <v>92</v>
      </c>
      <c r="B106" s="4" t="s">
        <v>99</v>
      </c>
      <c r="C106" s="19">
        <v>15708063</v>
      </c>
      <c r="D106" s="14">
        <v>45.4</v>
      </c>
      <c r="E106" s="7">
        <v>13564</v>
      </c>
      <c r="F106" s="7">
        <v>14723</v>
      </c>
      <c r="G106" s="7">
        <f t="shared" si="6"/>
        <v>1159</v>
      </c>
      <c r="H106" s="79">
        <f t="shared" si="5"/>
        <v>0.99673999999999996</v>
      </c>
      <c r="I106" s="38">
        <f>D106/7235.3*I10</f>
        <v>8.1803329233065603E-2</v>
      </c>
      <c r="J106" s="37">
        <f t="shared" si="7"/>
        <v>1.0785433292330655</v>
      </c>
      <c r="K106" s="39"/>
      <c r="L106" s="80"/>
      <c r="M106" s="53"/>
      <c r="N106" s="57"/>
      <c r="O106" s="80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10"/>
      <c r="AA106" s="10"/>
    </row>
    <row r="107" spans="1:27" x14ac:dyDescent="0.25">
      <c r="A107" s="35">
        <v>93</v>
      </c>
      <c r="B107" s="84" t="s">
        <v>100</v>
      </c>
      <c r="C107" s="19">
        <v>15708115</v>
      </c>
      <c r="D107" s="14">
        <v>70.599999999999994</v>
      </c>
      <c r="E107" s="7">
        <v>3445</v>
      </c>
      <c r="F107" s="7">
        <v>3445</v>
      </c>
      <c r="G107" s="7">
        <f t="shared" si="6"/>
        <v>0</v>
      </c>
      <c r="H107" s="79">
        <f t="shared" si="5"/>
        <v>0</v>
      </c>
      <c r="I107" s="38">
        <f>D107/7235.3*I10</f>
        <v>0.127209582463754</v>
      </c>
      <c r="J107" s="37">
        <f t="shared" si="7"/>
        <v>0.127209582463754</v>
      </c>
      <c r="K107" s="39"/>
      <c r="L107" s="80"/>
      <c r="M107" s="53"/>
      <c r="N107" s="57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10"/>
      <c r="AA107" s="10"/>
    </row>
    <row r="108" spans="1:27" x14ac:dyDescent="0.25">
      <c r="A108" s="35">
        <v>94</v>
      </c>
      <c r="B108" s="4" t="s">
        <v>101</v>
      </c>
      <c r="C108" s="19">
        <v>15705706</v>
      </c>
      <c r="D108" s="14">
        <v>47.4</v>
      </c>
      <c r="E108" s="7">
        <v>8457</v>
      </c>
      <c r="F108" s="7">
        <v>9005</v>
      </c>
      <c r="G108" s="7">
        <f t="shared" si="6"/>
        <v>548</v>
      </c>
      <c r="H108" s="79">
        <f t="shared" ref="H108:H150" si="8">G108*0.00086</f>
        <v>0.47127999999999998</v>
      </c>
      <c r="I108" s="38">
        <f>D108/7235.3*I10</f>
        <v>8.5407000124390092E-2</v>
      </c>
      <c r="J108" s="37">
        <f t="shared" si="7"/>
        <v>0.5566870001243901</v>
      </c>
      <c r="K108" s="39"/>
      <c r="L108" s="80"/>
      <c r="M108" s="53"/>
      <c r="N108" s="57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10"/>
      <c r="AA108" s="10"/>
    </row>
    <row r="109" spans="1:27" x14ac:dyDescent="0.25">
      <c r="A109" s="35">
        <v>95</v>
      </c>
      <c r="B109" s="4" t="s">
        <v>102</v>
      </c>
      <c r="C109" s="19">
        <v>15708352</v>
      </c>
      <c r="D109" s="14">
        <v>42</v>
      </c>
      <c r="E109" s="7">
        <v>1575</v>
      </c>
      <c r="F109" s="7">
        <v>1575</v>
      </c>
      <c r="G109" s="7">
        <f t="shared" si="6"/>
        <v>0</v>
      </c>
      <c r="H109" s="79">
        <f t="shared" si="8"/>
        <v>0</v>
      </c>
      <c r="I109" s="38">
        <f>D109/7235.3*I10</f>
        <v>7.5677088717814006E-2</v>
      </c>
      <c r="J109" s="37">
        <f t="shared" si="7"/>
        <v>7.5677088717814006E-2</v>
      </c>
      <c r="K109" s="39"/>
      <c r="L109" s="80"/>
      <c r="M109" s="53"/>
      <c r="N109" s="57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10"/>
      <c r="AA109" s="10"/>
    </row>
    <row r="110" spans="1:27" x14ac:dyDescent="0.25">
      <c r="A110" s="35">
        <v>96</v>
      </c>
      <c r="B110" s="4" t="s">
        <v>139</v>
      </c>
      <c r="C110" s="19">
        <v>15708616</v>
      </c>
      <c r="D110" s="14">
        <v>41.6</v>
      </c>
      <c r="E110" s="7">
        <v>12220</v>
      </c>
      <c r="F110" s="7">
        <v>13379</v>
      </c>
      <c r="G110" s="7">
        <f t="shared" si="6"/>
        <v>1159</v>
      </c>
      <c r="H110" s="79">
        <f t="shared" si="8"/>
        <v>0.99673999999999996</v>
      </c>
      <c r="I110" s="38">
        <f>D110/7235.3*I10</f>
        <v>7.4956354539549103E-2</v>
      </c>
      <c r="J110" s="37">
        <f t="shared" si="7"/>
        <v>1.071696354539549</v>
      </c>
      <c r="K110" s="39"/>
      <c r="L110" s="80"/>
      <c r="M110" s="53"/>
      <c r="N110" s="57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10"/>
      <c r="AA110" s="10"/>
    </row>
    <row r="111" spans="1:27" x14ac:dyDescent="0.25">
      <c r="A111" s="35">
        <v>97</v>
      </c>
      <c r="B111" s="84" t="s">
        <v>103</v>
      </c>
      <c r="C111" s="2">
        <v>15705517</v>
      </c>
      <c r="D111" s="14">
        <v>45.3</v>
      </c>
      <c r="E111" s="7">
        <v>7437</v>
      </c>
      <c r="F111" s="7">
        <v>7953</v>
      </c>
      <c r="G111" s="7">
        <f t="shared" si="6"/>
        <v>516</v>
      </c>
      <c r="H111" s="79">
        <f t="shared" si="8"/>
        <v>0.44375999999999999</v>
      </c>
      <c r="I111" s="38">
        <f>D111/7235.3*I10</f>
        <v>8.1623145688499377E-2</v>
      </c>
      <c r="J111" s="37">
        <f t="shared" si="7"/>
        <v>0.52538314568849942</v>
      </c>
      <c r="K111" s="39"/>
      <c r="L111" s="80"/>
      <c r="M111" s="53"/>
      <c r="N111" s="57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10"/>
      <c r="AA111" s="10"/>
    </row>
    <row r="112" spans="1:27" x14ac:dyDescent="0.25">
      <c r="A112" s="35">
        <v>98</v>
      </c>
      <c r="B112" s="4" t="s">
        <v>104</v>
      </c>
      <c r="C112" s="2">
        <v>15708462</v>
      </c>
      <c r="D112" s="14">
        <v>60.1</v>
      </c>
      <c r="E112" s="7">
        <v>9854</v>
      </c>
      <c r="F112" s="7">
        <v>10120</v>
      </c>
      <c r="G112" s="7">
        <f t="shared" si="6"/>
        <v>266</v>
      </c>
      <c r="H112" s="79">
        <f t="shared" si="8"/>
        <v>0.22875999999999999</v>
      </c>
      <c r="I112" s="38">
        <f>D112/7235.3*I10</f>
        <v>0.1082903102843005</v>
      </c>
      <c r="J112" s="37">
        <f t="shared" si="7"/>
        <v>0.33705031028430049</v>
      </c>
      <c r="K112" s="39"/>
      <c r="L112" s="80"/>
      <c r="M112" s="53"/>
      <c r="N112" s="57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10"/>
      <c r="AA112" s="10"/>
    </row>
    <row r="113" spans="1:27" x14ac:dyDescent="0.25">
      <c r="A113" s="35">
        <v>99</v>
      </c>
      <c r="B113" s="84" t="s">
        <v>105</v>
      </c>
      <c r="C113" s="2">
        <v>15705826</v>
      </c>
      <c r="D113" s="14">
        <v>71.2</v>
      </c>
      <c r="E113" s="7">
        <v>8040</v>
      </c>
      <c r="F113" s="7">
        <v>8497</v>
      </c>
      <c r="G113" s="7">
        <f t="shared" si="6"/>
        <v>457</v>
      </c>
      <c r="H113" s="79">
        <f t="shared" si="8"/>
        <v>0.39301999999999998</v>
      </c>
      <c r="I113" s="38">
        <f>D113/7235.3*I10</f>
        <v>0.12829068373115135</v>
      </c>
      <c r="J113" s="37">
        <f t="shared" si="7"/>
        <v>0.5213106837311513</v>
      </c>
      <c r="K113" s="39"/>
      <c r="L113" s="80"/>
      <c r="M113" s="53"/>
      <c r="N113" s="57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10"/>
      <c r="AA113" s="10"/>
    </row>
    <row r="114" spans="1:27" x14ac:dyDescent="0.25">
      <c r="A114" s="35">
        <v>100</v>
      </c>
      <c r="B114" s="4" t="s">
        <v>106</v>
      </c>
      <c r="C114" s="2">
        <v>15705803</v>
      </c>
      <c r="D114" s="14">
        <v>45.7</v>
      </c>
      <c r="E114" s="7">
        <v>3000</v>
      </c>
      <c r="F114" s="7">
        <v>3000</v>
      </c>
      <c r="G114" s="7">
        <f t="shared" si="6"/>
        <v>0</v>
      </c>
      <c r="H114" s="79">
        <f t="shared" si="8"/>
        <v>0</v>
      </c>
      <c r="I114" s="38">
        <f>D114/7235.3*I10</f>
        <v>8.234387986676428E-2</v>
      </c>
      <c r="J114" s="37">
        <f t="shared" si="7"/>
        <v>8.234387986676428E-2</v>
      </c>
      <c r="K114" s="39"/>
      <c r="L114" s="80"/>
      <c r="M114" s="53"/>
      <c r="N114" s="57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10"/>
      <c r="AA114" s="10"/>
    </row>
    <row r="115" spans="1:27" x14ac:dyDescent="0.25">
      <c r="A115" s="35">
        <v>101</v>
      </c>
      <c r="B115" s="4" t="s">
        <v>107</v>
      </c>
      <c r="C115" s="2">
        <v>15708066</v>
      </c>
      <c r="D115" s="14">
        <v>70.5</v>
      </c>
      <c r="E115" s="7">
        <v>15760</v>
      </c>
      <c r="F115" s="7">
        <v>17145</v>
      </c>
      <c r="G115" s="7">
        <f t="shared" si="6"/>
        <v>1385</v>
      </c>
      <c r="H115" s="79">
        <f t="shared" si="8"/>
        <v>1.1911</v>
      </c>
      <c r="I115" s="38">
        <f>D115/7235.3*I10</f>
        <v>0.1270293989191878</v>
      </c>
      <c r="J115" s="37">
        <f t="shared" si="7"/>
        <v>1.3181293989191878</v>
      </c>
      <c r="K115" s="39"/>
      <c r="L115" s="80"/>
      <c r="M115" s="53"/>
      <c r="N115" s="57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10"/>
      <c r="AA115" s="10"/>
    </row>
    <row r="116" spans="1:27" x14ac:dyDescent="0.25">
      <c r="A116" s="35">
        <v>102</v>
      </c>
      <c r="B116" s="4" t="s">
        <v>108</v>
      </c>
      <c r="C116" s="19">
        <v>15708622</v>
      </c>
      <c r="D116" s="14">
        <v>47.6</v>
      </c>
      <c r="E116" s="7">
        <v>8401</v>
      </c>
      <c r="F116" s="7">
        <v>9166</v>
      </c>
      <c r="G116" s="7">
        <f t="shared" si="6"/>
        <v>765</v>
      </c>
      <c r="H116" s="79">
        <f t="shared" si="8"/>
        <v>0.65789999999999993</v>
      </c>
      <c r="I116" s="38">
        <f>D116/7235.3*I10</f>
        <v>8.5767367213522544E-2</v>
      </c>
      <c r="J116" s="37">
        <f t="shared" si="7"/>
        <v>0.74366736721352245</v>
      </c>
      <c r="K116" s="39"/>
      <c r="L116" s="80"/>
      <c r="M116" s="53"/>
      <c r="N116" s="57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10"/>
      <c r="AA116" s="10"/>
    </row>
    <row r="117" spans="1:27" x14ac:dyDescent="0.25">
      <c r="A117" s="35">
        <v>103</v>
      </c>
      <c r="B117" s="4" t="s">
        <v>109</v>
      </c>
      <c r="C117" s="19">
        <v>16721764</v>
      </c>
      <c r="D117" s="14">
        <v>41.8</v>
      </c>
      <c r="E117" s="7">
        <v>951</v>
      </c>
      <c r="F117" s="7">
        <v>1157</v>
      </c>
      <c r="G117" s="7">
        <f t="shared" si="6"/>
        <v>206</v>
      </c>
      <c r="H117" s="79">
        <f t="shared" si="8"/>
        <v>0.17715999999999998</v>
      </c>
      <c r="I117" s="38">
        <f>D117/7235.3*I10</f>
        <v>7.5316721628681541E-2</v>
      </c>
      <c r="J117" s="37">
        <f t="shared" si="7"/>
        <v>0.25247672162868151</v>
      </c>
      <c r="K117" s="39"/>
      <c r="L117" s="80"/>
      <c r="M117" s="53"/>
      <c r="N117" s="57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10"/>
      <c r="AA117" s="10"/>
    </row>
    <row r="118" spans="1:27" x14ac:dyDescent="0.25">
      <c r="A118" s="35">
        <v>104</v>
      </c>
      <c r="B118" s="4" t="s">
        <v>110</v>
      </c>
      <c r="C118" s="19">
        <v>15708388</v>
      </c>
      <c r="D118" s="14">
        <v>41.4</v>
      </c>
      <c r="E118" s="7">
        <v>8836</v>
      </c>
      <c r="F118" s="7">
        <v>9739</v>
      </c>
      <c r="G118" s="7">
        <f t="shared" si="6"/>
        <v>903</v>
      </c>
      <c r="H118" s="79">
        <f t="shared" si="8"/>
        <v>0.77657999999999994</v>
      </c>
      <c r="I118" s="38">
        <f>D118/7235.3*I10</f>
        <v>7.4595987450416651E-2</v>
      </c>
      <c r="J118" s="37">
        <f t="shared" si="7"/>
        <v>0.85117598745041656</v>
      </c>
      <c r="K118" s="39"/>
      <c r="L118" s="80"/>
      <c r="M118" s="53"/>
      <c r="N118" s="57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10"/>
      <c r="AA118" s="10"/>
    </row>
    <row r="119" spans="1:27" x14ac:dyDescent="0.25">
      <c r="A119" s="35">
        <v>105</v>
      </c>
      <c r="B119" s="4" t="s">
        <v>111</v>
      </c>
      <c r="C119" s="19">
        <v>15708121</v>
      </c>
      <c r="D119" s="14">
        <v>45.4</v>
      </c>
      <c r="E119" s="7">
        <v>10850</v>
      </c>
      <c r="F119" s="7">
        <v>11400</v>
      </c>
      <c r="G119" s="7">
        <f t="shared" si="6"/>
        <v>550</v>
      </c>
      <c r="H119" s="79">
        <f t="shared" si="8"/>
        <v>0.47299999999999998</v>
      </c>
      <c r="I119" s="38">
        <f>D119/7235.3*I10</f>
        <v>8.1803329233065603E-2</v>
      </c>
      <c r="J119" s="37">
        <f t="shared" si="7"/>
        <v>0.55480332923306563</v>
      </c>
      <c r="K119" s="39"/>
      <c r="L119" s="80"/>
      <c r="M119" s="53"/>
      <c r="N119" s="57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10"/>
      <c r="AA119" s="10"/>
    </row>
    <row r="120" spans="1:27" x14ac:dyDescent="0.25">
      <c r="A120" s="35">
        <v>106</v>
      </c>
      <c r="B120" s="4" t="s">
        <v>112</v>
      </c>
      <c r="C120" s="22">
        <v>15708043</v>
      </c>
      <c r="D120" s="14">
        <v>60.2</v>
      </c>
      <c r="E120" s="7">
        <v>17375</v>
      </c>
      <c r="F120" s="7">
        <v>18694</v>
      </c>
      <c r="G120" s="7">
        <f t="shared" si="6"/>
        <v>1319</v>
      </c>
      <c r="H120" s="79">
        <f t="shared" si="8"/>
        <v>1.1343399999999999</v>
      </c>
      <c r="I120" s="38">
        <f>D120/7235.3*I10</f>
        <v>0.10847049382886673</v>
      </c>
      <c r="J120" s="37">
        <f t="shared" si="7"/>
        <v>1.2428104938288667</v>
      </c>
      <c r="K120" s="39"/>
      <c r="L120" s="80"/>
      <c r="M120" s="53"/>
      <c r="N120" s="57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10"/>
      <c r="AA120" s="10"/>
    </row>
    <row r="121" spans="1:27" x14ac:dyDescent="0.25">
      <c r="A121" s="35">
        <v>107</v>
      </c>
      <c r="B121" s="84" t="s">
        <v>113</v>
      </c>
      <c r="C121" s="19">
        <v>15708227</v>
      </c>
      <c r="D121" s="14">
        <v>71.3</v>
      </c>
      <c r="E121" s="7">
        <v>11907</v>
      </c>
      <c r="F121" s="7">
        <v>12851</v>
      </c>
      <c r="G121" s="7">
        <f t="shared" si="6"/>
        <v>944</v>
      </c>
      <c r="H121" s="79">
        <f t="shared" si="8"/>
        <v>0.81184000000000001</v>
      </c>
      <c r="I121" s="38">
        <f>D121/7235.3*I10</f>
        <v>0.12847086727571758</v>
      </c>
      <c r="J121" s="37">
        <f t="shared" si="7"/>
        <v>0.94031086727571755</v>
      </c>
      <c r="K121" s="39"/>
      <c r="L121" s="80"/>
      <c r="M121" s="53"/>
      <c r="N121" s="57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10"/>
      <c r="AA121" s="10"/>
    </row>
    <row r="122" spans="1:27" x14ac:dyDescent="0.25">
      <c r="A122" s="35">
        <v>108</v>
      </c>
      <c r="B122" s="4" t="s">
        <v>114</v>
      </c>
      <c r="C122" s="19">
        <v>15708438</v>
      </c>
      <c r="D122" s="14">
        <v>46</v>
      </c>
      <c r="E122" s="7">
        <v>11763</v>
      </c>
      <c r="F122" s="7">
        <v>12884</v>
      </c>
      <c r="G122" s="7">
        <f t="shared" si="6"/>
        <v>1121</v>
      </c>
      <c r="H122" s="79">
        <f t="shared" si="8"/>
        <v>0.96406000000000003</v>
      </c>
      <c r="I122" s="38">
        <f>D122/7235.3*I10</f>
        <v>8.2884430500462958E-2</v>
      </c>
      <c r="J122" s="37">
        <f t="shared" si="7"/>
        <v>1.0469444305004629</v>
      </c>
      <c r="K122" s="39"/>
      <c r="L122" s="80"/>
      <c r="M122" s="53"/>
      <c r="N122" s="57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10"/>
      <c r="AA122" s="10"/>
    </row>
    <row r="123" spans="1:27" x14ac:dyDescent="0.25">
      <c r="A123" s="35">
        <v>109</v>
      </c>
      <c r="B123" s="84" t="s">
        <v>115</v>
      </c>
      <c r="C123" s="19">
        <v>15708285</v>
      </c>
      <c r="D123" s="14">
        <v>70.400000000000006</v>
      </c>
      <c r="E123" s="7">
        <v>2791</v>
      </c>
      <c r="F123" s="7">
        <v>2791</v>
      </c>
      <c r="G123" s="7">
        <f t="shared" si="6"/>
        <v>0</v>
      </c>
      <c r="H123" s="79">
        <f t="shared" si="8"/>
        <v>0</v>
      </c>
      <c r="I123" s="38">
        <f>D123/7235.3*I10</f>
        <v>0.12684921537462157</v>
      </c>
      <c r="J123" s="37">
        <f t="shared" si="7"/>
        <v>0.12684921537462157</v>
      </c>
      <c r="K123" s="39"/>
      <c r="L123" s="80"/>
      <c r="M123" s="53"/>
      <c r="N123" s="57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10"/>
      <c r="AA123" s="10"/>
    </row>
    <row r="124" spans="1:27" x14ac:dyDescent="0.25">
      <c r="A124" s="35">
        <v>110</v>
      </c>
      <c r="B124" s="4" t="s">
        <v>116</v>
      </c>
      <c r="C124" s="19">
        <v>15708248</v>
      </c>
      <c r="D124" s="14">
        <v>47.7</v>
      </c>
      <c r="E124" s="7">
        <v>6626</v>
      </c>
      <c r="F124" s="7">
        <v>7352</v>
      </c>
      <c r="G124" s="7">
        <f t="shared" si="6"/>
        <v>726</v>
      </c>
      <c r="H124" s="79">
        <f t="shared" si="8"/>
        <v>0.62436000000000003</v>
      </c>
      <c r="I124" s="38">
        <f>D124/7235.3*I10</f>
        <v>8.5947550758088756E-2</v>
      </c>
      <c r="J124" s="37">
        <f t="shared" si="7"/>
        <v>0.71030755075808882</v>
      </c>
      <c r="K124" s="39"/>
      <c r="L124" s="80"/>
      <c r="M124" s="53"/>
      <c r="N124" s="57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10"/>
      <c r="AA124" s="10"/>
    </row>
    <row r="125" spans="1:27" x14ac:dyDescent="0.25">
      <c r="A125" s="35">
        <v>111</v>
      </c>
      <c r="B125" s="4" t="s">
        <v>117</v>
      </c>
      <c r="C125" s="19">
        <v>15708011</v>
      </c>
      <c r="D125" s="14">
        <v>41.6</v>
      </c>
      <c r="E125" s="7">
        <v>12095</v>
      </c>
      <c r="F125" s="7">
        <v>13196</v>
      </c>
      <c r="G125" s="7">
        <f t="shared" si="6"/>
        <v>1101</v>
      </c>
      <c r="H125" s="79">
        <f t="shared" si="8"/>
        <v>0.94685999999999992</v>
      </c>
      <c r="I125" s="38">
        <f>D125/7235.3*I10</f>
        <v>7.4956354539549103E-2</v>
      </c>
      <c r="J125" s="37">
        <f t="shared" si="7"/>
        <v>1.0218163545395491</v>
      </c>
      <c r="K125" s="39"/>
      <c r="L125" s="80"/>
      <c r="M125" s="53"/>
      <c r="N125" s="57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10"/>
      <c r="AA125" s="10"/>
    </row>
    <row r="126" spans="1:27" x14ac:dyDescent="0.25">
      <c r="A126" s="35">
        <v>112</v>
      </c>
      <c r="B126" s="4" t="s">
        <v>118</v>
      </c>
      <c r="C126" s="19">
        <v>15708208</v>
      </c>
      <c r="D126" s="14">
        <v>41.7</v>
      </c>
      <c r="E126" s="7">
        <v>11371</v>
      </c>
      <c r="F126" s="7">
        <v>12394</v>
      </c>
      <c r="G126" s="7">
        <f t="shared" si="6"/>
        <v>1023</v>
      </c>
      <c r="H126" s="79">
        <f t="shared" si="8"/>
        <v>0.87978000000000001</v>
      </c>
      <c r="I126" s="38">
        <f>D126/7235.3*I10</f>
        <v>7.5136538084115329E-2</v>
      </c>
      <c r="J126" s="37">
        <f t="shared" si="7"/>
        <v>0.95491653808411536</v>
      </c>
      <c r="K126" s="39"/>
      <c r="L126" s="80"/>
      <c r="M126" s="53"/>
      <c r="N126" s="57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10"/>
      <c r="AA126" s="10"/>
    </row>
    <row r="127" spans="1:27" x14ac:dyDescent="0.25">
      <c r="A127" s="35">
        <v>113</v>
      </c>
      <c r="B127" s="4" t="s">
        <v>119</v>
      </c>
      <c r="C127" s="19">
        <v>15708187</v>
      </c>
      <c r="D127" s="14">
        <v>45.7</v>
      </c>
      <c r="E127" s="7">
        <v>12448</v>
      </c>
      <c r="F127" s="7">
        <v>13420</v>
      </c>
      <c r="G127" s="7">
        <f t="shared" si="6"/>
        <v>972</v>
      </c>
      <c r="H127" s="79">
        <f t="shared" si="8"/>
        <v>0.83592</v>
      </c>
      <c r="I127" s="38">
        <f>D127/7235.3*I10</f>
        <v>8.234387986676428E-2</v>
      </c>
      <c r="J127" s="37">
        <f t="shared" si="7"/>
        <v>0.91826387986676428</v>
      </c>
      <c r="K127" s="39"/>
      <c r="L127" s="80"/>
      <c r="M127" s="53"/>
      <c r="N127" s="57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10"/>
      <c r="AA127" s="10"/>
    </row>
    <row r="128" spans="1:27" x14ac:dyDescent="0.25">
      <c r="A128" s="35">
        <v>114</v>
      </c>
      <c r="B128" s="4" t="s">
        <v>120</v>
      </c>
      <c r="C128" s="19">
        <v>15705591</v>
      </c>
      <c r="D128" s="14">
        <v>59.9</v>
      </c>
      <c r="E128" s="7">
        <v>16755</v>
      </c>
      <c r="F128" s="7">
        <v>18419</v>
      </c>
      <c r="G128" s="7">
        <f t="shared" si="6"/>
        <v>1664</v>
      </c>
      <c r="H128" s="79">
        <f t="shared" si="8"/>
        <v>1.4310399999999999</v>
      </c>
      <c r="I128" s="38">
        <f>D128/7235.3*I10</f>
        <v>0.10792994319516805</v>
      </c>
      <c r="J128" s="37">
        <f t="shared" si="7"/>
        <v>1.538969943195168</v>
      </c>
      <c r="K128" s="39"/>
      <c r="L128" s="80"/>
      <c r="M128" s="53"/>
      <c r="N128" s="57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10"/>
      <c r="AA128" s="10"/>
    </row>
    <row r="129" spans="1:27" x14ac:dyDescent="0.25">
      <c r="A129" s="35">
        <v>115</v>
      </c>
      <c r="B129" s="4" t="s">
        <v>121</v>
      </c>
      <c r="C129" s="19">
        <v>15705766</v>
      </c>
      <c r="D129" s="14">
        <v>70.5</v>
      </c>
      <c r="E129" s="7">
        <v>15839</v>
      </c>
      <c r="F129" s="7">
        <v>17097</v>
      </c>
      <c r="G129" s="7">
        <f t="shared" si="6"/>
        <v>1258</v>
      </c>
      <c r="H129" s="79">
        <f t="shared" si="8"/>
        <v>1.08188</v>
      </c>
      <c r="I129" s="38">
        <f>D129/7235.3*I10</f>
        <v>0.1270293989191878</v>
      </c>
      <c r="J129" s="37">
        <f t="shared" si="7"/>
        <v>1.2089093989191877</v>
      </c>
      <c r="K129" s="39"/>
      <c r="L129" s="80"/>
      <c r="M129" s="53"/>
      <c r="N129" s="57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10"/>
      <c r="AA129" s="10"/>
    </row>
    <row r="130" spans="1:27" x14ac:dyDescent="0.25">
      <c r="A130" s="35">
        <v>116</v>
      </c>
      <c r="B130" s="4" t="s">
        <v>122</v>
      </c>
      <c r="C130" s="19">
        <v>15708601</v>
      </c>
      <c r="D130" s="14">
        <v>45.6</v>
      </c>
      <c r="E130" s="7">
        <v>14745</v>
      </c>
      <c r="F130" s="7">
        <v>15897</v>
      </c>
      <c r="G130" s="7">
        <f t="shared" si="6"/>
        <v>1152</v>
      </c>
      <c r="H130" s="79">
        <f t="shared" si="8"/>
        <v>0.99071999999999993</v>
      </c>
      <c r="I130" s="38">
        <f>D130/7235.3*I10</f>
        <v>8.2163696322198054E-2</v>
      </c>
      <c r="J130" s="37">
        <f t="shared" si="7"/>
        <v>1.0728836963221979</v>
      </c>
      <c r="K130" s="39"/>
      <c r="L130" s="80"/>
      <c r="M130" s="53"/>
      <c r="N130" s="57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10"/>
      <c r="AA130" s="10"/>
    </row>
    <row r="131" spans="1:27" x14ac:dyDescent="0.25">
      <c r="A131" s="35">
        <v>117</v>
      </c>
      <c r="B131" s="4" t="s">
        <v>123</v>
      </c>
      <c r="C131" s="19">
        <v>15705738</v>
      </c>
      <c r="D131" s="14">
        <v>70.599999999999994</v>
      </c>
      <c r="E131" s="7">
        <v>21376</v>
      </c>
      <c r="F131" s="7">
        <v>23097</v>
      </c>
      <c r="G131" s="7">
        <f t="shared" si="6"/>
        <v>1721</v>
      </c>
      <c r="H131" s="79">
        <f t="shared" si="8"/>
        <v>1.4800599999999999</v>
      </c>
      <c r="I131" s="38">
        <f>D131/7235.3*I10</f>
        <v>0.127209582463754</v>
      </c>
      <c r="J131" s="37">
        <f t="shared" si="7"/>
        <v>1.607269582463754</v>
      </c>
      <c r="K131" s="39"/>
      <c r="L131" s="80"/>
      <c r="M131" s="53"/>
      <c r="N131" s="57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10"/>
      <c r="AA131" s="10"/>
    </row>
    <row r="132" spans="1:27" x14ac:dyDescent="0.25">
      <c r="A132" s="35">
        <v>118</v>
      </c>
      <c r="B132" s="4" t="s">
        <v>146</v>
      </c>
      <c r="C132" s="19">
        <v>15705647</v>
      </c>
      <c r="D132" s="14">
        <v>47</v>
      </c>
      <c r="E132" s="7">
        <v>7420</v>
      </c>
      <c r="F132" s="7">
        <v>8053</v>
      </c>
      <c r="G132" s="7">
        <f t="shared" si="6"/>
        <v>633</v>
      </c>
      <c r="H132" s="79">
        <f t="shared" si="8"/>
        <v>0.54437999999999998</v>
      </c>
      <c r="I132" s="38">
        <f>D132/7235.3*I10</f>
        <v>8.4686265946125189E-2</v>
      </c>
      <c r="J132" s="37">
        <f t="shared" si="7"/>
        <v>0.62906626594612514</v>
      </c>
      <c r="K132" s="39"/>
      <c r="L132" s="80"/>
      <c r="M132" s="53"/>
      <c r="N132" s="57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10"/>
      <c r="AA132" s="10"/>
    </row>
    <row r="133" spans="1:27" x14ac:dyDescent="0.25">
      <c r="A133" s="35">
        <v>119</v>
      </c>
      <c r="B133" s="4" t="s">
        <v>124</v>
      </c>
      <c r="C133" s="19">
        <v>15702596</v>
      </c>
      <c r="D133" s="14">
        <v>41.3</v>
      </c>
      <c r="E133" s="7">
        <v>1594</v>
      </c>
      <c r="F133" s="7">
        <v>1594</v>
      </c>
      <c r="G133" s="7">
        <f t="shared" si="6"/>
        <v>0</v>
      </c>
      <c r="H133" s="79">
        <f t="shared" si="8"/>
        <v>0</v>
      </c>
      <c r="I133" s="38">
        <f>D133/7235.3*I10</f>
        <v>7.4415803905850425E-2</v>
      </c>
      <c r="J133" s="37">
        <f t="shared" si="7"/>
        <v>7.4415803905850425E-2</v>
      </c>
      <c r="K133" s="39"/>
      <c r="L133" s="80"/>
      <c r="M133" s="53"/>
      <c r="N133" s="57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10"/>
      <c r="AA133" s="10"/>
    </row>
    <row r="134" spans="1:27" x14ac:dyDescent="0.25">
      <c r="A134" s="35">
        <v>120</v>
      </c>
      <c r="B134" s="4" t="s">
        <v>125</v>
      </c>
      <c r="C134" s="19">
        <v>15705820</v>
      </c>
      <c r="D134" s="14">
        <v>41.7</v>
      </c>
      <c r="E134" s="7">
        <v>10984</v>
      </c>
      <c r="F134" s="7">
        <v>11879</v>
      </c>
      <c r="G134" s="7">
        <f t="shared" si="6"/>
        <v>895</v>
      </c>
      <c r="H134" s="79">
        <f t="shared" si="8"/>
        <v>0.76969999999999994</v>
      </c>
      <c r="I134" s="38">
        <f>D134/7235.3*I10</f>
        <v>7.5136538084115329E-2</v>
      </c>
      <c r="J134" s="37">
        <f t="shared" si="7"/>
        <v>0.8448365380841153</v>
      </c>
      <c r="K134" s="39"/>
      <c r="L134" s="80"/>
      <c r="M134" s="53"/>
      <c r="N134" s="57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10"/>
      <c r="AA134" s="10"/>
    </row>
    <row r="135" spans="1:27" x14ac:dyDescent="0.25">
      <c r="A135" s="35">
        <v>121</v>
      </c>
      <c r="B135" s="4" t="s">
        <v>114</v>
      </c>
      <c r="C135" s="19">
        <v>15705777</v>
      </c>
      <c r="D135" s="14">
        <v>45.4</v>
      </c>
      <c r="E135" s="7">
        <v>6982</v>
      </c>
      <c r="F135" s="7">
        <v>7570</v>
      </c>
      <c r="G135" s="7">
        <f t="shared" si="6"/>
        <v>588</v>
      </c>
      <c r="H135" s="79">
        <f t="shared" si="8"/>
        <v>0.50568000000000002</v>
      </c>
      <c r="I135" s="38">
        <f>D135/7235.3*I10</f>
        <v>8.1803329233065603E-2</v>
      </c>
      <c r="J135" s="37">
        <f t="shared" si="7"/>
        <v>0.58748332923306568</v>
      </c>
      <c r="K135" s="39"/>
      <c r="L135" s="80"/>
      <c r="M135" s="53"/>
      <c r="N135" s="57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10"/>
      <c r="AA135" s="10"/>
    </row>
    <row r="136" spans="1:27" x14ac:dyDescent="0.25">
      <c r="A136" s="35">
        <v>122</v>
      </c>
      <c r="B136" s="4" t="s">
        <v>126</v>
      </c>
      <c r="C136" s="19">
        <v>15708339</v>
      </c>
      <c r="D136" s="14">
        <v>60.2</v>
      </c>
      <c r="E136" s="7">
        <v>12933</v>
      </c>
      <c r="F136" s="7">
        <v>13416</v>
      </c>
      <c r="G136" s="7">
        <f t="shared" si="6"/>
        <v>483</v>
      </c>
      <c r="H136" s="79">
        <f t="shared" si="8"/>
        <v>0.41537999999999997</v>
      </c>
      <c r="I136" s="38">
        <f>D136/7235.3*I10</f>
        <v>0.10847049382886673</v>
      </c>
      <c r="J136" s="37">
        <f t="shared" si="7"/>
        <v>0.52385049382886673</v>
      </c>
      <c r="K136" s="39"/>
      <c r="L136" s="80"/>
      <c r="M136" s="53"/>
      <c r="N136" s="57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10"/>
      <c r="AA136" s="10"/>
    </row>
    <row r="137" spans="1:27" x14ac:dyDescent="0.25">
      <c r="A137" s="35">
        <v>123</v>
      </c>
      <c r="B137" s="4" t="s">
        <v>127</v>
      </c>
      <c r="C137" s="19">
        <v>15705781</v>
      </c>
      <c r="D137" s="14">
        <v>71</v>
      </c>
      <c r="E137" s="7">
        <v>4461</v>
      </c>
      <c r="F137" s="7">
        <v>4461</v>
      </c>
      <c r="G137" s="7">
        <f t="shared" si="6"/>
        <v>0</v>
      </c>
      <c r="H137" s="79">
        <f t="shared" si="8"/>
        <v>0</v>
      </c>
      <c r="I137" s="38">
        <f>D137/7235.3*I10</f>
        <v>0.1279303166420189</v>
      </c>
      <c r="J137" s="37">
        <f t="shared" si="7"/>
        <v>0.1279303166420189</v>
      </c>
      <c r="K137" s="39"/>
      <c r="L137" s="80"/>
      <c r="M137" s="53"/>
      <c r="N137" s="57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10"/>
      <c r="AA137" s="10"/>
    </row>
    <row r="138" spans="1:27" x14ac:dyDescent="0.25">
      <c r="A138" s="35">
        <v>124</v>
      </c>
      <c r="B138" s="4" t="s">
        <v>128</v>
      </c>
      <c r="C138" s="23">
        <v>15705805</v>
      </c>
      <c r="D138" s="14">
        <v>46</v>
      </c>
      <c r="E138" s="7">
        <v>15367</v>
      </c>
      <c r="F138" s="7">
        <v>16588</v>
      </c>
      <c r="G138" s="7">
        <f t="shared" si="6"/>
        <v>1221</v>
      </c>
      <c r="H138" s="79">
        <f t="shared" si="8"/>
        <v>1.05006</v>
      </c>
      <c r="I138" s="38">
        <f>D138/7235.3*I10</f>
        <v>8.2884430500462958E-2</v>
      </c>
      <c r="J138" s="37">
        <f t="shared" si="7"/>
        <v>1.132944430500463</v>
      </c>
      <c r="K138" s="39"/>
      <c r="L138" s="80"/>
      <c r="M138" s="53"/>
      <c r="N138" s="57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10"/>
      <c r="AA138" s="10"/>
    </row>
    <row r="139" spans="1:27" x14ac:dyDescent="0.25">
      <c r="A139" s="35">
        <v>125</v>
      </c>
      <c r="B139" s="4" t="s">
        <v>129</v>
      </c>
      <c r="C139" s="24">
        <v>15705540</v>
      </c>
      <c r="D139" s="14">
        <v>70.599999999999994</v>
      </c>
      <c r="E139" s="7">
        <v>11511</v>
      </c>
      <c r="F139" s="7">
        <v>12676</v>
      </c>
      <c r="G139" s="7">
        <f t="shared" si="6"/>
        <v>1165</v>
      </c>
      <c r="H139" s="79">
        <f t="shared" si="8"/>
        <v>1.0019</v>
      </c>
      <c r="I139" s="38">
        <f>D139/7235.3*I10</f>
        <v>0.127209582463754</v>
      </c>
      <c r="J139" s="37">
        <f t="shared" si="7"/>
        <v>1.129109582463754</v>
      </c>
      <c r="K139" s="39"/>
      <c r="L139" s="80"/>
      <c r="M139" s="53"/>
      <c r="N139" s="57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10"/>
      <c r="AA139" s="10"/>
    </row>
    <row r="140" spans="1:27" x14ac:dyDescent="0.25">
      <c r="A140" s="35">
        <v>126</v>
      </c>
      <c r="B140" s="4" t="s">
        <v>130</v>
      </c>
      <c r="C140" s="2">
        <v>15705560</v>
      </c>
      <c r="D140" s="14">
        <v>47.3</v>
      </c>
      <c r="E140" s="7">
        <v>7344</v>
      </c>
      <c r="F140" s="7">
        <v>7639</v>
      </c>
      <c r="G140" s="7">
        <f t="shared" si="6"/>
        <v>295</v>
      </c>
      <c r="H140" s="79">
        <f t="shared" si="8"/>
        <v>0.25369999999999998</v>
      </c>
      <c r="I140" s="38">
        <f>D140/7235.3*I10</f>
        <v>8.5226816579823853E-2</v>
      </c>
      <c r="J140" s="37">
        <f t="shared" si="7"/>
        <v>0.33892681657982382</v>
      </c>
      <c r="K140" s="39"/>
      <c r="L140" s="80"/>
      <c r="M140" s="53"/>
      <c r="N140" s="57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10"/>
      <c r="AA140" s="10"/>
    </row>
    <row r="141" spans="1:27" x14ac:dyDescent="0.25">
      <c r="A141" s="35">
        <v>127</v>
      </c>
      <c r="B141" s="4" t="s">
        <v>140</v>
      </c>
      <c r="C141" s="2">
        <v>15705687</v>
      </c>
      <c r="D141" s="14">
        <v>42.1</v>
      </c>
      <c r="E141" s="7">
        <v>13939</v>
      </c>
      <c r="F141" s="7">
        <v>14965</v>
      </c>
      <c r="G141" s="7">
        <f t="shared" si="6"/>
        <v>1026</v>
      </c>
      <c r="H141" s="79">
        <f t="shared" si="8"/>
        <v>0.88236000000000003</v>
      </c>
      <c r="I141" s="38">
        <f>D141/7235.3*I10</f>
        <v>7.5857272262380232E-2</v>
      </c>
      <c r="J141" s="37">
        <f t="shared" si="7"/>
        <v>0.95821727226238029</v>
      </c>
      <c r="K141" s="39"/>
      <c r="L141" s="80"/>
      <c r="M141" s="53"/>
      <c r="N141" s="57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10"/>
      <c r="AA141" s="10"/>
    </row>
    <row r="142" spans="1:27" x14ac:dyDescent="0.25">
      <c r="A142" s="35">
        <v>128</v>
      </c>
      <c r="B142" s="4" t="s">
        <v>131</v>
      </c>
      <c r="C142" s="2">
        <v>15705516</v>
      </c>
      <c r="D142" s="14">
        <v>41.7</v>
      </c>
      <c r="E142" s="7">
        <v>10250</v>
      </c>
      <c r="F142" s="7">
        <v>11080</v>
      </c>
      <c r="G142" s="7">
        <f t="shared" ref="G142:G150" si="9">F142-E142</f>
        <v>830</v>
      </c>
      <c r="H142" s="79">
        <f t="shared" si="8"/>
        <v>0.71379999999999999</v>
      </c>
      <c r="I142" s="38">
        <f>D142/7235.3*I10</f>
        <v>7.5136538084115329E-2</v>
      </c>
      <c r="J142" s="37">
        <f t="shared" si="7"/>
        <v>0.78893653808411535</v>
      </c>
      <c r="K142" s="39"/>
      <c r="L142" s="80"/>
      <c r="M142" s="53"/>
      <c r="N142" s="57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10"/>
      <c r="AA142" s="10"/>
    </row>
    <row r="143" spans="1:27" x14ac:dyDescent="0.25">
      <c r="A143" s="35">
        <v>129</v>
      </c>
      <c r="B143" s="4" t="s">
        <v>132</v>
      </c>
      <c r="C143" s="2">
        <v>15705523</v>
      </c>
      <c r="D143" s="14">
        <v>45.4</v>
      </c>
      <c r="E143" s="7">
        <v>11728</v>
      </c>
      <c r="F143" s="7">
        <v>12807</v>
      </c>
      <c r="G143" s="7">
        <f t="shared" si="9"/>
        <v>1079</v>
      </c>
      <c r="H143" s="79">
        <f t="shared" si="8"/>
        <v>0.92793999999999999</v>
      </c>
      <c r="I143" s="38">
        <f>D143/7235.3*I10</f>
        <v>8.1803329233065603E-2</v>
      </c>
      <c r="J143" s="37">
        <f t="shared" si="7"/>
        <v>1.0097433292330655</v>
      </c>
      <c r="K143" s="39"/>
      <c r="L143" s="80"/>
      <c r="M143" s="53"/>
      <c r="N143" s="57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10"/>
      <c r="AA143" s="10"/>
    </row>
    <row r="144" spans="1:27" x14ac:dyDescent="0.25">
      <c r="A144" s="85">
        <v>130</v>
      </c>
      <c r="B144" s="4" t="s">
        <v>141</v>
      </c>
      <c r="C144" s="2">
        <v>15705627</v>
      </c>
      <c r="D144" s="14">
        <v>59.9</v>
      </c>
      <c r="E144" s="7">
        <v>16956</v>
      </c>
      <c r="F144" s="7">
        <v>18431</v>
      </c>
      <c r="G144" s="7">
        <f t="shared" si="9"/>
        <v>1475</v>
      </c>
      <c r="H144" s="79">
        <f t="shared" si="8"/>
        <v>1.2685</v>
      </c>
      <c r="I144" s="38">
        <f>D144/7235.3*I10</f>
        <v>0.10792994319516805</v>
      </c>
      <c r="J144" s="37">
        <f t="shared" ref="J144:J150" si="10">H144+I144</f>
        <v>1.3764299431951681</v>
      </c>
      <c r="K144" s="39"/>
      <c r="L144" s="80"/>
      <c r="M144" s="53"/>
      <c r="N144" s="57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10"/>
      <c r="AA144" s="10"/>
    </row>
    <row r="145" spans="1:27" x14ac:dyDescent="0.25">
      <c r="A145" s="35">
        <v>131</v>
      </c>
      <c r="B145" s="4" t="s">
        <v>133</v>
      </c>
      <c r="C145" s="2">
        <v>15705803</v>
      </c>
      <c r="D145" s="14">
        <v>70.5</v>
      </c>
      <c r="E145" s="7">
        <v>15248</v>
      </c>
      <c r="F145" s="7">
        <v>16503</v>
      </c>
      <c r="G145" s="7">
        <f t="shared" si="9"/>
        <v>1255</v>
      </c>
      <c r="H145" s="79">
        <f t="shared" si="8"/>
        <v>1.0792999999999999</v>
      </c>
      <c r="I145" s="38">
        <f>D145/7235.3*I10</f>
        <v>0.1270293989191878</v>
      </c>
      <c r="J145" s="37">
        <f t="shared" si="10"/>
        <v>1.2063293989191877</v>
      </c>
      <c r="K145" s="39"/>
      <c r="L145" s="80"/>
      <c r="M145" s="53"/>
      <c r="N145" s="57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10"/>
      <c r="AA145" s="10"/>
    </row>
    <row r="146" spans="1:27" x14ac:dyDescent="0.25">
      <c r="A146" s="35">
        <v>132</v>
      </c>
      <c r="B146" s="4" t="s">
        <v>134</v>
      </c>
      <c r="C146" s="2">
        <v>15705824</v>
      </c>
      <c r="D146" s="14">
        <v>45.1</v>
      </c>
      <c r="E146" s="7">
        <v>16059</v>
      </c>
      <c r="F146" s="7">
        <v>17288</v>
      </c>
      <c r="G146" s="7">
        <f t="shared" si="9"/>
        <v>1229</v>
      </c>
      <c r="H146" s="79">
        <f t="shared" si="8"/>
        <v>1.05694</v>
      </c>
      <c r="I146" s="38">
        <f>D146/7235.3*I10</f>
        <v>8.1262778599366939E-2</v>
      </c>
      <c r="J146" s="37">
        <f t="shared" si="10"/>
        <v>1.1382027785993669</v>
      </c>
      <c r="K146" s="39"/>
      <c r="L146" s="80"/>
      <c r="M146" s="53"/>
      <c r="N146" s="57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10"/>
      <c r="AA146" s="10"/>
    </row>
    <row r="147" spans="1:27" x14ac:dyDescent="0.25">
      <c r="A147" s="36">
        <v>133</v>
      </c>
      <c r="B147" s="25" t="s">
        <v>142</v>
      </c>
      <c r="C147" s="2">
        <v>15705693</v>
      </c>
      <c r="D147" s="18">
        <v>70.5</v>
      </c>
      <c r="E147" s="7">
        <v>9407</v>
      </c>
      <c r="F147" s="7">
        <v>10463</v>
      </c>
      <c r="G147" s="7">
        <f t="shared" si="9"/>
        <v>1056</v>
      </c>
      <c r="H147" s="79">
        <f t="shared" si="8"/>
        <v>0.90815999999999997</v>
      </c>
      <c r="I147" s="38">
        <f>D147/7235.3*I10</f>
        <v>0.1270293989191878</v>
      </c>
      <c r="J147" s="37">
        <f t="shared" si="10"/>
        <v>1.0351893989191878</v>
      </c>
      <c r="K147" s="39"/>
      <c r="L147" s="80"/>
      <c r="M147" s="53"/>
      <c r="N147" s="57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10"/>
      <c r="AA147" s="10"/>
    </row>
    <row r="148" spans="1:27" x14ac:dyDescent="0.25">
      <c r="A148" s="35">
        <v>134</v>
      </c>
      <c r="B148" s="4" t="s">
        <v>130</v>
      </c>
      <c r="C148" s="2">
        <v>15705786</v>
      </c>
      <c r="D148" s="14">
        <v>46.9</v>
      </c>
      <c r="E148" s="7">
        <v>12674</v>
      </c>
      <c r="F148" s="7">
        <v>14275</v>
      </c>
      <c r="G148" s="7">
        <f t="shared" si="9"/>
        <v>1601</v>
      </c>
      <c r="H148" s="79">
        <f t="shared" si="8"/>
        <v>1.37686</v>
      </c>
      <c r="I148" s="38">
        <f>D148/7235.3*I10</f>
        <v>8.4506082401558963E-2</v>
      </c>
      <c r="J148" s="37">
        <f t="shared" si="10"/>
        <v>1.4613660824015589</v>
      </c>
      <c r="K148" s="39"/>
      <c r="L148" s="80"/>
      <c r="M148" s="53"/>
      <c r="N148" s="57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10"/>
      <c r="AA148" s="10"/>
    </row>
    <row r="149" spans="1:27" x14ac:dyDescent="0.25">
      <c r="A149" s="35">
        <v>135</v>
      </c>
      <c r="B149" s="4" t="s">
        <v>135</v>
      </c>
      <c r="C149" s="2">
        <v>15705757</v>
      </c>
      <c r="D149" s="14">
        <v>42.3</v>
      </c>
      <c r="E149" s="7">
        <v>12745</v>
      </c>
      <c r="F149" s="7">
        <v>13770</v>
      </c>
      <c r="G149" s="7">
        <f t="shared" si="9"/>
        <v>1025</v>
      </c>
      <c r="H149" s="79">
        <f t="shared" si="8"/>
        <v>0.88149999999999995</v>
      </c>
      <c r="I149" s="38">
        <f>D149/7235.3*I10</f>
        <v>7.621763935151267E-2</v>
      </c>
      <c r="J149" s="37">
        <f t="shared" si="10"/>
        <v>0.95771763935151266</v>
      </c>
      <c r="K149" s="39"/>
      <c r="L149" s="80"/>
      <c r="M149" s="53"/>
      <c r="N149" s="57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10"/>
      <c r="AA149" s="10"/>
    </row>
    <row r="150" spans="1:27" x14ac:dyDescent="0.25">
      <c r="A150" s="35">
        <v>136</v>
      </c>
      <c r="B150" s="4" t="s">
        <v>143</v>
      </c>
      <c r="C150" s="2">
        <v>15705635</v>
      </c>
      <c r="D150" s="14">
        <v>41.2</v>
      </c>
      <c r="E150" s="7">
        <v>11664</v>
      </c>
      <c r="F150" s="7">
        <v>12591</v>
      </c>
      <c r="G150" s="7">
        <f t="shared" si="9"/>
        <v>927</v>
      </c>
      <c r="H150" s="79">
        <f t="shared" si="8"/>
        <v>0.79721999999999993</v>
      </c>
      <c r="I150" s="38">
        <f>D150/7235.3*I10</f>
        <v>7.4235620361284213E-2</v>
      </c>
      <c r="J150" s="37">
        <f t="shared" si="10"/>
        <v>0.8714556203612841</v>
      </c>
      <c r="K150" s="39"/>
      <c r="L150" s="80"/>
      <c r="M150" s="39"/>
      <c r="N150" s="57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10"/>
      <c r="AA150" s="10"/>
    </row>
    <row r="151" spans="1:27" x14ac:dyDescent="0.25">
      <c r="A151" s="174" t="s">
        <v>3</v>
      </c>
      <c r="B151" s="174"/>
      <c r="C151" s="174"/>
      <c r="D151" s="86">
        <f>SUM(D14:D150)</f>
        <v>7235.2999999999984</v>
      </c>
      <c r="E151" s="86">
        <v>712637.48837209307</v>
      </c>
      <c r="F151" s="86">
        <f>SUM(F14:F150)</f>
        <v>1580865</v>
      </c>
      <c r="G151" s="86">
        <f>SUM(G14:G150)</f>
        <v>117133</v>
      </c>
      <c r="H151" s="87">
        <f>SUM(H14:H150)</f>
        <v>100.65918000000001</v>
      </c>
      <c r="I151" s="88">
        <f>SUM(I14:I150)</f>
        <v>13.036819999999993</v>
      </c>
      <c r="J151" s="88">
        <f>SUM(J14:J150)</f>
        <v>113.69599999999993</v>
      </c>
      <c r="K151" s="89"/>
      <c r="L151" s="89"/>
      <c r="M151" s="90"/>
      <c r="N151" s="91"/>
      <c r="O151" s="89"/>
      <c r="P151" s="89"/>
      <c r="Q151" s="39"/>
      <c r="R151" s="39"/>
      <c r="S151" s="39"/>
      <c r="T151" s="39"/>
      <c r="U151" s="39"/>
      <c r="V151" s="39"/>
      <c r="W151" s="39"/>
      <c r="X151" s="39"/>
      <c r="Y151" s="39"/>
      <c r="Z151" s="10"/>
      <c r="AA151" s="10"/>
    </row>
    <row r="152" spans="1:27" x14ac:dyDescent="0.25">
      <c r="A152" s="92"/>
      <c r="B152" s="93"/>
      <c r="C152" s="93"/>
      <c r="D152" s="92"/>
      <c r="E152" s="93"/>
      <c r="F152" s="93"/>
      <c r="G152" s="93"/>
      <c r="H152" s="94"/>
      <c r="I152" s="95"/>
      <c r="J152" s="96"/>
      <c r="K152" s="34"/>
      <c r="L152" s="34"/>
      <c r="M152" s="39"/>
      <c r="N152" s="57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10"/>
      <c r="AA152" s="10"/>
    </row>
    <row r="153" spans="1:27" x14ac:dyDescent="0.25">
      <c r="A153" s="97"/>
      <c r="B153" s="97"/>
      <c r="C153" s="97"/>
      <c r="D153" s="97"/>
      <c r="E153" s="98"/>
      <c r="F153" s="99"/>
      <c r="G153" s="99"/>
      <c r="H153" s="98"/>
      <c r="I153" s="100"/>
      <c r="J153" s="100"/>
      <c r="K153" s="39"/>
      <c r="L153" s="39"/>
      <c r="M153" s="39"/>
      <c r="N153" s="57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10"/>
      <c r="AA153" s="10"/>
    </row>
    <row r="154" spans="1:27" x14ac:dyDescent="0.25">
      <c r="A154" s="92"/>
      <c r="B154" s="101"/>
      <c r="C154" s="92"/>
      <c r="D154" s="92"/>
      <c r="E154" s="101"/>
      <c r="F154" s="101"/>
      <c r="G154" s="101"/>
      <c r="H154" s="101"/>
      <c r="I154" s="95"/>
      <c r="J154" s="96"/>
      <c r="K154" s="39"/>
      <c r="L154" s="39"/>
      <c r="M154" s="39"/>
      <c r="N154" s="57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10"/>
      <c r="AA154" s="10"/>
    </row>
    <row r="155" spans="1:27" x14ac:dyDescent="0.25">
      <c r="A155" s="92"/>
      <c r="B155" s="93"/>
      <c r="C155" s="93"/>
      <c r="D155" s="92"/>
      <c r="E155" s="93"/>
      <c r="F155" s="93"/>
      <c r="G155" s="93"/>
      <c r="H155" s="93"/>
      <c r="I155" s="95"/>
      <c r="J155" s="96"/>
      <c r="K155" s="39"/>
      <c r="L155" s="39"/>
      <c r="M155" s="39"/>
      <c r="N155" s="57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10"/>
      <c r="AA155" s="10"/>
    </row>
    <row r="156" spans="1:27" x14ac:dyDescent="0.25">
      <c r="A156" s="92"/>
      <c r="B156" s="93"/>
      <c r="C156" s="93"/>
      <c r="D156" s="92"/>
      <c r="E156" s="93"/>
      <c r="F156" s="93"/>
      <c r="G156" s="93"/>
      <c r="H156" s="93"/>
      <c r="I156" s="95"/>
      <c r="J156" s="96"/>
      <c r="K156" s="39"/>
      <c r="L156" s="39"/>
      <c r="M156" s="39"/>
      <c r="N156" s="57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10"/>
      <c r="AA156" s="10"/>
    </row>
    <row r="157" spans="1:27" x14ac:dyDescent="0.25">
      <c r="A157" s="92"/>
      <c r="B157" s="93"/>
      <c r="C157" s="93"/>
      <c r="D157" s="92"/>
      <c r="E157" s="93"/>
      <c r="F157" s="93"/>
      <c r="G157" s="93"/>
      <c r="H157" s="93"/>
      <c r="I157" s="95"/>
      <c r="J157" s="96"/>
      <c r="K157" s="39"/>
      <c r="L157" s="39"/>
      <c r="M157" s="39"/>
      <c r="N157" s="57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10"/>
      <c r="AA157" s="10"/>
    </row>
    <row r="158" spans="1:27" x14ac:dyDescent="0.25">
      <c r="A158" s="92"/>
      <c r="B158" s="93"/>
      <c r="C158" s="93"/>
      <c r="D158" s="92"/>
      <c r="E158" s="93"/>
      <c r="F158" s="93"/>
      <c r="G158" s="93"/>
      <c r="H158" s="93"/>
      <c r="I158" s="95"/>
      <c r="J158" s="96"/>
      <c r="K158" s="39"/>
      <c r="L158" s="39"/>
      <c r="M158" s="39"/>
      <c r="N158" s="57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10"/>
      <c r="AA158" s="10"/>
    </row>
    <row r="159" spans="1:27" x14ac:dyDescent="0.25">
      <c r="A159" s="92"/>
      <c r="B159" s="93"/>
      <c r="C159" s="93"/>
      <c r="D159" s="92"/>
      <c r="E159" s="93"/>
      <c r="F159" s="93"/>
      <c r="G159" s="93"/>
      <c r="H159" s="93"/>
      <c r="I159" s="95"/>
      <c r="J159" s="96"/>
      <c r="K159" s="39"/>
      <c r="L159" s="39"/>
      <c r="M159" s="39"/>
      <c r="N159" s="57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10"/>
      <c r="AA159" s="10"/>
    </row>
    <row r="160" spans="1:27" x14ac:dyDescent="0.25">
      <c r="A160" s="92"/>
      <c r="B160" s="93"/>
      <c r="C160" s="93"/>
      <c r="D160" s="92"/>
      <c r="E160" s="93"/>
      <c r="F160" s="93"/>
      <c r="G160" s="93"/>
      <c r="H160" s="93"/>
      <c r="I160" s="95"/>
      <c r="J160" s="96"/>
      <c r="K160" s="39"/>
      <c r="L160" s="39"/>
      <c r="M160" s="39"/>
      <c r="N160" s="57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10"/>
      <c r="AA160" s="10"/>
    </row>
    <row r="161" spans="1:27" x14ac:dyDescent="0.25">
      <c r="A161" s="92"/>
      <c r="B161" s="93"/>
      <c r="C161" s="93"/>
      <c r="D161" s="92"/>
      <c r="E161" s="93"/>
      <c r="F161" s="93"/>
      <c r="G161" s="93"/>
      <c r="H161" s="93"/>
      <c r="I161" s="95"/>
      <c r="J161" s="96"/>
      <c r="K161" s="39"/>
      <c r="L161" s="39"/>
      <c r="M161" s="39"/>
      <c r="N161" s="57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10"/>
      <c r="AA161" s="10"/>
    </row>
    <row r="162" spans="1:27" x14ac:dyDescent="0.25">
      <c r="A162" s="92"/>
      <c r="B162" s="93"/>
      <c r="C162" s="93"/>
      <c r="D162" s="92"/>
      <c r="E162" s="93"/>
      <c r="F162" s="93"/>
      <c r="G162" s="93"/>
      <c r="H162" s="93"/>
      <c r="I162" s="95"/>
      <c r="J162" s="96"/>
      <c r="K162" s="39"/>
      <c r="L162" s="39"/>
      <c r="M162" s="39"/>
      <c r="N162" s="57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10"/>
      <c r="AA162" s="10"/>
    </row>
    <row r="163" spans="1:27" x14ac:dyDescent="0.25">
      <c r="A163" s="92"/>
      <c r="B163" s="93"/>
      <c r="C163" s="93"/>
      <c r="D163" s="92"/>
      <c r="E163" s="93"/>
      <c r="F163" s="93"/>
      <c r="G163" s="93"/>
      <c r="H163" s="93"/>
      <c r="I163" s="95"/>
      <c r="J163" s="96"/>
      <c r="K163" s="39"/>
      <c r="L163" s="39"/>
      <c r="M163" s="39"/>
      <c r="N163" s="57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10"/>
      <c r="AA163" s="10"/>
    </row>
    <row r="164" spans="1:27" x14ac:dyDescent="0.25">
      <c r="A164" s="92"/>
      <c r="B164" s="93"/>
      <c r="C164" s="93"/>
      <c r="D164" s="92"/>
      <c r="E164" s="93"/>
      <c r="F164" s="93"/>
      <c r="G164" s="93"/>
      <c r="H164" s="93"/>
      <c r="I164" s="95"/>
      <c r="J164" s="96"/>
      <c r="K164" s="39"/>
      <c r="L164" s="39"/>
      <c r="M164" s="39"/>
      <c r="N164" s="57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10"/>
      <c r="AA164" s="10"/>
    </row>
    <row r="165" spans="1:27" x14ac:dyDescent="0.25">
      <c r="A165" s="92"/>
      <c r="B165" s="93"/>
      <c r="C165" s="93"/>
      <c r="D165" s="92"/>
      <c r="E165" s="93"/>
      <c r="F165" s="93"/>
      <c r="G165" s="93"/>
      <c r="H165" s="93"/>
      <c r="I165" s="95"/>
      <c r="J165" s="96"/>
      <c r="K165" s="39"/>
      <c r="L165" s="39"/>
      <c r="M165" s="39"/>
      <c r="N165" s="57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10"/>
      <c r="AA165" s="10"/>
    </row>
    <row r="166" spans="1:27" x14ac:dyDescent="0.25">
      <c r="A166" s="92"/>
      <c r="B166" s="93"/>
      <c r="C166" s="93"/>
      <c r="D166" s="92"/>
      <c r="E166" s="93"/>
      <c r="F166" s="93"/>
      <c r="G166" s="93"/>
      <c r="H166" s="93"/>
      <c r="I166" s="95"/>
      <c r="J166" s="96"/>
      <c r="K166" s="39"/>
      <c r="L166" s="39"/>
      <c r="M166" s="39"/>
      <c r="N166" s="57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10"/>
      <c r="AA166" s="10"/>
    </row>
    <row r="167" spans="1:27" x14ac:dyDescent="0.25">
      <c r="A167" s="92"/>
      <c r="B167" s="93"/>
      <c r="C167" s="93"/>
      <c r="D167" s="92"/>
      <c r="E167" s="93"/>
      <c r="F167" s="93"/>
      <c r="G167" s="93"/>
      <c r="H167" s="93"/>
      <c r="I167" s="95"/>
      <c r="J167" s="96"/>
      <c r="K167" s="39"/>
      <c r="L167" s="39"/>
      <c r="M167" s="39"/>
      <c r="N167" s="57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10"/>
      <c r="AA167" s="10"/>
    </row>
    <row r="168" spans="1:27" x14ac:dyDescent="0.25">
      <c r="A168" s="92"/>
      <c r="B168" s="93"/>
      <c r="C168" s="93"/>
      <c r="D168" s="92"/>
      <c r="E168" s="93"/>
      <c r="F168" s="93"/>
      <c r="G168" s="93"/>
      <c r="H168" s="93"/>
      <c r="I168" s="95"/>
      <c r="J168" s="96"/>
      <c r="K168" s="39"/>
      <c r="L168" s="39"/>
      <c r="M168" s="39"/>
      <c r="N168" s="57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10"/>
      <c r="AA168" s="10"/>
    </row>
    <row r="169" spans="1:27" x14ac:dyDescent="0.25">
      <c r="A169" s="92"/>
      <c r="B169" s="93"/>
      <c r="C169" s="93"/>
      <c r="D169" s="92"/>
      <c r="E169" s="93"/>
      <c r="F169" s="93"/>
      <c r="G169" s="93"/>
      <c r="H169" s="93"/>
      <c r="I169" s="95"/>
      <c r="J169" s="96"/>
      <c r="K169" s="39"/>
      <c r="L169" s="39"/>
      <c r="M169" s="39"/>
      <c r="N169" s="57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10"/>
      <c r="AA169" s="10"/>
    </row>
    <row r="170" spans="1:27" x14ac:dyDescent="0.25">
      <c r="A170" s="92"/>
      <c r="B170" s="93"/>
      <c r="C170" s="93"/>
      <c r="D170" s="92"/>
      <c r="E170" s="93"/>
      <c r="F170" s="93"/>
      <c r="G170" s="93"/>
      <c r="H170" s="93"/>
      <c r="I170" s="95"/>
      <c r="J170" s="96"/>
      <c r="K170" s="39"/>
      <c r="L170" s="39"/>
      <c r="M170" s="39"/>
      <c r="N170" s="57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10"/>
      <c r="AA170" s="10"/>
    </row>
    <row r="171" spans="1:27" x14ac:dyDescent="0.25">
      <c r="A171" s="92"/>
      <c r="B171" s="93"/>
      <c r="C171" s="93"/>
      <c r="D171" s="92"/>
      <c r="E171" s="93"/>
      <c r="F171" s="93"/>
      <c r="G171" s="93"/>
      <c r="H171" s="93"/>
      <c r="I171" s="95"/>
      <c r="J171" s="96"/>
      <c r="K171" s="39"/>
      <c r="L171" s="39"/>
      <c r="M171" s="39"/>
      <c r="N171" s="57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10"/>
      <c r="AA171" s="10"/>
    </row>
    <row r="172" spans="1:27" x14ac:dyDescent="0.25">
      <c r="A172" s="92"/>
      <c r="B172" s="93"/>
      <c r="C172" s="93"/>
      <c r="D172" s="92"/>
      <c r="E172" s="93"/>
      <c r="F172" s="93"/>
      <c r="G172" s="93"/>
      <c r="H172" s="93"/>
      <c r="I172" s="95"/>
      <c r="J172" s="96"/>
      <c r="K172" s="39"/>
      <c r="L172" s="39"/>
      <c r="M172" s="39"/>
      <c r="N172" s="57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10"/>
      <c r="AA172" s="10"/>
    </row>
    <row r="173" spans="1:27" x14ac:dyDescent="0.25">
      <c r="A173" s="92"/>
      <c r="B173" s="93"/>
      <c r="C173" s="93"/>
      <c r="D173" s="92"/>
      <c r="E173" s="93"/>
      <c r="F173" s="93"/>
      <c r="G173" s="93"/>
      <c r="H173" s="93"/>
      <c r="I173" s="95"/>
      <c r="J173" s="96"/>
      <c r="K173" s="39"/>
      <c r="L173" s="39"/>
      <c r="M173" s="39"/>
      <c r="N173" s="57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10"/>
      <c r="AA173" s="10"/>
    </row>
    <row r="174" spans="1:27" x14ac:dyDescent="0.25">
      <c r="A174" s="92"/>
      <c r="B174" s="93"/>
      <c r="C174" s="93"/>
      <c r="D174" s="92"/>
      <c r="E174" s="93"/>
      <c r="F174" s="93"/>
      <c r="G174" s="93"/>
      <c r="H174" s="93"/>
      <c r="I174" s="95"/>
      <c r="J174" s="96"/>
      <c r="K174" s="39"/>
      <c r="L174" s="39"/>
      <c r="M174" s="39"/>
      <c r="N174" s="57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10"/>
      <c r="AA174" s="10"/>
    </row>
    <row r="175" spans="1:27" x14ac:dyDescent="0.25">
      <c r="A175" s="92"/>
      <c r="B175" s="93"/>
      <c r="C175" s="93"/>
      <c r="D175" s="92"/>
      <c r="E175" s="93"/>
      <c r="F175" s="93"/>
      <c r="G175" s="93"/>
      <c r="H175" s="93"/>
      <c r="I175" s="95"/>
      <c r="J175" s="96"/>
      <c r="K175" s="39"/>
      <c r="L175" s="39"/>
      <c r="M175" s="39"/>
      <c r="N175" s="57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10"/>
      <c r="AA175" s="10"/>
    </row>
    <row r="176" spans="1:27" x14ac:dyDescent="0.25">
      <c r="A176" s="92"/>
      <c r="B176" s="93"/>
      <c r="C176" s="93"/>
      <c r="D176" s="92"/>
      <c r="E176" s="93"/>
      <c r="F176" s="93"/>
      <c r="G176" s="93"/>
      <c r="H176" s="93"/>
      <c r="I176" s="95"/>
      <c r="J176" s="96"/>
      <c r="K176" s="39"/>
      <c r="L176" s="39"/>
      <c r="M176" s="39"/>
      <c r="N176" s="57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10"/>
      <c r="AA176" s="10"/>
    </row>
    <row r="177" spans="1:27" x14ac:dyDescent="0.25">
      <c r="A177" s="92"/>
      <c r="B177" s="93"/>
      <c r="C177" s="93"/>
      <c r="D177" s="92"/>
      <c r="E177" s="93"/>
      <c r="F177" s="93"/>
      <c r="G177" s="93"/>
      <c r="H177" s="93"/>
      <c r="I177" s="95"/>
      <c r="J177" s="96"/>
      <c r="K177" s="39"/>
      <c r="L177" s="39"/>
      <c r="M177" s="39"/>
      <c r="N177" s="57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10"/>
      <c r="AA177" s="10"/>
    </row>
    <row r="178" spans="1:27" x14ac:dyDescent="0.25">
      <c r="A178" s="92"/>
      <c r="B178" s="93"/>
      <c r="C178" s="93"/>
      <c r="D178" s="92"/>
      <c r="E178" s="93"/>
      <c r="F178" s="93"/>
      <c r="G178" s="93"/>
      <c r="H178" s="93"/>
      <c r="I178" s="95"/>
      <c r="J178" s="96"/>
      <c r="K178" s="39"/>
      <c r="L178" s="39"/>
      <c r="M178" s="39"/>
      <c r="N178" s="57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10"/>
      <c r="AA178" s="10"/>
    </row>
    <row r="179" spans="1:27" x14ac:dyDescent="0.25">
      <c r="A179" s="92"/>
      <c r="B179" s="93"/>
      <c r="C179" s="93"/>
      <c r="D179" s="92"/>
      <c r="E179" s="93"/>
      <c r="F179" s="93"/>
      <c r="G179" s="93"/>
      <c r="H179" s="93"/>
      <c r="I179" s="95"/>
      <c r="J179" s="96"/>
      <c r="K179" s="39"/>
      <c r="L179" s="39"/>
      <c r="M179" s="39"/>
      <c r="N179" s="57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10"/>
      <c r="AA179" s="10"/>
    </row>
    <row r="180" spans="1:27" x14ac:dyDescent="0.25">
      <c r="A180" s="92"/>
      <c r="B180" s="93"/>
      <c r="C180" s="93"/>
      <c r="D180" s="92"/>
      <c r="E180" s="93"/>
      <c r="F180" s="93"/>
      <c r="G180" s="93"/>
      <c r="H180" s="93"/>
      <c r="I180" s="95"/>
      <c r="J180" s="96"/>
      <c r="K180" s="39"/>
      <c r="L180" s="39"/>
      <c r="M180" s="39"/>
      <c r="N180" s="57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10"/>
      <c r="AA180" s="10"/>
    </row>
    <row r="181" spans="1:27" x14ac:dyDescent="0.25">
      <c r="A181" s="92"/>
      <c r="B181" s="93"/>
      <c r="C181" s="93"/>
      <c r="D181" s="92"/>
      <c r="E181" s="93"/>
      <c r="F181" s="93"/>
      <c r="G181" s="93"/>
      <c r="H181" s="93"/>
      <c r="I181" s="95"/>
      <c r="J181" s="96"/>
      <c r="K181" s="39"/>
      <c r="L181" s="39"/>
      <c r="M181" s="39"/>
      <c r="N181" s="57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10"/>
      <c r="AA181" s="10"/>
    </row>
    <row r="182" spans="1:27" x14ac:dyDescent="0.25">
      <c r="A182" s="92"/>
      <c r="B182" s="93"/>
      <c r="C182" s="93"/>
      <c r="D182" s="92"/>
      <c r="E182" s="93"/>
      <c r="F182" s="93"/>
      <c r="G182" s="93"/>
      <c r="H182" s="93"/>
      <c r="I182" s="95"/>
      <c r="J182" s="96"/>
      <c r="K182" s="39"/>
      <c r="L182" s="39"/>
      <c r="M182" s="39"/>
      <c r="N182" s="57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10"/>
      <c r="AA182" s="10"/>
    </row>
    <row r="183" spans="1:27" x14ac:dyDescent="0.25">
      <c r="A183" s="92"/>
      <c r="B183" s="93"/>
      <c r="C183" s="93"/>
      <c r="D183" s="92"/>
      <c r="E183" s="93"/>
      <c r="F183" s="93"/>
      <c r="G183" s="93"/>
      <c r="H183" s="93"/>
      <c r="I183" s="95"/>
      <c r="J183" s="96"/>
      <c r="K183" s="39"/>
      <c r="L183" s="39"/>
      <c r="M183" s="39"/>
      <c r="N183" s="57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10"/>
      <c r="AA183" s="10"/>
    </row>
    <row r="184" spans="1:27" x14ac:dyDescent="0.25">
      <c r="A184" s="92"/>
      <c r="B184" s="93"/>
      <c r="C184" s="93"/>
      <c r="D184" s="92"/>
      <c r="E184" s="93"/>
      <c r="F184" s="93"/>
      <c r="G184" s="93"/>
      <c r="H184" s="93"/>
      <c r="I184" s="95"/>
      <c r="J184" s="96"/>
      <c r="K184" s="39"/>
      <c r="L184" s="39"/>
      <c r="M184" s="39"/>
      <c r="N184" s="57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10"/>
      <c r="AA184" s="10"/>
    </row>
    <row r="185" spans="1:27" x14ac:dyDescent="0.25">
      <c r="A185" s="92"/>
      <c r="B185" s="93"/>
      <c r="C185" s="93"/>
      <c r="D185" s="92"/>
      <c r="E185" s="93"/>
      <c r="F185" s="93"/>
      <c r="G185" s="93"/>
      <c r="H185" s="93"/>
      <c r="I185" s="95"/>
      <c r="J185" s="96"/>
      <c r="K185" s="39"/>
      <c r="L185" s="39"/>
      <c r="M185" s="39"/>
      <c r="N185" s="57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10"/>
      <c r="AA185" s="10"/>
    </row>
    <row r="186" spans="1:27" x14ac:dyDescent="0.25">
      <c r="A186" s="92"/>
      <c r="B186" s="93"/>
      <c r="C186" s="93"/>
      <c r="D186" s="92"/>
      <c r="E186" s="93"/>
      <c r="F186" s="93"/>
      <c r="G186" s="93"/>
      <c r="H186" s="93"/>
      <c r="I186" s="95"/>
      <c r="J186" s="96"/>
      <c r="K186" s="39"/>
      <c r="L186" s="39"/>
      <c r="M186" s="39"/>
      <c r="N186" s="57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10"/>
      <c r="AA186" s="10"/>
    </row>
    <row r="187" spans="1:27" x14ac:dyDescent="0.25">
      <c r="K187" s="10"/>
      <c r="L187" s="10"/>
      <c r="M187" s="10"/>
      <c r="N187" s="6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</row>
    <row r="188" spans="1:27" x14ac:dyDescent="0.25">
      <c r="K188" s="10"/>
      <c r="L188" s="10"/>
      <c r="M188" s="10"/>
      <c r="N188" s="6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</row>
    <row r="189" spans="1:27" x14ac:dyDescent="0.25">
      <c r="K189" s="10"/>
      <c r="L189" s="10"/>
      <c r="M189" s="10"/>
      <c r="N189" s="6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</row>
    <row r="190" spans="1:27" x14ac:dyDescent="0.25">
      <c r="K190" s="10"/>
      <c r="L190" s="10"/>
      <c r="M190" s="10"/>
      <c r="N190" s="6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</row>
    <row r="191" spans="1:27" x14ac:dyDescent="0.25">
      <c r="K191" s="32"/>
      <c r="L191" s="32"/>
      <c r="M191" s="32"/>
      <c r="N191" s="33"/>
      <c r="O191" s="32"/>
      <c r="P191" s="32"/>
      <c r="Q191" s="32"/>
      <c r="R191" s="32"/>
      <c r="S191" s="32"/>
      <c r="T191" s="32"/>
      <c r="U191" s="32"/>
      <c r="V191" s="32"/>
      <c r="W191" s="32"/>
    </row>
    <row r="192" spans="1:27" x14ac:dyDescent="0.25">
      <c r="K192" s="32"/>
      <c r="L192" s="32"/>
      <c r="M192" s="32"/>
      <c r="N192" s="33"/>
      <c r="O192" s="32"/>
      <c r="P192" s="32"/>
      <c r="Q192" s="32"/>
      <c r="R192" s="32"/>
      <c r="S192" s="32"/>
      <c r="T192" s="32"/>
      <c r="U192" s="32"/>
      <c r="V192" s="32"/>
      <c r="W192" s="32"/>
    </row>
  </sheetData>
  <mergeCells count="16">
    <mergeCell ref="N83:S83"/>
    <mergeCell ref="Q94:Y94"/>
    <mergeCell ref="A151:C151"/>
    <mergeCell ref="A1:M1"/>
    <mergeCell ref="A3:M3"/>
    <mergeCell ref="A4:M4"/>
    <mergeCell ref="A6:I6"/>
    <mergeCell ref="L6:M10"/>
    <mergeCell ref="A7:E7"/>
    <mergeCell ref="F7:H7"/>
    <mergeCell ref="A8:E8"/>
    <mergeCell ref="F8:H8"/>
    <mergeCell ref="A9:E10"/>
    <mergeCell ref="F9:H9"/>
    <mergeCell ref="F10:H10"/>
    <mergeCell ref="L12:M12"/>
  </mergeCells>
  <pageMargins left="0.70866141732283472" right="0.31496062992125984" top="0.74803149606299213" bottom="0" header="0.31496062992125984" footer="0"/>
  <pageSetup paperSize="9" scale="5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92"/>
  <sheetViews>
    <sheetView workbookViewId="0">
      <selection activeCell="N160" sqref="N160"/>
    </sheetView>
  </sheetViews>
  <sheetFormatPr defaultRowHeight="15" x14ac:dyDescent="0.25"/>
  <cols>
    <col min="1" max="1" width="4.85546875" style="28" customWidth="1"/>
    <col min="2" max="2" width="16.140625" style="1" customWidth="1"/>
    <col min="3" max="3" width="11.7109375" style="1" customWidth="1"/>
    <col min="4" max="4" width="7.5703125" style="28" customWidth="1"/>
    <col min="5" max="5" width="9.5703125" style="1" customWidth="1"/>
    <col min="6" max="6" width="9.7109375" style="1" customWidth="1"/>
    <col min="7" max="7" width="9.140625" style="1" customWidth="1"/>
    <col min="8" max="8" width="8.5703125" style="31" customWidth="1"/>
    <col min="9" max="9" width="10.42578125" style="29" customWidth="1"/>
    <col min="10" max="10" width="9.42578125" style="30" customWidth="1"/>
    <col min="11" max="11" width="2.140625" style="9" customWidth="1"/>
    <col min="12" max="12" width="16.85546875" style="9" customWidth="1"/>
    <col min="13" max="13" width="16.140625" style="9" customWidth="1"/>
    <col min="14" max="14" width="13.5703125" style="5" customWidth="1"/>
    <col min="15" max="18" width="9.140625" style="9"/>
    <col min="19" max="19" width="10.7109375" style="9" customWidth="1"/>
    <col min="20" max="25" width="9.140625" style="9"/>
    <col min="26" max="27" width="9.140625" style="1"/>
  </cols>
  <sheetData>
    <row r="1" spans="1:27" ht="20.25" x14ac:dyDescent="0.3">
      <c r="A1" s="175" t="s">
        <v>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27" ht="20.25" x14ac:dyDescent="0.3">
      <c r="A2" s="58"/>
      <c r="B2" s="102"/>
      <c r="C2" s="102"/>
      <c r="D2" s="58"/>
      <c r="E2" s="102"/>
      <c r="F2" s="102"/>
      <c r="G2" s="102"/>
      <c r="H2" s="102"/>
      <c r="I2" s="60"/>
      <c r="J2" s="61"/>
      <c r="K2" s="62"/>
      <c r="L2" s="62"/>
      <c r="M2" s="62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7" ht="18.75" x14ac:dyDescent="0.25">
      <c r="A3" s="176" t="s">
        <v>18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O3" s="39"/>
      <c r="P3" s="39"/>
      <c r="Q3" s="39"/>
      <c r="R3" s="39"/>
      <c r="S3" s="39"/>
      <c r="T3" s="39"/>
      <c r="U3" s="39"/>
      <c r="V3" s="39"/>
      <c r="W3" s="39"/>
      <c r="X3" s="39"/>
    </row>
    <row r="4" spans="1:27" ht="18.75" x14ac:dyDescent="0.25">
      <c r="A4" s="176" t="s">
        <v>161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O4" s="39"/>
      <c r="P4" s="39"/>
      <c r="Q4" s="39"/>
      <c r="R4" s="39"/>
      <c r="S4" s="39"/>
      <c r="T4" s="39"/>
      <c r="U4" s="39"/>
      <c r="V4" s="39"/>
      <c r="W4" s="39"/>
      <c r="X4" s="39"/>
    </row>
    <row r="5" spans="1:27" ht="18.75" x14ac:dyDescent="0.25">
      <c r="A5" s="103"/>
      <c r="B5" s="103"/>
      <c r="C5" s="103"/>
      <c r="D5" s="103"/>
      <c r="E5" s="103"/>
      <c r="F5" s="103"/>
      <c r="G5" s="103"/>
      <c r="H5" s="103"/>
      <c r="I5" s="103"/>
      <c r="J5" s="63"/>
      <c r="K5" s="63"/>
      <c r="L5" s="63"/>
      <c r="M5" s="63"/>
      <c r="O5" s="39"/>
      <c r="P5" s="39"/>
      <c r="Q5" s="39"/>
      <c r="R5" s="39"/>
      <c r="S5" s="39"/>
      <c r="T5" s="39"/>
      <c r="U5" s="39"/>
      <c r="V5" s="39"/>
      <c r="W5" s="39"/>
      <c r="X5" s="39"/>
    </row>
    <row r="6" spans="1:27" ht="36" x14ac:dyDescent="0.25">
      <c r="A6" s="177" t="s">
        <v>9</v>
      </c>
      <c r="B6" s="178"/>
      <c r="C6" s="178"/>
      <c r="D6" s="178"/>
      <c r="E6" s="178"/>
      <c r="F6" s="178"/>
      <c r="G6" s="178"/>
      <c r="H6" s="178"/>
      <c r="I6" s="179"/>
      <c r="J6" s="64"/>
      <c r="K6" s="65" t="s">
        <v>12</v>
      </c>
      <c r="L6" s="180" t="s">
        <v>13</v>
      </c>
      <c r="M6" s="180"/>
      <c r="O6" s="39"/>
      <c r="P6" s="39"/>
      <c r="Q6" s="39"/>
      <c r="R6" s="39"/>
      <c r="S6" s="39"/>
      <c r="T6" s="39"/>
      <c r="U6" s="39"/>
      <c r="V6" s="39"/>
      <c r="W6" s="39"/>
      <c r="X6" s="39"/>
    </row>
    <row r="7" spans="1:27" ht="48" x14ac:dyDescent="0.25">
      <c r="A7" s="181" t="s">
        <v>4</v>
      </c>
      <c r="B7" s="181"/>
      <c r="C7" s="181"/>
      <c r="D7" s="181"/>
      <c r="E7" s="181"/>
      <c r="F7" s="181" t="s">
        <v>5</v>
      </c>
      <c r="G7" s="181"/>
      <c r="H7" s="181"/>
      <c r="I7" s="104" t="s">
        <v>153</v>
      </c>
      <c r="J7" s="67"/>
      <c r="K7" s="65"/>
      <c r="L7" s="180"/>
      <c r="M7" s="180"/>
      <c r="O7" s="39"/>
      <c r="P7" s="39"/>
      <c r="Q7" s="39"/>
      <c r="R7" s="39"/>
      <c r="S7" s="39"/>
      <c r="T7" s="39"/>
      <c r="U7" s="39"/>
      <c r="V7" s="39"/>
      <c r="W7" s="39"/>
      <c r="X7" s="39"/>
    </row>
    <row r="8" spans="1:27" x14ac:dyDescent="0.25">
      <c r="A8" s="182" t="s">
        <v>16</v>
      </c>
      <c r="B8" s="182"/>
      <c r="C8" s="182"/>
      <c r="D8" s="182"/>
      <c r="E8" s="182"/>
      <c r="F8" s="181" t="s">
        <v>17</v>
      </c>
      <c r="G8" s="181"/>
      <c r="H8" s="181"/>
      <c r="I8" s="68">
        <v>96.625</v>
      </c>
      <c r="J8" s="69"/>
      <c r="K8" s="65"/>
      <c r="L8" s="180"/>
      <c r="M8" s="180"/>
      <c r="O8" s="39"/>
      <c r="P8" s="39"/>
      <c r="Q8" s="39"/>
      <c r="R8" s="39"/>
      <c r="S8" s="39"/>
      <c r="T8" s="39"/>
      <c r="U8" s="39"/>
      <c r="V8" s="39"/>
      <c r="W8" s="39"/>
      <c r="X8" s="39"/>
    </row>
    <row r="9" spans="1:27" x14ac:dyDescent="0.25">
      <c r="A9" s="183" t="s">
        <v>6</v>
      </c>
      <c r="B9" s="183"/>
      <c r="C9" s="183"/>
      <c r="D9" s="183"/>
      <c r="E9" s="183"/>
      <c r="F9" s="181" t="s">
        <v>10</v>
      </c>
      <c r="G9" s="181"/>
      <c r="H9" s="181"/>
      <c r="I9" s="68">
        <f>H151</f>
        <v>86.229239999999962</v>
      </c>
      <c r="J9" s="69"/>
      <c r="K9" s="65"/>
      <c r="L9" s="180"/>
      <c r="M9" s="180"/>
      <c r="O9" s="39"/>
      <c r="P9" s="39"/>
      <c r="Q9" s="39"/>
      <c r="R9" s="39"/>
      <c r="S9" s="39"/>
      <c r="T9" s="39"/>
      <c r="U9" s="39"/>
      <c r="V9" s="39"/>
      <c r="W9" s="39"/>
      <c r="X9" s="39"/>
    </row>
    <row r="10" spans="1:27" x14ac:dyDescent="0.25">
      <c r="A10" s="183"/>
      <c r="B10" s="183"/>
      <c r="C10" s="183"/>
      <c r="D10" s="183"/>
      <c r="E10" s="183"/>
      <c r="F10" s="181" t="s">
        <v>11</v>
      </c>
      <c r="G10" s="181"/>
      <c r="H10" s="181"/>
      <c r="I10" s="68">
        <f>I8-I9</f>
        <v>10.395760000000038</v>
      </c>
      <c r="J10" s="69"/>
      <c r="K10" s="65"/>
      <c r="L10" s="180"/>
      <c r="M10" s="180"/>
      <c r="O10" s="39"/>
      <c r="P10" s="39"/>
      <c r="Q10" s="39"/>
      <c r="R10" s="39"/>
      <c r="S10" s="39"/>
      <c r="T10" s="39"/>
      <c r="U10" s="39"/>
      <c r="V10" s="39"/>
      <c r="W10" s="39"/>
      <c r="X10" s="39"/>
    </row>
    <row r="11" spans="1:27" x14ac:dyDescent="0.25">
      <c r="A11" s="64"/>
      <c r="B11" s="70"/>
      <c r="C11" s="70"/>
      <c r="D11" s="64"/>
      <c r="E11" s="70"/>
      <c r="F11" s="64"/>
      <c r="G11" s="64"/>
      <c r="H11" s="64"/>
      <c r="I11" s="71"/>
      <c r="J11" s="69"/>
      <c r="K11" s="65"/>
      <c r="L11" s="72"/>
      <c r="M11" s="72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7" x14ac:dyDescent="0.25">
      <c r="A12" s="64"/>
      <c r="B12" s="70"/>
      <c r="C12" s="70"/>
      <c r="D12" s="64"/>
      <c r="E12" s="70"/>
      <c r="F12" s="64"/>
      <c r="G12" s="64"/>
      <c r="H12" s="64"/>
      <c r="I12" s="71"/>
      <c r="J12" s="69"/>
      <c r="K12" s="65"/>
      <c r="L12" s="184" t="s">
        <v>14</v>
      </c>
      <c r="M12" s="184"/>
      <c r="N12" s="6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10"/>
      <c r="Z12" s="10"/>
      <c r="AA12" s="10"/>
    </row>
    <row r="13" spans="1:27" ht="42.75" customHeight="1" x14ac:dyDescent="0.25">
      <c r="A13" s="73" t="s">
        <v>0</v>
      </c>
      <c r="B13" s="73"/>
      <c r="C13" s="74" t="s">
        <v>1</v>
      </c>
      <c r="D13" s="73" t="s">
        <v>2</v>
      </c>
      <c r="E13" s="75" t="s">
        <v>151</v>
      </c>
      <c r="F13" s="75" t="s">
        <v>152</v>
      </c>
      <c r="G13" s="75" t="s">
        <v>144</v>
      </c>
      <c r="H13" s="75" t="s">
        <v>145</v>
      </c>
      <c r="I13" s="76" t="s">
        <v>7</v>
      </c>
      <c r="J13" s="77" t="s">
        <v>15</v>
      </c>
      <c r="K13" s="78"/>
      <c r="L13" s="40"/>
      <c r="M13" s="40"/>
      <c r="N13" s="11"/>
      <c r="O13" s="40"/>
      <c r="P13" s="40"/>
      <c r="Q13" s="39"/>
      <c r="R13" s="39"/>
      <c r="S13" s="39"/>
      <c r="T13" s="39"/>
      <c r="U13" s="39"/>
      <c r="V13" s="39"/>
      <c r="W13" s="39"/>
      <c r="X13" s="39"/>
      <c r="Y13" s="10"/>
      <c r="Z13" s="10"/>
      <c r="AA13" s="10"/>
    </row>
    <row r="14" spans="1:27" x14ac:dyDescent="0.25">
      <c r="A14" s="35">
        <v>1</v>
      </c>
      <c r="B14" s="4" t="s">
        <v>19</v>
      </c>
      <c r="C14" s="2">
        <v>15705629</v>
      </c>
      <c r="D14" s="12">
        <v>45.2</v>
      </c>
      <c r="E14" s="7">
        <v>13891</v>
      </c>
      <c r="F14" s="7">
        <v>14754</v>
      </c>
      <c r="G14" s="7">
        <f t="shared" ref="G14:G77" si="0">F14-E14</f>
        <v>863</v>
      </c>
      <c r="H14" s="79">
        <f t="shared" ref="H14:H35" si="1">G14*0.00086</f>
        <v>0.74217999999999995</v>
      </c>
      <c r="I14" s="38">
        <f>D14/7235.3*I10</f>
        <v>6.494386576921507E-2</v>
      </c>
      <c r="J14" s="37">
        <f>H14+I14</f>
        <v>0.80712386576921502</v>
      </c>
      <c r="K14" s="39"/>
      <c r="L14" s="109"/>
      <c r="M14" s="53"/>
      <c r="N14" s="10"/>
      <c r="O14" s="39"/>
      <c r="P14" s="39"/>
      <c r="Q14" s="39"/>
      <c r="R14" s="39"/>
      <c r="T14" s="39"/>
      <c r="U14" s="39"/>
      <c r="V14" s="39"/>
      <c r="W14" s="39"/>
      <c r="X14" s="39"/>
      <c r="Y14" s="10"/>
      <c r="Z14" s="10"/>
      <c r="AA14" s="10"/>
    </row>
    <row r="15" spans="1:27" x14ac:dyDescent="0.25">
      <c r="A15" s="35">
        <v>2</v>
      </c>
      <c r="B15" s="16" t="s">
        <v>20</v>
      </c>
      <c r="C15" s="2">
        <v>15705811</v>
      </c>
      <c r="D15" s="12">
        <v>62</v>
      </c>
      <c r="E15" s="7">
        <v>11514</v>
      </c>
      <c r="F15" s="7">
        <v>11575</v>
      </c>
      <c r="G15" s="7">
        <f t="shared" si="0"/>
        <v>61</v>
      </c>
      <c r="H15" s="79">
        <f t="shared" si="1"/>
        <v>5.246E-2</v>
      </c>
      <c r="I15" s="38">
        <f>D15/7235.3*I10</f>
        <v>8.9082293754233058E-2</v>
      </c>
      <c r="J15" s="37">
        <f t="shared" ref="J15:J79" si="2">H15+I15</f>
        <v>0.14154229375423305</v>
      </c>
      <c r="K15" s="39"/>
      <c r="L15" s="109"/>
      <c r="M15" s="53"/>
      <c r="N15" s="10"/>
      <c r="O15" s="39"/>
      <c r="P15" s="39"/>
      <c r="Q15" s="39"/>
      <c r="R15" s="39"/>
      <c r="T15" s="39"/>
      <c r="U15" s="39"/>
      <c r="V15" s="39"/>
      <c r="W15" s="39"/>
      <c r="X15" s="39"/>
      <c r="Y15" s="10"/>
      <c r="Z15" s="10"/>
      <c r="AA15" s="10"/>
    </row>
    <row r="16" spans="1:27" x14ac:dyDescent="0.25">
      <c r="A16" s="35">
        <v>3</v>
      </c>
      <c r="B16" s="16" t="s">
        <v>21</v>
      </c>
      <c r="C16" s="2">
        <v>15705722</v>
      </c>
      <c r="D16" s="12">
        <v>72.7</v>
      </c>
      <c r="E16" s="7">
        <v>16494</v>
      </c>
      <c r="F16" s="7">
        <v>17737</v>
      </c>
      <c r="G16" s="7">
        <f t="shared" si="0"/>
        <v>1243</v>
      </c>
      <c r="H16" s="79">
        <f t="shared" si="1"/>
        <v>1.06898</v>
      </c>
      <c r="I16" s="38">
        <f>D16/7235.3*I10</f>
        <v>0.10445617348278617</v>
      </c>
      <c r="J16" s="37">
        <f t="shared" si="2"/>
        <v>1.1734361734827863</v>
      </c>
      <c r="K16" s="39"/>
      <c r="L16" s="109"/>
      <c r="M16" s="53"/>
      <c r="N16" s="10"/>
      <c r="O16" s="39"/>
      <c r="P16" s="39"/>
      <c r="Q16" s="39"/>
      <c r="R16" s="39"/>
      <c r="T16" s="39"/>
      <c r="U16" s="39"/>
      <c r="V16" s="39"/>
      <c r="W16" s="39"/>
      <c r="X16" s="39"/>
      <c r="Y16" s="10"/>
      <c r="Z16" s="10"/>
      <c r="AA16" s="10"/>
    </row>
    <row r="17" spans="1:27" x14ac:dyDescent="0.25">
      <c r="A17" s="35">
        <v>4</v>
      </c>
      <c r="B17" s="16" t="s">
        <v>148</v>
      </c>
      <c r="C17" s="2">
        <v>15705532</v>
      </c>
      <c r="D17" s="14">
        <v>46.9</v>
      </c>
      <c r="E17" s="7">
        <v>3724</v>
      </c>
      <c r="F17" s="7">
        <v>4649</v>
      </c>
      <c r="G17" s="7">
        <f t="shared" si="0"/>
        <v>925</v>
      </c>
      <c r="H17" s="79">
        <f t="shared" si="1"/>
        <v>0.79549999999999998</v>
      </c>
      <c r="I17" s="38">
        <f>D17/7235.3*I10</f>
        <v>6.7386444791508543E-2</v>
      </c>
      <c r="J17" s="37">
        <f t="shared" si="2"/>
        <v>0.86288644479150856</v>
      </c>
      <c r="K17" s="39"/>
      <c r="L17" s="109"/>
      <c r="M17" s="53"/>
      <c r="N17" s="10"/>
      <c r="O17" s="39"/>
      <c r="P17" s="39"/>
      <c r="Q17" s="39"/>
      <c r="R17" s="39"/>
      <c r="T17" s="39"/>
      <c r="U17" s="39"/>
      <c r="V17" s="39"/>
      <c r="W17" s="39"/>
      <c r="X17" s="39"/>
      <c r="Y17" s="10"/>
      <c r="Z17" s="10"/>
      <c r="AA17" s="10"/>
    </row>
    <row r="18" spans="1:27" x14ac:dyDescent="0.25">
      <c r="A18" s="36">
        <v>5</v>
      </c>
      <c r="B18" s="16" t="s">
        <v>22</v>
      </c>
      <c r="C18" s="2">
        <v>15705673</v>
      </c>
      <c r="D18" s="14">
        <v>70.599999999999994</v>
      </c>
      <c r="E18" s="7">
        <v>18372</v>
      </c>
      <c r="F18" s="7">
        <v>20008</v>
      </c>
      <c r="G18" s="7">
        <f t="shared" si="0"/>
        <v>1636</v>
      </c>
      <c r="H18" s="79">
        <f t="shared" si="1"/>
        <v>1.40696</v>
      </c>
      <c r="I18" s="38">
        <f>D18/7235.3*I10</f>
        <v>0.10143886998465891</v>
      </c>
      <c r="J18" s="37">
        <f t="shared" si="2"/>
        <v>1.5083988699846589</v>
      </c>
      <c r="K18" s="39"/>
      <c r="L18" s="109"/>
      <c r="M18" s="53"/>
      <c r="N18" s="10"/>
      <c r="O18" s="39"/>
      <c r="P18" s="39"/>
      <c r="Q18" s="39"/>
      <c r="R18" s="39"/>
      <c r="T18" s="39"/>
      <c r="U18" s="39"/>
      <c r="V18" s="39"/>
      <c r="W18" s="39"/>
      <c r="X18" s="39"/>
      <c r="Y18" s="10"/>
      <c r="Z18" s="10"/>
      <c r="AA18" s="10"/>
    </row>
    <row r="19" spans="1:27" x14ac:dyDescent="0.25">
      <c r="A19" s="35">
        <v>6</v>
      </c>
      <c r="B19" s="16" t="s">
        <v>23</v>
      </c>
      <c r="C19" s="2">
        <v>15705735</v>
      </c>
      <c r="D19" s="14">
        <v>47.4</v>
      </c>
      <c r="E19" s="7">
        <v>1419</v>
      </c>
      <c r="F19" s="7">
        <v>1491</v>
      </c>
      <c r="G19" s="7">
        <f t="shared" si="0"/>
        <v>72</v>
      </c>
      <c r="H19" s="79">
        <f t="shared" si="1"/>
        <v>6.1919999999999996E-2</v>
      </c>
      <c r="I19" s="38">
        <f>D19/7235.3*I10</f>
        <v>6.810485038630075E-2</v>
      </c>
      <c r="J19" s="37">
        <f t="shared" si="2"/>
        <v>0.13002485038630074</v>
      </c>
      <c r="K19" s="39"/>
      <c r="L19" s="109"/>
      <c r="M19" s="53"/>
      <c r="N19" s="10"/>
      <c r="O19" s="39"/>
      <c r="P19" s="39"/>
      <c r="Q19" s="39"/>
      <c r="R19" s="39"/>
      <c r="T19" s="39"/>
      <c r="U19" s="39"/>
      <c r="V19" s="39"/>
      <c r="W19" s="39"/>
      <c r="X19" s="39"/>
      <c r="Y19" s="10"/>
      <c r="Z19" s="10"/>
      <c r="AA19" s="10"/>
    </row>
    <row r="20" spans="1:27" x14ac:dyDescent="0.25">
      <c r="A20" s="35">
        <v>7</v>
      </c>
      <c r="B20" s="4" t="s">
        <v>24</v>
      </c>
      <c r="C20" s="2">
        <v>15705581</v>
      </c>
      <c r="D20" s="14">
        <v>42.2</v>
      </c>
      <c r="E20" s="7">
        <v>12475</v>
      </c>
      <c r="F20" s="7">
        <v>13384</v>
      </c>
      <c r="G20" s="7">
        <f t="shared" si="0"/>
        <v>909</v>
      </c>
      <c r="H20" s="79">
        <f t="shared" si="1"/>
        <v>0.78173999999999999</v>
      </c>
      <c r="I20" s="38">
        <f>D20/7235.3*I10</f>
        <v>6.063343220046185E-2</v>
      </c>
      <c r="J20" s="37">
        <f t="shared" si="2"/>
        <v>0.84237343220046179</v>
      </c>
      <c r="K20" s="39"/>
      <c r="L20" s="109"/>
      <c r="M20" s="53"/>
      <c r="N20" s="10"/>
      <c r="O20" s="39"/>
      <c r="P20" s="39"/>
      <c r="Q20" s="39"/>
      <c r="R20" s="39"/>
      <c r="T20" s="39"/>
      <c r="U20" s="39"/>
      <c r="V20" s="39"/>
      <c r="W20" s="39"/>
      <c r="X20" s="39"/>
      <c r="Y20" s="10"/>
      <c r="Z20" s="10"/>
      <c r="AA20" s="10"/>
    </row>
    <row r="21" spans="1:27" x14ac:dyDescent="0.25">
      <c r="A21" s="35">
        <v>8</v>
      </c>
      <c r="B21" s="16" t="s">
        <v>25</v>
      </c>
      <c r="C21" s="2">
        <v>15705529</v>
      </c>
      <c r="D21" s="14">
        <v>41.9</v>
      </c>
      <c r="E21" s="7">
        <v>13111</v>
      </c>
      <c r="F21" s="7">
        <v>14138</v>
      </c>
      <c r="G21" s="7">
        <f t="shared" si="0"/>
        <v>1027</v>
      </c>
      <c r="H21" s="79">
        <f t="shared" si="1"/>
        <v>0.88322000000000001</v>
      </c>
      <c r="I21" s="38">
        <f>D21/7235.3*I10</f>
        <v>6.0202388843586523E-2</v>
      </c>
      <c r="J21" s="37">
        <f t="shared" si="2"/>
        <v>0.94342238884358653</v>
      </c>
      <c r="K21" s="39"/>
      <c r="L21" s="109"/>
      <c r="M21" s="53"/>
      <c r="N21" s="10"/>
      <c r="O21" s="10"/>
      <c r="P21" s="10"/>
      <c r="Q21" s="10"/>
      <c r="R21" s="10"/>
      <c r="T21" s="10"/>
      <c r="U21" s="10"/>
      <c r="V21" s="10"/>
      <c r="W21" s="10"/>
      <c r="X21" s="10"/>
      <c r="Y21" s="10"/>
      <c r="Z21" s="10"/>
      <c r="AA21" s="10"/>
    </row>
    <row r="22" spans="1:27" x14ac:dyDescent="0.25">
      <c r="A22" s="35">
        <v>9</v>
      </c>
      <c r="B22" s="4" t="s">
        <v>26</v>
      </c>
      <c r="C22" s="2">
        <v>15705761</v>
      </c>
      <c r="D22" s="14">
        <v>44.8</v>
      </c>
      <c r="E22" s="7">
        <v>13488</v>
      </c>
      <c r="F22" s="7">
        <v>14716</v>
      </c>
      <c r="G22" s="7">
        <f t="shared" si="0"/>
        <v>1228</v>
      </c>
      <c r="H22" s="79">
        <f t="shared" si="1"/>
        <v>1.0560799999999999</v>
      </c>
      <c r="I22" s="38">
        <f>D22/7235.3*I10</f>
        <v>6.4369141293381296E-2</v>
      </c>
      <c r="J22" s="37">
        <f t="shared" si="2"/>
        <v>1.1204491412933812</v>
      </c>
      <c r="K22" s="39"/>
      <c r="L22" s="109"/>
      <c r="M22" s="53"/>
      <c r="N22" s="10"/>
      <c r="O22" s="10"/>
      <c r="P22" s="10"/>
      <c r="Q22" s="10"/>
      <c r="R22" s="10"/>
      <c r="T22" s="10"/>
      <c r="U22" s="10"/>
      <c r="V22" s="10"/>
      <c r="W22" s="10"/>
      <c r="X22" s="10"/>
      <c r="Y22" s="10"/>
      <c r="Z22" s="10"/>
      <c r="AA22" s="10"/>
    </row>
    <row r="23" spans="1:27" x14ac:dyDescent="0.25">
      <c r="A23" s="35">
        <v>10</v>
      </c>
      <c r="B23" s="4" t="s">
        <v>27</v>
      </c>
      <c r="C23" s="2">
        <v>15705614</v>
      </c>
      <c r="D23" s="14">
        <v>62.1</v>
      </c>
      <c r="E23" s="7">
        <v>9058</v>
      </c>
      <c r="F23" s="7">
        <v>9058</v>
      </c>
      <c r="G23" s="7">
        <f t="shared" si="0"/>
        <v>0</v>
      </c>
      <c r="H23" s="79">
        <f t="shared" si="1"/>
        <v>0</v>
      </c>
      <c r="I23" s="38">
        <f>D23/7235.3*I10</f>
        <v>8.9225974873191491E-2</v>
      </c>
      <c r="J23" s="37">
        <f t="shared" si="2"/>
        <v>8.9225974873191491E-2</v>
      </c>
      <c r="K23" s="39"/>
      <c r="L23" s="109"/>
      <c r="M23" s="53"/>
      <c r="N23" s="10"/>
      <c r="O23" s="10"/>
      <c r="P23" s="10"/>
      <c r="Q23" s="10"/>
      <c r="R23" s="10"/>
      <c r="T23" s="10"/>
      <c r="U23" s="10"/>
      <c r="V23" s="10"/>
      <c r="W23" s="10"/>
      <c r="X23" s="10"/>
      <c r="Y23" s="10"/>
      <c r="Z23" s="10"/>
      <c r="AA23" s="10"/>
    </row>
    <row r="24" spans="1:27" x14ac:dyDescent="0.25">
      <c r="A24" s="35">
        <v>11</v>
      </c>
      <c r="B24" s="4" t="s">
        <v>28</v>
      </c>
      <c r="C24" s="2">
        <v>15705563</v>
      </c>
      <c r="D24" s="14">
        <v>72.8</v>
      </c>
      <c r="E24" s="7">
        <v>12480</v>
      </c>
      <c r="F24" s="7">
        <v>13350</v>
      </c>
      <c r="G24" s="7">
        <f t="shared" si="0"/>
        <v>870</v>
      </c>
      <c r="H24" s="79">
        <f t="shared" si="1"/>
        <v>0.74819999999999998</v>
      </c>
      <c r="I24" s="38">
        <f>D24/7235.3*I10</f>
        <v>0.10459985460174459</v>
      </c>
      <c r="J24" s="37">
        <f t="shared" si="2"/>
        <v>0.85279985460174457</v>
      </c>
      <c r="K24" s="39"/>
      <c r="L24" s="109"/>
      <c r="M24" s="53"/>
      <c r="N24" s="10"/>
      <c r="O24" s="10"/>
      <c r="P24" s="10"/>
      <c r="Q24" s="10"/>
      <c r="R24" s="10"/>
      <c r="T24" s="10"/>
      <c r="U24" s="10"/>
      <c r="V24" s="10"/>
      <c r="W24" s="10"/>
      <c r="X24" s="10"/>
      <c r="Y24" s="10"/>
      <c r="Z24" s="10"/>
      <c r="AA24" s="10"/>
    </row>
    <row r="25" spans="1:27" x14ac:dyDescent="0.25">
      <c r="A25" s="35">
        <v>12</v>
      </c>
      <c r="B25" s="4" t="s">
        <v>29</v>
      </c>
      <c r="C25" s="2">
        <v>15705671</v>
      </c>
      <c r="D25" s="14">
        <v>47</v>
      </c>
      <c r="E25" s="7">
        <v>15764</v>
      </c>
      <c r="F25" s="7">
        <v>16879</v>
      </c>
      <c r="G25" s="7">
        <f t="shared" si="0"/>
        <v>1115</v>
      </c>
      <c r="H25" s="79">
        <f t="shared" si="1"/>
        <v>0.95889999999999997</v>
      </c>
      <c r="I25" s="38">
        <f>D25/7235.3*I10</f>
        <v>6.753012591046699E-2</v>
      </c>
      <c r="J25" s="37">
        <f t="shared" si="2"/>
        <v>1.0264301259104669</v>
      </c>
      <c r="K25" s="39"/>
      <c r="L25" s="109"/>
      <c r="M25" s="53"/>
      <c r="N25" s="10"/>
      <c r="O25" s="10"/>
      <c r="P25" s="10"/>
      <c r="Q25" s="10"/>
      <c r="R25" s="10"/>
      <c r="T25" s="10"/>
      <c r="U25" s="10"/>
      <c r="V25" s="10"/>
      <c r="W25" s="10"/>
      <c r="X25" s="10"/>
      <c r="Y25" s="10"/>
      <c r="Z25" s="10"/>
      <c r="AA25" s="10"/>
    </row>
    <row r="26" spans="1:27" x14ac:dyDescent="0.25">
      <c r="A26" s="35">
        <v>13</v>
      </c>
      <c r="B26" s="81" t="s">
        <v>30</v>
      </c>
      <c r="C26" s="3">
        <v>15705541</v>
      </c>
      <c r="D26" s="14">
        <v>70.599999999999994</v>
      </c>
      <c r="E26" s="7">
        <v>17336</v>
      </c>
      <c r="F26" s="7">
        <v>18694</v>
      </c>
      <c r="G26" s="7">
        <f t="shared" si="0"/>
        <v>1358</v>
      </c>
      <c r="H26" s="79">
        <f t="shared" si="1"/>
        <v>1.16788</v>
      </c>
      <c r="I26" s="38">
        <f>D26/7235.3*I10</f>
        <v>0.10143886998465891</v>
      </c>
      <c r="J26" s="37">
        <f t="shared" si="2"/>
        <v>1.2693188699846589</v>
      </c>
      <c r="K26" s="39"/>
      <c r="L26" s="109"/>
      <c r="M26" s="53"/>
      <c r="N26" s="10"/>
      <c r="O26" s="10"/>
      <c r="P26" s="10"/>
      <c r="Q26" s="10"/>
      <c r="R26" s="10"/>
      <c r="T26" s="10"/>
      <c r="U26" s="10"/>
      <c r="V26" s="10"/>
      <c r="W26" s="10"/>
      <c r="X26" s="10"/>
      <c r="Y26" s="10"/>
      <c r="Z26" s="10"/>
      <c r="AA26" s="10"/>
    </row>
    <row r="27" spans="1:27" x14ac:dyDescent="0.25">
      <c r="A27" s="35">
        <v>14</v>
      </c>
      <c r="B27" s="4" t="s">
        <v>31</v>
      </c>
      <c r="C27" s="3">
        <v>15705755</v>
      </c>
      <c r="D27" s="14">
        <v>47</v>
      </c>
      <c r="E27" s="7">
        <v>12720</v>
      </c>
      <c r="F27" s="7">
        <v>13812</v>
      </c>
      <c r="G27" s="7">
        <f t="shared" si="0"/>
        <v>1092</v>
      </c>
      <c r="H27" s="79">
        <f t="shared" si="1"/>
        <v>0.93911999999999995</v>
      </c>
      <c r="I27" s="38">
        <f>D27/7235.3*I10</f>
        <v>6.753012591046699E-2</v>
      </c>
      <c r="J27" s="37">
        <f t="shared" si="2"/>
        <v>1.006650125910467</v>
      </c>
      <c r="K27" s="39"/>
      <c r="L27" s="109"/>
      <c r="M27" s="53"/>
      <c r="N27" s="10"/>
      <c r="O27" s="10"/>
      <c r="P27" s="10"/>
      <c r="Q27" s="10"/>
      <c r="R27" s="10"/>
      <c r="T27" s="10"/>
      <c r="U27" s="10"/>
      <c r="V27" s="10"/>
      <c r="W27" s="10"/>
      <c r="X27" s="10"/>
      <c r="Y27" s="10"/>
      <c r="Z27" s="10"/>
      <c r="AA27" s="10"/>
    </row>
    <row r="28" spans="1:27" x14ac:dyDescent="0.25">
      <c r="A28" s="35">
        <v>15</v>
      </c>
      <c r="B28" s="4" t="s">
        <v>32</v>
      </c>
      <c r="C28" s="2">
        <v>15705575</v>
      </c>
      <c r="D28" s="14">
        <v>42.2</v>
      </c>
      <c r="E28" s="7">
        <v>3776</v>
      </c>
      <c r="F28" s="7">
        <v>3944</v>
      </c>
      <c r="G28" s="7">
        <f t="shared" si="0"/>
        <v>168</v>
      </c>
      <c r="H28" s="79">
        <f t="shared" si="1"/>
        <v>0.14448</v>
      </c>
      <c r="I28" s="38">
        <f>D28/7235.3*I10</f>
        <v>6.063343220046185E-2</v>
      </c>
      <c r="J28" s="37">
        <f t="shared" si="2"/>
        <v>0.20511343220046185</v>
      </c>
      <c r="K28" s="39"/>
      <c r="L28" s="109"/>
      <c r="M28" s="53"/>
      <c r="N28" s="10"/>
      <c r="O28" s="10"/>
      <c r="P28" s="10"/>
      <c r="Q28" s="10"/>
      <c r="R28" s="10"/>
      <c r="T28" s="10"/>
      <c r="U28" s="10"/>
      <c r="V28" s="10"/>
      <c r="W28" s="10"/>
      <c r="X28" s="10"/>
      <c r="Y28" s="10"/>
      <c r="Z28" s="10"/>
      <c r="AA28" s="10"/>
    </row>
    <row r="29" spans="1:27" x14ac:dyDescent="0.25">
      <c r="A29" s="35">
        <v>16</v>
      </c>
      <c r="B29" s="16" t="s">
        <v>33</v>
      </c>
      <c r="C29" s="2">
        <v>15705800</v>
      </c>
      <c r="D29" s="14">
        <v>42.8</v>
      </c>
      <c r="E29" s="7">
        <v>9262</v>
      </c>
      <c r="F29" s="7">
        <v>9978</v>
      </c>
      <c r="G29" s="7">
        <f t="shared" si="0"/>
        <v>716</v>
      </c>
      <c r="H29" s="79">
        <f t="shared" si="1"/>
        <v>0.61575999999999997</v>
      </c>
      <c r="I29" s="38">
        <f>D29/7235.3*I10</f>
        <v>6.1495518914212489E-2</v>
      </c>
      <c r="J29" s="37">
        <f t="shared" si="2"/>
        <v>0.67725551891421243</v>
      </c>
      <c r="K29" s="39"/>
      <c r="L29" s="109"/>
      <c r="M29" s="53"/>
      <c r="N29" s="10"/>
      <c r="O29" s="10"/>
      <c r="P29" s="10"/>
      <c r="Q29" s="10"/>
      <c r="R29" s="10"/>
      <c r="T29" s="10"/>
      <c r="U29" s="10"/>
      <c r="V29" s="10"/>
      <c r="W29" s="10"/>
      <c r="X29" s="10"/>
      <c r="Y29" s="10"/>
      <c r="Z29" s="10"/>
      <c r="AA29" s="10"/>
    </row>
    <row r="30" spans="1:27" x14ac:dyDescent="0.25">
      <c r="A30" s="35">
        <v>17</v>
      </c>
      <c r="B30" s="4" t="s">
        <v>34</v>
      </c>
      <c r="C30" s="2">
        <v>15708273</v>
      </c>
      <c r="D30" s="14">
        <v>45.8</v>
      </c>
      <c r="E30" s="7">
        <v>4257</v>
      </c>
      <c r="F30" s="7">
        <v>4678</v>
      </c>
      <c r="G30" s="7">
        <f t="shared" si="0"/>
        <v>421</v>
      </c>
      <c r="H30" s="79">
        <f t="shared" si="1"/>
        <v>0.36205999999999999</v>
      </c>
      <c r="I30" s="38">
        <f>D30/7235.3*I10</f>
        <v>6.5805952482965696E-2</v>
      </c>
      <c r="J30" s="37">
        <f t="shared" si="2"/>
        <v>0.42786595248296566</v>
      </c>
      <c r="K30" s="39"/>
      <c r="L30" s="109"/>
      <c r="M30" s="53"/>
      <c r="N30" s="10"/>
      <c r="O30" s="10"/>
      <c r="P30" s="10"/>
      <c r="Q30" s="10"/>
      <c r="R30" s="10"/>
      <c r="T30" s="10"/>
      <c r="U30" s="10"/>
      <c r="V30" s="10"/>
      <c r="W30" s="10"/>
      <c r="X30" s="10"/>
      <c r="Y30" s="10"/>
      <c r="Z30" s="10"/>
      <c r="AA30" s="10"/>
    </row>
    <row r="31" spans="1:27" x14ac:dyDescent="0.25">
      <c r="A31" s="35">
        <v>18</v>
      </c>
      <c r="B31" s="81" t="s">
        <v>35</v>
      </c>
      <c r="C31" s="2">
        <v>15705659</v>
      </c>
      <c r="D31" s="14">
        <v>60.6</v>
      </c>
      <c r="E31" s="7">
        <v>16288</v>
      </c>
      <c r="F31" s="7">
        <v>17607</v>
      </c>
      <c r="G31" s="7">
        <f t="shared" si="0"/>
        <v>1319</v>
      </c>
      <c r="H31" s="79">
        <f t="shared" si="1"/>
        <v>1.1343399999999999</v>
      </c>
      <c r="I31" s="38">
        <f>D31/7235.3*I10</f>
        <v>8.7070758088814884E-2</v>
      </c>
      <c r="J31" s="37">
        <f t="shared" si="2"/>
        <v>1.2214107580888147</v>
      </c>
      <c r="K31" s="39"/>
      <c r="L31" s="109"/>
      <c r="M31" s="53"/>
      <c r="N31" s="10"/>
      <c r="O31" s="10"/>
      <c r="P31" s="10"/>
      <c r="Q31" s="10"/>
      <c r="R31" s="10"/>
      <c r="T31" s="10"/>
      <c r="U31" s="10"/>
      <c r="V31" s="10"/>
      <c r="W31" s="10"/>
      <c r="X31" s="10"/>
      <c r="Y31" s="10"/>
      <c r="Z31" s="10"/>
      <c r="AA31" s="10"/>
    </row>
    <row r="32" spans="1:27" x14ac:dyDescent="0.25">
      <c r="A32" s="35">
        <v>19</v>
      </c>
      <c r="B32" s="16" t="s">
        <v>36</v>
      </c>
      <c r="C32" s="19">
        <v>15705850</v>
      </c>
      <c r="D32" s="14">
        <v>71.599999999999994</v>
      </c>
      <c r="E32" s="7">
        <v>14659</v>
      </c>
      <c r="F32" s="7">
        <v>15667</v>
      </c>
      <c r="G32" s="7">
        <f t="shared" si="0"/>
        <v>1008</v>
      </c>
      <c r="H32" s="79">
        <f t="shared" si="1"/>
        <v>0.86687999999999998</v>
      </c>
      <c r="I32" s="38">
        <f>D32/7235.3*I10</f>
        <v>0.10287568117424332</v>
      </c>
      <c r="J32" s="37">
        <f t="shared" si="2"/>
        <v>0.96975568117424327</v>
      </c>
      <c r="K32" s="39"/>
      <c r="L32" s="109"/>
      <c r="M32" s="53"/>
      <c r="N32" s="10"/>
      <c r="O32" s="10"/>
      <c r="P32" s="10"/>
      <c r="Q32" s="10"/>
      <c r="R32" s="10"/>
      <c r="T32" s="10"/>
      <c r="U32" s="10"/>
      <c r="V32" s="10"/>
      <c r="W32" s="10"/>
      <c r="X32" s="10"/>
      <c r="Y32" s="10"/>
      <c r="Z32" s="10"/>
      <c r="AA32" s="10"/>
    </row>
    <row r="33" spans="1:28" x14ac:dyDescent="0.25">
      <c r="A33" s="35">
        <v>20</v>
      </c>
      <c r="B33" s="4" t="s">
        <v>37</v>
      </c>
      <c r="C33" s="19">
        <v>15705665</v>
      </c>
      <c r="D33" s="14">
        <v>46.3</v>
      </c>
      <c r="E33" s="8">
        <v>7447</v>
      </c>
      <c r="F33" s="8">
        <v>7895</v>
      </c>
      <c r="G33" s="7">
        <f t="shared" si="0"/>
        <v>448</v>
      </c>
      <c r="H33" s="79">
        <f t="shared" si="1"/>
        <v>0.38528000000000001</v>
      </c>
      <c r="I33" s="38">
        <f>D33/7235.3*I10</f>
        <v>6.6524358077757903E-2</v>
      </c>
      <c r="J33" s="37">
        <f t="shared" si="2"/>
        <v>0.45180435807775793</v>
      </c>
      <c r="K33" s="39"/>
      <c r="L33" s="109"/>
      <c r="M33" s="53"/>
      <c r="N33" s="10"/>
      <c r="O33" s="10"/>
      <c r="P33" s="10"/>
      <c r="Q33" s="10"/>
      <c r="R33" s="10"/>
      <c r="T33" s="10"/>
      <c r="U33" s="10"/>
      <c r="V33" s="10"/>
      <c r="W33" s="10"/>
      <c r="X33" s="10"/>
      <c r="Y33" s="10"/>
      <c r="Z33" s="10"/>
      <c r="AA33" s="10"/>
    </row>
    <row r="34" spans="1:28" x14ac:dyDescent="0.25">
      <c r="A34" s="45">
        <v>21</v>
      </c>
      <c r="B34" s="41" t="s">
        <v>38</v>
      </c>
      <c r="C34" s="42">
        <v>15708400</v>
      </c>
      <c r="D34" s="43">
        <v>70.099999999999994</v>
      </c>
      <c r="E34" s="8">
        <v>10054</v>
      </c>
      <c r="F34" s="8">
        <v>11140</v>
      </c>
      <c r="G34" s="7">
        <f t="shared" si="0"/>
        <v>1086</v>
      </c>
      <c r="H34" s="54">
        <f t="shared" si="1"/>
        <v>0.93396000000000001</v>
      </c>
      <c r="I34" s="38">
        <f>D34/7235.3*I10</f>
        <v>0.1007204643898667</v>
      </c>
      <c r="J34" s="46">
        <f t="shared" si="2"/>
        <v>1.0346804643898668</v>
      </c>
      <c r="K34" s="39"/>
      <c r="L34" s="109"/>
      <c r="M34" s="53"/>
      <c r="N34" s="10"/>
      <c r="O34" s="10"/>
      <c r="P34" s="10"/>
      <c r="Q34" s="10"/>
      <c r="R34" s="10"/>
      <c r="T34" s="10"/>
      <c r="U34" s="10"/>
      <c r="V34" s="10"/>
      <c r="W34" s="10"/>
      <c r="X34" s="10"/>
      <c r="Y34" s="10"/>
      <c r="Z34" s="10"/>
      <c r="AA34" s="10"/>
    </row>
    <row r="35" spans="1:28" x14ac:dyDescent="0.25">
      <c r="A35" s="45">
        <v>22</v>
      </c>
      <c r="B35" s="41" t="s">
        <v>39</v>
      </c>
      <c r="C35" s="42">
        <v>15705816</v>
      </c>
      <c r="D35" s="43">
        <v>48.1</v>
      </c>
      <c r="E35" s="8">
        <v>6369</v>
      </c>
      <c r="F35" s="8">
        <v>6806</v>
      </c>
      <c r="G35" s="7">
        <f t="shared" si="0"/>
        <v>437</v>
      </c>
      <c r="H35" s="54">
        <f t="shared" si="1"/>
        <v>0.37581999999999999</v>
      </c>
      <c r="I35" s="38">
        <f>D35/7235.3*I10</f>
        <v>6.9110618219009823E-2</v>
      </c>
      <c r="J35" s="46">
        <f t="shared" si="2"/>
        <v>0.44493061821900981</v>
      </c>
      <c r="K35" s="39"/>
      <c r="L35" s="109"/>
      <c r="M35" s="53"/>
      <c r="N35" s="10"/>
      <c r="O35" s="10"/>
      <c r="P35" s="10"/>
      <c r="Q35" s="10"/>
      <c r="R35" s="10"/>
      <c r="T35" s="10"/>
      <c r="U35" s="10"/>
      <c r="V35" s="10"/>
      <c r="W35" s="10"/>
      <c r="X35" s="10"/>
      <c r="Y35" s="10"/>
      <c r="Z35" s="10"/>
      <c r="AA35" s="10"/>
    </row>
    <row r="36" spans="1:28" x14ac:dyDescent="0.25">
      <c r="A36" s="45">
        <v>23</v>
      </c>
      <c r="B36" s="41" t="s">
        <v>40</v>
      </c>
      <c r="C36" s="42">
        <v>15705524</v>
      </c>
      <c r="D36" s="43">
        <v>42</v>
      </c>
      <c r="E36" s="8">
        <v>6255</v>
      </c>
      <c r="F36" s="8">
        <f>6255+799</f>
        <v>7054</v>
      </c>
      <c r="G36" s="7">
        <f t="shared" si="0"/>
        <v>799</v>
      </c>
      <c r="H36" s="54">
        <f>42*0.015</f>
        <v>0.63</v>
      </c>
      <c r="I36" s="38">
        <f>D36/7235.3*I10</f>
        <v>6.034606996254497E-2</v>
      </c>
      <c r="J36" s="46">
        <f t="shared" si="2"/>
        <v>0.69034606996254499</v>
      </c>
      <c r="K36" s="39"/>
      <c r="L36" s="109"/>
      <c r="M36" s="53"/>
      <c r="N36" s="10"/>
      <c r="O36" s="10"/>
      <c r="P36" s="10"/>
      <c r="Q36" s="10"/>
      <c r="R36" s="10"/>
      <c r="T36" s="10"/>
      <c r="U36" s="10"/>
      <c r="V36" s="10"/>
      <c r="W36" s="10"/>
      <c r="X36" s="10"/>
      <c r="Y36" s="10"/>
      <c r="Z36" s="10"/>
      <c r="AA36" s="10"/>
    </row>
    <row r="37" spans="1:28" x14ac:dyDescent="0.25">
      <c r="A37" s="45">
        <v>24</v>
      </c>
      <c r="B37" s="41" t="s">
        <v>41</v>
      </c>
      <c r="C37" s="42">
        <v>15705585</v>
      </c>
      <c r="D37" s="43">
        <v>41.4</v>
      </c>
      <c r="E37" s="8">
        <v>7842</v>
      </c>
      <c r="F37" s="8">
        <v>8327</v>
      </c>
      <c r="G37" s="7">
        <f t="shared" si="0"/>
        <v>485</v>
      </c>
      <c r="H37" s="54">
        <f t="shared" ref="H37:H42" si="3">G37*0.00086</f>
        <v>0.41709999999999997</v>
      </c>
      <c r="I37" s="38">
        <f>D37/7235.3*I10</f>
        <v>5.9483983248794323E-2</v>
      </c>
      <c r="J37" s="46">
        <f t="shared" si="2"/>
        <v>0.47658398324879431</v>
      </c>
      <c r="K37" s="39"/>
      <c r="L37" s="109"/>
      <c r="M37" s="53"/>
      <c r="N37" s="10"/>
      <c r="O37" s="10"/>
      <c r="P37" s="10"/>
      <c r="Q37" s="10"/>
      <c r="R37" s="10"/>
      <c r="T37" s="10"/>
      <c r="U37" s="10"/>
      <c r="V37" s="10"/>
      <c r="W37" s="10"/>
      <c r="X37" s="10"/>
      <c r="Y37" s="10"/>
      <c r="Z37" s="10"/>
      <c r="AA37" s="10"/>
    </row>
    <row r="38" spans="1:28" x14ac:dyDescent="0.25">
      <c r="A38" s="45">
        <v>25</v>
      </c>
      <c r="B38" s="41" t="s">
        <v>42</v>
      </c>
      <c r="C38" s="44">
        <v>15705746</v>
      </c>
      <c r="D38" s="43">
        <v>45.8</v>
      </c>
      <c r="E38" s="8">
        <v>7889</v>
      </c>
      <c r="F38" s="8">
        <v>8656</v>
      </c>
      <c r="G38" s="7">
        <f t="shared" si="0"/>
        <v>767</v>
      </c>
      <c r="H38" s="54">
        <f t="shared" si="3"/>
        <v>0.65961999999999998</v>
      </c>
      <c r="I38" s="38">
        <f>D38/7235.3*I10</f>
        <v>6.5805952482965696E-2</v>
      </c>
      <c r="J38" s="46">
        <f t="shared" si="2"/>
        <v>0.72542595248296571</v>
      </c>
      <c r="K38" s="39"/>
      <c r="L38" s="109"/>
      <c r="M38" s="53"/>
      <c r="N38" s="10"/>
      <c r="O38" s="10"/>
      <c r="P38" s="10"/>
      <c r="Q38" s="10"/>
      <c r="R38" s="10"/>
      <c r="T38" s="10"/>
      <c r="U38" s="10"/>
      <c r="V38" s="10"/>
      <c r="W38" s="10"/>
      <c r="X38" s="10"/>
      <c r="Y38" s="10"/>
      <c r="Z38" s="10"/>
      <c r="AA38" s="10"/>
    </row>
    <row r="39" spans="1:28" x14ac:dyDescent="0.25">
      <c r="A39" s="45">
        <v>26</v>
      </c>
      <c r="B39" s="41" t="s">
        <v>43</v>
      </c>
      <c r="C39" s="44">
        <v>15705829</v>
      </c>
      <c r="D39" s="43">
        <v>60.4</v>
      </c>
      <c r="E39" s="8">
        <v>15677</v>
      </c>
      <c r="F39" s="8">
        <v>16874</v>
      </c>
      <c r="G39" s="7">
        <f t="shared" si="0"/>
        <v>1197</v>
      </c>
      <c r="H39" s="54">
        <f t="shared" si="3"/>
        <v>1.02942</v>
      </c>
      <c r="I39" s="38">
        <f>D39/7235.3*I10</f>
        <v>8.678339585089799E-2</v>
      </c>
      <c r="J39" s="46">
        <f t="shared" si="2"/>
        <v>1.1162033958508979</v>
      </c>
      <c r="K39" s="39"/>
      <c r="L39" s="109"/>
      <c r="M39" s="53"/>
      <c r="N39" s="10"/>
      <c r="O39" s="10"/>
      <c r="P39" s="10"/>
      <c r="Q39" s="10"/>
      <c r="R39" s="10"/>
      <c r="T39" s="10"/>
      <c r="U39" s="10"/>
      <c r="V39" s="10"/>
      <c r="W39" s="10"/>
      <c r="X39" s="10"/>
      <c r="Y39" s="10"/>
      <c r="Z39" s="10"/>
      <c r="AA39" s="10"/>
    </row>
    <row r="40" spans="1:28" x14ac:dyDescent="0.25">
      <c r="A40" s="45">
        <v>27</v>
      </c>
      <c r="B40" s="41" t="s">
        <v>44</v>
      </c>
      <c r="C40" s="44">
        <v>15705815</v>
      </c>
      <c r="D40" s="43">
        <v>72.099999999999994</v>
      </c>
      <c r="E40" s="8">
        <v>13365</v>
      </c>
      <c r="F40" s="8">
        <v>14324</v>
      </c>
      <c r="G40" s="7">
        <f t="shared" si="0"/>
        <v>959</v>
      </c>
      <c r="H40" s="54">
        <f t="shared" si="3"/>
        <v>0.82474000000000003</v>
      </c>
      <c r="I40" s="38">
        <f>D40/7235.3*I10</f>
        <v>0.1035940867690355</v>
      </c>
      <c r="J40" s="46">
        <f t="shared" si="2"/>
        <v>0.9283340867690355</v>
      </c>
      <c r="K40" s="39"/>
      <c r="L40" s="109"/>
      <c r="M40" s="53"/>
      <c r="N40" s="10"/>
      <c r="O40" s="10"/>
      <c r="P40" s="10"/>
      <c r="Q40" s="10"/>
      <c r="R40" s="10"/>
      <c r="T40" s="10"/>
      <c r="U40" s="10"/>
      <c r="V40" s="10"/>
      <c r="W40" s="10"/>
      <c r="X40" s="10"/>
      <c r="Y40" s="10"/>
      <c r="Z40" s="10"/>
      <c r="AA40" s="10"/>
    </row>
    <row r="41" spans="1:28" x14ac:dyDescent="0.25">
      <c r="A41" s="45">
        <v>28</v>
      </c>
      <c r="B41" s="41" t="s">
        <v>45</v>
      </c>
      <c r="C41" s="44">
        <v>15705586</v>
      </c>
      <c r="D41" s="43">
        <v>46.9</v>
      </c>
      <c r="E41" s="8">
        <v>10726</v>
      </c>
      <c r="F41" s="8">
        <v>11582</v>
      </c>
      <c r="G41" s="7">
        <f t="shared" si="0"/>
        <v>856</v>
      </c>
      <c r="H41" s="54">
        <f t="shared" si="3"/>
        <v>0.73616000000000004</v>
      </c>
      <c r="I41" s="38">
        <f>D41/7235.3*I10</f>
        <v>6.7386444791508543E-2</v>
      </c>
      <c r="J41" s="46">
        <f t="shared" si="2"/>
        <v>0.80354644479150861</v>
      </c>
      <c r="K41" s="39"/>
      <c r="L41" s="109"/>
      <c r="M41" s="53"/>
      <c r="N41" s="10"/>
      <c r="O41" s="10"/>
      <c r="P41" s="10"/>
      <c r="Q41" s="10"/>
      <c r="R41" s="10"/>
      <c r="T41" s="10"/>
      <c r="U41" s="10"/>
      <c r="V41" s="10"/>
      <c r="W41" s="10"/>
      <c r="X41" s="10"/>
      <c r="Y41" s="10"/>
      <c r="Z41" s="10"/>
      <c r="AA41" s="10"/>
    </row>
    <row r="42" spans="1:28" x14ac:dyDescent="0.25">
      <c r="A42" s="45">
        <v>29</v>
      </c>
      <c r="B42" s="41" t="s">
        <v>150</v>
      </c>
      <c r="C42" s="44">
        <v>16721754</v>
      </c>
      <c r="D42" s="43">
        <v>70</v>
      </c>
      <c r="E42" s="8">
        <v>2742</v>
      </c>
      <c r="F42" s="8">
        <v>3446</v>
      </c>
      <c r="G42" s="7">
        <f t="shared" si="0"/>
        <v>704</v>
      </c>
      <c r="H42" s="54">
        <f t="shared" si="3"/>
        <v>0.60543999999999998</v>
      </c>
      <c r="I42" s="38">
        <f>D42/7235.3*I10</f>
        <v>0.10057678327090828</v>
      </c>
      <c r="J42" s="46">
        <f t="shared" si="2"/>
        <v>0.70601678327090822</v>
      </c>
      <c r="K42" s="39"/>
      <c r="L42" s="109"/>
      <c r="M42" s="53"/>
      <c r="N42" s="10"/>
      <c r="O42" s="10"/>
      <c r="P42" s="10"/>
      <c r="Q42" s="10"/>
      <c r="R42" s="10"/>
      <c r="T42" s="10"/>
      <c r="U42" s="10"/>
      <c r="V42" s="10"/>
      <c r="W42" s="10"/>
      <c r="X42" s="10"/>
      <c r="Y42" s="10"/>
      <c r="Z42" s="10"/>
      <c r="AA42" s="10"/>
    </row>
    <row r="43" spans="1:28" hidden="1" x14ac:dyDescent="0.25">
      <c r="A43" s="45"/>
      <c r="B43" s="41"/>
      <c r="C43" s="44"/>
      <c r="D43" s="43"/>
      <c r="E43" s="8"/>
      <c r="F43" s="8"/>
      <c r="G43" s="7"/>
      <c r="H43" s="54"/>
      <c r="I43" s="38">
        <f t="shared" ref="I43" si="4">D43/7235.3*I12</f>
        <v>0</v>
      </c>
      <c r="J43" s="46"/>
      <c r="K43" s="39"/>
      <c r="L43" s="109"/>
      <c r="M43" s="53"/>
      <c r="N43" s="13"/>
      <c r="O43" s="10"/>
      <c r="P43" s="10"/>
      <c r="Q43" s="10"/>
      <c r="R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28" x14ac:dyDescent="0.25">
      <c r="A44" s="45">
        <v>30</v>
      </c>
      <c r="B44" s="41" t="s">
        <v>46</v>
      </c>
      <c r="C44" s="44">
        <v>15705525</v>
      </c>
      <c r="D44" s="43">
        <v>47.4</v>
      </c>
      <c r="E44" s="8">
        <v>9578</v>
      </c>
      <c r="F44" s="8">
        <v>10173</v>
      </c>
      <c r="G44" s="7">
        <f t="shared" si="0"/>
        <v>595</v>
      </c>
      <c r="H44" s="54">
        <f t="shared" ref="H44:H107" si="5">G44*0.00086</f>
        <v>0.51169999999999993</v>
      </c>
      <c r="I44" s="38">
        <f>D44/7235.3*I10</f>
        <v>6.810485038630075E-2</v>
      </c>
      <c r="J44" s="46">
        <f t="shared" si="2"/>
        <v>0.5798048503863007</v>
      </c>
      <c r="K44" s="39"/>
      <c r="L44" s="109"/>
      <c r="M44" s="53"/>
      <c r="N44" s="10"/>
      <c r="O44" s="10"/>
      <c r="P44" s="10"/>
      <c r="Q44" s="10"/>
      <c r="R44" s="10"/>
      <c r="T44" s="10"/>
      <c r="U44" s="10"/>
      <c r="V44" s="10"/>
      <c r="W44" s="10"/>
      <c r="X44" s="10"/>
      <c r="Y44" s="10"/>
      <c r="Z44" s="10"/>
      <c r="AA44" s="10"/>
    </row>
    <row r="45" spans="1:28" x14ac:dyDescent="0.25">
      <c r="A45" s="45">
        <v>31</v>
      </c>
      <c r="B45" s="41" t="s">
        <v>47</v>
      </c>
      <c r="C45" s="44">
        <v>15705724</v>
      </c>
      <c r="D45" s="43">
        <v>43.2</v>
      </c>
      <c r="E45" s="8">
        <v>7303</v>
      </c>
      <c r="F45" s="8">
        <v>7655</v>
      </c>
      <c r="G45" s="7">
        <f t="shared" si="0"/>
        <v>352</v>
      </c>
      <c r="H45" s="54">
        <f t="shared" si="5"/>
        <v>0.30271999999999999</v>
      </c>
      <c r="I45" s="38">
        <f>D45/7235.3*I10</f>
        <v>6.2070243390046256E-2</v>
      </c>
      <c r="J45" s="46">
        <f t="shared" si="2"/>
        <v>0.36479024339004623</v>
      </c>
      <c r="K45" s="39"/>
      <c r="L45" s="109"/>
      <c r="M45" s="53"/>
      <c r="N45" s="10"/>
      <c r="O45" s="10"/>
      <c r="P45" s="10"/>
      <c r="Q45" s="10"/>
      <c r="R45" s="10"/>
      <c r="T45" s="10"/>
      <c r="U45" s="10"/>
      <c r="V45" s="10"/>
      <c r="W45" s="10"/>
      <c r="X45" s="10"/>
      <c r="Y45" s="10"/>
      <c r="Z45" s="10"/>
      <c r="AA45" s="10"/>
    </row>
    <row r="46" spans="1:28" x14ac:dyDescent="0.25">
      <c r="A46" s="45">
        <v>32</v>
      </c>
      <c r="B46" s="41" t="s">
        <v>48</v>
      </c>
      <c r="C46" s="44">
        <v>15705733</v>
      </c>
      <c r="D46" s="43">
        <v>41.7</v>
      </c>
      <c r="E46" s="8">
        <v>6954</v>
      </c>
      <c r="F46" s="8">
        <v>7204</v>
      </c>
      <c r="G46" s="7">
        <f t="shared" si="0"/>
        <v>250</v>
      </c>
      <c r="H46" s="54">
        <f t="shared" si="5"/>
        <v>0.215</v>
      </c>
      <c r="I46" s="38">
        <f>D46/7235.3*I10</f>
        <v>5.991502660566965E-2</v>
      </c>
      <c r="J46" s="46">
        <f t="shared" si="2"/>
        <v>0.27491502660566963</v>
      </c>
      <c r="K46" s="39"/>
      <c r="L46" s="109"/>
      <c r="M46" s="53"/>
      <c r="N46" s="10"/>
      <c r="O46" s="10"/>
      <c r="P46" s="10"/>
      <c r="Q46" s="10"/>
      <c r="R46" s="10"/>
      <c r="T46" s="10"/>
      <c r="U46" s="10"/>
      <c r="V46" s="10"/>
      <c r="W46" s="10"/>
      <c r="X46" s="10"/>
      <c r="Y46" s="10"/>
      <c r="Z46" s="10"/>
      <c r="AA46" s="10"/>
    </row>
    <row r="47" spans="1:28" x14ac:dyDescent="0.25">
      <c r="A47" s="45">
        <v>33</v>
      </c>
      <c r="B47" s="41" t="s">
        <v>49</v>
      </c>
      <c r="C47" s="44">
        <v>15705600</v>
      </c>
      <c r="D47" s="43">
        <v>46</v>
      </c>
      <c r="E47" s="8">
        <v>10553</v>
      </c>
      <c r="F47" s="8">
        <v>11440</v>
      </c>
      <c r="G47" s="7">
        <f t="shared" si="0"/>
        <v>887</v>
      </c>
      <c r="H47" s="54">
        <f t="shared" si="5"/>
        <v>0.76281999999999994</v>
      </c>
      <c r="I47" s="38">
        <f>D47/7235.3*I10</f>
        <v>6.609331472088259E-2</v>
      </c>
      <c r="J47" s="46">
        <f t="shared" si="2"/>
        <v>0.82891331472088248</v>
      </c>
      <c r="K47" s="39"/>
      <c r="L47" s="109"/>
      <c r="M47" s="53"/>
      <c r="N47" s="10"/>
      <c r="O47" s="10"/>
      <c r="P47" s="10"/>
      <c r="Q47" s="10"/>
      <c r="R47" s="10"/>
      <c r="T47" s="10"/>
      <c r="U47" s="10"/>
      <c r="V47" s="10"/>
      <c r="W47" s="10"/>
      <c r="X47" s="10"/>
      <c r="Y47" s="10"/>
      <c r="Z47" s="10"/>
      <c r="AA47" s="10"/>
    </row>
    <row r="48" spans="1:28" x14ac:dyDescent="0.25">
      <c r="A48" s="45">
        <v>34</v>
      </c>
      <c r="B48" s="41" t="s">
        <v>50</v>
      </c>
      <c r="C48" s="44">
        <v>15705534</v>
      </c>
      <c r="D48" s="43">
        <v>60.6</v>
      </c>
      <c r="E48" s="8">
        <v>14897</v>
      </c>
      <c r="F48" s="8">
        <v>16038</v>
      </c>
      <c r="G48" s="7">
        <f t="shared" si="0"/>
        <v>1141</v>
      </c>
      <c r="H48" s="54">
        <f t="shared" si="5"/>
        <v>0.98126000000000002</v>
      </c>
      <c r="I48" s="38">
        <f>D48/7235.3*I10</f>
        <v>8.7070758088814884E-2</v>
      </c>
      <c r="J48" s="46">
        <f t="shared" si="2"/>
        <v>1.0683307580888148</v>
      </c>
      <c r="K48" s="39"/>
      <c r="L48" s="109"/>
      <c r="M48" s="53"/>
      <c r="N48" s="10"/>
      <c r="O48" s="10"/>
      <c r="P48" s="10"/>
      <c r="Q48" s="10"/>
      <c r="R48" s="10"/>
      <c r="T48" s="10"/>
      <c r="U48" s="10"/>
      <c r="V48" s="10"/>
      <c r="W48" s="10"/>
      <c r="X48" s="10"/>
      <c r="Y48" s="10"/>
      <c r="Z48" s="10"/>
      <c r="AA48" s="10"/>
    </row>
    <row r="49" spans="1:27" x14ac:dyDescent="0.25">
      <c r="A49" s="45">
        <v>35</v>
      </c>
      <c r="B49" s="41" t="s">
        <v>51</v>
      </c>
      <c r="C49" s="47">
        <v>15705677</v>
      </c>
      <c r="D49" s="43">
        <v>72.2</v>
      </c>
      <c r="E49" s="8">
        <v>6427</v>
      </c>
      <c r="F49" s="8">
        <v>7125</v>
      </c>
      <c r="G49" s="7">
        <f t="shared" si="0"/>
        <v>698</v>
      </c>
      <c r="H49" s="54">
        <f t="shared" si="5"/>
        <v>0.60028000000000004</v>
      </c>
      <c r="I49" s="38">
        <f>D49/7235.3*I10</f>
        <v>0.10373776788799396</v>
      </c>
      <c r="J49" s="46">
        <f t="shared" si="2"/>
        <v>0.70401776788799397</v>
      </c>
      <c r="K49" s="39"/>
      <c r="L49" s="109"/>
      <c r="M49" s="53"/>
      <c r="N49" s="10"/>
      <c r="O49" s="10"/>
      <c r="P49" s="10"/>
      <c r="Q49" s="10"/>
      <c r="R49" s="10"/>
      <c r="T49" s="10"/>
      <c r="U49" s="10"/>
      <c r="V49" s="10"/>
      <c r="W49" s="10"/>
      <c r="X49" s="10"/>
      <c r="Y49" s="10"/>
      <c r="Z49" s="10"/>
      <c r="AA49" s="10"/>
    </row>
    <row r="50" spans="1:27" x14ac:dyDescent="0.25">
      <c r="A50" s="45">
        <v>36</v>
      </c>
      <c r="B50" s="41" t="s">
        <v>52</v>
      </c>
      <c r="C50" s="44">
        <v>15705691</v>
      </c>
      <c r="D50" s="43">
        <v>46.5</v>
      </c>
      <c r="E50" s="8">
        <v>6236</v>
      </c>
      <c r="F50" s="8">
        <v>6297</v>
      </c>
      <c r="G50" s="7">
        <f t="shared" si="0"/>
        <v>61</v>
      </c>
      <c r="H50" s="54">
        <f t="shared" si="5"/>
        <v>5.246E-2</v>
      </c>
      <c r="I50" s="38">
        <f>D50/7235.3*I10</f>
        <v>6.6811720315674783E-2</v>
      </c>
      <c r="J50" s="46">
        <f>H50+I50</f>
        <v>0.11927172031567479</v>
      </c>
      <c r="K50" s="39"/>
      <c r="L50" s="109"/>
      <c r="M50" s="53"/>
      <c r="N50" s="10"/>
      <c r="O50" s="10"/>
      <c r="P50" s="10"/>
      <c r="Q50" s="10"/>
      <c r="R50" s="10"/>
      <c r="T50" s="10"/>
      <c r="U50" s="10"/>
      <c r="V50" s="10"/>
      <c r="W50" s="10"/>
      <c r="X50" s="10"/>
      <c r="Y50" s="10"/>
      <c r="Z50" s="10"/>
      <c r="AA50" s="10"/>
    </row>
    <row r="51" spans="1:27" x14ac:dyDescent="0.25">
      <c r="A51" s="48">
        <v>37</v>
      </c>
      <c r="B51" s="83" t="s">
        <v>53</v>
      </c>
      <c r="C51" s="44">
        <v>15730459</v>
      </c>
      <c r="D51" s="49">
        <v>69.5</v>
      </c>
      <c r="E51" s="8">
        <v>14500</v>
      </c>
      <c r="F51" s="8">
        <v>16356</v>
      </c>
      <c r="G51" s="7">
        <f t="shared" si="0"/>
        <v>1856</v>
      </c>
      <c r="H51" s="54">
        <f t="shared" si="5"/>
        <v>1.59616</v>
      </c>
      <c r="I51" s="38">
        <f>D51/7235.3*I10</f>
        <v>9.9858377676116078E-2</v>
      </c>
      <c r="J51" s="50">
        <f>H51+I51</f>
        <v>1.6960183776761162</v>
      </c>
      <c r="K51" s="39"/>
      <c r="L51" s="109"/>
      <c r="M51" s="53"/>
      <c r="N51" s="10"/>
      <c r="O51" s="10"/>
      <c r="P51" s="10"/>
      <c r="Q51" s="10"/>
      <c r="R51" s="10"/>
      <c r="T51" s="10"/>
      <c r="U51" s="10"/>
      <c r="V51" s="10"/>
      <c r="W51" s="10"/>
      <c r="X51" s="10"/>
      <c r="Y51" s="10"/>
      <c r="Z51" s="10"/>
      <c r="AA51" s="10"/>
    </row>
    <row r="52" spans="1:27" x14ac:dyDescent="0.25">
      <c r="A52" s="45">
        <v>38</v>
      </c>
      <c r="B52" s="41" t="s">
        <v>54</v>
      </c>
      <c r="C52" s="51">
        <v>15705514</v>
      </c>
      <c r="D52" s="43">
        <v>47</v>
      </c>
      <c r="E52" s="8">
        <v>2716</v>
      </c>
      <c r="F52" s="8">
        <v>2746</v>
      </c>
      <c r="G52" s="7">
        <f t="shared" si="0"/>
        <v>30</v>
      </c>
      <c r="H52" s="54">
        <f t="shared" si="5"/>
        <v>2.58E-2</v>
      </c>
      <c r="I52" s="38">
        <f>D52/7235.3*I10</f>
        <v>6.753012591046699E-2</v>
      </c>
      <c r="J52" s="50">
        <f>H52+I52</f>
        <v>9.3330125910466993E-2</v>
      </c>
      <c r="K52" s="39"/>
      <c r="L52" s="109"/>
      <c r="M52" s="53"/>
      <c r="N52" s="10"/>
      <c r="O52" s="10"/>
      <c r="P52" s="10"/>
      <c r="Q52" s="10"/>
      <c r="R52" s="10"/>
      <c r="T52" s="10"/>
      <c r="U52" s="10"/>
      <c r="V52" s="10"/>
      <c r="W52" s="10"/>
      <c r="X52" s="10"/>
      <c r="Y52" s="10"/>
      <c r="Z52" s="10"/>
      <c r="AA52" s="10"/>
    </row>
    <row r="53" spans="1:27" x14ac:dyDescent="0.25">
      <c r="A53" s="45">
        <v>39</v>
      </c>
      <c r="B53" s="52" t="s">
        <v>55</v>
      </c>
      <c r="C53" s="44">
        <v>15705660</v>
      </c>
      <c r="D53" s="43">
        <v>43.1</v>
      </c>
      <c r="E53" s="8">
        <v>3869</v>
      </c>
      <c r="F53" s="8">
        <v>4016</v>
      </c>
      <c r="G53" s="7">
        <f t="shared" si="0"/>
        <v>147</v>
      </c>
      <c r="H53" s="54">
        <f t="shared" si="5"/>
        <v>0.12642</v>
      </c>
      <c r="I53" s="38">
        <f>D53/7235.3*I10</f>
        <v>6.1926562271087809E-2</v>
      </c>
      <c r="J53" s="46">
        <f t="shared" si="2"/>
        <v>0.18834656227108781</v>
      </c>
      <c r="K53" s="39"/>
      <c r="L53" s="109"/>
      <c r="M53" s="53"/>
      <c r="N53" s="10"/>
      <c r="O53" s="10"/>
      <c r="P53" s="10"/>
      <c r="Q53" s="10"/>
      <c r="R53" s="10"/>
      <c r="T53" s="10"/>
      <c r="U53" s="10"/>
      <c r="V53" s="10"/>
      <c r="W53" s="10"/>
      <c r="X53" s="10"/>
      <c r="Y53" s="10"/>
      <c r="Z53" s="10"/>
      <c r="AA53" s="10"/>
    </row>
    <row r="54" spans="1:27" x14ac:dyDescent="0.25">
      <c r="A54" s="35">
        <v>40</v>
      </c>
      <c r="B54" s="4" t="s">
        <v>56</v>
      </c>
      <c r="C54" s="2">
        <v>15705539</v>
      </c>
      <c r="D54" s="14">
        <v>41.4</v>
      </c>
      <c r="E54" s="8">
        <v>6398</v>
      </c>
      <c r="F54" s="8">
        <v>7854</v>
      </c>
      <c r="G54" s="7">
        <f t="shared" si="0"/>
        <v>1456</v>
      </c>
      <c r="H54" s="79">
        <f t="shared" si="5"/>
        <v>1.2521599999999999</v>
      </c>
      <c r="I54" s="38">
        <f>D54/7235.3*I10</f>
        <v>5.9483983248794323E-2</v>
      </c>
      <c r="J54" s="37">
        <f t="shared" si="2"/>
        <v>1.3116439832487943</v>
      </c>
      <c r="K54" s="39"/>
      <c r="L54" s="109"/>
      <c r="M54" s="53"/>
      <c r="N54" s="10"/>
      <c r="O54" s="10"/>
      <c r="P54" s="10"/>
      <c r="Q54" s="10"/>
      <c r="R54" s="10"/>
      <c r="T54" s="10"/>
      <c r="U54" s="10"/>
      <c r="V54" s="10"/>
      <c r="W54" s="10"/>
      <c r="X54" s="10"/>
      <c r="Y54" s="10"/>
      <c r="Z54" s="10"/>
      <c r="AA54" s="10"/>
    </row>
    <row r="55" spans="1:27" x14ac:dyDescent="0.25">
      <c r="A55" s="35">
        <v>41</v>
      </c>
      <c r="B55" s="4" t="s">
        <v>57</v>
      </c>
      <c r="C55" s="2">
        <v>15705823</v>
      </c>
      <c r="D55" s="14">
        <v>45.9</v>
      </c>
      <c r="E55" s="7">
        <v>7463</v>
      </c>
      <c r="F55" s="7">
        <v>7463</v>
      </c>
      <c r="G55" s="7">
        <f t="shared" si="0"/>
        <v>0</v>
      </c>
      <c r="H55" s="79">
        <f t="shared" si="5"/>
        <v>0</v>
      </c>
      <c r="I55" s="38">
        <f>D55/7235.3*I10</f>
        <v>6.5949633601924143E-2</v>
      </c>
      <c r="J55" s="37">
        <f t="shared" si="2"/>
        <v>6.5949633601924143E-2</v>
      </c>
      <c r="K55" s="39"/>
      <c r="L55" s="109"/>
      <c r="M55" s="53"/>
      <c r="N55" s="10"/>
      <c r="O55" s="10"/>
      <c r="P55" s="10"/>
      <c r="Q55" s="10"/>
      <c r="R55" s="10"/>
      <c r="T55" s="10"/>
      <c r="U55" s="10"/>
      <c r="V55" s="10"/>
      <c r="W55" s="10"/>
      <c r="X55" s="10"/>
      <c r="Y55" s="10"/>
      <c r="Z55" s="10"/>
      <c r="AA55" s="10"/>
    </row>
    <row r="56" spans="1:27" x14ac:dyDescent="0.25">
      <c r="A56" s="35">
        <v>42</v>
      </c>
      <c r="B56" s="4" t="s">
        <v>58</v>
      </c>
      <c r="C56" s="2">
        <v>15705552</v>
      </c>
      <c r="D56" s="14">
        <v>60.8</v>
      </c>
      <c r="E56" s="7">
        <v>14947</v>
      </c>
      <c r="F56" s="7">
        <v>15833</v>
      </c>
      <c r="G56" s="7">
        <f t="shared" si="0"/>
        <v>886</v>
      </c>
      <c r="H56" s="79">
        <f t="shared" si="5"/>
        <v>0.76195999999999997</v>
      </c>
      <c r="I56" s="38">
        <f>D56/7235.3*I10</f>
        <v>8.7358120326731764E-2</v>
      </c>
      <c r="J56" s="37">
        <f t="shared" si="2"/>
        <v>0.84931812032673171</v>
      </c>
      <c r="K56" s="39"/>
      <c r="L56" s="109"/>
      <c r="M56" s="53"/>
      <c r="N56" s="10"/>
      <c r="O56" s="10"/>
      <c r="P56" s="10"/>
      <c r="Q56" s="10"/>
      <c r="R56" s="10"/>
      <c r="T56" s="10"/>
      <c r="U56" s="10"/>
      <c r="V56" s="10"/>
      <c r="W56" s="10"/>
      <c r="X56" s="10"/>
      <c r="Y56" s="10"/>
      <c r="Z56" s="10"/>
      <c r="AA56" s="10"/>
    </row>
    <row r="57" spans="1:27" x14ac:dyDescent="0.25">
      <c r="A57" s="35">
        <v>43</v>
      </c>
      <c r="B57" s="84" t="s">
        <v>59</v>
      </c>
      <c r="C57" s="2">
        <v>15705663</v>
      </c>
      <c r="D57" s="14">
        <v>72.2</v>
      </c>
      <c r="E57" s="7">
        <v>1445</v>
      </c>
      <c r="F57" s="7">
        <v>1577</v>
      </c>
      <c r="G57" s="7">
        <f t="shared" si="0"/>
        <v>132</v>
      </c>
      <c r="H57" s="79">
        <f t="shared" si="5"/>
        <v>0.11352</v>
      </c>
      <c r="I57" s="38">
        <f>D57/7235.3*I10</f>
        <v>0.10373776788799396</v>
      </c>
      <c r="J57" s="37">
        <f t="shared" si="2"/>
        <v>0.21725776788799395</v>
      </c>
      <c r="K57" s="39"/>
      <c r="L57" s="109"/>
      <c r="M57" s="53"/>
      <c r="N57" s="39"/>
      <c r="O57" s="39"/>
      <c r="P57" s="39"/>
      <c r="Q57" s="39"/>
      <c r="R57" s="10"/>
      <c r="T57" s="10"/>
      <c r="U57" s="10"/>
      <c r="V57" s="10"/>
      <c r="W57" s="10"/>
      <c r="X57" s="10"/>
      <c r="Y57" s="10"/>
      <c r="Z57" s="10"/>
      <c r="AA57" s="10"/>
    </row>
    <row r="58" spans="1:27" x14ac:dyDescent="0.25">
      <c r="A58" s="35">
        <v>44</v>
      </c>
      <c r="B58" s="4" t="s">
        <v>60</v>
      </c>
      <c r="C58" s="2">
        <v>15705515</v>
      </c>
      <c r="D58" s="14">
        <v>46.3</v>
      </c>
      <c r="E58" s="7">
        <v>11587</v>
      </c>
      <c r="F58" s="7">
        <v>12422</v>
      </c>
      <c r="G58" s="7">
        <f t="shared" si="0"/>
        <v>835</v>
      </c>
      <c r="H58" s="79">
        <f t="shared" si="5"/>
        <v>0.71809999999999996</v>
      </c>
      <c r="I58" s="38">
        <f>D58/7235.3*I10</f>
        <v>6.6524358077757903E-2</v>
      </c>
      <c r="J58" s="37">
        <f t="shared" si="2"/>
        <v>0.78462435807775788</v>
      </c>
      <c r="K58" s="39"/>
      <c r="L58" s="109"/>
      <c r="M58" s="53"/>
      <c r="N58" s="10"/>
      <c r="O58" s="10"/>
      <c r="P58" s="10"/>
      <c r="Q58" s="10"/>
      <c r="R58" s="10"/>
      <c r="T58" s="10"/>
      <c r="U58" s="10"/>
      <c r="V58" s="10"/>
      <c r="W58" s="10"/>
      <c r="X58" s="10"/>
      <c r="Y58" s="10"/>
      <c r="Z58" s="10"/>
      <c r="AA58" s="10"/>
    </row>
    <row r="59" spans="1:27" x14ac:dyDescent="0.25">
      <c r="A59" s="35">
        <v>45</v>
      </c>
      <c r="B59" s="4" t="s">
        <v>61</v>
      </c>
      <c r="C59" s="2">
        <v>15705549</v>
      </c>
      <c r="D59" s="14">
        <v>69.7</v>
      </c>
      <c r="E59" s="7">
        <v>9962</v>
      </c>
      <c r="F59" s="7">
        <v>11161</v>
      </c>
      <c r="G59" s="7">
        <f t="shared" si="0"/>
        <v>1199</v>
      </c>
      <c r="H59" s="79">
        <f t="shared" si="5"/>
        <v>1.0311399999999999</v>
      </c>
      <c r="I59" s="38">
        <f>D59/7235.3*I10</f>
        <v>0.10014573991403296</v>
      </c>
      <c r="J59" s="37">
        <f t="shared" si="2"/>
        <v>1.1312857399140328</v>
      </c>
      <c r="K59" s="39"/>
      <c r="L59" s="109"/>
      <c r="M59" s="53"/>
      <c r="N59" s="10"/>
      <c r="O59" s="10"/>
      <c r="P59" s="10"/>
      <c r="Q59" s="10"/>
      <c r="R59" s="10"/>
      <c r="T59" s="10"/>
      <c r="U59" s="10"/>
      <c r="V59" s="10"/>
      <c r="W59" s="10"/>
      <c r="X59" s="10"/>
      <c r="Y59" s="10"/>
      <c r="Z59" s="10"/>
      <c r="AA59" s="10"/>
    </row>
    <row r="60" spans="1:27" x14ac:dyDescent="0.25">
      <c r="A60" s="35">
        <v>46</v>
      </c>
      <c r="B60" s="4" t="s">
        <v>62</v>
      </c>
      <c r="C60" s="2">
        <v>15705742</v>
      </c>
      <c r="D60" s="14">
        <v>47.9</v>
      </c>
      <c r="E60" s="7">
        <v>10247</v>
      </c>
      <c r="F60" s="7">
        <v>10925</v>
      </c>
      <c r="G60" s="7">
        <f t="shared" si="0"/>
        <v>678</v>
      </c>
      <c r="H60" s="79">
        <f t="shared" si="5"/>
        <v>0.58307999999999993</v>
      </c>
      <c r="I60" s="38">
        <f>D60/7235.3*I10</f>
        <v>6.8823255981092943E-2</v>
      </c>
      <c r="J60" s="37">
        <f t="shared" si="2"/>
        <v>0.65190325598109289</v>
      </c>
      <c r="K60" s="39"/>
      <c r="L60" s="109"/>
      <c r="M60" s="53"/>
      <c r="N60" s="10"/>
      <c r="O60" s="10"/>
      <c r="P60" s="10"/>
      <c r="Q60" s="10"/>
      <c r="R60" s="10"/>
      <c r="T60" s="10"/>
      <c r="U60" s="10"/>
      <c r="V60" s="10"/>
      <c r="W60" s="10"/>
      <c r="X60" s="10"/>
      <c r="Y60" s="10"/>
      <c r="Z60" s="10"/>
      <c r="AA60" s="10"/>
    </row>
    <row r="61" spans="1:27" x14ac:dyDescent="0.25">
      <c r="A61" s="35">
        <v>47</v>
      </c>
      <c r="B61" s="4" t="s">
        <v>63</v>
      </c>
      <c r="C61" s="2">
        <v>15705719</v>
      </c>
      <c r="D61" s="14">
        <v>42.4</v>
      </c>
      <c r="E61" s="7">
        <v>8026</v>
      </c>
      <c r="F61" s="7">
        <v>8880</v>
      </c>
      <c r="G61" s="7">
        <f t="shared" si="0"/>
        <v>854</v>
      </c>
      <c r="H61" s="79">
        <f t="shared" si="5"/>
        <v>0.73443999999999998</v>
      </c>
      <c r="I61" s="38">
        <f>D61/7235.3*I10</f>
        <v>6.0920794438378723E-2</v>
      </c>
      <c r="J61" s="37">
        <f t="shared" si="2"/>
        <v>0.7953607944383787</v>
      </c>
      <c r="K61" s="39"/>
      <c r="L61" s="109"/>
      <c r="M61" s="53"/>
      <c r="N61" s="10"/>
      <c r="O61" s="10"/>
      <c r="P61" s="10"/>
      <c r="Q61" s="10"/>
      <c r="R61" s="10"/>
      <c r="T61" s="10"/>
      <c r="U61" s="10"/>
      <c r="V61" s="10"/>
      <c r="W61" s="10"/>
      <c r="X61" s="10"/>
      <c r="Y61" s="10"/>
      <c r="Z61" s="10"/>
      <c r="AA61" s="10"/>
    </row>
    <row r="62" spans="1:27" x14ac:dyDescent="0.25">
      <c r="A62" s="35">
        <v>48</v>
      </c>
      <c r="B62" s="4" t="s">
        <v>56</v>
      </c>
      <c r="C62" s="2">
        <v>15702590</v>
      </c>
      <c r="D62" s="14">
        <v>41.7</v>
      </c>
      <c r="E62" s="7">
        <v>12223</v>
      </c>
      <c r="F62" s="7">
        <v>12431</v>
      </c>
      <c r="G62" s="7">
        <f t="shared" si="0"/>
        <v>208</v>
      </c>
      <c r="H62" s="79">
        <f t="shared" si="5"/>
        <v>0.17887999999999998</v>
      </c>
      <c r="I62" s="38">
        <f>D62/7235.3*I10</f>
        <v>5.991502660566965E-2</v>
      </c>
      <c r="J62" s="37">
        <f t="shared" si="2"/>
        <v>0.23879502660566965</v>
      </c>
      <c r="K62" s="39"/>
      <c r="L62" s="109"/>
      <c r="M62" s="53"/>
      <c r="N62" s="10"/>
      <c r="O62" s="10"/>
      <c r="P62" s="10"/>
      <c r="Q62" s="10"/>
      <c r="R62" s="10"/>
      <c r="T62" s="10"/>
      <c r="U62" s="10"/>
      <c r="V62" s="10"/>
      <c r="W62" s="10"/>
      <c r="X62" s="10"/>
      <c r="Y62" s="10"/>
      <c r="Z62" s="10"/>
      <c r="AA62" s="10"/>
    </row>
    <row r="63" spans="1:27" x14ac:dyDescent="0.25">
      <c r="A63" s="35">
        <v>49</v>
      </c>
      <c r="B63" s="4" t="s">
        <v>64</v>
      </c>
      <c r="C63" s="2">
        <v>15705689</v>
      </c>
      <c r="D63" s="14">
        <v>45.7</v>
      </c>
      <c r="E63" s="7">
        <v>9166</v>
      </c>
      <c r="F63" s="7">
        <v>9504</v>
      </c>
      <c r="G63" s="7">
        <f t="shared" si="0"/>
        <v>338</v>
      </c>
      <c r="H63" s="79">
        <f t="shared" si="5"/>
        <v>0.29067999999999999</v>
      </c>
      <c r="I63" s="38">
        <f>D63/7235.3*I10</f>
        <v>6.5662271364007263E-2</v>
      </c>
      <c r="J63" s="37">
        <f t="shared" si="2"/>
        <v>0.35634227136400726</v>
      </c>
      <c r="K63" s="39"/>
      <c r="L63" s="109"/>
      <c r="M63" s="53"/>
      <c r="N63" s="10"/>
      <c r="O63" s="10"/>
      <c r="P63" s="10"/>
      <c r="Q63" s="10"/>
      <c r="R63" s="10"/>
      <c r="T63" s="10"/>
      <c r="U63" s="10"/>
      <c r="V63" s="10"/>
      <c r="W63" s="10"/>
      <c r="X63" s="10"/>
      <c r="Y63" s="10"/>
      <c r="Z63" s="10"/>
      <c r="AA63" s="10"/>
    </row>
    <row r="64" spans="1:27" x14ac:dyDescent="0.25">
      <c r="A64" s="35">
        <v>50</v>
      </c>
      <c r="B64" s="4" t="s">
        <v>65</v>
      </c>
      <c r="C64" s="2">
        <v>15705596</v>
      </c>
      <c r="D64" s="14">
        <v>60.9</v>
      </c>
      <c r="E64" s="7">
        <v>6250</v>
      </c>
      <c r="F64" s="7">
        <v>7483</v>
      </c>
      <c r="G64" s="7">
        <f t="shared" si="0"/>
        <v>1233</v>
      </c>
      <c r="H64" s="79">
        <f t="shared" si="5"/>
        <v>1.0603799999999999</v>
      </c>
      <c r="I64" s="38">
        <f>D64/7235.3*I10</f>
        <v>8.7501801445690197E-2</v>
      </c>
      <c r="J64" s="37">
        <f t="shared" si="2"/>
        <v>1.1478818014456902</v>
      </c>
      <c r="K64" s="39"/>
      <c r="L64" s="109"/>
      <c r="M64" s="53"/>
      <c r="N64" s="10"/>
      <c r="O64" s="10"/>
      <c r="P64" s="10"/>
      <c r="Q64" s="10"/>
      <c r="R64" s="10"/>
      <c r="T64" s="10"/>
      <c r="U64" s="10"/>
      <c r="V64" s="10"/>
      <c r="W64" s="10"/>
      <c r="X64" s="10"/>
      <c r="Y64" s="10"/>
      <c r="Z64" s="10"/>
      <c r="AA64" s="10"/>
    </row>
    <row r="65" spans="1:27" x14ac:dyDescent="0.25">
      <c r="A65" s="35">
        <v>51</v>
      </c>
      <c r="B65" s="4" t="s">
        <v>66</v>
      </c>
      <c r="C65" s="2">
        <v>15705599</v>
      </c>
      <c r="D65" s="14">
        <v>71.7</v>
      </c>
      <c r="E65" s="7">
        <v>5412</v>
      </c>
      <c r="F65" s="7">
        <v>5943</v>
      </c>
      <c r="G65" s="7">
        <f t="shared" si="0"/>
        <v>531</v>
      </c>
      <c r="H65" s="79">
        <f t="shared" si="5"/>
        <v>0.45666000000000001</v>
      </c>
      <c r="I65" s="38">
        <f>D65/7235.3*I10</f>
        <v>0.10301936229320176</v>
      </c>
      <c r="J65" s="37">
        <f t="shared" si="2"/>
        <v>0.55967936229320181</v>
      </c>
      <c r="K65" s="39"/>
      <c r="L65" s="109"/>
      <c r="M65" s="53"/>
      <c r="N65" s="10"/>
      <c r="O65" s="10"/>
      <c r="P65" s="10"/>
      <c r="Q65" s="10"/>
      <c r="R65" s="10"/>
      <c r="T65" s="10"/>
      <c r="U65" s="10"/>
      <c r="V65" s="10"/>
      <c r="W65" s="10"/>
      <c r="X65" s="10"/>
      <c r="Y65" s="10"/>
      <c r="Z65" s="10"/>
      <c r="AA65" s="10"/>
    </row>
    <row r="66" spans="1:27" x14ac:dyDescent="0.25">
      <c r="A66" s="35">
        <v>52</v>
      </c>
      <c r="B66" s="4" t="s">
        <v>67</v>
      </c>
      <c r="C66" s="2">
        <v>15705736</v>
      </c>
      <c r="D66" s="14">
        <v>46.2</v>
      </c>
      <c r="E66" s="7">
        <v>12189</v>
      </c>
      <c r="F66" s="7">
        <v>13116</v>
      </c>
      <c r="G66" s="7">
        <f t="shared" si="0"/>
        <v>927</v>
      </c>
      <c r="H66" s="79">
        <f t="shared" si="5"/>
        <v>0.79721999999999993</v>
      </c>
      <c r="I66" s="38">
        <f>D66/7235.3*I10</f>
        <v>6.638067695879947E-2</v>
      </c>
      <c r="J66" s="37">
        <f t="shared" si="2"/>
        <v>0.86360067695879938</v>
      </c>
      <c r="K66" s="39"/>
      <c r="L66" s="109"/>
      <c r="M66" s="53"/>
      <c r="N66" s="10"/>
      <c r="O66" s="10"/>
      <c r="P66" s="10"/>
      <c r="Q66" s="10"/>
      <c r="R66" s="10"/>
      <c r="T66" s="10"/>
      <c r="U66" s="10"/>
      <c r="V66" s="10"/>
      <c r="W66" s="10"/>
      <c r="X66" s="10"/>
      <c r="Y66" s="10"/>
      <c r="Z66" s="10"/>
      <c r="AA66" s="10"/>
    </row>
    <row r="67" spans="1:27" x14ac:dyDescent="0.25">
      <c r="A67" s="35">
        <v>53</v>
      </c>
      <c r="B67" s="20" t="s">
        <v>149</v>
      </c>
      <c r="C67" s="2">
        <v>15708051</v>
      </c>
      <c r="D67" s="14">
        <v>69.8</v>
      </c>
      <c r="E67" s="7">
        <v>21454</v>
      </c>
      <c r="F67" s="7">
        <v>22760</v>
      </c>
      <c r="G67" s="7">
        <f t="shared" si="0"/>
        <v>1306</v>
      </c>
      <c r="H67" s="79">
        <f t="shared" si="5"/>
        <v>1.1231599999999999</v>
      </c>
      <c r="I67" s="38">
        <f>D67/7235.3*I10</f>
        <v>0.1002894210329914</v>
      </c>
      <c r="J67" s="37">
        <f t="shared" si="2"/>
        <v>1.2234494210329914</v>
      </c>
      <c r="K67" s="39"/>
      <c r="L67" s="109"/>
      <c r="M67" s="53"/>
      <c r="N67" s="10"/>
      <c r="O67" s="10"/>
      <c r="P67" s="10"/>
      <c r="Q67" s="10"/>
      <c r="R67" s="10"/>
      <c r="T67" s="10"/>
      <c r="U67" s="10"/>
      <c r="V67" s="10"/>
      <c r="W67" s="10"/>
      <c r="X67" s="10"/>
      <c r="Y67" s="10"/>
      <c r="Z67" s="10"/>
      <c r="AA67" s="10"/>
    </row>
    <row r="68" spans="1:27" x14ac:dyDescent="0.25">
      <c r="A68" s="35">
        <v>54</v>
      </c>
      <c r="B68" s="21" t="s">
        <v>58</v>
      </c>
      <c r="C68" s="2">
        <v>15705572</v>
      </c>
      <c r="D68" s="14">
        <v>47.4</v>
      </c>
      <c r="E68" s="7">
        <v>12228</v>
      </c>
      <c r="F68" s="7">
        <v>12945</v>
      </c>
      <c r="G68" s="7">
        <f t="shared" si="0"/>
        <v>717</v>
      </c>
      <c r="H68" s="79">
        <f t="shared" si="5"/>
        <v>0.61661999999999995</v>
      </c>
      <c r="I68" s="38">
        <f>D68/7235.3*I10</f>
        <v>6.810485038630075E-2</v>
      </c>
      <c r="J68" s="37">
        <f t="shared" si="2"/>
        <v>0.68472485038630071</v>
      </c>
      <c r="K68" s="39"/>
      <c r="L68" s="109"/>
      <c r="M68" s="53"/>
      <c r="N68" s="10"/>
      <c r="O68" s="10"/>
      <c r="P68" s="10"/>
      <c r="Q68" s="10"/>
      <c r="R68" s="10"/>
      <c r="T68" s="10"/>
      <c r="U68" s="10"/>
      <c r="V68" s="10"/>
      <c r="W68" s="10"/>
      <c r="X68" s="10"/>
      <c r="Y68" s="10"/>
      <c r="Z68" s="10"/>
      <c r="AA68" s="10"/>
    </row>
    <row r="69" spans="1:27" x14ac:dyDescent="0.25">
      <c r="A69" s="35">
        <v>55</v>
      </c>
      <c r="B69" s="20" t="s">
        <v>68</v>
      </c>
      <c r="C69" s="2">
        <v>15708071</v>
      </c>
      <c r="D69" s="14">
        <v>42.1</v>
      </c>
      <c r="E69" s="7">
        <v>11033</v>
      </c>
      <c r="F69" s="7">
        <v>11901</v>
      </c>
      <c r="G69" s="7">
        <f t="shared" si="0"/>
        <v>868</v>
      </c>
      <c r="H69" s="79">
        <f t="shared" si="5"/>
        <v>0.74648000000000003</v>
      </c>
      <c r="I69" s="38">
        <f>D69/7235.3*I10</f>
        <v>6.048975108150341E-2</v>
      </c>
      <c r="J69" s="37">
        <f t="shared" si="2"/>
        <v>0.80696975108150348</v>
      </c>
      <c r="K69" s="39"/>
      <c r="L69" s="109"/>
      <c r="M69" s="53"/>
      <c r="N69" s="10"/>
      <c r="O69" s="10"/>
      <c r="P69" s="10"/>
      <c r="Q69" s="10"/>
      <c r="R69" s="10"/>
      <c r="T69" s="10"/>
      <c r="U69" s="10"/>
      <c r="V69" s="10"/>
      <c r="W69" s="10"/>
      <c r="X69" s="10"/>
      <c r="Y69" s="10"/>
      <c r="Z69" s="10"/>
      <c r="AA69" s="10"/>
    </row>
    <row r="70" spans="1:27" x14ac:dyDescent="0.25">
      <c r="A70" s="35">
        <v>56</v>
      </c>
      <c r="B70" s="20" t="s">
        <v>56</v>
      </c>
      <c r="C70" s="2">
        <v>15705570</v>
      </c>
      <c r="D70" s="14">
        <v>41.6</v>
      </c>
      <c r="E70" s="7">
        <v>11871</v>
      </c>
      <c r="F70" s="7">
        <v>11871</v>
      </c>
      <c r="G70" s="7">
        <f t="shared" si="0"/>
        <v>0</v>
      </c>
      <c r="H70" s="79">
        <f t="shared" si="5"/>
        <v>0</v>
      </c>
      <c r="I70" s="38">
        <f>D70/7235.3*I10</f>
        <v>5.9771345486711203E-2</v>
      </c>
      <c r="J70" s="37">
        <f t="shared" si="2"/>
        <v>5.9771345486711203E-2</v>
      </c>
      <c r="K70" s="39"/>
      <c r="L70" s="109"/>
      <c r="M70" s="53"/>
      <c r="N70" s="10"/>
      <c r="O70" s="10"/>
      <c r="P70" s="10"/>
      <c r="Q70" s="10"/>
      <c r="R70" s="10"/>
      <c r="T70" s="10"/>
      <c r="U70" s="10"/>
      <c r="V70" s="10"/>
      <c r="W70" s="10"/>
      <c r="X70" s="10"/>
      <c r="Y70" s="10"/>
      <c r="Z70" s="10"/>
      <c r="AA70" s="10"/>
    </row>
    <row r="71" spans="1:27" x14ac:dyDescent="0.25">
      <c r="A71" s="36">
        <v>57</v>
      </c>
      <c r="B71" s="21" t="s">
        <v>69</v>
      </c>
      <c r="C71" s="3">
        <v>15730776</v>
      </c>
      <c r="D71" s="14">
        <v>45.9</v>
      </c>
      <c r="E71" s="7">
        <v>7610</v>
      </c>
      <c r="F71" s="7">
        <v>8381</v>
      </c>
      <c r="G71" s="7">
        <f t="shared" si="0"/>
        <v>771</v>
      </c>
      <c r="H71" s="79">
        <f t="shared" si="5"/>
        <v>0.66305999999999998</v>
      </c>
      <c r="I71" s="38">
        <f>D71/7235.3*I10</f>
        <v>6.5949633601924143E-2</v>
      </c>
      <c r="J71" s="37">
        <f>H71+I71</f>
        <v>0.72900963360192417</v>
      </c>
      <c r="K71" s="39"/>
      <c r="L71" s="109"/>
      <c r="M71" s="53"/>
      <c r="N71" s="10"/>
      <c r="O71" s="10"/>
      <c r="P71" s="10"/>
      <c r="Q71" s="10"/>
      <c r="R71" s="10"/>
      <c r="T71" s="10"/>
      <c r="U71" s="10"/>
      <c r="V71" s="10"/>
      <c r="W71" s="10"/>
      <c r="X71" s="10"/>
      <c r="Y71" s="10"/>
      <c r="Z71" s="10"/>
      <c r="AA71" s="10"/>
    </row>
    <row r="72" spans="1:27" x14ac:dyDescent="0.25">
      <c r="A72" s="35">
        <v>58</v>
      </c>
      <c r="B72" s="20" t="s">
        <v>70</v>
      </c>
      <c r="C72" s="2">
        <v>15705638</v>
      </c>
      <c r="D72" s="14">
        <v>60.3</v>
      </c>
      <c r="E72" s="7">
        <v>5139</v>
      </c>
      <c r="F72" s="7">
        <v>6350</v>
      </c>
      <c r="G72" s="7">
        <f t="shared" si="0"/>
        <v>1211</v>
      </c>
      <c r="H72" s="79">
        <f t="shared" si="5"/>
        <v>1.0414600000000001</v>
      </c>
      <c r="I72" s="38">
        <f>D72/7235.3*I10</f>
        <v>8.6639714731939557E-2</v>
      </c>
      <c r="J72" s="37">
        <f t="shared" si="2"/>
        <v>1.1280997147319396</v>
      </c>
      <c r="K72" s="39"/>
      <c r="L72" s="109"/>
      <c r="M72" s="53"/>
      <c r="N72" s="10"/>
      <c r="O72" s="10"/>
      <c r="P72" s="10"/>
      <c r="Q72" s="10"/>
      <c r="R72" s="10"/>
      <c r="T72" s="10"/>
      <c r="U72" s="10"/>
      <c r="V72" s="10"/>
      <c r="W72" s="10"/>
      <c r="X72" s="10"/>
      <c r="Y72" s="10"/>
      <c r="Z72" s="10"/>
      <c r="AA72" s="10"/>
    </row>
    <row r="73" spans="1:27" x14ac:dyDescent="0.25">
      <c r="A73" s="35">
        <v>59</v>
      </c>
      <c r="B73" s="20" t="s">
        <v>71</v>
      </c>
      <c r="C73" s="2">
        <v>15705679</v>
      </c>
      <c r="D73" s="14">
        <v>71.7</v>
      </c>
      <c r="E73" s="7">
        <v>14493</v>
      </c>
      <c r="F73" s="7">
        <v>15328</v>
      </c>
      <c r="G73" s="7">
        <f t="shared" si="0"/>
        <v>835</v>
      </c>
      <c r="H73" s="79">
        <f t="shared" si="5"/>
        <v>0.71809999999999996</v>
      </c>
      <c r="I73" s="38">
        <f>D73/7235.3*I10</f>
        <v>0.10301936229320176</v>
      </c>
      <c r="J73" s="37">
        <f t="shared" si="2"/>
        <v>0.8211193622932017</v>
      </c>
      <c r="K73" s="39"/>
      <c r="L73" s="109"/>
      <c r="M73" s="53"/>
      <c r="N73" s="10"/>
      <c r="O73" s="10"/>
      <c r="P73" s="10"/>
      <c r="Q73" s="10"/>
      <c r="R73" s="10"/>
      <c r="T73" s="10"/>
      <c r="U73" s="10"/>
      <c r="V73" s="10"/>
      <c r="W73" s="10"/>
      <c r="X73" s="10"/>
      <c r="Y73" s="10"/>
      <c r="Z73" s="10"/>
      <c r="AA73" s="10"/>
    </row>
    <row r="74" spans="1:27" x14ac:dyDescent="0.25">
      <c r="A74" s="35">
        <v>60</v>
      </c>
      <c r="B74" s="4" t="s">
        <v>72</v>
      </c>
      <c r="C74" s="2">
        <v>15705645</v>
      </c>
      <c r="D74" s="14">
        <v>46</v>
      </c>
      <c r="E74" s="7">
        <v>3957</v>
      </c>
      <c r="F74" s="7">
        <v>4334</v>
      </c>
      <c r="G74" s="7">
        <f t="shared" si="0"/>
        <v>377</v>
      </c>
      <c r="H74" s="79">
        <f t="shared" si="5"/>
        <v>0.32422000000000001</v>
      </c>
      <c r="I74" s="38">
        <f>D74/7235.3*I10</f>
        <v>6.609331472088259E-2</v>
      </c>
      <c r="J74" s="37">
        <f t="shared" si="2"/>
        <v>0.3903133147208826</v>
      </c>
      <c r="K74" s="39"/>
      <c r="L74" s="109"/>
      <c r="M74" s="53"/>
      <c r="N74" s="10"/>
      <c r="O74" s="10"/>
      <c r="P74" s="10"/>
      <c r="Q74" s="10"/>
      <c r="R74" s="10"/>
      <c r="T74" s="10"/>
      <c r="U74" s="10"/>
      <c r="V74" s="10"/>
      <c r="W74" s="10"/>
      <c r="X74" s="10"/>
      <c r="Y74" s="10"/>
      <c r="Z74" s="10"/>
      <c r="AA74" s="10"/>
    </row>
    <row r="75" spans="1:27" x14ac:dyDescent="0.25">
      <c r="A75" s="35">
        <v>61</v>
      </c>
      <c r="B75" s="4" t="s">
        <v>73</v>
      </c>
      <c r="C75" s="2">
        <v>15705714</v>
      </c>
      <c r="D75" s="14">
        <v>71.5</v>
      </c>
      <c r="E75" s="7">
        <v>14605</v>
      </c>
      <c r="F75" s="7">
        <v>15340</v>
      </c>
      <c r="G75" s="7">
        <f t="shared" si="0"/>
        <v>735</v>
      </c>
      <c r="H75" s="79">
        <f t="shared" si="5"/>
        <v>0.6321</v>
      </c>
      <c r="I75" s="38">
        <f>D75/7235.3*I10</f>
        <v>0.10273200005528488</v>
      </c>
      <c r="J75" s="37">
        <f t="shared" si="2"/>
        <v>0.73483200005528482</v>
      </c>
      <c r="K75" s="39"/>
      <c r="L75" s="109"/>
      <c r="M75" s="53"/>
      <c r="N75" s="10"/>
      <c r="O75" s="10"/>
      <c r="P75" s="10"/>
      <c r="Q75" s="10"/>
      <c r="R75" s="10"/>
      <c r="T75" s="10"/>
      <c r="U75" s="10"/>
      <c r="V75" s="10"/>
      <c r="W75" s="10"/>
      <c r="X75" s="10"/>
      <c r="Y75" s="10"/>
      <c r="Z75" s="10"/>
      <c r="AA75" s="10"/>
    </row>
    <row r="76" spans="1:27" x14ac:dyDescent="0.25">
      <c r="A76" s="35">
        <v>62</v>
      </c>
      <c r="B76" s="4" t="s">
        <v>74</v>
      </c>
      <c r="C76" s="2">
        <v>15705794</v>
      </c>
      <c r="D76" s="14">
        <v>47.9</v>
      </c>
      <c r="E76" s="7">
        <v>8439</v>
      </c>
      <c r="F76" s="7">
        <v>9548</v>
      </c>
      <c r="G76" s="7">
        <f t="shared" si="0"/>
        <v>1109</v>
      </c>
      <c r="H76" s="79">
        <f t="shared" si="5"/>
        <v>0.95373999999999992</v>
      </c>
      <c r="I76" s="38">
        <f>D76/7235.3*I10</f>
        <v>6.8823255981092943E-2</v>
      </c>
      <c r="J76" s="37">
        <f t="shared" si="2"/>
        <v>1.0225632559810929</v>
      </c>
      <c r="K76" s="39"/>
      <c r="L76" s="109"/>
      <c r="M76" s="53"/>
      <c r="N76" s="10"/>
      <c r="O76" s="10"/>
      <c r="P76" s="10"/>
      <c r="Q76" s="10"/>
      <c r="R76" s="10"/>
      <c r="T76" s="10"/>
      <c r="U76" s="10"/>
      <c r="V76" s="10"/>
      <c r="W76" s="10"/>
      <c r="X76" s="10"/>
      <c r="Y76" s="10"/>
      <c r="Z76" s="10"/>
      <c r="AA76" s="10"/>
    </row>
    <row r="77" spans="1:27" x14ac:dyDescent="0.25">
      <c r="A77" s="35">
        <v>63</v>
      </c>
      <c r="B77" s="4" t="s">
        <v>75</v>
      </c>
      <c r="C77" s="2">
        <v>15703003</v>
      </c>
      <c r="D77" s="14">
        <v>41.4</v>
      </c>
      <c r="E77" s="7">
        <v>3599</v>
      </c>
      <c r="F77" s="7">
        <v>3672</v>
      </c>
      <c r="G77" s="7">
        <f t="shared" si="0"/>
        <v>73</v>
      </c>
      <c r="H77" s="79">
        <f t="shared" si="5"/>
        <v>6.2780000000000002E-2</v>
      </c>
      <c r="I77" s="38">
        <f>D77/7235.3*I10</f>
        <v>5.9483983248794323E-2</v>
      </c>
      <c r="J77" s="37">
        <f t="shared" si="2"/>
        <v>0.12226398324879433</v>
      </c>
      <c r="K77" s="39"/>
      <c r="L77" s="109"/>
      <c r="M77" s="53"/>
      <c r="N77" s="10"/>
      <c r="O77" s="10"/>
      <c r="P77" s="10"/>
      <c r="Q77" s="10"/>
      <c r="R77" s="10"/>
      <c r="T77" s="10"/>
      <c r="U77" s="10"/>
      <c r="V77" s="10"/>
      <c r="W77" s="10"/>
      <c r="X77" s="10"/>
      <c r="Y77" s="10"/>
      <c r="Z77" s="10"/>
      <c r="AA77" s="10"/>
    </row>
    <row r="78" spans="1:27" x14ac:dyDescent="0.25">
      <c r="A78" s="35">
        <v>64</v>
      </c>
      <c r="B78" s="4" t="s">
        <v>76</v>
      </c>
      <c r="C78" s="2">
        <v>15705656</v>
      </c>
      <c r="D78" s="14">
        <v>42.2</v>
      </c>
      <c r="E78" s="7">
        <v>8772</v>
      </c>
      <c r="F78" s="7">
        <v>9439</v>
      </c>
      <c r="G78" s="7">
        <f t="shared" ref="G78:G141" si="6">F78-E78</f>
        <v>667</v>
      </c>
      <c r="H78" s="79">
        <f t="shared" si="5"/>
        <v>0.57362000000000002</v>
      </c>
      <c r="I78" s="38">
        <f>D78/7235.3*I10</f>
        <v>6.063343220046185E-2</v>
      </c>
      <c r="J78" s="37">
        <f t="shared" si="2"/>
        <v>0.63425343220046182</v>
      </c>
      <c r="K78" s="39"/>
      <c r="L78" s="109"/>
      <c r="M78" s="53"/>
      <c r="N78" s="10"/>
      <c r="O78" s="10"/>
      <c r="P78" s="10"/>
      <c r="Q78" s="10"/>
      <c r="R78" s="10"/>
      <c r="T78" s="10"/>
      <c r="U78" s="10"/>
      <c r="V78" s="10"/>
      <c r="W78" s="10"/>
      <c r="X78" s="10"/>
      <c r="Y78" s="10"/>
      <c r="Z78" s="10"/>
      <c r="AA78" s="10"/>
    </row>
    <row r="79" spans="1:27" x14ac:dyDescent="0.25">
      <c r="A79" s="35">
        <v>65</v>
      </c>
      <c r="B79" s="4" t="s">
        <v>77</v>
      </c>
      <c r="C79" s="2">
        <v>15708142</v>
      </c>
      <c r="D79" s="14">
        <v>45.4</v>
      </c>
      <c r="E79" s="7">
        <v>8402</v>
      </c>
      <c r="F79" s="7">
        <v>8875</v>
      </c>
      <c r="G79" s="7">
        <f t="shared" si="6"/>
        <v>473</v>
      </c>
      <c r="H79" s="79">
        <f t="shared" si="5"/>
        <v>0.40677999999999997</v>
      </c>
      <c r="I79" s="38">
        <f>D79/7235.3*I10</f>
        <v>6.5231228007131936E-2</v>
      </c>
      <c r="J79" s="37">
        <f t="shared" si="2"/>
        <v>0.47201122800713191</v>
      </c>
      <c r="K79" s="39"/>
      <c r="L79" s="109"/>
      <c r="M79" s="53"/>
      <c r="N79" s="10"/>
      <c r="O79" s="10"/>
      <c r="P79" s="10"/>
      <c r="Q79" s="10"/>
      <c r="R79" s="10"/>
      <c r="T79" s="10"/>
      <c r="U79" s="10"/>
      <c r="V79" s="10"/>
      <c r="W79" s="10"/>
      <c r="X79" s="10"/>
      <c r="Y79" s="10"/>
      <c r="Z79" s="10"/>
      <c r="AA79" s="10"/>
    </row>
    <row r="80" spans="1:27" x14ac:dyDescent="0.25">
      <c r="A80" s="35">
        <v>66</v>
      </c>
      <c r="B80" s="4" t="s">
        <v>78</v>
      </c>
      <c r="C80" s="2">
        <v>15708645</v>
      </c>
      <c r="D80" s="14">
        <v>60.2</v>
      </c>
      <c r="E80" s="7">
        <v>16161</v>
      </c>
      <c r="F80" s="7">
        <v>16934</v>
      </c>
      <c r="G80" s="7">
        <f t="shared" si="6"/>
        <v>773</v>
      </c>
      <c r="H80" s="79">
        <f t="shared" si="5"/>
        <v>0.66478000000000004</v>
      </c>
      <c r="I80" s="38">
        <f>D80/7235.3*I10</f>
        <v>8.649603361298111E-2</v>
      </c>
      <c r="J80" s="37">
        <f t="shared" ref="J80:J143" si="7">H80+I80</f>
        <v>0.75127603361298112</v>
      </c>
      <c r="K80" s="39"/>
      <c r="L80" s="109"/>
      <c r="M80" s="53"/>
      <c r="N80" s="10"/>
      <c r="O80" s="10"/>
      <c r="P80" s="10"/>
      <c r="Q80" s="10"/>
      <c r="R80" s="10"/>
      <c r="T80" s="10"/>
      <c r="U80" s="10"/>
      <c r="V80" s="10"/>
      <c r="W80" s="10"/>
      <c r="X80" s="10"/>
      <c r="Y80" s="10"/>
      <c r="Z80" s="10"/>
      <c r="AA80" s="10"/>
    </row>
    <row r="81" spans="1:27" x14ac:dyDescent="0.25">
      <c r="A81" s="35">
        <v>67</v>
      </c>
      <c r="B81" s="4" t="s">
        <v>147</v>
      </c>
      <c r="C81" s="2">
        <v>15708109</v>
      </c>
      <c r="D81" s="14">
        <v>71.5</v>
      </c>
      <c r="E81" s="7">
        <v>12043</v>
      </c>
      <c r="F81" s="7">
        <v>13058</v>
      </c>
      <c r="G81" s="7">
        <f t="shared" si="6"/>
        <v>1015</v>
      </c>
      <c r="H81" s="79">
        <f t="shared" si="5"/>
        <v>0.87290000000000001</v>
      </c>
      <c r="I81" s="38">
        <f>D81/7235.3*I10</f>
        <v>0.10273200005528488</v>
      </c>
      <c r="J81" s="37">
        <f t="shared" si="7"/>
        <v>0.97563200005528494</v>
      </c>
      <c r="K81" s="39"/>
      <c r="L81" s="109"/>
      <c r="M81" s="53"/>
      <c r="N81" s="10"/>
      <c r="O81" s="10"/>
      <c r="P81" s="10"/>
      <c r="Q81" s="10"/>
      <c r="R81" s="10"/>
      <c r="T81" s="10"/>
      <c r="U81" s="10"/>
      <c r="V81" s="10"/>
      <c r="W81" s="10"/>
      <c r="X81" s="10"/>
      <c r="Y81" s="10"/>
      <c r="Z81" s="10"/>
      <c r="AA81" s="10"/>
    </row>
    <row r="82" spans="1:27" x14ac:dyDescent="0.25">
      <c r="A82" s="35">
        <v>68</v>
      </c>
      <c r="B82" s="4" t="s">
        <v>79</v>
      </c>
      <c r="C82" s="2">
        <v>15705797</v>
      </c>
      <c r="D82" s="14">
        <v>45.7</v>
      </c>
      <c r="E82" s="7">
        <v>13935</v>
      </c>
      <c r="F82" s="7">
        <v>13935</v>
      </c>
      <c r="G82" s="7">
        <f t="shared" si="6"/>
        <v>0</v>
      </c>
      <c r="H82" s="79">
        <f t="shared" si="5"/>
        <v>0</v>
      </c>
      <c r="I82" s="38">
        <f>D82/7235.3*I10</f>
        <v>6.5662271364007263E-2</v>
      </c>
      <c r="J82" s="37">
        <f t="shared" si="7"/>
        <v>6.5662271364007263E-2</v>
      </c>
      <c r="K82" s="39"/>
      <c r="L82" s="109"/>
      <c r="M82" s="53"/>
      <c r="N82" s="10"/>
      <c r="O82" s="10"/>
      <c r="P82" s="10"/>
      <c r="Q82" s="10"/>
      <c r="R82" s="10"/>
      <c r="T82" s="10"/>
      <c r="U82" s="10"/>
      <c r="V82" s="10"/>
      <c r="W82" s="10"/>
      <c r="X82" s="10"/>
      <c r="Y82" s="10"/>
      <c r="Z82" s="10"/>
      <c r="AA82" s="10"/>
    </row>
    <row r="83" spans="1:27" x14ac:dyDescent="0.25">
      <c r="A83" s="35">
        <v>69</v>
      </c>
      <c r="B83" s="4" t="s">
        <v>80</v>
      </c>
      <c r="C83" s="2">
        <v>17715788</v>
      </c>
      <c r="D83" s="14">
        <v>70.599999999999994</v>
      </c>
      <c r="E83" s="7">
        <v>1047</v>
      </c>
      <c r="F83" s="7">
        <v>2433</v>
      </c>
      <c r="G83" s="7">
        <f t="shared" si="6"/>
        <v>1386</v>
      </c>
      <c r="H83" s="79">
        <f t="shared" si="5"/>
        <v>1.1919599999999999</v>
      </c>
      <c r="I83" s="38">
        <f>D83/7235.3*I10</f>
        <v>0.10143886998465891</v>
      </c>
      <c r="J83" s="37">
        <f t="shared" si="7"/>
        <v>1.2933988699846588</v>
      </c>
      <c r="K83" s="39"/>
      <c r="L83" s="109"/>
      <c r="M83" s="53"/>
      <c r="N83" s="185"/>
      <c r="O83" s="162"/>
      <c r="P83" s="162"/>
      <c r="Q83" s="162"/>
      <c r="R83" s="162"/>
      <c r="S83" s="162"/>
      <c r="T83" s="10"/>
      <c r="U83" s="10"/>
      <c r="V83" s="10"/>
      <c r="W83" s="10"/>
      <c r="X83" s="10"/>
      <c r="Y83" s="10"/>
      <c r="Z83" s="10"/>
      <c r="AA83" s="10"/>
    </row>
    <row r="84" spans="1:27" x14ac:dyDescent="0.25">
      <c r="A84" s="35">
        <v>70</v>
      </c>
      <c r="B84" s="4" t="s">
        <v>136</v>
      </c>
      <c r="C84" s="2">
        <v>15705643</v>
      </c>
      <c r="D84" s="14">
        <v>46.6</v>
      </c>
      <c r="E84" s="7">
        <v>10088</v>
      </c>
      <c r="F84" s="7">
        <v>10757</v>
      </c>
      <c r="G84" s="7">
        <f t="shared" si="6"/>
        <v>669</v>
      </c>
      <c r="H84" s="79">
        <f t="shared" si="5"/>
        <v>0.57533999999999996</v>
      </c>
      <c r="I84" s="38">
        <f>D84/7235.3*I10</f>
        <v>6.695540143463323E-2</v>
      </c>
      <c r="J84" s="37">
        <f t="shared" si="7"/>
        <v>0.64229540143463315</v>
      </c>
      <c r="K84" s="39"/>
      <c r="L84" s="109"/>
      <c r="M84" s="53"/>
      <c r="N84" s="10"/>
      <c r="O84" s="10"/>
      <c r="P84" s="10"/>
      <c r="Q84" s="10"/>
      <c r="R84" s="10"/>
      <c r="T84" s="10"/>
      <c r="U84" s="10"/>
      <c r="V84" s="10"/>
      <c r="W84" s="10"/>
      <c r="X84" s="10"/>
      <c r="Y84" s="10"/>
      <c r="Z84" s="10"/>
      <c r="AA84" s="10"/>
    </row>
    <row r="85" spans="1:27" x14ac:dyDescent="0.25">
      <c r="A85" s="35">
        <v>71</v>
      </c>
      <c r="B85" s="4" t="s">
        <v>81</v>
      </c>
      <c r="C85" s="2">
        <v>15705776</v>
      </c>
      <c r="D85" s="14">
        <v>42.2</v>
      </c>
      <c r="E85" s="7">
        <v>6</v>
      </c>
      <c r="F85" s="7">
        <v>59</v>
      </c>
      <c r="G85" s="7">
        <f t="shared" si="6"/>
        <v>53</v>
      </c>
      <c r="H85" s="79">
        <f t="shared" si="5"/>
        <v>4.5579999999999996E-2</v>
      </c>
      <c r="I85" s="38">
        <f>D85/7235.3*I10</f>
        <v>6.063343220046185E-2</v>
      </c>
      <c r="J85" s="37">
        <f t="shared" si="7"/>
        <v>0.10621343220046184</v>
      </c>
      <c r="K85" s="39"/>
      <c r="L85" s="109"/>
      <c r="M85" s="53"/>
      <c r="N85" s="10"/>
      <c r="O85" s="10"/>
      <c r="P85" s="10"/>
      <c r="Q85" s="10"/>
      <c r="R85" s="10"/>
      <c r="T85" s="10"/>
      <c r="U85" s="10"/>
      <c r="V85" s="10"/>
      <c r="W85" s="10"/>
      <c r="X85" s="10"/>
      <c r="Y85" s="10"/>
      <c r="Z85" s="10"/>
      <c r="AA85" s="10"/>
    </row>
    <row r="86" spans="1:27" x14ac:dyDescent="0.25">
      <c r="A86" s="35">
        <v>72</v>
      </c>
      <c r="B86" s="4" t="s">
        <v>82</v>
      </c>
      <c r="C86" s="2">
        <v>15705545</v>
      </c>
      <c r="D86" s="14">
        <v>41.9</v>
      </c>
      <c r="E86" s="7">
        <v>5072</v>
      </c>
      <c r="F86" s="7">
        <v>5393</v>
      </c>
      <c r="G86" s="7">
        <f t="shared" si="6"/>
        <v>321</v>
      </c>
      <c r="H86" s="79">
        <f t="shared" si="5"/>
        <v>0.27605999999999997</v>
      </c>
      <c r="I86" s="38">
        <f>D86/7235.3*I10</f>
        <v>6.0202388843586523E-2</v>
      </c>
      <c r="J86" s="37">
        <f t="shared" si="7"/>
        <v>0.3362623888435865</v>
      </c>
      <c r="K86" s="39"/>
      <c r="L86" s="109"/>
      <c r="M86" s="53"/>
      <c r="N86" s="10"/>
      <c r="O86" s="10"/>
      <c r="P86" s="10"/>
      <c r="Q86" s="10"/>
      <c r="R86" s="10"/>
      <c r="T86" s="10"/>
      <c r="U86" s="10"/>
      <c r="V86" s="10"/>
      <c r="W86" s="10"/>
      <c r="X86" s="10"/>
      <c r="Y86" s="10"/>
      <c r="Z86" s="10"/>
      <c r="AA86" s="10"/>
    </row>
    <row r="87" spans="1:27" x14ac:dyDescent="0.25">
      <c r="A87" s="35">
        <v>73</v>
      </c>
      <c r="B87" s="4" t="s">
        <v>83</v>
      </c>
      <c r="C87" s="2">
        <v>15708739</v>
      </c>
      <c r="D87" s="14">
        <v>45.8</v>
      </c>
      <c r="E87" s="7">
        <v>8995</v>
      </c>
      <c r="F87" s="7">
        <v>9966</v>
      </c>
      <c r="G87" s="7">
        <f t="shared" si="6"/>
        <v>971</v>
      </c>
      <c r="H87" s="79">
        <f t="shared" si="5"/>
        <v>0.83506000000000002</v>
      </c>
      <c r="I87" s="38">
        <f>D87/7235.3*I10</f>
        <v>6.5805952482965696E-2</v>
      </c>
      <c r="J87" s="37">
        <f t="shared" si="7"/>
        <v>0.90086595248296575</v>
      </c>
      <c r="K87" s="39"/>
      <c r="L87" s="109"/>
      <c r="M87" s="53"/>
      <c r="N87" s="10"/>
      <c r="O87" s="10"/>
      <c r="P87" s="10"/>
      <c r="Q87" s="10"/>
      <c r="R87" s="10"/>
      <c r="T87" s="10"/>
      <c r="U87" s="10"/>
      <c r="V87" s="10"/>
      <c r="W87" s="10"/>
      <c r="X87" s="10"/>
      <c r="Y87" s="10"/>
      <c r="Z87" s="10"/>
      <c r="AA87" s="10"/>
    </row>
    <row r="88" spans="1:27" x14ac:dyDescent="0.25">
      <c r="A88" s="35">
        <v>74</v>
      </c>
      <c r="B88" s="4" t="s">
        <v>84</v>
      </c>
      <c r="C88" s="2">
        <v>15708197</v>
      </c>
      <c r="D88" s="14">
        <v>60.7</v>
      </c>
      <c r="E88" s="7">
        <v>10986</v>
      </c>
      <c r="F88" s="7">
        <v>11015</v>
      </c>
      <c r="G88" s="7">
        <f t="shared" si="6"/>
        <v>29</v>
      </c>
      <c r="H88" s="79">
        <f t="shared" si="5"/>
        <v>2.494E-2</v>
      </c>
      <c r="I88" s="38">
        <f>D88/7235.3*I10</f>
        <v>8.7214439207773317E-2</v>
      </c>
      <c r="J88" s="37">
        <f t="shared" si="7"/>
        <v>0.11215443920777332</v>
      </c>
      <c r="K88" s="39"/>
      <c r="L88" s="109"/>
      <c r="M88" s="53"/>
      <c r="N88" s="10"/>
      <c r="O88" s="10"/>
      <c r="P88" s="10"/>
      <c r="Q88" s="10"/>
      <c r="R88" s="10"/>
      <c r="T88" s="10"/>
      <c r="U88" s="10"/>
      <c r="V88" s="10"/>
      <c r="W88" s="10"/>
      <c r="X88" s="10"/>
      <c r="Y88" s="10"/>
      <c r="Z88" s="10"/>
      <c r="AA88" s="10"/>
    </row>
    <row r="89" spans="1:27" x14ac:dyDescent="0.25">
      <c r="A89" s="35">
        <v>75</v>
      </c>
      <c r="B89" s="4" t="s">
        <v>85</v>
      </c>
      <c r="C89" s="2">
        <v>15708099</v>
      </c>
      <c r="D89" s="14">
        <v>72.099999999999994</v>
      </c>
      <c r="E89" s="7">
        <v>13801</v>
      </c>
      <c r="F89" s="7">
        <v>14384</v>
      </c>
      <c r="G89" s="7">
        <f t="shared" si="6"/>
        <v>583</v>
      </c>
      <c r="H89" s="79">
        <f t="shared" si="5"/>
        <v>0.50137999999999994</v>
      </c>
      <c r="I89" s="38">
        <f>D89/7235.3*I10</f>
        <v>0.1035940867690355</v>
      </c>
      <c r="J89" s="37">
        <f t="shared" si="7"/>
        <v>0.60497408676903541</v>
      </c>
      <c r="K89" s="39"/>
      <c r="L89" s="109"/>
      <c r="M89" s="53"/>
      <c r="N89" s="10"/>
      <c r="O89" s="10"/>
      <c r="P89" s="10"/>
      <c r="Q89" s="10"/>
      <c r="R89" s="10"/>
      <c r="T89" s="10"/>
      <c r="U89" s="10"/>
      <c r="V89" s="10"/>
      <c r="W89" s="10"/>
      <c r="X89" s="10"/>
      <c r="Y89" s="10"/>
      <c r="Z89" s="10"/>
      <c r="AA89" s="10"/>
    </row>
    <row r="90" spans="1:27" x14ac:dyDescent="0.25">
      <c r="A90" s="35">
        <v>76</v>
      </c>
      <c r="B90" s="4" t="s">
        <v>86</v>
      </c>
      <c r="C90" s="2">
        <v>15708563</v>
      </c>
      <c r="D90" s="14">
        <v>45.9</v>
      </c>
      <c r="E90" s="7">
        <v>11652</v>
      </c>
      <c r="F90" s="7">
        <v>12522</v>
      </c>
      <c r="G90" s="7">
        <f t="shared" si="6"/>
        <v>870</v>
      </c>
      <c r="H90" s="79">
        <f t="shared" si="5"/>
        <v>0.74819999999999998</v>
      </c>
      <c r="I90" s="38">
        <f>D90/7235.3*I10</f>
        <v>6.5949633601924143E-2</v>
      </c>
      <c r="J90" s="37">
        <f t="shared" si="7"/>
        <v>0.81414963360192416</v>
      </c>
      <c r="K90" s="39"/>
      <c r="L90" s="109"/>
      <c r="M90" s="53"/>
      <c r="N90" s="10"/>
      <c r="O90" s="10"/>
      <c r="P90" s="10"/>
      <c r="Q90" s="10"/>
      <c r="R90" s="10"/>
      <c r="T90" s="10"/>
      <c r="U90" s="10"/>
      <c r="V90" s="10"/>
      <c r="W90" s="10"/>
      <c r="X90" s="10"/>
      <c r="Y90" s="10"/>
      <c r="Z90" s="10"/>
      <c r="AA90" s="10"/>
    </row>
    <row r="91" spans="1:27" x14ac:dyDescent="0.25">
      <c r="A91" s="35">
        <v>77</v>
      </c>
      <c r="B91" s="4" t="s">
        <v>87</v>
      </c>
      <c r="C91" s="2">
        <v>15708346</v>
      </c>
      <c r="D91" s="14">
        <v>71</v>
      </c>
      <c r="E91" s="7">
        <v>15349</v>
      </c>
      <c r="F91" s="7">
        <v>16156</v>
      </c>
      <c r="G91" s="7">
        <f t="shared" si="6"/>
        <v>807</v>
      </c>
      <c r="H91" s="79">
        <f t="shared" si="5"/>
        <v>0.69401999999999997</v>
      </c>
      <c r="I91" s="38">
        <f>D91/7235.3*I10</f>
        <v>0.10201359446049267</v>
      </c>
      <c r="J91" s="37">
        <f t="shared" si="7"/>
        <v>0.7960335944604926</v>
      </c>
      <c r="K91" s="39"/>
      <c r="L91" s="109"/>
      <c r="M91" s="53"/>
      <c r="N91" s="10"/>
      <c r="O91" s="10"/>
      <c r="P91" s="10"/>
      <c r="Q91" s="10"/>
      <c r="R91" s="10"/>
      <c r="T91" s="10"/>
      <c r="U91" s="10"/>
      <c r="V91" s="10"/>
      <c r="W91" s="10"/>
      <c r="X91" s="10"/>
      <c r="Y91" s="10"/>
      <c r="Z91" s="10"/>
      <c r="AA91" s="10"/>
    </row>
    <row r="92" spans="1:27" x14ac:dyDescent="0.25">
      <c r="A92" s="35">
        <v>78</v>
      </c>
      <c r="B92" s="4" t="s">
        <v>88</v>
      </c>
      <c r="C92" s="2">
        <v>15708441</v>
      </c>
      <c r="D92" s="14">
        <v>47.6</v>
      </c>
      <c r="E92" s="7">
        <v>12182</v>
      </c>
      <c r="F92" s="7">
        <v>12182</v>
      </c>
      <c r="G92" s="7">
        <f t="shared" si="6"/>
        <v>0</v>
      </c>
      <c r="H92" s="79">
        <f t="shared" si="5"/>
        <v>0</v>
      </c>
      <c r="I92" s="38">
        <f>D92/7235.3*I10</f>
        <v>6.839221262421763E-2</v>
      </c>
      <c r="J92" s="37">
        <f t="shared" si="7"/>
        <v>6.839221262421763E-2</v>
      </c>
      <c r="K92" s="39"/>
      <c r="L92" s="109"/>
      <c r="M92" s="53"/>
      <c r="N92" s="10"/>
      <c r="O92" s="10"/>
      <c r="P92" s="10"/>
      <c r="Q92" s="10"/>
      <c r="R92" s="10"/>
      <c r="T92" s="10"/>
      <c r="U92" s="10"/>
      <c r="V92" s="10"/>
      <c r="W92" s="10"/>
      <c r="X92" s="10"/>
      <c r="Y92" s="10"/>
      <c r="Z92" s="10"/>
      <c r="AA92" s="10"/>
    </row>
    <row r="93" spans="1:27" x14ac:dyDescent="0.25">
      <c r="A93" s="35">
        <v>79</v>
      </c>
      <c r="B93" s="4" t="s">
        <v>137</v>
      </c>
      <c r="C93" s="2">
        <v>15708575</v>
      </c>
      <c r="D93" s="14">
        <v>42.3</v>
      </c>
      <c r="E93" s="7">
        <v>2982</v>
      </c>
      <c r="F93" s="7">
        <v>3307</v>
      </c>
      <c r="G93" s="7">
        <f t="shared" si="6"/>
        <v>325</v>
      </c>
      <c r="H93" s="79">
        <f t="shared" si="5"/>
        <v>0.27949999999999997</v>
      </c>
      <c r="I93" s="38">
        <f>D93/7235.3*I10</f>
        <v>6.0777113319420283E-2</v>
      </c>
      <c r="J93" s="37">
        <f t="shared" si="7"/>
        <v>0.34027711331942023</v>
      </c>
      <c r="K93" s="39"/>
      <c r="L93" s="109"/>
      <c r="M93" s="53"/>
      <c r="N93" s="10"/>
      <c r="O93" s="10"/>
      <c r="P93" s="10"/>
      <c r="Q93" s="10"/>
      <c r="R93" s="10"/>
      <c r="T93" s="10"/>
      <c r="U93" s="10"/>
      <c r="V93" s="10"/>
      <c r="W93" s="10"/>
      <c r="X93" s="10"/>
      <c r="Y93" s="10"/>
      <c r="Z93" s="10"/>
      <c r="AA93" s="10"/>
    </row>
    <row r="94" spans="1:27" x14ac:dyDescent="0.25">
      <c r="A94" s="35">
        <v>80</v>
      </c>
      <c r="B94" s="4" t="s">
        <v>89</v>
      </c>
      <c r="C94" s="2">
        <v>15708455</v>
      </c>
      <c r="D94" s="14">
        <v>41.9</v>
      </c>
      <c r="E94" s="7">
        <v>5589</v>
      </c>
      <c r="F94" s="7">
        <v>8961</v>
      </c>
      <c r="G94" s="7">
        <f t="shared" si="6"/>
        <v>3372</v>
      </c>
      <c r="H94" s="79">
        <f t="shared" si="5"/>
        <v>2.8999199999999998</v>
      </c>
      <c r="I94" s="38">
        <f>D94/7235.3*I10</f>
        <v>6.0202388843586523E-2</v>
      </c>
      <c r="J94" s="37">
        <f t="shared" si="7"/>
        <v>2.9601223888435864</v>
      </c>
      <c r="K94" s="39"/>
      <c r="L94" s="82"/>
      <c r="M94" s="53"/>
      <c r="N94" s="10"/>
      <c r="O94" s="15"/>
      <c r="P94" s="10"/>
      <c r="Q94" s="185"/>
      <c r="R94" s="162"/>
      <c r="S94" s="162"/>
      <c r="T94" s="162"/>
      <c r="U94" s="162"/>
      <c r="V94" s="162"/>
      <c r="W94" s="162"/>
      <c r="X94" s="162"/>
      <c r="Y94" s="162"/>
      <c r="Z94" s="10"/>
      <c r="AA94" s="10"/>
    </row>
    <row r="95" spans="1:27" x14ac:dyDescent="0.25">
      <c r="A95" s="35">
        <v>81</v>
      </c>
      <c r="B95" s="4" t="s">
        <v>90</v>
      </c>
      <c r="C95" s="2">
        <v>15708660</v>
      </c>
      <c r="D95" s="14">
        <v>45.7</v>
      </c>
      <c r="E95" s="7">
        <v>12350</v>
      </c>
      <c r="F95" s="7">
        <v>13184</v>
      </c>
      <c r="G95" s="7">
        <f t="shared" si="6"/>
        <v>834</v>
      </c>
      <c r="H95" s="79">
        <f t="shared" si="5"/>
        <v>0.71723999999999999</v>
      </c>
      <c r="I95" s="38">
        <f>D95/7235.3*I10</f>
        <v>6.5662271364007263E-2</v>
      </c>
      <c r="J95" s="37">
        <f t="shared" si="7"/>
        <v>0.78290227136400725</v>
      </c>
      <c r="K95" s="39"/>
      <c r="L95" s="109"/>
      <c r="M95" s="53"/>
      <c r="N95" s="10"/>
      <c r="O95" s="10"/>
      <c r="P95" s="10"/>
      <c r="Q95" s="10"/>
      <c r="R95" s="10"/>
      <c r="T95" s="10"/>
      <c r="U95" s="10"/>
      <c r="V95" s="10"/>
      <c r="W95" s="10"/>
      <c r="X95" s="10"/>
      <c r="Y95" s="10"/>
      <c r="Z95" s="10"/>
      <c r="AA95" s="10"/>
    </row>
    <row r="96" spans="1:27" x14ac:dyDescent="0.25">
      <c r="A96" s="35">
        <v>82</v>
      </c>
      <c r="B96" s="4" t="s">
        <v>91</v>
      </c>
      <c r="C96" s="2">
        <v>15708727</v>
      </c>
      <c r="D96" s="14">
        <v>60.7</v>
      </c>
      <c r="E96" s="7">
        <v>15298</v>
      </c>
      <c r="F96" s="7">
        <v>16377</v>
      </c>
      <c r="G96" s="7">
        <f t="shared" si="6"/>
        <v>1079</v>
      </c>
      <c r="H96" s="79">
        <f t="shared" si="5"/>
        <v>0.92793999999999999</v>
      </c>
      <c r="I96" s="38">
        <f>D96/7235.3*I10</f>
        <v>8.7214439207773317E-2</v>
      </c>
      <c r="J96" s="37">
        <f t="shared" si="7"/>
        <v>1.0151544392077734</v>
      </c>
      <c r="K96" s="39"/>
      <c r="L96" s="109"/>
      <c r="M96" s="53"/>
      <c r="N96" s="10"/>
      <c r="O96" s="10"/>
      <c r="P96" s="10"/>
      <c r="Q96" s="10"/>
      <c r="R96" s="10"/>
      <c r="T96" s="10"/>
      <c r="U96" s="10"/>
      <c r="V96" s="10"/>
      <c r="W96" s="10"/>
      <c r="X96" s="10"/>
      <c r="Y96" s="10"/>
      <c r="Z96" s="10"/>
      <c r="AA96" s="10"/>
    </row>
    <row r="97" spans="1:27" x14ac:dyDescent="0.25">
      <c r="A97" s="35">
        <v>83</v>
      </c>
      <c r="B97" s="4" t="s">
        <v>138</v>
      </c>
      <c r="C97" s="2">
        <v>15705611</v>
      </c>
      <c r="D97" s="14">
        <v>71.900000000000006</v>
      </c>
      <c r="E97" s="7">
        <v>9172</v>
      </c>
      <c r="F97" s="7">
        <v>9818</v>
      </c>
      <c r="G97" s="7">
        <f t="shared" si="6"/>
        <v>646</v>
      </c>
      <c r="H97" s="79">
        <f t="shared" si="5"/>
        <v>0.55555999999999994</v>
      </c>
      <c r="I97" s="38">
        <f>D97/7235.3*I10</f>
        <v>0.10330672453111865</v>
      </c>
      <c r="J97" s="37">
        <f t="shared" si="7"/>
        <v>0.65886672453111861</v>
      </c>
      <c r="K97" s="39"/>
      <c r="L97" s="109"/>
      <c r="M97" s="53"/>
      <c r="N97" s="6"/>
      <c r="O97" s="10"/>
      <c r="P97" s="10"/>
      <c r="Q97" s="10"/>
      <c r="R97" s="10"/>
      <c r="T97" s="10"/>
      <c r="U97" s="10"/>
      <c r="V97" s="10"/>
      <c r="W97" s="10"/>
      <c r="X97" s="10"/>
      <c r="Y97" s="10"/>
      <c r="Z97" s="10"/>
      <c r="AA97" s="10"/>
    </row>
    <row r="98" spans="1:27" x14ac:dyDescent="0.25">
      <c r="A98" s="35">
        <v>84</v>
      </c>
      <c r="B98" s="4" t="s">
        <v>92</v>
      </c>
      <c r="C98" s="2">
        <v>15708134</v>
      </c>
      <c r="D98" s="14">
        <v>45.6</v>
      </c>
      <c r="E98" s="7">
        <v>11246</v>
      </c>
      <c r="F98" s="7">
        <v>11993</v>
      </c>
      <c r="G98" s="7">
        <f t="shared" si="6"/>
        <v>747</v>
      </c>
      <c r="H98" s="79">
        <f t="shared" si="5"/>
        <v>0.64241999999999999</v>
      </c>
      <c r="I98" s="38">
        <f>D98/7235.3*I10</f>
        <v>6.5518590245048816E-2</v>
      </c>
      <c r="J98" s="37">
        <f t="shared" si="7"/>
        <v>0.70793859024504879</v>
      </c>
      <c r="K98" s="39"/>
      <c r="L98" s="109"/>
      <c r="M98" s="53"/>
      <c r="N98" s="6"/>
      <c r="O98" s="10"/>
      <c r="P98" s="10"/>
      <c r="Q98" s="10"/>
      <c r="R98" s="10"/>
      <c r="T98" s="10"/>
      <c r="U98" s="10"/>
      <c r="V98" s="10"/>
      <c r="W98" s="10"/>
      <c r="X98" s="10"/>
      <c r="Y98" s="10"/>
      <c r="Z98" s="10"/>
      <c r="AA98" s="10"/>
    </row>
    <row r="99" spans="1:27" x14ac:dyDescent="0.25">
      <c r="A99" s="35">
        <v>85</v>
      </c>
      <c r="B99" s="4" t="s">
        <v>93</v>
      </c>
      <c r="C99" s="2">
        <v>15705763</v>
      </c>
      <c r="D99" s="14">
        <v>70.7</v>
      </c>
      <c r="E99" s="7">
        <v>15733</v>
      </c>
      <c r="F99" s="7">
        <v>16871</v>
      </c>
      <c r="G99" s="7">
        <f t="shared" si="6"/>
        <v>1138</v>
      </c>
      <c r="H99" s="79">
        <f t="shared" si="5"/>
        <v>0.97867999999999999</v>
      </c>
      <c r="I99" s="38">
        <f>D99/7235.3*I10</f>
        <v>0.10158255110361737</v>
      </c>
      <c r="J99" s="37">
        <f t="shared" si="7"/>
        <v>1.0802625511036175</v>
      </c>
      <c r="K99" s="39"/>
      <c r="L99" s="109"/>
      <c r="M99" s="53"/>
      <c r="N99" s="6"/>
      <c r="O99" s="10"/>
      <c r="P99" s="10"/>
      <c r="Q99" s="10"/>
      <c r="R99" s="10"/>
      <c r="T99" s="10"/>
      <c r="U99" s="10"/>
      <c r="V99" s="10"/>
      <c r="W99" s="10"/>
      <c r="X99" s="10"/>
      <c r="Y99" s="10"/>
      <c r="Z99" s="10"/>
      <c r="AA99" s="10"/>
    </row>
    <row r="100" spans="1:27" x14ac:dyDescent="0.25">
      <c r="A100" s="35">
        <v>86</v>
      </c>
      <c r="B100" s="4" t="s">
        <v>94</v>
      </c>
      <c r="C100" s="2">
        <v>15708293</v>
      </c>
      <c r="D100" s="14">
        <v>47.5</v>
      </c>
      <c r="E100" s="7">
        <v>11501</v>
      </c>
      <c r="F100" s="7">
        <v>12372</v>
      </c>
      <c r="G100" s="7">
        <f t="shared" si="6"/>
        <v>871</v>
      </c>
      <c r="H100" s="79">
        <f t="shared" si="5"/>
        <v>0.74905999999999995</v>
      </c>
      <c r="I100" s="38">
        <f>D100/7235.3*I10</f>
        <v>6.8248531505259197E-2</v>
      </c>
      <c r="J100" s="37">
        <f t="shared" si="7"/>
        <v>0.81730853150525917</v>
      </c>
      <c r="K100" s="39"/>
      <c r="L100" s="109"/>
      <c r="M100" s="53"/>
      <c r="N100" s="6"/>
      <c r="O100" s="17"/>
      <c r="P100" s="10"/>
      <c r="Q100" s="10"/>
      <c r="R100" s="10"/>
      <c r="T100" s="10"/>
      <c r="U100" s="10"/>
      <c r="V100" s="10"/>
      <c r="W100" s="10"/>
      <c r="X100" s="10"/>
      <c r="Y100" s="10"/>
      <c r="Z100" s="10"/>
      <c r="AA100" s="10"/>
    </row>
    <row r="101" spans="1:27" x14ac:dyDescent="0.25">
      <c r="A101" s="35">
        <v>87</v>
      </c>
      <c r="B101" s="4" t="s">
        <v>95</v>
      </c>
      <c r="C101" s="2">
        <v>15708499</v>
      </c>
      <c r="D101" s="14">
        <v>42</v>
      </c>
      <c r="E101" s="7">
        <v>9124</v>
      </c>
      <c r="F101" s="7">
        <v>9124</v>
      </c>
      <c r="G101" s="7">
        <f t="shared" si="6"/>
        <v>0</v>
      </c>
      <c r="H101" s="79">
        <f t="shared" si="5"/>
        <v>0</v>
      </c>
      <c r="I101" s="38">
        <f>D101/7235.3*I10</f>
        <v>6.034606996254497E-2</v>
      </c>
      <c r="J101" s="37">
        <f t="shared" si="7"/>
        <v>6.034606996254497E-2</v>
      </c>
      <c r="K101" s="39"/>
      <c r="L101" s="109"/>
      <c r="M101" s="53"/>
      <c r="N101" s="6"/>
      <c r="O101" s="10"/>
      <c r="P101" s="10"/>
      <c r="Q101" s="10"/>
      <c r="R101" s="10"/>
      <c r="T101" s="10"/>
      <c r="U101" s="10"/>
      <c r="V101" s="10"/>
      <c r="W101" s="10"/>
      <c r="X101" s="10"/>
      <c r="Y101" s="10"/>
      <c r="Z101" s="10"/>
      <c r="AA101" s="10"/>
    </row>
    <row r="102" spans="1:27" x14ac:dyDescent="0.25">
      <c r="A102" s="35">
        <v>88</v>
      </c>
      <c r="B102" s="16" t="s">
        <v>148</v>
      </c>
      <c r="C102" s="2">
        <v>15708190</v>
      </c>
      <c r="D102" s="14">
        <v>41.1</v>
      </c>
      <c r="E102" s="7">
        <v>11932</v>
      </c>
      <c r="F102" s="7">
        <v>11949</v>
      </c>
      <c r="G102" s="7">
        <f t="shared" si="6"/>
        <v>17</v>
      </c>
      <c r="H102" s="79">
        <f t="shared" si="5"/>
        <v>1.4619999999999999E-2</v>
      </c>
      <c r="I102" s="38">
        <f>D102/7235.3*I10</f>
        <v>5.905293989191901E-2</v>
      </c>
      <c r="J102" s="37">
        <f t="shared" si="7"/>
        <v>7.3672939891919004E-2</v>
      </c>
      <c r="K102" s="39"/>
      <c r="L102" s="109"/>
      <c r="M102" s="53"/>
      <c r="N102" s="6"/>
      <c r="O102" s="10"/>
      <c r="P102" s="10"/>
      <c r="Q102" s="10"/>
      <c r="R102" s="10"/>
      <c r="T102" s="10"/>
      <c r="U102" s="10"/>
      <c r="V102" s="10"/>
      <c r="W102" s="10"/>
      <c r="X102" s="10"/>
      <c r="Y102" s="10"/>
      <c r="Z102" s="10"/>
      <c r="AA102" s="10"/>
    </row>
    <row r="103" spans="1:27" x14ac:dyDescent="0.25">
      <c r="A103" s="35">
        <v>89</v>
      </c>
      <c r="B103" s="4" t="s">
        <v>96</v>
      </c>
      <c r="C103" s="19">
        <v>15708008</v>
      </c>
      <c r="D103" s="14">
        <v>45.5</v>
      </c>
      <c r="E103" s="7">
        <v>15942</v>
      </c>
      <c r="F103" s="7">
        <v>17084</v>
      </c>
      <c r="G103" s="7">
        <f t="shared" si="6"/>
        <v>1142</v>
      </c>
      <c r="H103" s="79">
        <f t="shared" si="5"/>
        <v>0.98211999999999999</v>
      </c>
      <c r="I103" s="38">
        <f>D103/7235.3*I10</f>
        <v>6.5374909126090383E-2</v>
      </c>
      <c r="J103" s="37">
        <f t="shared" si="7"/>
        <v>1.0474949091260903</v>
      </c>
      <c r="K103" s="39"/>
      <c r="L103" s="109"/>
      <c r="M103" s="53"/>
      <c r="N103" s="6"/>
      <c r="O103" s="10"/>
      <c r="P103" s="10"/>
      <c r="Q103" s="10"/>
      <c r="R103" s="10"/>
      <c r="T103" s="10"/>
      <c r="U103" s="10"/>
      <c r="V103" s="10"/>
      <c r="W103" s="10"/>
      <c r="X103" s="10"/>
      <c r="Y103" s="10"/>
      <c r="Z103" s="10"/>
      <c r="AA103" s="10"/>
    </row>
    <row r="104" spans="1:27" x14ac:dyDescent="0.25">
      <c r="A104" s="35">
        <v>90</v>
      </c>
      <c r="B104" s="4" t="s">
        <v>97</v>
      </c>
      <c r="C104" s="19">
        <v>15708095</v>
      </c>
      <c r="D104" s="14">
        <v>61</v>
      </c>
      <c r="E104" s="7">
        <v>15924</v>
      </c>
      <c r="F104" s="7">
        <v>16935</v>
      </c>
      <c r="G104" s="7">
        <f t="shared" si="6"/>
        <v>1011</v>
      </c>
      <c r="H104" s="79">
        <f t="shared" si="5"/>
        <v>0.86946000000000001</v>
      </c>
      <c r="I104" s="38">
        <f>D104/7235.3*I10</f>
        <v>8.7645482564648644E-2</v>
      </c>
      <c r="J104" s="37">
        <f t="shared" si="7"/>
        <v>0.95710548256464867</v>
      </c>
      <c r="K104" s="39"/>
      <c r="L104" s="109"/>
      <c r="M104" s="53"/>
      <c r="N104" s="6"/>
      <c r="O104" s="10"/>
      <c r="P104" s="10"/>
      <c r="Q104" s="10"/>
      <c r="R104" s="10"/>
      <c r="T104" s="10"/>
      <c r="U104" s="10"/>
      <c r="V104" s="10"/>
      <c r="W104" s="10"/>
      <c r="X104" s="10"/>
      <c r="Y104" s="10"/>
      <c r="Z104" s="10"/>
      <c r="AA104" s="10"/>
    </row>
    <row r="105" spans="1:27" x14ac:dyDescent="0.25">
      <c r="A105" s="35">
        <v>91</v>
      </c>
      <c r="B105" s="84" t="s">
        <v>98</v>
      </c>
      <c r="C105" s="19">
        <v>15708016</v>
      </c>
      <c r="D105" s="14">
        <v>71.8</v>
      </c>
      <c r="E105" s="7">
        <v>12513</v>
      </c>
      <c r="F105" s="7">
        <v>13607</v>
      </c>
      <c r="G105" s="7">
        <f t="shared" si="6"/>
        <v>1094</v>
      </c>
      <c r="H105" s="79">
        <f t="shared" si="5"/>
        <v>0.94084000000000001</v>
      </c>
      <c r="I105" s="38">
        <f>D105/7235.3*I10</f>
        <v>0.1031630434121602</v>
      </c>
      <c r="J105" s="37">
        <f t="shared" si="7"/>
        <v>1.0440030434121601</v>
      </c>
      <c r="K105" s="39"/>
      <c r="L105" s="109"/>
      <c r="M105" s="53"/>
      <c r="N105" s="6"/>
      <c r="O105" s="10"/>
      <c r="P105" s="10"/>
      <c r="Q105" s="10"/>
      <c r="R105" s="10"/>
      <c r="T105" s="10"/>
      <c r="U105" s="10"/>
      <c r="V105" s="10"/>
      <c r="W105" s="10"/>
      <c r="X105" s="10"/>
      <c r="Y105" s="10"/>
      <c r="Z105" s="10"/>
      <c r="AA105" s="10"/>
    </row>
    <row r="106" spans="1:27" x14ac:dyDescent="0.25">
      <c r="A106" s="35">
        <v>92</v>
      </c>
      <c r="B106" s="4" t="s">
        <v>99</v>
      </c>
      <c r="C106" s="19">
        <v>15708063</v>
      </c>
      <c r="D106" s="14">
        <v>45.4</v>
      </c>
      <c r="E106" s="7">
        <v>12612</v>
      </c>
      <c r="F106" s="7">
        <v>13564</v>
      </c>
      <c r="G106" s="7">
        <f t="shared" si="6"/>
        <v>952</v>
      </c>
      <c r="H106" s="79">
        <f t="shared" si="5"/>
        <v>0.81872</v>
      </c>
      <c r="I106" s="38">
        <f>D106/7235.3*I10</f>
        <v>6.5231228007131936E-2</v>
      </c>
      <c r="J106" s="37">
        <f t="shared" si="7"/>
        <v>0.88395122800713199</v>
      </c>
      <c r="K106" s="39"/>
      <c r="L106" s="109"/>
      <c r="M106" s="53"/>
      <c r="N106" s="6"/>
      <c r="O106" s="17"/>
      <c r="P106" s="10"/>
      <c r="Q106" s="10"/>
      <c r="R106" s="10"/>
      <c r="T106" s="10"/>
      <c r="U106" s="10"/>
      <c r="V106" s="10"/>
      <c r="W106" s="10"/>
      <c r="X106" s="10"/>
      <c r="Y106" s="10"/>
      <c r="Z106" s="10"/>
      <c r="AA106" s="10"/>
    </row>
    <row r="107" spans="1:27" x14ac:dyDescent="0.25">
      <c r="A107" s="35">
        <v>93</v>
      </c>
      <c r="B107" s="84" t="s">
        <v>100</v>
      </c>
      <c r="C107" s="19">
        <v>15708115</v>
      </c>
      <c r="D107" s="14">
        <v>70.599999999999994</v>
      </c>
      <c r="E107" s="7">
        <v>3445</v>
      </c>
      <c r="F107" s="7">
        <v>3445</v>
      </c>
      <c r="G107" s="7">
        <f t="shared" si="6"/>
        <v>0</v>
      </c>
      <c r="H107" s="79">
        <f t="shared" si="5"/>
        <v>0</v>
      </c>
      <c r="I107" s="38">
        <f>D107/7235.3*I10</f>
        <v>0.10143886998465891</v>
      </c>
      <c r="J107" s="37">
        <f t="shared" si="7"/>
        <v>0.10143886998465891</v>
      </c>
      <c r="K107" s="39"/>
      <c r="L107" s="109"/>
      <c r="M107" s="53"/>
      <c r="N107" s="6"/>
      <c r="O107" s="10"/>
      <c r="P107" s="10"/>
      <c r="Q107" s="10"/>
      <c r="R107" s="10"/>
      <c r="T107" s="10"/>
      <c r="U107" s="10"/>
      <c r="V107" s="10"/>
      <c r="W107" s="10"/>
      <c r="X107" s="10"/>
      <c r="Y107" s="10"/>
      <c r="Z107" s="10"/>
      <c r="AA107" s="10"/>
    </row>
    <row r="108" spans="1:27" x14ac:dyDescent="0.25">
      <c r="A108" s="35">
        <v>94</v>
      </c>
      <c r="B108" s="4" t="s">
        <v>101</v>
      </c>
      <c r="C108" s="19">
        <v>15705706</v>
      </c>
      <c r="D108" s="14">
        <v>47.4</v>
      </c>
      <c r="E108" s="7">
        <v>7586</v>
      </c>
      <c r="F108" s="7">
        <v>8457</v>
      </c>
      <c r="G108" s="7">
        <f t="shared" si="6"/>
        <v>871</v>
      </c>
      <c r="H108" s="79">
        <f t="shared" ref="H108:H150" si="8">G108*0.00086</f>
        <v>0.74905999999999995</v>
      </c>
      <c r="I108" s="38">
        <f>D108/7235.3*I10</f>
        <v>6.810485038630075E-2</v>
      </c>
      <c r="J108" s="37">
        <f t="shared" si="7"/>
        <v>0.81716485038630071</v>
      </c>
      <c r="K108" s="39"/>
      <c r="L108" s="109"/>
      <c r="M108" s="53"/>
      <c r="N108" s="6"/>
      <c r="O108" s="10"/>
      <c r="P108" s="10"/>
      <c r="Q108" s="10"/>
      <c r="R108" s="10"/>
      <c r="T108" s="10"/>
      <c r="U108" s="10"/>
      <c r="V108" s="10"/>
      <c r="W108" s="10"/>
      <c r="X108" s="10"/>
      <c r="Y108" s="10"/>
      <c r="Z108" s="10"/>
      <c r="AA108" s="10"/>
    </row>
    <row r="109" spans="1:27" x14ac:dyDescent="0.25">
      <c r="A109" s="35">
        <v>95</v>
      </c>
      <c r="B109" s="4" t="s">
        <v>102</v>
      </c>
      <c r="C109" s="19">
        <v>15708352</v>
      </c>
      <c r="D109" s="14">
        <v>42</v>
      </c>
      <c r="E109" s="7">
        <v>1575</v>
      </c>
      <c r="F109" s="7">
        <v>1575</v>
      </c>
      <c r="G109" s="7">
        <f t="shared" si="6"/>
        <v>0</v>
      </c>
      <c r="H109" s="79">
        <f t="shared" si="8"/>
        <v>0</v>
      </c>
      <c r="I109" s="38">
        <f>D109/7235.3*I10</f>
        <v>6.034606996254497E-2</v>
      </c>
      <c r="J109" s="37">
        <f t="shared" si="7"/>
        <v>6.034606996254497E-2</v>
      </c>
      <c r="K109" s="39"/>
      <c r="L109" s="109"/>
      <c r="M109" s="53"/>
      <c r="N109" s="6"/>
      <c r="O109" s="10"/>
      <c r="P109" s="10"/>
      <c r="Q109" s="10"/>
      <c r="R109" s="10"/>
      <c r="T109" s="10"/>
      <c r="U109" s="10"/>
      <c r="V109" s="10"/>
      <c r="W109" s="10"/>
      <c r="X109" s="10"/>
      <c r="Y109" s="10"/>
      <c r="Z109" s="10"/>
      <c r="AA109" s="10"/>
    </row>
    <row r="110" spans="1:27" x14ac:dyDescent="0.25">
      <c r="A110" s="35">
        <v>96</v>
      </c>
      <c r="B110" s="4" t="s">
        <v>139</v>
      </c>
      <c r="C110" s="19">
        <v>15708616</v>
      </c>
      <c r="D110" s="14">
        <v>41.6</v>
      </c>
      <c r="E110" s="7">
        <v>11347</v>
      </c>
      <c r="F110" s="7">
        <v>12220</v>
      </c>
      <c r="G110" s="7">
        <f t="shared" si="6"/>
        <v>873</v>
      </c>
      <c r="H110" s="79">
        <f t="shared" si="8"/>
        <v>0.75078</v>
      </c>
      <c r="I110" s="38">
        <f>D110/7235.3*I10</f>
        <v>5.9771345486711203E-2</v>
      </c>
      <c r="J110" s="37">
        <f t="shared" si="7"/>
        <v>0.81055134548671126</v>
      </c>
      <c r="K110" s="39"/>
      <c r="L110" s="109"/>
      <c r="M110" s="53"/>
      <c r="N110" s="6"/>
      <c r="O110" s="10"/>
      <c r="P110" s="10"/>
      <c r="Q110" s="10"/>
      <c r="R110" s="10"/>
      <c r="T110" s="10"/>
      <c r="U110" s="10"/>
      <c r="V110" s="10"/>
      <c r="W110" s="10"/>
      <c r="X110" s="10"/>
      <c r="Y110" s="10"/>
      <c r="Z110" s="10"/>
      <c r="AA110" s="10"/>
    </row>
    <row r="111" spans="1:27" x14ac:dyDescent="0.25">
      <c r="A111" s="35">
        <v>97</v>
      </c>
      <c r="B111" s="84" t="s">
        <v>103</v>
      </c>
      <c r="C111" s="2">
        <v>15705517</v>
      </c>
      <c r="D111" s="14">
        <v>45.3</v>
      </c>
      <c r="E111" s="7">
        <v>6932</v>
      </c>
      <c r="F111" s="7">
        <v>7437</v>
      </c>
      <c r="G111" s="7">
        <f t="shared" si="6"/>
        <v>505</v>
      </c>
      <c r="H111" s="79">
        <f t="shared" si="8"/>
        <v>0.43429999999999996</v>
      </c>
      <c r="I111" s="38">
        <f>D111/7235.3*I10</f>
        <v>6.5087546888173503E-2</v>
      </c>
      <c r="J111" s="37">
        <f t="shared" si="7"/>
        <v>0.49938754688817344</v>
      </c>
      <c r="K111" s="39"/>
      <c r="L111" s="109"/>
      <c r="M111" s="53"/>
      <c r="N111" s="6"/>
      <c r="O111" s="10"/>
      <c r="P111" s="10"/>
      <c r="Q111" s="10"/>
      <c r="R111" s="10"/>
      <c r="T111" s="10"/>
      <c r="U111" s="10"/>
      <c r="V111" s="10"/>
      <c r="W111" s="10"/>
      <c r="X111" s="10"/>
      <c r="Y111" s="10"/>
      <c r="Z111" s="10"/>
      <c r="AA111" s="10"/>
    </row>
    <row r="112" spans="1:27" x14ac:dyDescent="0.25">
      <c r="A112" s="35">
        <v>98</v>
      </c>
      <c r="B112" s="4" t="s">
        <v>104</v>
      </c>
      <c r="C112" s="2">
        <v>15708462</v>
      </c>
      <c r="D112" s="14">
        <v>60.1</v>
      </c>
      <c r="E112" s="7">
        <v>9664</v>
      </c>
      <c r="F112" s="7">
        <v>9854</v>
      </c>
      <c r="G112" s="7">
        <f t="shared" si="6"/>
        <v>190</v>
      </c>
      <c r="H112" s="79">
        <f t="shared" si="8"/>
        <v>0.16339999999999999</v>
      </c>
      <c r="I112" s="38">
        <f>D112/7235.3*I10</f>
        <v>8.6352352494022677E-2</v>
      </c>
      <c r="J112" s="37">
        <f t="shared" si="7"/>
        <v>0.24975235249402267</v>
      </c>
      <c r="K112" s="39"/>
      <c r="L112" s="109"/>
      <c r="M112" s="53"/>
      <c r="N112" s="6"/>
      <c r="O112" s="10"/>
      <c r="P112" s="10"/>
      <c r="Q112" s="10"/>
      <c r="R112" s="10"/>
      <c r="T112" s="10"/>
      <c r="U112" s="10"/>
      <c r="V112" s="10"/>
      <c r="W112" s="10"/>
      <c r="X112" s="10"/>
      <c r="Y112" s="10"/>
      <c r="Z112" s="10"/>
      <c r="AA112" s="10"/>
    </row>
    <row r="113" spans="1:27" x14ac:dyDescent="0.25">
      <c r="A113" s="35">
        <v>99</v>
      </c>
      <c r="B113" s="84" t="s">
        <v>105</v>
      </c>
      <c r="C113" s="2">
        <v>15705826</v>
      </c>
      <c r="D113" s="14">
        <v>71.2</v>
      </c>
      <c r="E113" s="7">
        <v>7726</v>
      </c>
      <c r="F113" s="7">
        <v>8040</v>
      </c>
      <c r="G113" s="7">
        <f t="shared" si="6"/>
        <v>314</v>
      </c>
      <c r="H113" s="79">
        <f t="shared" si="8"/>
        <v>0.27004</v>
      </c>
      <c r="I113" s="38">
        <f>D113/7235.3*I10</f>
        <v>0.10230095669840956</v>
      </c>
      <c r="J113" s="37">
        <f t="shared" si="7"/>
        <v>0.37234095669840955</v>
      </c>
      <c r="K113" s="39"/>
      <c r="L113" s="109"/>
      <c r="M113" s="53"/>
      <c r="N113" s="6"/>
      <c r="O113" s="10"/>
      <c r="P113" s="10"/>
      <c r="Q113" s="10"/>
      <c r="R113" s="10"/>
      <c r="T113" s="10"/>
      <c r="U113" s="10"/>
      <c r="V113" s="10"/>
      <c r="W113" s="10"/>
      <c r="X113" s="10"/>
      <c r="Y113" s="10"/>
      <c r="Z113" s="10"/>
      <c r="AA113" s="10"/>
    </row>
    <row r="114" spans="1:27" x14ac:dyDescent="0.25">
      <c r="A114" s="35">
        <v>100</v>
      </c>
      <c r="B114" s="4" t="s">
        <v>106</v>
      </c>
      <c r="C114" s="2">
        <v>15705803</v>
      </c>
      <c r="D114" s="14">
        <v>45.7</v>
      </c>
      <c r="E114" s="7">
        <v>3000</v>
      </c>
      <c r="F114" s="7">
        <v>3000</v>
      </c>
      <c r="G114" s="7">
        <f t="shared" si="6"/>
        <v>0</v>
      </c>
      <c r="H114" s="79">
        <f t="shared" si="8"/>
        <v>0</v>
      </c>
      <c r="I114" s="38">
        <f>D114/7235.3*I10</f>
        <v>6.5662271364007263E-2</v>
      </c>
      <c r="J114" s="37">
        <f t="shared" si="7"/>
        <v>6.5662271364007263E-2</v>
      </c>
      <c r="K114" s="39"/>
      <c r="L114" s="109"/>
      <c r="M114" s="53"/>
      <c r="N114" s="6"/>
      <c r="O114" s="10"/>
      <c r="P114" s="10"/>
      <c r="Q114" s="10"/>
      <c r="R114" s="10"/>
      <c r="T114" s="10"/>
      <c r="U114" s="10"/>
      <c r="V114" s="10"/>
      <c r="W114" s="10"/>
      <c r="X114" s="10"/>
      <c r="Y114" s="10"/>
      <c r="Z114" s="10"/>
      <c r="AA114" s="10"/>
    </row>
    <row r="115" spans="1:27" x14ac:dyDescent="0.25">
      <c r="A115" s="35">
        <v>101</v>
      </c>
      <c r="B115" s="4" t="s">
        <v>107</v>
      </c>
      <c r="C115" s="2">
        <v>15708066</v>
      </c>
      <c r="D115" s="14">
        <v>70.5</v>
      </c>
      <c r="E115" s="7">
        <v>14696</v>
      </c>
      <c r="F115" s="7">
        <v>15760</v>
      </c>
      <c r="G115" s="7">
        <f t="shared" si="6"/>
        <v>1064</v>
      </c>
      <c r="H115" s="79">
        <f t="shared" si="8"/>
        <v>0.91503999999999996</v>
      </c>
      <c r="I115" s="38">
        <f>D115/7235.3*I10</f>
        <v>0.10129518886570049</v>
      </c>
      <c r="J115" s="37">
        <f t="shared" si="7"/>
        <v>1.0163351888657004</v>
      </c>
      <c r="K115" s="39"/>
      <c r="L115" s="109"/>
      <c r="M115" s="53"/>
      <c r="N115" s="6"/>
      <c r="O115" s="10"/>
      <c r="P115" s="10"/>
      <c r="Q115" s="10"/>
      <c r="R115" s="10"/>
      <c r="T115" s="10"/>
      <c r="U115" s="10"/>
      <c r="V115" s="10"/>
      <c r="W115" s="10"/>
      <c r="X115" s="10"/>
      <c r="Y115" s="10"/>
      <c r="Z115" s="10"/>
      <c r="AA115" s="10"/>
    </row>
    <row r="116" spans="1:27" x14ac:dyDescent="0.25">
      <c r="A116" s="35">
        <v>102</v>
      </c>
      <c r="B116" s="4" t="s">
        <v>108</v>
      </c>
      <c r="C116" s="19">
        <v>15708622</v>
      </c>
      <c r="D116" s="14">
        <v>47.6</v>
      </c>
      <c r="E116" s="7">
        <v>7814</v>
      </c>
      <c r="F116" s="7">
        <v>8401</v>
      </c>
      <c r="G116" s="7">
        <f t="shared" si="6"/>
        <v>587</v>
      </c>
      <c r="H116" s="79">
        <f t="shared" si="8"/>
        <v>0.50481999999999994</v>
      </c>
      <c r="I116" s="38">
        <f>D116/7235.3*I10</f>
        <v>6.839221262421763E-2</v>
      </c>
      <c r="J116" s="37">
        <f t="shared" si="7"/>
        <v>0.57321221262421762</v>
      </c>
      <c r="K116" s="39"/>
      <c r="L116" s="109"/>
      <c r="M116" s="53"/>
      <c r="N116" s="6"/>
      <c r="O116" s="10"/>
      <c r="P116" s="10"/>
      <c r="Q116" s="10"/>
      <c r="R116" s="10"/>
      <c r="T116" s="10"/>
      <c r="U116" s="10"/>
      <c r="V116" s="10"/>
      <c r="W116" s="10"/>
      <c r="X116" s="10"/>
      <c r="Y116" s="10"/>
      <c r="Z116" s="10"/>
      <c r="AA116" s="10"/>
    </row>
    <row r="117" spans="1:27" x14ac:dyDescent="0.25">
      <c r="A117" s="35">
        <v>103</v>
      </c>
      <c r="B117" s="4" t="s">
        <v>109</v>
      </c>
      <c r="C117" s="19">
        <v>16721764</v>
      </c>
      <c r="D117" s="14">
        <v>41.8</v>
      </c>
      <c r="E117" s="7">
        <v>721</v>
      </c>
      <c r="F117" s="7">
        <v>951</v>
      </c>
      <c r="G117" s="7">
        <f t="shared" si="6"/>
        <v>230</v>
      </c>
      <c r="H117" s="79">
        <f t="shared" si="8"/>
        <v>0.1978</v>
      </c>
      <c r="I117" s="38">
        <f>D117/7235.3*I10</f>
        <v>6.0058707724628076E-2</v>
      </c>
      <c r="J117" s="37">
        <f t="shared" si="7"/>
        <v>0.2578587077246281</v>
      </c>
      <c r="K117" s="39"/>
      <c r="L117" s="109"/>
      <c r="M117" s="53"/>
      <c r="N117" s="6"/>
      <c r="O117" s="10"/>
      <c r="P117" s="10"/>
      <c r="Q117" s="10"/>
      <c r="R117" s="10"/>
      <c r="T117" s="10"/>
      <c r="U117" s="10"/>
      <c r="V117" s="10"/>
      <c r="W117" s="10"/>
      <c r="X117" s="10"/>
      <c r="Y117" s="10"/>
      <c r="Z117" s="10"/>
      <c r="AA117" s="10"/>
    </row>
    <row r="118" spans="1:27" x14ac:dyDescent="0.25">
      <c r="A118" s="35">
        <v>104</v>
      </c>
      <c r="B118" s="4" t="s">
        <v>110</v>
      </c>
      <c r="C118" s="19">
        <v>15708388</v>
      </c>
      <c r="D118" s="14">
        <v>41.4</v>
      </c>
      <c r="E118" s="7">
        <v>8162</v>
      </c>
      <c r="F118" s="7">
        <v>8836</v>
      </c>
      <c r="G118" s="7">
        <f t="shared" si="6"/>
        <v>674</v>
      </c>
      <c r="H118" s="79">
        <f t="shared" si="8"/>
        <v>0.57963999999999993</v>
      </c>
      <c r="I118" s="38">
        <f>D118/7235.3*I10</f>
        <v>5.9483983248794323E-2</v>
      </c>
      <c r="J118" s="37">
        <f t="shared" si="7"/>
        <v>0.63912398324879427</v>
      </c>
      <c r="K118" s="39"/>
      <c r="L118" s="109"/>
      <c r="M118" s="53"/>
      <c r="N118" s="6"/>
      <c r="O118" s="10"/>
      <c r="P118" s="10"/>
      <c r="Q118" s="10"/>
      <c r="R118" s="10"/>
      <c r="T118" s="10"/>
      <c r="U118" s="10"/>
      <c r="V118" s="10"/>
      <c r="W118" s="10"/>
      <c r="X118" s="10"/>
      <c r="Y118" s="10"/>
      <c r="Z118" s="10"/>
      <c r="AA118" s="10"/>
    </row>
    <row r="119" spans="1:27" x14ac:dyDescent="0.25">
      <c r="A119" s="35">
        <v>105</v>
      </c>
      <c r="B119" s="4" t="s">
        <v>111</v>
      </c>
      <c r="C119" s="19">
        <v>15708121</v>
      </c>
      <c r="D119" s="14">
        <v>45.4</v>
      </c>
      <c r="E119" s="7">
        <v>10334</v>
      </c>
      <c r="F119" s="7">
        <v>10850</v>
      </c>
      <c r="G119" s="7">
        <f t="shared" si="6"/>
        <v>516</v>
      </c>
      <c r="H119" s="79">
        <f t="shared" si="8"/>
        <v>0.44375999999999999</v>
      </c>
      <c r="I119" s="38">
        <f>D119/7235.3*I10</f>
        <v>6.5231228007131936E-2</v>
      </c>
      <c r="J119" s="37">
        <f t="shared" si="7"/>
        <v>0.50899122800713192</v>
      </c>
      <c r="K119" s="39"/>
      <c r="L119" s="109"/>
      <c r="M119" s="53"/>
      <c r="N119" s="6"/>
      <c r="O119" s="10"/>
      <c r="P119" s="10"/>
      <c r="Q119" s="10"/>
      <c r="R119" s="10"/>
      <c r="T119" s="10"/>
      <c r="U119" s="10"/>
      <c r="V119" s="10"/>
      <c r="W119" s="10"/>
      <c r="X119" s="10"/>
      <c r="Y119" s="10"/>
      <c r="Z119" s="10"/>
      <c r="AA119" s="10"/>
    </row>
    <row r="120" spans="1:27" x14ac:dyDescent="0.25">
      <c r="A120" s="35">
        <v>106</v>
      </c>
      <c r="B120" s="4" t="s">
        <v>112</v>
      </c>
      <c r="C120" s="22">
        <v>15708043</v>
      </c>
      <c r="D120" s="14">
        <v>60.2</v>
      </c>
      <c r="E120" s="7">
        <v>16212</v>
      </c>
      <c r="F120" s="7">
        <v>17375</v>
      </c>
      <c r="G120" s="7">
        <f t="shared" si="6"/>
        <v>1163</v>
      </c>
      <c r="H120" s="79">
        <f t="shared" si="8"/>
        <v>1.0001800000000001</v>
      </c>
      <c r="I120" s="38">
        <f>D120/7235.3*I10</f>
        <v>8.649603361298111E-2</v>
      </c>
      <c r="J120" s="37">
        <f t="shared" si="7"/>
        <v>1.0866760336129813</v>
      </c>
      <c r="K120" s="39"/>
      <c r="L120" s="109"/>
      <c r="M120" s="53"/>
      <c r="N120" s="6"/>
      <c r="O120" s="10"/>
      <c r="P120" s="10"/>
      <c r="Q120" s="10"/>
      <c r="R120" s="10"/>
      <c r="T120" s="10"/>
      <c r="U120" s="10"/>
      <c r="V120" s="10"/>
      <c r="W120" s="10"/>
      <c r="X120" s="10"/>
      <c r="Y120" s="10"/>
      <c r="Z120" s="10"/>
      <c r="AA120" s="10"/>
    </row>
    <row r="121" spans="1:27" x14ac:dyDescent="0.25">
      <c r="A121" s="35">
        <v>107</v>
      </c>
      <c r="B121" s="84" t="s">
        <v>113</v>
      </c>
      <c r="C121" s="19">
        <v>15708227</v>
      </c>
      <c r="D121" s="14">
        <v>71.3</v>
      </c>
      <c r="E121" s="7">
        <v>11143</v>
      </c>
      <c r="F121" s="7">
        <v>11907</v>
      </c>
      <c r="G121" s="7">
        <f t="shared" si="6"/>
        <v>764</v>
      </c>
      <c r="H121" s="79">
        <f t="shared" si="8"/>
        <v>0.65703999999999996</v>
      </c>
      <c r="I121" s="38">
        <f>D121/7235.3*I10</f>
        <v>0.102444637817368</v>
      </c>
      <c r="J121" s="37">
        <f t="shared" si="7"/>
        <v>0.75948463781736797</v>
      </c>
      <c r="K121" s="39"/>
      <c r="L121" s="109"/>
      <c r="M121" s="53"/>
      <c r="N121" s="6"/>
      <c r="O121" s="10"/>
      <c r="P121" s="10"/>
      <c r="Q121" s="10"/>
      <c r="R121" s="10"/>
      <c r="T121" s="10"/>
      <c r="U121" s="10"/>
      <c r="V121" s="10"/>
      <c r="W121" s="10"/>
      <c r="X121" s="10"/>
      <c r="Y121" s="10"/>
      <c r="Z121" s="10"/>
      <c r="AA121" s="10"/>
    </row>
    <row r="122" spans="1:27" x14ac:dyDescent="0.25">
      <c r="A122" s="35">
        <v>108</v>
      </c>
      <c r="B122" s="4" t="s">
        <v>114</v>
      </c>
      <c r="C122" s="19">
        <v>15708438</v>
      </c>
      <c r="D122" s="14">
        <v>46</v>
      </c>
      <c r="E122" s="7">
        <v>10827</v>
      </c>
      <c r="F122" s="7">
        <v>11763</v>
      </c>
      <c r="G122" s="7">
        <f t="shared" si="6"/>
        <v>936</v>
      </c>
      <c r="H122" s="79">
        <f t="shared" si="8"/>
        <v>0.80496000000000001</v>
      </c>
      <c r="I122" s="38">
        <f>D122/7235.3*I10</f>
        <v>6.609331472088259E-2</v>
      </c>
      <c r="J122" s="37">
        <f t="shared" si="7"/>
        <v>0.87105331472088254</v>
      </c>
      <c r="K122" s="39"/>
      <c r="L122" s="109"/>
      <c r="M122" s="53"/>
      <c r="N122" s="6"/>
      <c r="O122" s="10"/>
      <c r="P122" s="10"/>
      <c r="Q122" s="10"/>
      <c r="R122" s="10"/>
      <c r="T122" s="10"/>
      <c r="U122" s="10"/>
      <c r="V122" s="10"/>
      <c r="W122" s="10"/>
      <c r="X122" s="10"/>
      <c r="Y122" s="10"/>
      <c r="Z122" s="10"/>
      <c r="AA122" s="10"/>
    </row>
    <row r="123" spans="1:27" x14ac:dyDescent="0.25">
      <c r="A123" s="35">
        <v>109</v>
      </c>
      <c r="B123" s="84" t="s">
        <v>115</v>
      </c>
      <c r="C123" s="19">
        <v>15708285</v>
      </c>
      <c r="D123" s="14">
        <v>70.400000000000006</v>
      </c>
      <c r="E123" s="7">
        <v>2791</v>
      </c>
      <c r="F123" s="7">
        <v>2791</v>
      </c>
      <c r="G123" s="7">
        <f t="shared" si="6"/>
        <v>0</v>
      </c>
      <c r="H123" s="79">
        <f t="shared" si="8"/>
        <v>0</v>
      </c>
      <c r="I123" s="38">
        <f>D123/7235.3*I10</f>
        <v>0.10115150774674204</v>
      </c>
      <c r="J123" s="37">
        <f t="shared" si="7"/>
        <v>0.10115150774674204</v>
      </c>
      <c r="K123" s="39"/>
      <c r="L123" s="109"/>
      <c r="M123" s="53"/>
      <c r="N123" s="6"/>
      <c r="O123" s="10"/>
      <c r="P123" s="10"/>
      <c r="Q123" s="10"/>
      <c r="R123" s="10"/>
      <c r="T123" s="10"/>
      <c r="U123" s="10"/>
      <c r="V123" s="10"/>
      <c r="W123" s="10"/>
      <c r="X123" s="10"/>
      <c r="Y123" s="10"/>
      <c r="Z123" s="10"/>
      <c r="AA123" s="10"/>
    </row>
    <row r="124" spans="1:27" x14ac:dyDescent="0.25">
      <c r="A124" s="35">
        <v>110</v>
      </c>
      <c r="B124" s="4" t="s">
        <v>116</v>
      </c>
      <c r="C124" s="19">
        <v>15708248</v>
      </c>
      <c r="D124" s="14">
        <v>47.7</v>
      </c>
      <c r="E124" s="7">
        <v>5948</v>
      </c>
      <c r="F124" s="7">
        <v>6626</v>
      </c>
      <c r="G124" s="7">
        <f t="shared" si="6"/>
        <v>678</v>
      </c>
      <c r="H124" s="79">
        <f t="shared" si="8"/>
        <v>0.58307999999999993</v>
      </c>
      <c r="I124" s="38">
        <f>D124/7235.3*I10</f>
        <v>6.8535893743176077E-2</v>
      </c>
      <c r="J124" s="37">
        <f t="shared" si="7"/>
        <v>0.65161589374317597</v>
      </c>
      <c r="K124" s="39"/>
      <c r="L124" s="109"/>
      <c r="M124" s="53"/>
      <c r="N124" s="6"/>
      <c r="O124" s="10"/>
      <c r="P124" s="10"/>
      <c r="Q124" s="10"/>
      <c r="R124" s="10"/>
      <c r="T124" s="10"/>
      <c r="U124" s="10"/>
      <c r="V124" s="10"/>
      <c r="W124" s="10"/>
      <c r="X124" s="10"/>
      <c r="Y124" s="10"/>
      <c r="Z124" s="10"/>
      <c r="AA124" s="10"/>
    </row>
    <row r="125" spans="1:27" x14ac:dyDescent="0.25">
      <c r="A125" s="35">
        <v>111</v>
      </c>
      <c r="B125" s="4" t="s">
        <v>117</v>
      </c>
      <c r="C125" s="19">
        <v>15708011</v>
      </c>
      <c r="D125" s="14">
        <v>41.6</v>
      </c>
      <c r="E125" s="7">
        <v>11104</v>
      </c>
      <c r="F125" s="7">
        <v>12095</v>
      </c>
      <c r="G125" s="7">
        <f t="shared" si="6"/>
        <v>991</v>
      </c>
      <c r="H125" s="79">
        <f t="shared" si="8"/>
        <v>0.85226000000000002</v>
      </c>
      <c r="I125" s="38">
        <f>D125/7235.3*I10</f>
        <v>5.9771345486711203E-2</v>
      </c>
      <c r="J125" s="37">
        <f t="shared" si="7"/>
        <v>0.91203134548671128</v>
      </c>
      <c r="K125" s="39"/>
      <c r="L125" s="109"/>
      <c r="M125" s="53"/>
      <c r="N125" s="6"/>
      <c r="O125" s="10"/>
      <c r="P125" s="10"/>
      <c r="Q125" s="10"/>
      <c r="R125" s="10"/>
      <c r="T125" s="10"/>
      <c r="U125" s="10"/>
      <c r="V125" s="10"/>
      <c r="W125" s="10"/>
      <c r="X125" s="10"/>
      <c r="Y125" s="10"/>
      <c r="Z125" s="10"/>
      <c r="AA125" s="10"/>
    </row>
    <row r="126" spans="1:27" x14ac:dyDescent="0.25">
      <c r="A126" s="35">
        <v>112</v>
      </c>
      <c r="B126" s="4" t="s">
        <v>118</v>
      </c>
      <c r="C126" s="19">
        <v>15708208</v>
      </c>
      <c r="D126" s="14">
        <v>41.7</v>
      </c>
      <c r="E126" s="7">
        <v>10556</v>
      </c>
      <c r="F126" s="7">
        <v>11371</v>
      </c>
      <c r="G126" s="7">
        <f t="shared" si="6"/>
        <v>815</v>
      </c>
      <c r="H126" s="79">
        <f t="shared" si="8"/>
        <v>0.70089999999999997</v>
      </c>
      <c r="I126" s="38">
        <f>D126/7235.3*I10</f>
        <v>5.991502660566965E-2</v>
      </c>
      <c r="J126" s="37">
        <f t="shared" si="7"/>
        <v>0.76081502660566958</v>
      </c>
      <c r="K126" s="39"/>
      <c r="L126" s="109"/>
      <c r="M126" s="53"/>
      <c r="N126" s="6"/>
      <c r="O126" s="10"/>
      <c r="P126" s="10"/>
      <c r="Q126" s="10"/>
      <c r="R126" s="10"/>
      <c r="T126" s="10"/>
      <c r="U126" s="10"/>
      <c r="V126" s="10"/>
      <c r="W126" s="10"/>
      <c r="X126" s="10"/>
      <c r="Y126" s="10"/>
      <c r="Z126" s="10"/>
      <c r="AA126" s="10"/>
    </row>
    <row r="127" spans="1:27" x14ac:dyDescent="0.25">
      <c r="A127" s="35">
        <v>113</v>
      </c>
      <c r="B127" s="4" t="s">
        <v>119</v>
      </c>
      <c r="C127" s="19">
        <v>15708187</v>
      </c>
      <c r="D127" s="14">
        <v>45.7</v>
      </c>
      <c r="E127" s="7">
        <v>11650</v>
      </c>
      <c r="F127" s="7">
        <v>12448</v>
      </c>
      <c r="G127" s="7">
        <f t="shared" si="6"/>
        <v>798</v>
      </c>
      <c r="H127" s="79">
        <f t="shared" si="8"/>
        <v>0.68628</v>
      </c>
      <c r="I127" s="38">
        <f>D127/7235.3*I10</f>
        <v>6.5662271364007263E-2</v>
      </c>
      <c r="J127" s="37">
        <f t="shared" si="7"/>
        <v>0.75194227136400726</v>
      </c>
      <c r="K127" s="39"/>
      <c r="L127" s="109"/>
      <c r="M127" s="53"/>
      <c r="N127" s="6"/>
      <c r="O127" s="10"/>
      <c r="P127" s="10"/>
      <c r="Q127" s="10"/>
      <c r="R127" s="10"/>
      <c r="T127" s="10"/>
      <c r="U127" s="10"/>
      <c r="V127" s="10"/>
      <c r="W127" s="10"/>
      <c r="X127" s="10"/>
      <c r="Y127" s="10"/>
      <c r="Z127" s="10"/>
      <c r="AA127" s="10"/>
    </row>
    <row r="128" spans="1:27" x14ac:dyDescent="0.25">
      <c r="A128" s="35">
        <v>114</v>
      </c>
      <c r="B128" s="4" t="s">
        <v>120</v>
      </c>
      <c r="C128" s="19">
        <v>15705591</v>
      </c>
      <c r="D128" s="14">
        <v>59.9</v>
      </c>
      <c r="E128" s="7">
        <v>15382</v>
      </c>
      <c r="F128" s="7">
        <v>16755</v>
      </c>
      <c r="G128" s="7">
        <f t="shared" si="6"/>
        <v>1373</v>
      </c>
      <c r="H128" s="79">
        <f t="shared" si="8"/>
        <v>1.1807799999999999</v>
      </c>
      <c r="I128" s="38">
        <f>D128/7235.3*I10</f>
        <v>8.6064990256105797E-2</v>
      </c>
      <c r="J128" s="37">
        <f t="shared" si="7"/>
        <v>1.2668449902561056</v>
      </c>
      <c r="K128" s="39"/>
      <c r="L128" s="109"/>
      <c r="M128" s="53"/>
      <c r="N128" s="6"/>
      <c r="O128" s="10"/>
      <c r="P128" s="10"/>
      <c r="Q128" s="10"/>
      <c r="R128" s="10"/>
      <c r="T128" s="10"/>
      <c r="U128" s="10"/>
      <c r="V128" s="10"/>
      <c r="W128" s="10"/>
      <c r="X128" s="10"/>
      <c r="Y128" s="10"/>
      <c r="Z128" s="10"/>
      <c r="AA128" s="10"/>
    </row>
    <row r="129" spans="1:27" x14ac:dyDescent="0.25">
      <c r="A129" s="35">
        <v>115</v>
      </c>
      <c r="B129" s="4" t="s">
        <v>121</v>
      </c>
      <c r="C129" s="19">
        <v>15705766</v>
      </c>
      <c r="D129" s="14">
        <v>70.5</v>
      </c>
      <c r="E129" s="7">
        <v>14826</v>
      </c>
      <c r="F129" s="7">
        <v>15839</v>
      </c>
      <c r="G129" s="7">
        <f t="shared" si="6"/>
        <v>1013</v>
      </c>
      <c r="H129" s="79">
        <f t="shared" si="8"/>
        <v>0.87117999999999995</v>
      </c>
      <c r="I129" s="38">
        <f>D129/7235.3*I10</f>
        <v>0.10129518886570049</v>
      </c>
      <c r="J129" s="37">
        <f t="shared" si="7"/>
        <v>0.97247518886570039</v>
      </c>
      <c r="K129" s="39"/>
      <c r="L129" s="109"/>
      <c r="M129" s="53"/>
      <c r="N129" s="6"/>
      <c r="O129" s="10"/>
      <c r="P129" s="10"/>
      <c r="Q129" s="10"/>
      <c r="R129" s="10"/>
      <c r="T129" s="10"/>
      <c r="U129" s="10"/>
      <c r="V129" s="10"/>
      <c r="W129" s="10"/>
      <c r="X129" s="10"/>
      <c r="Y129" s="10"/>
      <c r="Z129" s="10"/>
      <c r="AA129" s="10"/>
    </row>
    <row r="130" spans="1:27" x14ac:dyDescent="0.25">
      <c r="A130" s="35">
        <v>116</v>
      </c>
      <c r="B130" s="4" t="s">
        <v>122</v>
      </c>
      <c r="C130" s="19">
        <v>15708601</v>
      </c>
      <c r="D130" s="14">
        <v>45.6</v>
      </c>
      <c r="E130" s="7">
        <v>13771</v>
      </c>
      <c r="F130" s="7">
        <v>14745</v>
      </c>
      <c r="G130" s="7">
        <f t="shared" si="6"/>
        <v>974</v>
      </c>
      <c r="H130" s="79">
        <f t="shared" si="8"/>
        <v>0.83763999999999994</v>
      </c>
      <c r="I130" s="38">
        <f>D130/7235.3*I10</f>
        <v>6.5518590245048816E-2</v>
      </c>
      <c r="J130" s="37">
        <f t="shared" si="7"/>
        <v>0.90315859024504874</v>
      </c>
      <c r="K130" s="39"/>
      <c r="L130" s="109"/>
      <c r="M130" s="53"/>
      <c r="N130" s="6"/>
      <c r="O130" s="10"/>
      <c r="P130" s="10"/>
      <c r="Q130" s="10"/>
      <c r="R130" s="10"/>
      <c r="T130" s="10"/>
      <c r="U130" s="10"/>
      <c r="V130" s="10"/>
      <c r="W130" s="10"/>
      <c r="X130" s="10"/>
      <c r="Y130" s="10"/>
      <c r="Z130" s="10"/>
      <c r="AA130" s="10"/>
    </row>
    <row r="131" spans="1:27" x14ac:dyDescent="0.25">
      <c r="A131" s="35">
        <v>117</v>
      </c>
      <c r="B131" s="4" t="s">
        <v>123</v>
      </c>
      <c r="C131" s="19">
        <v>15705738</v>
      </c>
      <c r="D131" s="14">
        <v>70.599999999999994</v>
      </c>
      <c r="E131" s="7">
        <v>19824</v>
      </c>
      <c r="F131" s="7">
        <v>21376</v>
      </c>
      <c r="G131" s="7">
        <f t="shared" si="6"/>
        <v>1552</v>
      </c>
      <c r="H131" s="79">
        <f t="shared" si="8"/>
        <v>1.3347199999999999</v>
      </c>
      <c r="I131" s="38">
        <f>D131/7235.3*I10</f>
        <v>0.10143886998465891</v>
      </c>
      <c r="J131" s="37">
        <f t="shared" si="7"/>
        <v>1.4361588699846588</v>
      </c>
      <c r="K131" s="39"/>
      <c r="L131" s="109"/>
      <c r="M131" s="53"/>
      <c r="N131" s="6"/>
      <c r="O131" s="10"/>
      <c r="P131" s="10"/>
      <c r="Q131" s="10"/>
      <c r="R131" s="10"/>
      <c r="T131" s="10"/>
      <c r="U131" s="10"/>
      <c r="V131" s="10"/>
      <c r="W131" s="10"/>
      <c r="X131" s="10"/>
      <c r="Y131" s="10"/>
      <c r="Z131" s="10"/>
      <c r="AA131" s="10"/>
    </row>
    <row r="132" spans="1:27" x14ac:dyDescent="0.25">
      <c r="A132" s="35">
        <v>118</v>
      </c>
      <c r="B132" s="4" t="s">
        <v>146</v>
      </c>
      <c r="C132" s="19">
        <v>15705647</v>
      </c>
      <c r="D132" s="14">
        <v>47</v>
      </c>
      <c r="E132" s="7">
        <v>7218</v>
      </c>
      <c r="F132" s="7">
        <v>7420</v>
      </c>
      <c r="G132" s="7">
        <f t="shared" si="6"/>
        <v>202</v>
      </c>
      <c r="H132" s="79">
        <f t="shared" si="8"/>
        <v>0.17371999999999999</v>
      </c>
      <c r="I132" s="38">
        <f>D132/7235.3*I10</f>
        <v>6.753012591046699E-2</v>
      </c>
      <c r="J132" s="37">
        <f t="shared" si="7"/>
        <v>0.24125012591046696</v>
      </c>
      <c r="K132" s="39"/>
      <c r="L132" s="109"/>
      <c r="M132" s="53"/>
      <c r="N132" s="6"/>
      <c r="O132" s="10"/>
      <c r="P132" s="10"/>
      <c r="Q132" s="10"/>
      <c r="R132" s="10"/>
      <c r="T132" s="10"/>
      <c r="U132" s="10"/>
      <c r="V132" s="10"/>
      <c r="W132" s="10"/>
      <c r="X132" s="10"/>
      <c r="Y132" s="10"/>
      <c r="Z132" s="10"/>
      <c r="AA132" s="10"/>
    </row>
    <row r="133" spans="1:27" x14ac:dyDescent="0.25">
      <c r="A133" s="35">
        <v>119</v>
      </c>
      <c r="B133" s="4" t="s">
        <v>124</v>
      </c>
      <c r="C133" s="19">
        <v>15702596</v>
      </c>
      <c r="D133" s="14">
        <v>41.3</v>
      </c>
      <c r="E133" s="7">
        <v>1594</v>
      </c>
      <c r="F133" s="7">
        <v>1594</v>
      </c>
      <c r="G133" s="7">
        <f t="shared" si="6"/>
        <v>0</v>
      </c>
      <c r="H133" s="79">
        <f t="shared" si="8"/>
        <v>0</v>
      </c>
      <c r="I133" s="38">
        <f>D133/7235.3*I10</f>
        <v>5.9340302129835883E-2</v>
      </c>
      <c r="J133" s="37">
        <f t="shared" si="7"/>
        <v>5.9340302129835883E-2</v>
      </c>
      <c r="K133" s="39"/>
      <c r="L133" s="109"/>
      <c r="M133" s="53"/>
      <c r="N133" s="6"/>
      <c r="O133" s="10"/>
      <c r="P133" s="10"/>
      <c r="Q133" s="10"/>
      <c r="R133" s="10"/>
      <c r="T133" s="10"/>
      <c r="U133" s="10"/>
      <c r="V133" s="10"/>
      <c r="W133" s="10"/>
      <c r="X133" s="10"/>
      <c r="Y133" s="10"/>
      <c r="Z133" s="10"/>
      <c r="AA133" s="10"/>
    </row>
    <row r="134" spans="1:27" x14ac:dyDescent="0.25">
      <c r="A134" s="35">
        <v>120</v>
      </c>
      <c r="B134" s="4" t="s">
        <v>125</v>
      </c>
      <c r="C134" s="19">
        <v>15705820</v>
      </c>
      <c r="D134" s="14">
        <v>41.7</v>
      </c>
      <c r="E134" s="7">
        <v>10195</v>
      </c>
      <c r="F134" s="7">
        <v>10984</v>
      </c>
      <c r="G134" s="7">
        <f t="shared" si="6"/>
        <v>789</v>
      </c>
      <c r="H134" s="79">
        <f t="shared" si="8"/>
        <v>0.67854000000000003</v>
      </c>
      <c r="I134" s="38">
        <f>D134/7235.3*I10</f>
        <v>5.991502660566965E-2</v>
      </c>
      <c r="J134" s="37">
        <f t="shared" si="7"/>
        <v>0.73845502660566964</v>
      </c>
      <c r="K134" s="39"/>
      <c r="L134" s="109"/>
      <c r="M134" s="53"/>
      <c r="N134" s="6"/>
      <c r="O134" s="10"/>
      <c r="P134" s="10"/>
      <c r="Q134" s="10"/>
      <c r="R134" s="10"/>
      <c r="T134" s="10"/>
      <c r="U134" s="10"/>
      <c r="V134" s="10"/>
      <c r="W134" s="10"/>
      <c r="X134" s="10"/>
      <c r="Y134" s="10"/>
      <c r="Z134" s="10"/>
      <c r="AA134" s="10"/>
    </row>
    <row r="135" spans="1:27" x14ac:dyDescent="0.25">
      <c r="A135" s="35">
        <v>121</v>
      </c>
      <c r="B135" s="4" t="s">
        <v>114</v>
      </c>
      <c r="C135" s="19">
        <v>15705777</v>
      </c>
      <c r="D135" s="14">
        <v>45.4</v>
      </c>
      <c r="E135" s="7">
        <v>6135</v>
      </c>
      <c r="F135" s="7">
        <v>6982</v>
      </c>
      <c r="G135" s="7">
        <f t="shared" si="6"/>
        <v>847</v>
      </c>
      <c r="H135" s="79">
        <f t="shared" si="8"/>
        <v>0.72841999999999996</v>
      </c>
      <c r="I135" s="38">
        <f>D135/7235.3*I10</f>
        <v>6.5231228007131936E-2</v>
      </c>
      <c r="J135" s="37">
        <f t="shared" si="7"/>
        <v>0.79365122800713195</v>
      </c>
      <c r="K135" s="39"/>
      <c r="L135" s="109"/>
      <c r="M135" s="53"/>
      <c r="N135" s="6"/>
      <c r="O135" s="10"/>
      <c r="P135" s="10"/>
      <c r="Q135" s="10"/>
      <c r="R135" s="10"/>
      <c r="T135" s="10"/>
      <c r="U135" s="10"/>
      <c r="V135" s="10"/>
      <c r="W135" s="10"/>
      <c r="X135" s="10"/>
      <c r="Y135" s="10"/>
      <c r="Z135" s="10"/>
      <c r="AA135" s="10"/>
    </row>
    <row r="136" spans="1:27" x14ac:dyDescent="0.25">
      <c r="A136" s="35">
        <v>122</v>
      </c>
      <c r="B136" s="4" t="s">
        <v>126</v>
      </c>
      <c r="C136" s="19">
        <v>15708339</v>
      </c>
      <c r="D136" s="14">
        <v>60.2</v>
      </c>
      <c r="E136" s="7">
        <v>12080</v>
      </c>
      <c r="F136" s="7">
        <v>12933</v>
      </c>
      <c r="G136" s="7">
        <f t="shared" si="6"/>
        <v>853</v>
      </c>
      <c r="H136" s="79">
        <f t="shared" si="8"/>
        <v>0.73358000000000001</v>
      </c>
      <c r="I136" s="38">
        <f>D136/7235.3*I10</f>
        <v>8.649603361298111E-2</v>
      </c>
      <c r="J136" s="37">
        <f t="shared" si="7"/>
        <v>0.82007603361298109</v>
      </c>
      <c r="K136" s="39"/>
      <c r="L136" s="109"/>
      <c r="M136" s="53"/>
      <c r="N136" s="6"/>
      <c r="O136" s="10"/>
      <c r="P136" s="10"/>
      <c r="Q136" s="10"/>
      <c r="R136" s="10"/>
      <c r="T136" s="10"/>
      <c r="U136" s="10"/>
      <c r="V136" s="10"/>
      <c r="W136" s="10"/>
      <c r="X136" s="10"/>
      <c r="Y136" s="10"/>
      <c r="Z136" s="10"/>
      <c r="AA136" s="10"/>
    </row>
    <row r="137" spans="1:27" x14ac:dyDescent="0.25">
      <c r="A137" s="35">
        <v>123</v>
      </c>
      <c r="B137" s="4" t="s">
        <v>127</v>
      </c>
      <c r="C137" s="19">
        <v>15705781</v>
      </c>
      <c r="D137" s="14">
        <v>71</v>
      </c>
      <c r="E137" s="7">
        <v>4461</v>
      </c>
      <c r="F137" s="7">
        <v>4461</v>
      </c>
      <c r="G137" s="7">
        <f t="shared" si="6"/>
        <v>0</v>
      </c>
      <c r="H137" s="79">
        <f t="shared" si="8"/>
        <v>0</v>
      </c>
      <c r="I137" s="38">
        <f>D137/7235.3*I10</f>
        <v>0.10201359446049267</v>
      </c>
      <c r="J137" s="37">
        <f t="shared" si="7"/>
        <v>0.10201359446049267</v>
      </c>
      <c r="K137" s="39"/>
      <c r="L137" s="109"/>
      <c r="M137" s="53"/>
      <c r="N137" s="6"/>
      <c r="O137" s="10"/>
      <c r="P137" s="10"/>
      <c r="Q137" s="10"/>
      <c r="R137" s="10"/>
      <c r="T137" s="10"/>
      <c r="U137" s="10"/>
      <c r="V137" s="10"/>
      <c r="W137" s="10"/>
      <c r="X137" s="10"/>
      <c r="Y137" s="10"/>
      <c r="Z137" s="10"/>
      <c r="AA137" s="10"/>
    </row>
    <row r="138" spans="1:27" x14ac:dyDescent="0.25">
      <c r="A138" s="35">
        <v>124</v>
      </c>
      <c r="B138" s="4" t="s">
        <v>128</v>
      </c>
      <c r="C138" s="23">
        <v>15705805</v>
      </c>
      <c r="D138" s="14">
        <v>46</v>
      </c>
      <c r="E138" s="7">
        <v>14358</v>
      </c>
      <c r="F138" s="7">
        <v>15367</v>
      </c>
      <c r="G138" s="7">
        <f t="shared" si="6"/>
        <v>1009</v>
      </c>
      <c r="H138" s="79">
        <f t="shared" si="8"/>
        <v>0.86773999999999996</v>
      </c>
      <c r="I138" s="38">
        <f>D138/7235.3*I10</f>
        <v>6.609331472088259E-2</v>
      </c>
      <c r="J138" s="37">
        <f t="shared" si="7"/>
        <v>0.9338333147208826</v>
      </c>
      <c r="K138" s="39"/>
      <c r="L138" s="109"/>
      <c r="M138" s="53"/>
      <c r="N138" s="6"/>
      <c r="O138" s="10"/>
      <c r="P138" s="10"/>
      <c r="Q138" s="10"/>
      <c r="R138" s="10"/>
      <c r="T138" s="10"/>
      <c r="U138" s="10"/>
      <c r="V138" s="10"/>
      <c r="W138" s="10"/>
      <c r="X138" s="10"/>
      <c r="Y138" s="10"/>
      <c r="Z138" s="10"/>
      <c r="AA138" s="10"/>
    </row>
    <row r="139" spans="1:27" x14ac:dyDescent="0.25">
      <c r="A139" s="35">
        <v>125</v>
      </c>
      <c r="B139" s="4" t="s">
        <v>129</v>
      </c>
      <c r="C139" s="24">
        <v>15705540</v>
      </c>
      <c r="D139" s="14">
        <v>70.599999999999994</v>
      </c>
      <c r="E139" s="7">
        <v>10496</v>
      </c>
      <c r="F139" s="7">
        <v>11511</v>
      </c>
      <c r="G139" s="7">
        <f t="shared" si="6"/>
        <v>1015</v>
      </c>
      <c r="H139" s="79">
        <f t="shared" si="8"/>
        <v>0.87290000000000001</v>
      </c>
      <c r="I139" s="38">
        <f>D139/7235.3*I10</f>
        <v>0.10143886998465891</v>
      </c>
      <c r="J139" s="37">
        <f t="shared" si="7"/>
        <v>0.97433886998465891</v>
      </c>
      <c r="K139" s="39"/>
      <c r="L139" s="109"/>
      <c r="M139" s="53"/>
      <c r="N139" s="6"/>
      <c r="O139" s="10"/>
      <c r="P139" s="10"/>
      <c r="Q139" s="10"/>
      <c r="R139" s="10"/>
      <c r="T139" s="10"/>
      <c r="U139" s="10"/>
      <c r="V139" s="10"/>
      <c r="W139" s="10"/>
      <c r="X139" s="10"/>
      <c r="Y139" s="10"/>
      <c r="Z139" s="10"/>
      <c r="AA139" s="10"/>
    </row>
    <row r="140" spans="1:27" x14ac:dyDescent="0.25">
      <c r="A140" s="35">
        <v>126</v>
      </c>
      <c r="B140" s="4" t="s">
        <v>130</v>
      </c>
      <c r="C140" s="2">
        <v>15705560</v>
      </c>
      <c r="D140" s="14">
        <v>47.3</v>
      </c>
      <c r="E140" s="7">
        <v>7072</v>
      </c>
      <c r="F140" s="7">
        <v>7344</v>
      </c>
      <c r="G140" s="7">
        <f t="shared" si="6"/>
        <v>272</v>
      </c>
      <c r="H140" s="79">
        <f t="shared" si="8"/>
        <v>0.23391999999999999</v>
      </c>
      <c r="I140" s="38">
        <f>D140/7235.3*I10</f>
        <v>6.7961169267342303E-2</v>
      </c>
      <c r="J140" s="37">
        <f t="shared" si="7"/>
        <v>0.30188116926734232</v>
      </c>
      <c r="K140" s="39"/>
      <c r="L140" s="109"/>
      <c r="M140" s="53"/>
      <c r="N140" s="6"/>
      <c r="O140" s="10"/>
      <c r="P140" s="10"/>
      <c r="Q140" s="10"/>
      <c r="R140" s="10"/>
      <c r="T140" s="10"/>
      <c r="U140" s="10"/>
      <c r="V140" s="10"/>
      <c r="W140" s="10"/>
      <c r="X140" s="10"/>
      <c r="Y140" s="10"/>
      <c r="Z140" s="10"/>
      <c r="AA140" s="10"/>
    </row>
    <row r="141" spans="1:27" x14ac:dyDescent="0.25">
      <c r="A141" s="35">
        <v>127</v>
      </c>
      <c r="B141" s="4" t="s">
        <v>140</v>
      </c>
      <c r="C141" s="2">
        <v>15705687</v>
      </c>
      <c r="D141" s="14">
        <v>42.1</v>
      </c>
      <c r="E141" s="7">
        <v>12998</v>
      </c>
      <c r="F141" s="7">
        <v>13939</v>
      </c>
      <c r="G141" s="7">
        <f t="shared" si="6"/>
        <v>941</v>
      </c>
      <c r="H141" s="79">
        <f t="shared" si="8"/>
        <v>0.80925999999999998</v>
      </c>
      <c r="I141" s="38">
        <f>D141/7235.3*I10</f>
        <v>6.048975108150341E-2</v>
      </c>
      <c r="J141" s="37">
        <f t="shared" si="7"/>
        <v>0.86974975108150343</v>
      </c>
      <c r="K141" s="39"/>
      <c r="L141" s="109"/>
      <c r="M141" s="53"/>
      <c r="N141" s="6"/>
      <c r="O141" s="10"/>
      <c r="P141" s="10"/>
      <c r="Q141" s="10"/>
      <c r="R141" s="10"/>
      <c r="T141" s="10"/>
      <c r="U141" s="10"/>
      <c r="V141" s="10"/>
      <c r="W141" s="10"/>
      <c r="X141" s="10"/>
      <c r="Y141" s="10"/>
      <c r="Z141" s="10"/>
      <c r="AA141" s="10"/>
    </row>
    <row r="142" spans="1:27" x14ac:dyDescent="0.25">
      <c r="A142" s="35">
        <v>128</v>
      </c>
      <c r="B142" s="4" t="s">
        <v>131</v>
      </c>
      <c r="C142" s="2">
        <v>15705516</v>
      </c>
      <c r="D142" s="14">
        <v>41.7</v>
      </c>
      <c r="E142" s="7">
        <v>9514</v>
      </c>
      <c r="F142" s="7">
        <v>10250</v>
      </c>
      <c r="G142" s="7">
        <f t="shared" ref="G142:G150" si="9">F142-E142</f>
        <v>736</v>
      </c>
      <c r="H142" s="79">
        <f t="shared" si="8"/>
        <v>0.63295999999999997</v>
      </c>
      <c r="I142" s="38">
        <f>D142/7235.3*I10</f>
        <v>5.991502660566965E-2</v>
      </c>
      <c r="J142" s="37">
        <f t="shared" si="7"/>
        <v>0.69287502660566958</v>
      </c>
      <c r="K142" s="39"/>
      <c r="L142" s="109"/>
      <c r="M142" s="53"/>
      <c r="N142" s="6"/>
      <c r="O142" s="10"/>
      <c r="P142" s="10"/>
      <c r="Q142" s="10"/>
      <c r="R142" s="10"/>
      <c r="T142" s="10"/>
      <c r="U142" s="10"/>
      <c r="V142" s="10"/>
      <c r="W142" s="10"/>
      <c r="X142" s="10"/>
      <c r="Y142" s="10"/>
      <c r="Z142" s="10"/>
      <c r="AA142" s="10"/>
    </row>
    <row r="143" spans="1:27" x14ac:dyDescent="0.25">
      <c r="A143" s="35">
        <v>129</v>
      </c>
      <c r="B143" s="4" t="s">
        <v>132</v>
      </c>
      <c r="C143" s="2">
        <v>15705523</v>
      </c>
      <c r="D143" s="14">
        <v>45.4</v>
      </c>
      <c r="E143" s="7">
        <v>10952</v>
      </c>
      <c r="F143" s="7">
        <v>11728</v>
      </c>
      <c r="G143" s="7">
        <f t="shared" si="9"/>
        <v>776</v>
      </c>
      <c r="H143" s="79">
        <f t="shared" si="8"/>
        <v>0.66735999999999995</v>
      </c>
      <c r="I143" s="38">
        <f>D143/7235.3*I10</f>
        <v>6.5231228007131936E-2</v>
      </c>
      <c r="J143" s="37">
        <f t="shared" si="7"/>
        <v>0.73259122800713183</v>
      </c>
      <c r="K143" s="39"/>
      <c r="L143" s="109"/>
      <c r="M143" s="53"/>
      <c r="N143" s="6"/>
      <c r="O143" s="10"/>
      <c r="P143" s="10"/>
      <c r="Q143" s="10"/>
      <c r="R143" s="10"/>
      <c r="T143" s="10"/>
      <c r="U143" s="10"/>
      <c r="V143" s="10"/>
      <c r="W143" s="10"/>
      <c r="X143" s="10"/>
      <c r="Y143" s="10"/>
      <c r="Z143" s="10"/>
      <c r="AA143" s="10"/>
    </row>
    <row r="144" spans="1:27" x14ac:dyDescent="0.25">
      <c r="A144" s="85">
        <v>130</v>
      </c>
      <c r="B144" s="4" t="s">
        <v>141</v>
      </c>
      <c r="C144" s="2">
        <v>15705627</v>
      </c>
      <c r="D144" s="14">
        <v>59.9</v>
      </c>
      <c r="E144" s="7">
        <v>15921</v>
      </c>
      <c r="F144" s="7">
        <v>16956</v>
      </c>
      <c r="G144" s="7">
        <f t="shared" si="9"/>
        <v>1035</v>
      </c>
      <c r="H144" s="79">
        <f t="shared" si="8"/>
        <v>0.8901</v>
      </c>
      <c r="I144" s="38">
        <f>D144/7235.3*I10</f>
        <v>8.6064990256105797E-2</v>
      </c>
      <c r="J144" s="37">
        <f t="shared" ref="J144:J150" si="10">H144+I144</f>
        <v>0.97616499025610581</v>
      </c>
      <c r="K144" s="39"/>
      <c r="L144" s="109"/>
      <c r="M144" s="53"/>
      <c r="N144" s="6"/>
      <c r="O144" s="10"/>
      <c r="P144" s="10"/>
      <c r="Q144" s="10"/>
      <c r="R144" s="10"/>
      <c r="T144" s="10"/>
      <c r="U144" s="10"/>
      <c r="V144" s="10"/>
      <c r="W144" s="10"/>
      <c r="X144" s="10"/>
      <c r="Y144" s="10"/>
      <c r="Z144" s="10"/>
      <c r="AA144" s="10"/>
    </row>
    <row r="145" spans="1:27" x14ac:dyDescent="0.25">
      <c r="A145" s="35">
        <v>131</v>
      </c>
      <c r="B145" s="4" t="s">
        <v>133</v>
      </c>
      <c r="C145" s="2">
        <v>15705803</v>
      </c>
      <c r="D145" s="14">
        <v>70.5</v>
      </c>
      <c r="E145" s="7">
        <v>14228</v>
      </c>
      <c r="F145" s="7">
        <v>15248</v>
      </c>
      <c r="G145" s="7">
        <f t="shared" si="9"/>
        <v>1020</v>
      </c>
      <c r="H145" s="79">
        <f t="shared" si="8"/>
        <v>0.87719999999999998</v>
      </c>
      <c r="I145" s="38">
        <f>D145/7235.3*I10</f>
        <v>0.10129518886570049</v>
      </c>
      <c r="J145" s="37">
        <f t="shared" si="10"/>
        <v>0.97849518886570053</v>
      </c>
      <c r="K145" s="39"/>
      <c r="L145" s="109"/>
      <c r="M145" s="53"/>
      <c r="N145" s="6"/>
      <c r="O145" s="10"/>
      <c r="P145" s="10"/>
      <c r="Q145" s="10"/>
      <c r="R145" s="10"/>
      <c r="T145" s="10"/>
      <c r="U145" s="10"/>
      <c r="V145" s="10"/>
      <c r="W145" s="10"/>
      <c r="X145" s="10"/>
      <c r="Y145" s="10"/>
      <c r="Z145" s="10"/>
      <c r="AA145" s="10"/>
    </row>
    <row r="146" spans="1:27" x14ac:dyDescent="0.25">
      <c r="A146" s="35">
        <v>132</v>
      </c>
      <c r="B146" s="4" t="s">
        <v>134</v>
      </c>
      <c r="C146" s="2">
        <v>15705824</v>
      </c>
      <c r="D146" s="14">
        <v>45.1</v>
      </c>
      <c r="E146" s="7">
        <v>15039</v>
      </c>
      <c r="F146" s="7">
        <v>16059</v>
      </c>
      <c r="G146" s="7">
        <f t="shared" si="9"/>
        <v>1020</v>
      </c>
      <c r="H146" s="79">
        <f t="shared" si="8"/>
        <v>0.87719999999999998</v>
      </c>
      <c r="I146" s="38">
        <f>D146/7235.3*I10</f>
        <v>6.4800184650256623E-2</v>
      </c>
      <c r="J146" s="37">
        <f t="shared" si="10"/>
        <v>0.94200018465025659</v>
      </c>
      <c r="K146" s="39"/>
      <c r="L146" s="109"/>
      <c r="M146" s="53"/>
      <c r="N146" s="6"/>
      <c r="O146" s="10"/>
      <c r="P146" s="10"/>
      <c r="Q146" s="10"/>
      <c r="R146" s="10"/>
      <c r="T146" s="10"/>
      <c r="U146" s="10"/>
      <c r="V146" s="10"/>
      <c r="W146" s="10"/>
      <c r="X146" s="10"/>
      <c r="Y146" s="10"/>
      <c r="Z146" s="10"/>
      <c r="AA146" s="10"/>
    </row>
    <row r="147" spans="1:27" x14ac:dyDescent="0.25">
      <c r="A147" s="36">
        <v>133</v>
      </c>
      <c r="B147" s="25" t="s">
        <v>142</v>
      </c>
      <c r="C147" s="2">
        <v>15705693</v>
      </c>
      <c r="D147" s="18">
        <v>70.5</v>
      </c>
      <c r="E147" s="7">
        <v>8461</v>
      </c>
      <c r="F147" s="7">
        <v>9407</v>
      </c>
      <c r="G147" s="7">
        <f t="shared" si="9"/>
        <v>946</v>
      </c>
      <c r="H147" s="79">
        <f t="shared" si="8"/>
        <v>0.81355999999999995</v>
      </c>
      <c r="I147" s="38">
        <f>D147/7235.3*I10</f>
        <v>0.10129518886570049</v>
      </c>
      <c r="J147" s="37">
        <f t="shared" si="10"/>
        <v>0.91485518886570039</v>
      </c>
      <c r="K147" s="39"/>
      <c r="L147" s="109"/>
      <c r="M147" s="53"/>
      <c r="N147" s="6"/>
      <c r="O147" s="10"/>
      <c r="P147" s="10"/>
      <c r="Q147" s="10"/>
      <c r="R147" s="10"/>
      <c r="T147" s="10"/>
      <c r="U147" s="10"/>
      <c r="V147" s="10"/>
      <c r="W147" s="10"/>
      <c r="X147" s="10"/>
      <c r="Y147" s="10"/>
      <c r="Z147" s="10"/>
      <c r="AA147" s="10"/>
    </row>
    <row r="148" spans="1:27" x14ac:dyDescent="0.25">
      <c r="A148" s="35">
        <v>134</v>
      </c>
      <c r="B148" s="4" t="s">
        <v>130</v>
      </c>
      <c r="C148" s="2">
        <v>15705786</v>
      </c>
      <c r="D148" s="14">
        <v>46.9</v>
      </c>
      <c r="E148" s="7">
        <v>11311</v>
      </c>
      <c r="F148" s="7">
        <v>12674</v>
      </c>
      <c r="G148" s="7">
        <f t="shared" si="9"/>
        <v>1363</v>
      </c>
      <c r="H148" s="79">
        <f t="shared" si="8"/>
        <v>1.17218</v>
      </c>
      <c r="I148" s="38">
        <f>D148/7235.3*I10</f>
        <v>6.7386444791508543E-2</v>
      </c>
      <c r="J148" s="37">
        <f t="shared" si="10"/>
        <v>1.2395664447915085</v>
      </c>
      <c r="K148" s="39"/>
      <c r="L148" s="109"/>
      <c r="M148" s="53"/>
      <c r="N148" s="6"/>
      <c r="O148" s="10"/>
      <c r="P148" s="10"/>
      <c r="Q148" s="10"/>
      <c r="R148" s="10"/>
      <c r="T148" s="10"/>
      <c r="U148" s="10"/>
      <c r="V148" s="10"/>
      <c r="W148" s="10"/>
      <c r="X148" s="10"/>
      <c r="Y148" s="10"/>
      <c r="Z148" s="10"/>
      <c r="AA148" s="10"/>
    </row>
    <row r="149" spans="1:27" x14ac:dyDescent="0.25">
      <c r="A149" s="35">
        <v>135</v>
      </c>
      <c r="B149" s="4" t="s">
        <v>135</v>
      </c>
      <c r="C149" s="2">
        <v>15705757</v>
      </c>
      <c r="D149" s="14">
        <v>42.3</v>
      </c>
      <c r="E149" s="7">
        <v>11840</v>
      </c>
      <c r="F149" s="7">
        <v>12745</v>
      </c>
      <c r="G149" s="7">
        <f t="shared" si="9"/>
        <v>905</v>
      </c>
      <c r="H149" s="79">
        <f t="shared" si="8"/>
        <v>0.77829999999999999</v>
      </c>
      <c r="I149" s="38">
        <f>D149/7235.3*I10</f>
        <v>6.0777113319420283E-2</v>
      </c>
      <c r="J149" s="37">
        <f t="shared" si="10"/>
        <v>0.83907711331942025</v>
      </c>
      <c r="K149" s="39"/>
      <c r="L149" s="109"/>
      <c r="M149" s="53"/>
      <c r="N149" s="6"/>
      <c r="O149" s="10"/>
      <c r="P149" s="10"/>
      <c r="Q149" s="10"/>
      <c r="R149" s="10"/>
      <c r="T149" s="10"/>
      <c r="U149" s="10"/>
      <c r="V149" s="10"/>
      <c r="W149" s="10"/>
      <c r="X149" s="10"/>
      <c r="Y149" s="10"/>
      <c r="Z149" s="10"/>
      <c r="AA149" s="10"/>
    </row>
    <row r="150" spans="1:27" x14ac:dyDescent="0.25">
      <c r="A150" s="35">
        <v>136</v>
      </c>
      <c r="B150" s="4" t="s">
        <v>143</v>
      </c>
      <c r="C150" s="2">
        <v>15705635</v>
      </c>
      <c r="D150" s="14">
        <v>41.2</v>
      </c>
      <c r="E150" s="7">
        <v>10851</v>
      </c>
      <c r="F150" s="7">
        <v>11664</v>
      </c>
      <c r="G150" s="7">
        <f t="shared" si="9"/>
        <v>813</v>
      </c>
      <c r="H150" s="79">
        <f t="shared" si="8"/>
        <v>0.69918000000000002</v>
      </c>
      <c r="I150" s="38">
        <f>D150/7235.3*I10</f>
        <v>5.919662101087745E-2</v>
      </c>
      <c r="J150" s="37">
        <f t="shared" si="10"/>
        <v>0.75837662101087744</v>
      </c>
      <c r="K150" s="39"/>
      <c r="L150" s="109"/>
      <c r="M150" s="39"/>
      <c r="N150" s="6"/>
      <c r="O150" s="10"/>
      <c r="P150" s="10"/>
      <c r="Q150" s="10"/>
      <c r="R150" s="10"/>
      <c r="T150" s="10"/>
      <c r="U150" s="10"/>
      <c r="V150" s="10"/>
      <c r="W150" s="10"/>
      <c r="X150" s="10"/>
      <c r="Y150" s="10"/>
      <c r="Z150" s="10"/>
      <c r="AA150" s="10"/>
    </row>
    <row r="151" spans="1:27" x14ac:dyDescent="0.25">
      <c r="A151" s="174" t="s">
        <v>3</v>
      </c>
      <c r="B151" s="174"/>
      <c r="C151" s="174"/>
      <c r="D151" s="86">
        <f>SUM(D14:D150)</f>
        <v>7235.2999999999984</v>
      </c>
      <c r="E151" s="86">
        <v>712637.48837209307</v>
      </c>
      <c r="F151" s="86">
        <f>SUM(F14:F150)</f>
        <v>1463732</v>
      </c>
      <c r="G151" s="86">
        <f>SUM(G14:G150)</f>
        <v>100333</v>
      </c>
      <c r="H151" s="87">
        <f>SUM(H14:H150)</f>
        <v>86.229239999999962</v>
      </c>
      <c r="I151" s="88">
        <f>SUM(I14:I150)</f>
        <v>10.395760000000037</v>
      </c>
      <c r="J151" s="88">
        <f>SUM(J14:J150)</f>
        <v>96.624999999999972</v>
      </c>
      <c r="K151" s="89"/>
      <c r="L151" s="89"/>
      <c r="M151" s="90"/>
      <c r="N151" s="27"/>
      <c r="O151" s="26"/>
      <c r="P151" s="26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</row>
    <row r="152" spans="1:27" x14ac:dyDescent="0.25">
      <c r="A152" s="92"/>
      <c r="B152" s="93"/>
      <c r="C152" s="93"/>
      <c r="D152" s="92"/>
      <c r="E152" s="93"/>
      <c r="F152" s="93"/>
      <c r="G152" s="93"/>
      <c r="H152" s="94"/>
      <c r="I152" s="95"/>
      <c r="J152" s="96"/>
      <c r="K152" s="34"/>
      <c r="L152" s="34"/>
      <c r="M152" s="39"/>
      <c r="N152" s="6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</row>
    <row r="153" spans="1:27" x14ac:dyDescent="0.25">
      <c r="A153" s="97"/>
      <c r="B153" s="97"/>
      <c r="C153" s="97"/>
      <c r="D153" s="97"/>
      <c r="E153" s="98"/>
      <c r="F153" s="99"/>
      <c r="G153" s="99"/>
      <c r="H153" s="98"/>
      <c r="I153" s="100"/>
      <c r="J153" s="100"/>
      <c r="K153" s="39"/>
      <c r="L153" s="39"/>
      <c r="M153" s="39"/>
      <c r="N153" s="6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</row>
    <row r="154" spans="1:27" x14ac:dyDescent="0.25">
      <c r="A154" s="92"/>
      <c r="B154" s="101"/>
      <c r="C154" s="92"/>
      <c r="D154" s="92"/>
      <c r="E154" s="101"/>
      <c r="F154" s="101"/>
      <c r="G154" s="101"/>
      <c r="H154" s="101"/>
      <c r="I154" s="95"/>
      <c r="J154" s="96"/>
      <c r="K154" s="39"/>
      <c r="L154" s="39"/>
      <c r="M154" s="39"/>
      <c r="N154" s="6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</row>
    <row r="155" spans="1:27" x14ac:dyDescent="0.25">
      <c r="A155" s="92"/>
      <c r="B155" s="93"/>
      <c r="C155" s="93"/>
      <c r="D155" s="92"/>
      <c r="E155" s="93"/>
      <c r="F155" s="93"/>
      <c r="G155" s="93"/>
      <c r="H155" s="93"/>
      <c r="I155" s="95"/>
      <c r="J155" s="96"/>
      <c r="K155" s="39"/>
      <c r="L155" s="39"/>
      <c r="M155" s="39"/>
      <c r="N155" s="6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</row>
    <row r="156" spans="1:27" x14ac:dyDescent="0.25">
      <c r="A156" s="92"/>
      <c r="B156" s="93"/>
      <c r="C156" s="93"/>
      <c r="D156" s="92"/>
      <c r="E156" s="93"/>
      <c r="F156" s="93"/>
      <c r="G156" s="93"/>
      <c r="H156" s="93"/>
      <c r="I156" s="95"/>
      <c r="J156" s="96"/>
      <c r="K156" s="39"/>
      <c r="L156" s="39"/>
      <c r="M156" s="39"/>
      <c r="N156" s="6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</row>
    <row r="157" spans="1:27" x14ac:dyDescent="0.25">
      <c r="A157" s="92"/>
      <c r="B157" s="93"/>
      <c r="C157" s="93"/>
      <c r="D157" s="92"/>
      <c r="E157" s="93"/>
      <c r="F157" s="93"/>
      <c r="G157" s="93"/>
      <c r="H157" s="93"/>
      <c r="I157" s="95"/>
      <c r="J157" s="96"/>
      <c r="K157" s="39"/>
      <c r="L157" s="39"/>
      <c r="M157" s="39"/>
      <c r="N157" s="6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</row>
    <row r="158" spans="1:27" x14ac:dyDescent="0.25">
      <c r="A158" s="92"/>
      <c r="B158" s="93"/>
      <c r="C158" s="93"/>
      <c r="D158" s="92"/>
      <c r="E158" s="93"/>
      <c r="F158" s="93"/>
      <c r="G158" s="93"/>
      <c r="H158" s="93"/>
      <c r="I158" s="95"/>
      <c r="J158" s="96"/>
      <c r="K158" s="39"/>
      <c r="L158" s="39"/>
      <c r="M158" s="39"/>
      <c r="N158" s="6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</row>
    <row r="159" spans="1:27" x14ac:dyDescent="0.25">
      <c r="A159" s="92"/>
      <c r="B159" s="93"/>
      <c r="C159" s="93"/>
      <c r="D159" s="92"/>
      <c r="E159" s="93"/>
      <c r="F159" s="93"/>
      <c r="G159" s="93"/>
      <c r="H159" s="93"/>
      <c r="I159" s="95"/>
      <c r="J159" s="96"/>
      <c r="K159" s="39"/>
      <c r="L159" s="39"/>
      <c r="M159" s="39"/>
      <c r="N159" s="6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</row>
    <row r="160" spans="1:27" x14ac:dyDescent="0.25">
      <c r="A160" s="92"/>
      <c r="B160" s="93"/>
      <c r="C160" s="93"/>
      <c r="D160" s="92"/>
      <c r="E160" s="93"/>
      <c r="F160" s="93"/>
      <c r="G160" s="93"/>
      <c r="H160" s="93"/>
      <c r="I160" s="95"/>
      <c r="J160" s="96"/>
      <c r="K160" s="39"/>
      <c r="L160" s="39"/>
      <c r="M160" s="39"/>
      <c r="N160" s="6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</row>
    <row r="161" spans="1:27" x14ac:dyDescent="0.25">
      <c r="A161" s="92"/>
      <c r="B161" s="93"/>
      <c r="C161" s="93"/>
      <c r="D161" s="92"/>
      <c r="E161" s="93"/>
      <c r="F161" s="93"/>
      <c r="G161" s="93"/>
      <c r="H161" s="93"/>
      <c r="I161" s="95"/>
      <c r="J161" s="96"/>
      <c r="K161" s="39"/>
      <c r="L161" s="39"/>
      <c r="M161" s="39"/>
      <c r="N161" s="6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</row>
    <row r="162" spans="1:27" x14ac:dyDescent="0.25">
      <c r="K162" s="10"/>
      <c r="L162" s="10"/>
      <c r="M162" s="10"/>
      <c r="N162" s="6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</row>
    <row r="163" spans="1:27" x14ac:dyDescent="0.25">
      <c r="K163" s="10"/>
      <c r="L163" s="10"/>
      <c r="M163" s="10"/>
      <c r="N163" s="6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</row>
    <row r="164" spans="1:27" x14ac:dyDescent="0.25">
      <c r="K164" s="10"/>
      <c r="L164" s="10"/>
      <c r="M164" s="10"/>
      <c r="N164" s="6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</row>
    <row r="165" spans="1:27" x14ac:dyDescent="0.25">
      <c r="K165" s="10"/>
      <c r="L165" s="10"/>
      <c r="M165" s="10"/>
      <c r="N165" s="6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</row>
    <row r="166" spans="1:27" x14ac:dyDescent="0.25">
      <c r="K166" s="10"/>
      <c r="L166" s="10"/>
      <c r="M166" s="10"/>
      <c r="N166" s="6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</row>
    <row r="167" spans="1:27" x14ac:dyDescent="0.25">
      <c r="K167" s="10"/>
      <c r="L167" s="10"/>
      <c r="M167" s="10"/>
      <c r="N167" s="6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</row>
    <row r="168" spans="1:27" x14ac:dyDescent="0.25">
      <c r="K168" s="10"/>
      <c r="L168" s="10"/>
      <c r="M168" s="10"/>
      <c r="N168" s="6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</row>
    <row r="169" spans="1:27" x14ac:dyDescent="0.25">
      <c r="K169" s="10"/>
      <c r="L169" s="10"/>
      <c r="M169" s="10"/>
      <c r="N169" s="6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</row>
    <row r="170" spans="1:27" x14ac:dyDescent="0.25">
      <c r="K170" s="10"/>
      <c r="L170" s="10"/>
      <c r="M170" s="10"/>
      <c r="N170" s="6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</row>
    <row r="171" spans="1:27" x14ac:dyDescent="0.25">
      <c r="K171" s="10"/>
      <c r="L171" s="10"/>
      <c r="M171" s="10"/>
      <c r="N171" s="6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</row>
    <row r="172" spans="1:27" x14ac:dyDescent="0.25">
      <c r="K172" s="10"/>
      <c r="L172" s="10"/>
      <c r="M172" s="10"/>
      <c r="N172" s="6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</row>
    <row r="173" spans="1:27" x14ac:dyDescent="0.25">
      <c r="K173" s="10"/>
      <c r="L173" s="10"/>
      <c r="M173" s="10"/>
      <c r="N173" s="6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</row>
    <row r="174" spans="1:27" x14ac:dyDescent="0.25">
      <c r="K174" s="10"/>
      <c r="L174" s="10"/>
      <c r="M174" s="10"/>
      <c r="N174" s="6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</row>
    <row r="175" spans="1:27" x14ac:dyDescent="0.25">
      <c r="K175" s="10"/>
      <c r="L175" s="10"/>
      <c r="M175" s="10"/>
      <c r="N175" s="6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</row>
    <row r="176" spans="1:27" x14ac:dyDescent="0.25">
      <c r="K176" s="10"/>
      <c r="L176" s="10"/>
      <c r="M176" s="10"/>
      <c r="N176" s="6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</row>
    <row r="177" spans="11:27" x14ac:dyDescent="0.25">
      <c r="K177" s="10"/>
      <c r="L177" s="10"/>
      <c r="M177" s="10"/>
      <c r="N177" s="6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</row>
    <row r="178" spans="11:27" x14ac:dyDescent="0.25">
      <c r="K178" s="10"/>
      <c r="L178" s="10"/>
      <c r="M178" s="10"/>
      <c r="N178" s="6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</row>
    <row r="179" spans="11:27" x14ac:dyDescent="0.25">
      <c r="K179" s="10"/>
      <c r="L179" s="10"/>
      <c r="M179" s="10"/>
      <c r="N179" s="6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</row>
    <row r="180" spans="11:27" x14ac:dyDescent="0.25">
      <c r="K180" s="10"/>
      <c r="L180" s="10"/>
      <c r="M180" s="10"/>
      <c r="N180" s="6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</row>
    <row r="181" spans="11:27" x14ac:dyDescent="0.25">
      <c r="K181" s="10"/>
      <c r="L181" s="10"/>
      <c r="M181" s="10"/>
      <c r="N181" s="6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</row>
    <row r="182" spans="11:27" x14ac:dyDescent="0.25">
      <c r="K182" s="10"/>
      <c r="L182" s="10"/>
      <c r="M182" s="10"/>
      <c r="N182" s="6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</row>
    <row r="183" spans="11:27" x14ac:dyDescent="0.25">
      <c r="K183" s="10"/>
      <c r="L183" s="10"/>
      <c r="M183" s="10"/>
      <c r="N183" s="6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</row>
    <row r="184" spans="11:27" x14ac:dyDescent="0.25">
      <c r="K184" s="10"/>
      <c r="L184" s="10"/>
      <c r="M184" s="10"/>
      <c r="N184" s="6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</row>
    <row r="185" spans="11:27" x14ac:dyDescent="0.25">
      <c r="K185" s="10"/>
      <c r="L185" s="10"/>
      <c r="M185" s="10"/>
      <c r="N185" s="6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</row>
    <row r="186" spans="11:27" x14ac:dyDescent="0.25">
      <c r="K186" s="10"/>
      <c r="L186" s="10"/>
      <c r="M186" s="10"/>
      <c r="N186" s="6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</row>
    <row r="187" spans="11:27" x14ac:dyDescent="0.25">
      <c r="K187" s="10"/>
      <c r="L187" s="10"/>
      <c r="M187" s="10"/>
      <c r="N187" s="6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</row>
    <row r="188" spans="11:27" x14ac:dyDescent="0.25">
      <c r="K188" s="10"/>
      <c r="L188" s="10"/>
      <c r="M188" s="10"/>
      <c r="N188" s="6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</row>
    <row r="189" spans="11:27" x14ac:dyDescent="0.25">
      <c r="K189" s="10"/>
      <c r="L189" s="10"/>
      <c r="M189" s="10"/>
      <c r="N189" s="6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</row>
    <row r="190" spans="11:27" x14ac:dyDescent="0.25">
      <c r="K190" s="10"/>
      <c r="L190" s="10"/>
      <c r="M190" s="10"/>
      <c r="N190" s="6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</row>
    <row r="191" spans="11:27" x14ac:dyDescent="0.25">
      <c r="K191" s="32"/>
      <c r="L191" s="32"/>
      <c r="M191" s="32"/>
      <c r="N191" s="33"/>
      <c r="O191" s="32"/>
      <c r="P191" s="32"/>
      <c r="Q191" s="32"/>
      <c r="R191" s="32"/>
      <c r="S191" s="32"/>
      <c r="T191" s="32"/>
      <c r="U191" s="32"/>
      <c r="V191" s="32"/>
      <c r="W191" s="32"/>
    </row>
    <row r="192" spans="11:27" x14ac:dyDescent="0.25">
      <c r="K192" s="32"/>
      <c r="L192" s="32"/>
      <c r="M192" s="32"/>
      <c r="N192" s="33"/>
      <c r="O192" s="32"/>
      <c r="P192" s="32"/>
      <c r="Q192" s="32"/>
      <c r="R192" s="32"/>
      <c r="S192" s="32"/>
      <c r="T192" s="32"/>
      <c r="U192" s="32"/>
      <c r="V192" s="32"/>
      <c r="W192" s="32"/>
    </row>
  </sheetData>
  <mergeCells count="16">
    <mergeCell ref="L12:M12"/>
    <mergeCell ref="N83:S83"/>
    <mergeCell ref="A151:C151"/>
    <mergeCell ref="A1:M1"/>
    <mergeCell ref="A3:M3"/>
    <mergeCell ref="A4:M4"/>
    <mergeCell ref="A6:I6"/>
    <mergeCell ref="L6:M10"/>
    <mergeCell ref="A7:E7"/>
    <mergeCell ref="F7:H7"/>
    <mergeCell ref="A8:E8"/>
    <mergeCell ref="F8:H8"/>
    <mergeCell ref="A9:E10"/>
    <mergeCell ref="F9:H9"/>
    <mergeCell ref="F10:H10"/>
    <mergeCell ref="Q94:Y94"/>
  </mergeCells>
  <pageMargins left="0.70866141732283472" right="0.31496062992125984" top="0.74803149606299213" bottom="0" header="0.31496062992125984" footer="0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Апрель 2018</vt:lpstr>
      <vt:lpstr>Март 2018</vt:lpstr>
      <vt:lpstr>Февраль 2018</vt:lpstr>
      <vt:lpstr>Январь 2018</vt:lpstr>
      <vt:lpstr>Декабрь 2017</vt:lpstr>
      <vt:lpstr>'Декабрь 2017'!Заголовки_для_печати</vt:lpstr>
      <vt:lpstr>'Март 2018'!Заголовки_для_печати</vt:lpstr>
      <vt:lpstr>'Февраль 2018'!Заголовки_для_печати</vt:lpstr>
      <vt:lpstr>'Январь 2018'!Заголовки_для_печати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2018-04-25T07:48:41Z</dcterms:modified>
</cp:coreProperties>
</file>