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4520" windowHeight="12555" tabRatio="880" firstSheet="3" activeTab="9"/>
  </bookViews>
  <sheets>
    <sheet name="коррект.кв15" sheetId="36" r:id="rId1"/>
    <sheet name="для квартиры" sheetId="26" r:id="rId2"/>
    <sheet name="Для Миши" sheetId="24" r:id="rId3"/>
    <sheet name="ЯНВАРЬ19" sheetId="39" r:id="rId4"/>
    <sheet name="ФЕВРАЛЬ19" sheetId="40" r:id="rId5"/>
    <sheet name="МАРТ19" sheetId="41" r:id="rId6"/>
    <sheet name="АПРЕЛЬ19" sheetId="42" r:id="rId7"/>
    <sheet name="ОКТЯБРЬ19" sheetId="43" r:id="rId8"/>
    <sheet name="НОЯБРЬ19" sheetId="44" r:id="rId9"/>
    <sheet name="ДЕКАБРЬ19" sheetId="45" r:id="rId10"/>
  </sheets>
  <calcPr calcId="145621"/>
</workbook>
</file>

<file path=xl/calcChain.xml><?xml version="1.0" encoding="utf-8"?>
<calcChain xmlns="http://schemas.openxmlformats.org/spreadsheetml/2006/main">
  <c r="C303" i="45" l="1"/>
  <c r="G302" i="45"/>
  <c r="G301" i="45"/>
  <c r="G300" i="45"/>
  <c r="G299" i="45"/>
  <c r="G298" i="45"/>
  <c r="G297" i="45"/>
  <c r="G296" i="45"/>
  <c r="G295" i="45"/>
  <c r="G294" i="45"/>
  <c r="G293" i="45"/>
  <c r="G292" i="45"/>
  <c r="G291" i="45"/>
  <c r="G290" i="45"/>
  <c r="G289" i="45"/>
  <c r="G288" i="45"/>
  <c r="G287" i="45"/>
  <c r="G286" i="45"/>
  <c r="G285" i="45"/>
  <c r="G284" i="45"/>
  <c r="G283" i="45"/>
  <c r="G282" i="45"/>
  <c r="G281" i="45"/>
  <c r="G280" i="45"/>
  <c r="G279" i="45"/>
  <c r="G278" i="45"/>
  <c r="G277" i="45"/>
  <c r="G276" i="45"/>
  <c r="G275" i="45"/>
  <c r="G274" i="45"/>
  <c r="G273" i="45"/>
  <c r="G272" i="45"/>
  <c r="G271" i="45"/>
  <c r="G270" i="45"/>
  <c r="G269" i="45"/>
  <c r="G268" i="45"/>
  <c r="G267" i="45"/>
  <c r="G266" i="45"/>
  <c r="G265" i="45"/>
  <c r="G264" i="45"/>
  <c r="G263" i="45"/>
  <c r="G262" i="45"/>
  <c r="G261" i="45"/>
  <c r="G260" i="45"/>
  <c r="G259" i="45"/>
  <c r="G258" i="45"/>
  <c r="G257" i="45"/>
  <c r="G256" i="45"/>
  <c r="G255" i="45"/>
  <c r="G254" i="45"/>
  <c r="G253" i="45"/>
  <c r="G252" i="45"/>
  <c r="G251" i="45"/>
  <c r="G250" i="45"/>
  <c r="G249" i="45"/>
  <c r="G248" i="45"/>
  <c r="G247" i="45"/>
  <c r="G246" i="45"/>
  <c r="G245" i="45"/>
  <c r="G244" i="45"/>
  <c r="G243" i="45"/>
  <c r="G242" i="45"/>
  <c r="G241" i="45"/>
  <c r="G240" i="45"/>
  <c r="G239" i="45"/>
  <c r="G238" i="45"/>
  <c r="G237" i="45"/>
  <c r="G236" i="45"/>
  <c r="G235" i="45"/>
  <c r="G234" i="45"/>
  <c r="G233" i="45"/>
  <c r="G232" i="45"/>
  <c r="G231" i="45"/>
  <c r="G230" i="45"/>
  <c r="G229" i="45"/>
  <c r="G228" i="45"/>
  <c r="G227" i="45"/>
  <c r="G226" i="45"/>
  <c r="G225" i="45"/>
  <c r="G224" i="45"/>
  <c r="G223" i="45"/>
  <c r="G222" i="45"/>
  <c r="G221" i="45"/>
  <c r="G220" i="45"/>
  <c r="G219" i="45"/>
  <c r="G218" i="45"/>
  <c r="G217" i="45"/>
  <c r="G216" i="45"/>
  <c r="G215" i="45"/>
  <c r="G214" i="45"/>
  <c r="G213" i="45"/>
  <c r="G212" i="45"/>
  <c r="G211" i="45"/>
  <c r="G210" i="45"/>
  <c r="G209" i="45"/>
  <c r="G208" i="45"/>
  <c r="G207" i="45"/>
  <c r="G206" i="45"/>
  <c r="G205" i="45"/>
  <c r="G204" i="45"/>
  <c r="G203" i="45"/>
  <c r="G202" i="45"/>
  <c r="G201" i="45"/>
  <c r="G200" i="45"/>
  <c r="G199" i="45"/>
  <c r="G198" i="45"/>
  <c r="G197" i="45"/>
  <c r="G196" i="45"/>
  <c r="G195" i="45"/>
  <c r="G194" i="45"/>
  <c r="G193" i="45"/>
  <c r="G192" i="45"/>
  <c r="G191" i="45"/>
  <c r="G190" i="45"/>
  <c r="G189" i="45"/>
  <c r="G188" i="45"/>
  <c r="G187" i="45"/>
  <c r="G186" i="45"/>
  <c r="G185" i="45"/>
  <c r="G184" i="45"/>
  <c r="G183" i="45"/>
  <c r="G182" i="45"/>
  <c r="G181" i="45"/>
  <c r="G180" i="45"/>
  <c r="G179" i="45"/>
  <c r="G178" i="45"/>
  <c r="G177" i="45"/>
  <c r="G176" i="45"/>
  <c r="G175" i="45"/>
  <c r="G174" i="45"/>
  <c r="G173" i="45"/>
  <c r="G172" i="45"/>
  <c r="G171" i="45"/>
  <c r="G170" i="45"/>
  <c r="G169" i="45"/>
  <c r="G168" i="45"/>
  <c r="G167" i="45"/>
  <c r="G166" i="45"/>
  <c r="G165" i="45"/>
  <c r="G164" i="45"/>
  <c r="G163" i="45"/>
  <c r="G162" i="45"/>
  <c r="G161" i="45"/>
  <c r="G160" i="45"/>
  <c r="G159" i="45"/>
  <c r="G158" i="45"/>
  <c r="G157" i="45"/>
  <c r="G156" i="45"/>
  <c r="G155" i="45"/>
  <c r="G154" i="45"/>
  <c r="G153" i="45"/>
  <c r="G152" i="45"/>
  <c r="G151" i="45"/>
  <c r="G150" i="45"/>
  <c r="G149" i="45"/>
  <c r="G148" i="45"/>
  <c r="G147" i="45"/>
  <c r="G146" i="45"/>
  <c r="G145" i="45"/>
  <c r="G144" i="45"/>
  <c r="G143" i="45"/>
  <c r="G142" i="45"/>
  <c r="G141" i="45"/>
  <c r="G140" i="45"/>
  <c r="G139" i="45"/>
  <c r="G138" i="45"/>
  <c r="G137" i="45"/>
  <c r="G136" i="45"/>
  <c r="G135" i="45"/>
  <c r="G134" i="45"/>
  <c r="G133" i="45"/>
  <c r="G132" i="45"/>
  <c r="G131" i="45"/>
  <c r="G130" i="45"/>
  <c r="G129" i="45"/>
  <c r="G128" i="45"/>
  <c r="G127" i="45"/>
  <c r="G126" i="45"/>
  <c r="G125" i="45"/>
  <c r="G124" i="45"/>
  <c r="G123" i="45"/>
  <c r="G122" i="45"/>
  <c r="G121" i="45"/>
  <c r="G120" i="45"/>
  <c r="G119" i="45"/>
  <c r="G118" i="45"/>
  <c r="G117" i="45"/>
  <c r="G116" i="45"/>
  <c r="G115" i="45"/>
  <c r="G114" i="45"/>
  <c r="G113" i="45"/>
  <c r="G112" i="45"/>
  <c r="G111" i="45"/>
  <c r="G110" i="45"/>
  <c r="G109" i="45"/>
  <c r="G108" i="45"/>
  <c r="G107" i="45"/>
  <c r="G106" i="45"/>
  <c r="G105" i="45"/>
  <c r="G104" i="45"/>
  <c r="G103" i="45"/>
  <c r="G102" i="45"/>
  <c r="G101" i="45"/>
  <c r="G100" i="45"/>
  <c r="G99" i="45"/>
  <c r="G98" i="45"/>
  <c r="G97" i="45"/>
  <c r="G96" i="45"/>
  <c r="G95" i="45"/>
  <c r="G94" i="45"/>
  <c r="G93" i="45"/>
  <c r="G92" i="45"/>
  <c r="G91" i="45"/>
  <c r="G90" i="45"/>
  <c r="G89" i="45"/>
  <c r="G88" i="45"/>
  <c r="G87" i="45"/>
  <c r="G86" i="45"/>
  <c r="G85" i="45"/>
  <c r="G84" i="45"/>
  <c r="G83" i="45"/>
  <c r="G82" i="45"/>
  <c r="G81" i="45"/>
  <c r="G80" i="45"/>
  <c r="G79" i="45"/>
  <c r="G78" i="45"/>
  <c r="G77" i="45"/>
  <c r="G76" i="45"/>
  <c r="G75" i="45"/>
  <c r="G74" i="45"/>
  <c r="G73" i="45"/>
  <c r="G72" i="45"/>
  <c r="G71" i="45"/>
  <c r="G70" i="45"/>
  <c r="G69" i="45"/>
  <c r="G68" i="45"/>
  <c r="G67" i="45"/>
  <c r="G66" i="45"/>
  <c r="G65" i="45"/>
  <c r="G64" i="45"/>
  <c r="G63" i="45"/>
  <c r="G62" i="45"/>
  <c r="G61" i="45"/>
  <c r="G60" i="45"/>
  <c r="G59" i="45"/>
  <c r="G58" i="45"/>
  <c r="G57" i="45"/>
  <c r="G56" i="45"/>
  <c r="G55" i="45"/>
  <c r="G54" i="45"/>
  <c r="G53" i="45"/>
  <c r="G52" i="45"/>
  <c r="G51" i="45"/>
  <c r="G50" i="45"/>
  <c r="G49" i="45"/>
  <c r="G48" i="45"/>
  <c r="G47" i="45"/>
  <c r="G46" i="45"/>
  <c r="G45" i="45"/>
  <c r="G44" i="45"/>
  <c r="G43" i="45"/>
  <c r="G42" i="45"/>
  <c r="G41" i="45"/>
  <c r="G40" i="45"/>
  <c r="G39" i="45"/>
  <c r="G38" i="45"/>
  <c r="G37" i="45"/>
  <c r="G36" i="45"/>
  <c r="G35" i="45"/>
  <c r="G34" i="45"/>
  <c r="G33" i="45"/>
  <c r="G32" i="45"/>
  <c r="G31" i="45"/>
  <c r="G30" i="45"/>
  <c r="G29" i="45"/>
  <c r="G28" i="45"/>
  <c r="G27" i="45"/>
  <c r="G26" i="45"/>
  <c r="G25" i="45"/>
  <c r="G24" i="45"/>
  <c r="G23" i="45"/>
  <c r="G22" i="45"/>
  <c r="G21" i="45"/>
  <c r="G20" i="45"/>
  <c r="G19" i="45"/>
  <c r="G18" i="45"/>
  <c r="G17" i="45"/>
  <c r="G303" i="45" s="1"/>
  <c r="G10" i="45"/>
  <c r="G11" i="45" s="1"/>
  <c r="H301" i="45" l="1"/>
  <c r="H299" i="45"/>
  <c r="H297" i="45"/>
  <c r="H295" i="45"/>
  <c r="H293" i="45"/>
  <c r="H291" i="45"/>
  <c r="H289" i="45"/>
  <c r="H287" i="45"/>
  <c r="H285" i="45"/>
  <c r="H283" i="45"/>
  <c r="H281" i="45"/>
  <c r="H279" i="45"/>
  <c r="H277" i="45"/>
  <c r="H275" i="45"/>
  <c r="H273" i="45"/>
  <c r="H271" i="45"/>
  <c r="H269" i="45"/>
  <c r="H267" i="45"/>
  <c r="H265" i="45"/>
  <c r="H263" i="45"/>
  <c r="H261" i="45"/>
  <c r="H259" i="45"/>
  <c r="H257" i="45"/>
  <c r="H255" i="45"/>
  <c r="H253" i="45"/>
  <c r="H251" i="45"/>
  <c r="H249" i="45"/>
  <c r="H247" i="45"/>
  <c r="H245" i="45"/>
  <c r="H243" i="45"/>
  <c r="H241" i="45"/>
  <c r="H239" i="45"/>
  <c r="H237" i="45"/>
  <c r="H235" i="45"/>
  <c r="H233" i="45"/>
  <c r="H231" i="45"/>
  <c r="H229" i="45"/>
  <c r="H227" i="45"/>
  <c r="H225" i="45"/>
  <c r="H223" i="45"/>
  <c r="H221" i="45"/>
  <c r="H302" i="45"/>
  <c r="H300" i="45"/>
  <c r="H298" i="45"/>
  <c r="H296" i="45"/>
  <c r="H294" i="45"/>
  <c r="H292" i="45"/>
  <c r="H290" i="45"/>
  <c r="H288" i="45"/>
  <c r="H286" i="45"/>
  <c r="H284" i="45"/>
  <c r="H282" i="45"/>
  <c r="H280" i="45"/>
  <c r="H278" i="45"/>
  <c r="H276" i="45"/>
  <c r="H274" i="45"/>
  <c r="H272" i="45"/>
  <c r="H270" i="45"/>
  <c r="H268" i="45"/>
  <c r="H266" i="45"/>
  <c r="H264" i="45"/>
  <c r="H262" i="45"/>
  <c r="H260" i="45"/>
  <c r="H258" i="45"/>
  <c r="H256" i="45"/>
  <c r="H254" i="45"/>
  <c r="H252" i="45"/>
  <c r="H219" i="45"/>
  <c r="H217" i="45"/>
  <c r="H215" i="45"/>
  <c r="H213" i="45"/>
  <c r="H211" i="45"/>
  <c r="H209" i="45"/>
  <c r="H250" i="45"/>
  <c r="H248" i="45"/>
  <c r="H246" i="45"/>
  <c r="H244" i="45"/>
  <c r="H242" i="45"/>
  <c r="H240" i="45"/>
  <c r="H238" i="45"/>
  <c r="H236" i="45"/>
  <c r="H234" i="45"/>
  <c r="H232" i="45"/>
  <c r="H230" i="45"/>
  <c r="H228" i="45"/>
  <c r="H226" i="45"/>
  <c r="H224" i="45"/>
  <c r="H222" i="45"/>
  <c r="H220" i="45"/>
  <c r="H218" i="45"/>
  <c r="H216" i="45"/>
  <c r="H214" i="45"/>
  <c r="H212" i="45"/>
  <c r="H210" i="45"/>
  <c r="H208" i="45"/>
  <c r="H206" i="45"/>
  <c r="I206" i="45" s="1"/>
  <c r="H204" i="45"/>
  <c r="I204" i="45" s="1"/>
  <c r="H202" i="45"/>
  <c r="I202" i="45" s="1"/>
  <c r="H200" i="45"/>
  <c r="I200" i="45" s="1"/>
  <c r="H198" i="45"/>
  <c r="I198" i="45" s="1"/>
  <c r="H196" i="45"/>
  <c r="I196" i="45" s="1"/>
  <c r="H194" i="45"/>
  <c r="I194" i="45" s="1"/>
  <c r="H192" i="45"/>
  <c r="I192" i="45" s="1"/>
  <c r="H191" i="45"/>
  <c r="I191" i="45" s="1"/>
  <c r="H189" i="45"/>
  <c r="I189" i="45" s="1"/>
  <c r="H187" i="45"/>
  <c r="I187" i="45" s="1"/>
  <c r="H185" i="45"/>
  <c r="I185" i="45" s="1"/>
  <c r="H183" i="45"/>
  <c r="I183" i="45" s="1"/>
  <c r="H181" i="45"/>
  <c r="I181" i="45" s="1"/>
  <c r="H179" i="45"/>
  <c r="I179" i="45" s="1"/>
  <c r="H177" i="45"/>
  <c r="I177" i="45" s="1"/>
  <c r="H175" i="45"/>
  <c r="I175" i="45" s="1"/>
  <c r="H173" i="45"/>
  <c r="I173" i="45" s="1"/>
  <c r="H171" i="45"/>
  <c r="I171" i="45" s="1"/>
  <c r="H169" i="45"/>
  <c r="I169" i="45" s="1"/>
  <c r="H167" i="45"/>
  <c r="I167" i="45" s="1"/>
  <c r="H165" i="45"/>
  <c r="I165" i="45" s="1"/>
  <c r="H163" i="45"/>
  <c r="I163" i="45" s="1"/>
  <c r="H161" i="45"/>
  <c r="I161" i="45" s="1"/>
  <c r="H159" i="45"/>
  <c r="I159" i="45" s="1"/>
  <c r="H157" i="45"/>
  <c r="I157" i="45" s="1"/>
  <c r="H155" i="45"/>
  <c r="I155" i="45" s="1"/>
  <c r="H153" i="45"/>
  <c r="I153" i="45" s="1"/>
  <c r="H151" i="45"/>
  <c r="I151" i="45" s="1"/>
  <c r="H149" i="45"/>
  <c r="I149" i="45" s="1"/>
  <c r="H147" i="45"/>
  <c r="I147" i="45" s="1"/>
  <c r="H145" i="45"/>
  <c r="I145" i="45" s="1"/>
  <c r="H143" i="45"/>
  <c r="I143" i="45" s="1"/>
  <c r="H141" i="45"/>
  <c r="I141" i="45" s="1"/>
  <c r="H139" i="45"/>
  <c r="I139" i="45" s="1"/>
  <c r="H137" i="45"/>
  <c r="I137" i="45" s="1"/>
  <c r="H135" i="45"/>
  <c r="I135" i="45" s="1"/>
  <c r="H133" i="45"/>
  <c r="I133" i="45" s="1"/>
  <c r="H131" i="45"/>
  <c r="I131" i="45" s="1"/>
  <c r="H129" i="45"/>
  <c r="I129" i="45" s="1"/>
  <c r="H127" i="45"/>
  <c r="I127" i="45" s="1"/>
  <c r="H125" i="45"/>
  <c r="I125" i="45" s="1"/>
  <c r="H123" i="45"/>
  <c r="I123" i="45" s="1"/>
  <c r="H121" i="45"/>
  <c r="I121" i="45" s="1"/>
  <c r="H119" i="45"/>
  <c r="I119" i="45" s="1"/>
  <c r="H117" i="45"/>
  <c r="I117" i="45" s="1"/>
  <c r="H115" i="45"/>
  <c r="I115" i="45" s="1"/>
  <c r="H113" i="45"/>
  <c r="I113" i="45" s="1"/>
  <c r="H111" i="45"/>
  <c r="I111" i="45" s="1"/>
  <c r="H109" i="45"/>
  <c r="I109" i="45" s="1"/>
  <c r="H107" i="45"/>
  <c r="I107" i="45" s="1"/>
  <c r="H105" i="45"/>
  <c r="I105" i="45" s="1"/>
  <c r="H103" i="45"/>
  <c r="I103" i="45" s="1"/>
  <c r="H101" i="45"/>
  <c r="I101" i="45" s="1"/>
  <c r="H99" i="45"/>
  <c r="I99" i="45" s="1"/>
  <c r="H97" i="45"/>
  <c r="I97" i="45" s="1"/>
  <c r="H95" i="45"/>
  <c r="I95" i="45" s="1"/>
  <c r="H93" i="45"/>
  <c r="I93" i="45" s="1"/>
  <c r="H91" i="45"/>
  <c r="I91" i="45" s="1"/>
  <c r="H89" i="45"/>
  <c r="I89" i="45" s="1"/>
  <c r="H87" i="45"/>
  <c r="I87" i="45" s="1"/>
  <c r="H85" i="45"/>
  <c r="I85" i="45" s="1"/>
  <c r="H83" i="45"/>
  <c r="I83" i="45" s="1"/>
  <c r="H81" i="45"/>
  <c r="I81" i="45" s="1"/>
  <c r="H79" i="45"/>
  <c r="I79" i="45" s="1"/>
  <c r="H77" i="45"/>
  <c r="I77" i="45" s="1"/>
  <c r="H75" i="45"/>
  <c r="I75" i="45" s="1"/>
  <c r="H73" i="45"/>
  <c r="I73" i="45" s="1"/>
  <c r="H71" i="45"/>
  <c r="I71" i="45" s="1"/>
  <c r="H69" i="45"/>
  <c r="I69" i="45" s="1"/>
  <c r="H67" i="45"/>
  <c r="I67" i="45" s="1"/>
  <c r="H65" i="45"/>
  <c r="I65" i="45" s="1"/>
  <c r="H63" i="45"/>
  <c r="I63" i="45" s="1"/>
  <c r="H61" i="45"/>
  <c r="I61" i="45" s="1"/>
  <c r="H59" i="45"/>
  <c r="I59" i="45" s="1"/>
  <c r="H57" i="45"/>
  <c r="I57" i="45" s="1"/>
  <c r="H55" i="45"/>
  <c r="I55" i="45" s="1"/>
  <c r="H53" i="45"/>
  <c r="I53" i="45" s="1"/>
  <c r="H51" i="45"/>
  <c r="I51" i="45" s="1"/>
  <c r="H49" i="45"/>
  <c r="I49" i="45" s="1"/>
  <c r="H47" i="45"/>
  <c r="I47" i="45" s="1"/>
  <c r="H45" i="45"/>
  <c r="I45" i="45" s="1"/>
  <c r="H43" i="45"/>
  <c r="I43" i="45" s="1"/>
  <c r="H41" i="45"/>
  <c r="I41" i="45" s="1"/>
  <c r="H39" i="45"/>
  <c r="I39" i="45" s="1"/>
  <c r="H37" i="45"/>
  <c r="I37" i="45" s="1"/>
  <c r="H35" i="45"/>
  <c r="H33" i="45"/>
  <c r="H31" i="45"/>
  <c r="H29" i="45"/>
  <c r="H27" i="45"/>
  <c r="H25" i="45"/>
  <c r="H23" i="45"/>
  <c r="H21" i="45"/>
  <c r="H19" i="45"/>
  <c r="H17" i="45"/>
  <c r="H207" i="45"/>
  <c r="H205" i="45"/>
  <c r="H203" i="45"/>
  <c r="H201" i="45"/>
  <c r="H199" i="45"/>
  <c r="H197" i="45"/>
  <c r="H195" i="45"/>
  <c r="H193" i="45"/>
  <c r="H190" i="45"/>
  <c r="H188" i="45"/>
  <c r="H186" i="45"/>
  <c r="H184" i="45"/>
  <c r="H182" i="45"/>
  <c r="H180" i="45"/>
  <c r="H178" i="45"/>
  <c r="H176" i="45"/>
  <c r="H174" i="45"/>
  <c r="H172" i="45"/>
  <c r="H170" i="45"/>
  <c r="H168" i="45"/>
  <c r="H166" i="45"/>
  <c r="H164" i="45"/>
  <c r="H162" i="45"/>
  <c r="H160" i="45"/>
  <c r="H158" i="45"/>
  <c r="H156" i="45"/>
  <c r="H154" i="45"/>
  <c r="H152" i="45"/>
  <c r="H150" i="45"/>
  <c r="H148" i="45"/>
  <c r="H146" i="45"/>
  <c r="H144" i="45"/>
  <c r="H142" i="45"/>
  <c r="H140" i="45"/>
  <c r="H138" i="45"/>
  <c r="H136" i="45"/>
  <c r="H134" i="45"/>
  <c r="H132" i="45"/>
  <c r="H130" i="45"/>
  <c r="H128" i="45"/>
  <c r="H126" i="45"/>
  <c r="H124" i="45"/>
  <c r="H122" i="45"/>
  <c r="H120" i="45"/>
  <c r="H118" i="45"/>
  <c r="H116" i="45"/>
  <c r="H114" i="45"/>
  <c r="H112" i="45"/>
  <c r="H110" i="45"/>
  <c r="H108" i="45"/>
  <c r="H106" i="45"/>
  <c r="H104" i="45"/>
  <c r="H102" i="45"/>
  <c r="H100" i="45"/>
  <c r="H98" i="45"/>
  <c r="H96" i="45"/>
  <c r="H94" i="45"/>
  <c r="H92" i="45"/>
  <c r="H90" i="45"/>
  <c r="H88" i="45"/>
  <c r="H86" i="45"/>
  <c r="H84" i="45"/>
  <c r="H82" i="45"/>
  <c r="H80" i="45"/>
  <c r="H78" i="45"/>
  <c r="H76" i="45"/>
  <c r="H74" i="45"/>
  <c r="H72" i="45"/>
  <c r="H70" i="45"/>
  <c r="H68" i="45"/>
  <c r="H66" i="45"/>
  <c r="H64" i="45"/>
  <c r="H62" i="45"/>
  <c r="H60" i="45"/>
  <c r="H58" i="45"/>
  <c r="H56" i="45"/>
  <c r="H54" i="45"/>
  <c r="H52" i="45"/>
  <c r="H50" i="45"/>
  <c r="H48" i="45"/>
  <c r="H46" i="45"/>
  <c r="H44" i="45"/>
  <c r="H42" i="45"/>
  <c r="H40" i="45"/>
  <c r="H38" i="45"/>
  <c r="H36" i="45"/>
  <c r="H34" i="45"/>
  <c r="H32" i="45"/>
  <c r="H30" i="45"/>
  <c r="H28" i="45"/>
  <c r="H26" i="45"/>
  <c r="I26" i="45" s="1"/>
  <c r="H24" i="45"/>
  <c r="H22" i="45"/>
  <c r="I22" i="45" s="1"/>
  <c r="H20" i="45"/>
  <c r="H18" i="45"/>
  <c r="I18" i="45" s="1"/>
  <c r="I20" i="45"/>
  <c r="I24" i="45"/>
  <c r="I28" i="45"/>
  <c r="I30" i="45"/>
  <c r="I32" i="45"/>
  <c r="I34" i="45"/>
  <c r="I19" i="45"/>
  <c r="I21" i="45"/>
  <c r="I23" i="45"/>
  <c r="I25" i="45"/>
  <c r="I27" i="45"/>
  <c r="I29" i="45"/>
  <c r="I31" i="45"/>
  <c r="I33" i="45"/>
  <c r="I35" i="45"/>
  <c r="I17" i="45"/>
  <c r="I209" i="45"/>
  <c r="I211" i="45"/>
  <c r="I213" i="45"/>
  <c r="I215" i="45"/>
  <c r="I217" i="45"/>
  <c r="I219" i="45"/>
  <c r="I221" i="45"/>
  <c r="I223" i="45"/>
  <c r="I225" i="45"/>
  <c r="I227" i="45"/>
  <c r="I229" i="45"/>
  <c r="I231" i="45"/>
  <c r="I233" i="45"/>
  <c r="I235" i="45"/>
  <c r="I237" i="45"/>
  <c r="I239" i="45"/>
  <c r="I241" i="45"/>
  <c r="I243" i="45"/>
  <c r="I245" i="45"/>
  <c r="I247" i="45"/>
  <c r="I249" i="45"/>
  <c r="I36" i="45"/>
  <c r="I38" i="45"/>
  <c r="I40" i="45"/>
  <c r="I42" i="45"/>
  <c r="I44" i="45"/>
  <c r="I46" i="45"/>
  <c r="I48" i="45"/>
  <c r="I50" i="45"/>
  <c r="I52" i="45"/>
  <c r="I54" i="45"/>
  <c r="I56" i="45"/>
  <c r="I58" i="45"/>
  <c r="I60" i="45"/>
  <c r="I62" i="45"/>
  <c r="I64" i="45"/>
  <c r="I66" i="45"/>
  <c r="I68" i="45"/>
  <c r="I70" i="45"/>
  <c r="I72" i="45"/>
  <c r="I74" i="45"/>
  <c r="I76" i="45"/>
  <c r="I78" i="45"/>
  <c r="I80" i="45"/>
  <c r="I82" i="45"/>
  <c r="I84" i="45"/>
  <c r="I86" i="45"/>
  <c r="I88" i="45"/>
  <c r="I90" i="45"/>
  <c r="I92" i="45"/>
  <c r="I94" i="45"/>
  <c r="I96" i="45"/>
  <c r="I98" i="45"/>
  <c r="I100" i="45"/>
  <c r="I102" i="45"/>
  <c r="I104" i="45"/>
  <c r="I106" i="45"/>
  <c r="I108" i="45"/>
  <c r="I110" i="45"/>
  <c r="I112" i="45"/>
  <c r="I114" i="45"/>
  <c r="I116" i="45"/>
  <c r="I118" i="45"/>
  <c r="I120" i="45"/>
  <c r="I122" i="45"/>
  <c r="I124" i="45"/>
  <c r="I126" i="45"/>
  <c r="I128" i="45"/>
  <c r="I130" i="45"/>
  <c r="I132" i="45"/>
  <c r="I134" i="45"/>
  <c r="I136" i="45"/>
  <c r="I138" i="45"/>
  <c r="I140" i="45"/>
  <c r="I142" i="45"/>
  <c r="I144" i="45"/>
  <c r="I146" i="45"/>
  <c r="I148" i="45"/>
  <c r="I150" i="45"/>
  <c r="I152" i="45"/>
  <c r="I154" i="45"/>
  <c r="I156" i="45"/>
  <c r="I158" i="45"/>
  <c r="I160" i="45"/>
  <c r="I162" i="45"/>
  <c r="I164" i="45"/>
  <c r="I166" i="45"/>
  <c r="I168" i="45"/>
  <c r="I170" i="45"/>
  <c r="I172" i="45"/>
  <c r="I174" i="45"/>
  <c r="I176" i="45"/>
  <c r="I178" i="45"/>
  <c r="I180" i="45"/>
  <c r="I182" i="45"/>
  <c r="I184" i="45"/>
  <c r="I186" i="45"/>
  <c r="I188" i="45"/>
  <c r="I190" i="45"/>
  <c r="I193" i="45"/>
  <c r="I195" i="45"/>
  <c r="I197" i="45"/>
  <c r="I199" i="45"/>
  <c r="I201" i="45"/>
  <c r="I203" i="45"/>
  <c r="I205" i="45"/>
  <c r="I207" i="45"/>
  <c r="I208" i="45"/>
  <c r="I210" i="45"/>
  <c r="I212" i="45"/>
  <c r="I214" i="45"/>
  <c r="I216" i="45"/>
  <c r="I218" i="45"/>
  <c r="I252" i="45"/>
  <c r="I254" i="45"/>
  <c r="I256" i="45"/>
  <c r="I258" i="45"/>
  <c r="I260" i="45"/>
  <c r="I262" i="45"/>
  <c r="I264" i="45"/>
  <c r="I266" i="45"/>
  <c r="I268" i="45"/>
  <c r="I270" i="45"/>
  <c r="I272" i="45"/>
  <c r="I274" i="45"/>
  <c r="I276" i="45"/>
  <c r="I278" i="45"/>
  <c r="I280" i="45"/>
  <c r="I282" i="45"/>
  <c r="I284" i="45"/>
  <c r="I286" i="45"/>
  <c r="I288" i="45"/>
  <c r="I290" i="45"/>
  <c r="I292" i="45"/>
  <c r="I294" i="45"/>
  <c r="I296" i="45"/>
  <c r="I298" i="45"/>
  <c r="I300" i="45"/>
  <c r="I302" i="45"/>
  <c r="I220" i="45"/>
  <c r="I222" i="45"/>
  <c r="I224" i="45"/>
  <c r="I226" i="45"/>
  <c r="I228" i="45"/>
  <c r="I230" i="45"/>
  <c r="I232" i="45"/>
  <c r="I234" i="45"/>
  <c r="I236" i="45"/>
  <c r="I238" i="45"/>
  <c r="I240" i="45"/>
  <c r="I242" i="45"/>
  <c r="I244" i="45"/>
  <c r="I246" i="45"/>
  <c r="I248" i="45"/>
  <c r="I250" i="45"/>
  <c r="I251" i="45"/>
  <c r="I253" i="45"/>
  <c r="I255" i="45"/>
  <c r="I257" i="45"/>
  <c r="I259" i="45"/>
  <c r="I261" i="45"/>
  <c r="I263" i="45"/>
  <c r="I265" i="45"/>
  <c r="I267" i="45"/>
  <c r="I269" i="45"/>
  <c r="I271" i="45"/>
  <c r="I273" i="45"/>
  <c r="I275" i="45"/>
  <c r="I277" i="45"/>
  <c r="I279" i="45"/>
  <c r="I281" i="45"/>
  <c r="I283" i="45"/>
  <c r="I285" i="45"/>
  <c r="I287" i="45"/>
  <c r="I289" i="45"/>
  <c r="I291" i="45"/>
  <c r="I293" i="45"/>
  <c r="I295" i="45"/>
  <c r="I297" i="45"/>
  <c r="I299" i="45"/>
  <c r="I301" i="45"/>
  <c r="C303" i="44"/>
  <c r="G302" i="44"/>
  <c r="G301" i="44"/>
  <c r="G300" i="44"/>
  <c r="G299" i="44"/>
  <c r="G298" i="44"/>
  <c r="G297" i="44"/>
  <c r="G296" i="44"/>
  <c r="G295" i="44"/>
  <c r="G294" i="44"/>
  <c r="G293" i="44"/>
  <c r="G292" i="44"/>
  <c r="G291" i="44"/>
  <c r="G290" i="44"/>
  <c r="G289" i="44"/>
  <c r="G288" i="44"/>
  <c r="G287" i="44"/>
  <c r="G286" i="44"/>
  <c r="G285" i="44"/>
  <c r="G284" i="44"/>
  <c r="G283" i="44"/>
  <c r="G282" i="44"/>
  <c r="G281" i="44"/>
  <c r="G280" i="44"/>
  <c r="G279" i="44"/>
  <c r="G278" i="44"/>
  <c r="G277" i="44"/>
  <c r="G276" i="44"/>
  <c r="G275" i="44"/>
  <c r="G274" i="44"/>
  <c r="G273" i="44"/>
  <c r="G272" i="44"/>
  <c r="G271" i="44"/>
  <c r="G270" i="44"/>
  <c r="G269" i="44"/>
  <c r="G268" i="44"/>
  <c r="G267" i="44"/>
  <c r="G266" i="44"/>
  <c r="G265" i="44"/>
  <c r="G264" i="44"/>
  <c r="G263" i="44"/>
  <c r="G262" i="44"/>
  <c r="G261" i="44"/>
  <c r="G260" i="44"/>
  <c r="G259" i="44"/>
  <c r="G258" i="44"/>
  <c r="G257" i="44"/>
  <c r="G256" i="44"/>
  <c r="G255" i="44"/>
  <c r="G254" i="44"/>
  <c r="G253" i="44"/>
  <c r="G252" i="44"/>
  <c r="G251" i="44"/>
  <c r="G250" i="44"/>
  <c r="G249" i="44"/>
  <c r="G248" i="44"/>
  <c r="G247" i="44"/>
  <c r="G246" i="44"/>
  <c r="G245" i="44"/>
  <c r="G244" i="44"/>
  <c r="G243" i="44"/>
  <c r="G242" i="44"/>
  <c r="G241" i="44"/>
  <c r="G240" i="44"/>
  <c r="G239" i="44"/>
  <c r="G238" i="44"/>
  <c r="G237" i="44"/>
  <c r="G236" i="44"/>
  <c r="G235" i="44"/>
  <c r="G234" i="44"/>
  <c r="G233" i="44"/>
  <c r="G232" i="44"/>
  <c r="G231" i="44"/>
  <c r="G230" i="44"/>
  <c r="G229" i="44"/>
  <c r="G228" i="44"/>
  <c r="G227" i="44"/>
  <c r="G226" i="44"/>
  <c r="G225" i="44"/>
  <c r="G224" i="44"/>
  <c r="G223" i="44"/>
  <c r="G222" i="44"/>
  <c r="G221" i="44"/>
  <c r="G220" i="44"/>
  <c r="G219" i="44"/>
  <c r="G218" i="44"/>
  <c r="G217" i="44"/>
  <c r="G216" i="44"/>
  <c r="G215" i="44"/>
  <c r="G214" i="44"/>
  <c r="G213" i="44"/>
  <c r="G212" i="44"/>
  <c r="G211" i="44"/>
  <c r="G210" i="44"/>
  <c r="G209" i="44"/>
  <c r="G208" i="44"/>
  <c r="G207" i="44"/>
  <c r="G206" i="44"/>
  <c r="G205" i="44"/>
  <c r="G204" i="44"/>
  <c r="G203" i="44"/>
  <c r="G202" i="44"/>
  <c r="G201" i="44"/>
  <c r="G200" i="44"/>
  <c r="G199" i="44"/>
  <c r="G198" i="44"/>
  <c r="G197" i="44"/>
  <c r="G196" i="44"/>
  <c r="G195" i="44"/>
  <c r="G194" i="44"/>
  <c r="G193" i="44"/>
  <c r="G192" i="44"/>
  <c r="G191" i="44"/>
  <c r="G190" i="44"/>
  <c r="G189" i="44"/>
  <c r="G188" i="44"/>
  <c r="G187" i="44"/>
  <c r="G186" i="44"/>
  <c r="G185" i="44"/>
  <c r="G184" i="44"/>
  <c r="G183" i="44"/>
  <c r="G182" i="44"/>
  <c r="G181" i="44"/>
  <c r="G180" i="44"/>
  <c r="G179" i="44"/>
  <c r="G178" i="44"/>
  <c r="G177" i="44"/>
  <c r="G176" i="44"/>
  <c r="G175" i="44"/>
  <c r="G174" i="44"/>
  <c r="G173" i="44"/>
  <c r="G172" i="44"/>
  <c r="G171" i="44"/>
  <c r="G170" i="44"/>
  <c r="G169" i="44"/>
  <c r="G168" i="44"/>
  <c r="G167" i="44"/>
  <c r="G166" i="44"/>
  <c r="G165" i="44"/>
  <c r="G164" i="44"/>
  <c r="G163" i="44"/>
  <c r="G162" i="44"/>
  <c r="G161" i="44"/>
  <c r="G160" i="44"/>
  <c r="G159" i="44"/>
  <c r="G158" i="44"/>
  <c r="G157" i="44"/>
  <c r="G156" i="44"/>
  <c r="G155" i="44"/>
  <c r="G154" i="44"/>
  <c r="G153" i="44"/>
  <c r="G152" i="44"/>
  <c r="G151" i="44"/>
  <c r="G150" i="44"/>
  <c r="G149" i="44"/>
  <c r="G148" i="44"/>
  <c r="G147" i="44"/>
  <c r="G146" i="44"/>
  <c r="G145" i="44"/>
  <c r="G144" i="44"/>
  <c r="G143" i="44"/>
  <c r="G142" i="44"/>
  <c r="G141" i="44"/>
  <c r="G140" i="44"/>
  <c r="G139" i="44"/>
  <c r="G138" i="44"/>
  <c r="G137" i="44"/>
  <c r="G136" i="44"/>
  <c r="G135" i="44"/>
  <c r="G134" i="44"/>
  <c r="G133" i="44"/>
  <c r="G132" i="44"/>
  <c r="G131" i="44"/>
  <c r="G130" i="44"/>
  <c r="G129" i="44"/>
  <c r="G128" i="44"/>
  <c r="G127" i="44"/>
  <c r="G126" i="44"/>
  <c r="G125" i="44"/>
  <c r="G124" i="44"/>
  <c r="G123" i="44"/>
  <c r="G122" i="44"/>
  <c r="G121" i="44"/>
  <c r="G120" i="44"/>
  <c r="G119" i="44"/>
  <c r="G118" i="44"/>
  <c r="G117" i="44"/>
  <c r="G116" i="44"/>
  <c r="G115" i="44"/>
  <c r="G114" i="44"/>
  <c r="G113" i="44"/>
  <c r="G112" i="44"/>
  <c r="G111" i="44"/>
  <c r="G110" i="44"/>
  <c r="G109" i="44"/>
  <c r="G108" i="44"/>
  <c r="G107" i="44"/>
  <c r="G106" i="44"/>
  <c r="G105" i="44"/>
  <c r="G104" i="44"/>
  <c r="G103" i="44"/>
  <c r="G102" i="44"/>
  <c r="G101" i="44"/>
  <c r="G100" i="44"/>
  <c r="G99" i="44"/>
  <c r="G98" i="44"/>
  <c r="G97" i="44"/>
  <c r="G96" i="44"/>
  <c r="G95" i="44"/>
  <c r="G94" i="44"/>
  <c r="G93" i="44"/>
  <c r="G92" i="44"/>
  <c r="G91" i="44"/>
  <c r="G90" i="44"/>
  <c r="G89" i="44"/>
  <c r="G88" i="44"/>
  <c r="G87" i="44"/>
  <c r="G86" i="44"/>
  <c r="G85" i="44"/>
  <c r="G84" i="44"/>
  <c r="G83" i="44"/>
  <c r="G82" i="44"/>
  <c r="G81" i="44"/>
  <c r="G80" i="44"/>
  <c r="G79" i="44"/>
  <c r="G78" i="44"/>
  <c r="G77" i="44"/>
  <c r="G76" i="44"/>
  <c r="G75" i="44"/>
  <c r="G74" i="44"/>
  <c r="G73" i="44"/>
  <c r="G72" i="44"/>
  <c r="G71" i="44"/>
  <c r="G70" i="44"/>
  <c r="G69" i="44"/>
  <c r="G68" i="44"/>
  <c r="G67" i="44"/>
  <c r="G66" i="44"/>
  <c r="G65" i="44"/>
  <c r="G64" i="44"/>
  <c r="G63" i="44"/>
  <c r="G62" i="44"/>
  <c r="G61" i="44"/>
  <c r="G60" i="44"/>
  <c r="G59" i="44"/>
  <c r="G58" i="44"/>
  <c r="G57" i="44"/>
  <c r="G56" i="44"/>
  <c r="G55" i="44"/>
  <c r="G54" i="44"/>
  <c r="G53" i="44"/>
  <c r="G52" i="44"/>
  <c r="G51" i="44"/>
  <c r="G50" i="44"/>
  <c r="G49" i="44"/>
  <c r="G48" i="44"/>
  <c r="G47" i="44"/>
  <c r="G46" i="44"/>
  <c r="G45" i="44"/>
  <c r="G44" i="44"/>
  <c r="G43" i="44"/>
  <c r="G42" i="44"/>
  <c r="G41" i="44"/>
  <c r="G40" i="44"/>
  <c r="G39" i="44"/>
  <c r="G38" i="44"/>
  <c r="G37" i="44"/>
  <c r="G36" i="44"/>
  <c r="G35" i="44"/>
  <c r="G34" i="44"/>
  <c r="G33" i="44"/>
  <c r="G32" i="44"/>
  <c r="G31" i="44"/>
  <c r="G30" i="44"/>
  <c r="G29" i="44"/>
  <c r="G28" i="44"/>
  <c r="G27" i="44"/>
  <c r="G26" i="44"/>
  <c r="G25" i="44"/>
  <c r="G24" i="44"/>
  <c r="G23" i="44"/>
  <c r="G22" i="44"/>
  <c r="G21" i="44"/>
  <c r="G20" i="44"/>
  <c r="G19" i="44"/>
  <c r="G18" i="44"/>
  <c r="G17" i="44"/>
  <c r="G303" i="44" s="1"/>
  <c r="G10" i="44" s="1"/>
  <c r="G11" i="44" s="1"/>
  <c r="I303" i="45" l="1"/>
  <c r="H303" i="45"/>
  <c r="H301" i="44"/>
  <c r="H299" i="44"/>
  <c r="H297" i="44"/>
  <c r="H295" i="44"/>
  <c r="H293" i="44"/>
  <c r="H291" i="44"/>
  <c r="H289" i="44"/>
  <c r="H287" i="44"/>
  <c r="H285" i="44"/>
  <c r="H283" i="44"/>
  <c r="H281" i="44"/>
  <c r="H279" i="44"/>
  <c r="H277" i="44"/>
  <c r="H275" i="44"/>
  <c r="H273" i="44"/>
  <c r="H271" i="44"/>
  <c r="H269" i="44"/>
  <c r="H267" i="44"/>
  <c r="H265" i="44"/>
  <c r="H263" i="44"/>
  <c r="H261" i="44"/>
  <c r="H259" i="44"/>
  <c r="H257" i="44"/>
  <c r="H255" i="44"/>
  <c r="H253" i="44"/>
  <c r="H251" i="44"/>
  <c r="H249" i="44"/>
  <c r="H247" i="44"/>
  <c r="H245" i="44"/>
  <c r="H243" i="44"/>
  <c r="H241" i="44"/>
  <c r="H239" i="44"/>
  <c r="H237" i="44"/>
  <c r="H235" i="44"/>
  <c r="H233" i="44"/>
  <c r="H231" i="44"/>
  <c r="H229" i="44"/>
  <c r="H227" i="44"/>
  <c r="H225" i="44"/>
  <c r="H223" i="44"/>
  <c r="H221" i="44"/>
  <c r="H302" i="44"/>
  <c r="H300" i="44"/>
  <c r="H298" i="44"/>
  <c r="H296" i="44"/>
  <c r="H294" i="44"/>
  <c r="H292" i="44"/>
  <c r="H290" i="44"/>
  <c r="H288" i="44"/>
  <c r="H286" i="44"/>
  <c r="H284" i="44"/>
  <c r="H282" i="44"/>
  <c r="H280" i="44"/>
  <c r="H278" i="44"/>
  <c r="H276" i="44"/>
  <c r="H274" i="44"/>
  <c r="H272" i="44"/>
  <c r="H270" i="44"/>
  <c r="H268" i="44"/>
  <c r="H266" i="44"/>
  <c r="H264" i="44"/>
  <c r="H262" i="44"/>
  <c r="H260" i="44"/>
  <c r="H258" i="44"/>
  <c r="H256" i="44"/>
  <c r="H254" i="44"/>
  <c r="H219" i="44"/>
  <c r="H217" i="44"/>
  <c r="H215" i="44"/>
  <c r="H213" i="44"/>
  <c r="H211" i="44"/>
  <c r="H209" i="44"/>
  <c r="H207" i="44"/>
  <c r="H205" i="44"/>
  <c r="H203" i="44"/>
  <c r="H201" i="44"/>
  <c r="H199" i="44"/>
  <c r="H197" i="44"/>
  <c r="H195" i="44"/>
  <c r="H193" i="44"/>
  <c r="H252" i="44"/>
  <c r="H250" i="44"/>
  <c r="H248" i="44"/>
  <c r="H246" i="44"/>
  <c r="H244" i="44"/>
  <c r="H242" i="44"/>
  <c r="H240" i="44"/>
  <c r="H238" i="44"/>
  <c r="H236" i="44"/>
  <c r="H234" i="44"/>
  <c r="H232" i="44"/>
  <c r="H230" i="44"/>
  <c r="H228" i="44"/>
  <c r="H226" i="44"/>
  <c r="H224" i="44"/>
  <c r="H222" i="44"/>
  <c r="H220" i="44"/>
  <c r="H218" i="44"/>
  <c r="H216" i="44"/>
  <c r="H214" i="44"/>
  <c r="H212" i="44"/>
  <c r="H210" i="44"/>
  <c r="H208" i="44"/>
  <c r="H206" i="44"/>
  <c r="H204" i="44"/>
  <c r="H202" i="44"/>
  <c r="H200" i="44"/>
  <c r="H198" i="44"/>
  <c r="H196" i="44"/>
  <c r="H194" i="44"/>
  <c r="H192" i="44"/>
  <c r="H190" i="44"/>
  <c r="H188" i="44"/>
  <c r="H186" i="44"/>
  <c r="H184" i="44"/>
  <c r="H182" i="44"/>
  <c r="H180" i="44"/>
  <c r="H178" i="44"/>
  <c r="H176" i="44"/>
  <c r="H174" i="44"/>
  <c r="H172" i="44"/>
  <c r="H170" i="44"/>
  <c r="H168" i="44"/>
  <c r="H166" i="44"/>
  <c r="H164" i="44"/>
  <c r="H162" i="44"/>
  <c r="H160" i="44"/>
  <c r="H158" i="44"/>
  <c r="H156" i="44"/>
  <c r="H154" i="44"/>
  <c r="H152" i="44"/>
  <c r="H150" i="44"/>
  <c r="H148" i="44"/>
  <c r="H146" i="44"/>
  <c r="H144" i="44"/>
  <c r="H142" i="44"/>
  <c r="H140" i="44"/>
  <c r="H138" i="44"/>
  <c r="H136" i="44"/>
  <c r="H134" i="44"/>
  <c r="H132" i="44"/>
  <c r="H130" i="44"/>
  <c r="H128" i="44"/>
  <c r="H126" i="44"/>
  <c r="H124" i="44"/>
  <c r="H122" i="44"/>
  <c r="H120" i="44"/>
  <c r="H118" i="44"/>
  <c r="H116" i="44"/>
  <c r="H114" i="44"/>
  <c r="H112" i="44"/>
  <c r="H110" i="44"/>
  <c r="H108" i="44"/>
  <c r="H106" i="44"/>
  <c r="H104" i="44"/>
  <c r="H102" i="44"/>
  <c r="H100" i="44"/>
  <c r="H98" i="44"/>
  <c r="H96" i="44"/>
  <c r="H94" i="44"/>
  <c r="H92" i="44"/>
  <c r="H90" i="44"/>
  <c r="H88" i="44"/>
  <c r="H86" i="44"/>
  <c r="H84" i="44"/>
  <c r="H82" i="44"/>
  <c r="H80" i="44"/>
  <c r="H78" i="44"/>
  <c r="H76" i="44"/>
  <c r="H74" i="44"/>
  <c r="H72" i="44"/>
  <c r="H70" i="44"/>
  <c r="H68" i="44"/>
  <c r="H66" i="44"/>
  <c r="H64" i="44"/>
  <c r="H62" i="44"/>
  <c r="H60" i="44"/>
  <c r="H58" i="44"/>
  <c r="H56" i="44"/>
  <c r="H54" i="44"/>
  <c r="H191" i="44"/>
  <c r="H189" i="44"/>
  <c r="H187" i="44"/>
  <c r="H185" i="44"/>
  <c r="H183" i="44"/>
  <c r="H181" i="44"/>
  <c r="H179" i="44"/>
  <c r="H177" i="44"/>
  <c r="H175" i="44"/>
  <c r="H173" i="44"/>
  <c r="H171" i="44"/>
  <c r="H169" i="44"/>
  <c r="H167" i="44"/>
  <c r="H165" i="44"/>
  <c r="H163" i="44"/>
  <c r="H161" i="44"/>
  <c r="H159" i="44"/>
  <c r="H157" i="44"/>
  <c r="H155" i="44"/>
  <c r="H153" i="44"/>
  <c r="H151" i="44"/>
  <c r="H149" i="44"/>
  <c r="H147" i="44"/>
  <c r="H145" i="44"/>
  <c r="H143" i="44"/>
  <c r="H141" i="44"/>
  <c r="H139" i="44"/>
  <c r="H137" i="44"/>
  <c r="H135" i="44"/>
  <c r="H133" i="44"/>
  <c r="H131" i="44"/>
  <c r="H129" i="44"/>
  <c r="H127" i="44"/>
  <c r="H125" i="44"/>
  <c r="H123" i="44"/>
  <c r="H121" i="44"/>
  <c r="H119" i="44"/>
  <c r="H117" i="44"/>
  <c r="H115" i="44"/>
  <c r="H113" i="44"/>
  <c r="H111" i="44"/>
  <c r="H109" i="44"/>
  <c r="H107" i="44"/>
  <c r="H105" i="44"/>
  <c r="H103" i="44"/>
  <c r="H101" i="44"/>
  <c r="H99" i="44"/>
  <c r="H97" i="44"/>
  <c r="H95" i="44"/>
  <c r="H93" i="44"/>
  <c r="H91" i="44"/>
  <c r="H89" i="44"/>
  <c r="H87" i="44"/>
  <c r="H85" i="44"/>
  <c r="H83" i="44"/>
  <c r="H81" i="44"/>
  <c r="H79" i="44"/>
  <c r="H77" i="44"/>
  <c r="H75" i="44"/>
  <c r="H73" i="44"/>
  <c r="H71" i="44"/>
  <c r="H69" i="44"/>
  <c r="H67" i="44"/>
  <c r="H65" i="44"/>
  <c r="H63" i="44"/>
  <c r="H61" i="44"/>
  <c r="H59" i="44"/>
  <c r="H57" i="44"/>
  <c r="H55" i="44"/>
  <c r="H53" i="44"/>
  <c r="H51" i="44"/>
  <c r="H49" i="44"/>
  <c r="H47" i="44"/>
  <c r="H45" i="44"/>
  <c r="H43" i="44"/>
  <c r="H41" i="44"/>
  <c r="H39" i="44"/>
  <c r="H37" i="44"/>
  <c r="H35" i="44"/>
  <c r="H33" i="44"/>
  <c r="H31" i="44"/>
  <c r="H29" i="44"/>
  <c r="H27" i="44"/>
  <c r="H25" i="44"/>
  <c r="H23" i="44"/>
  <c r="H21" i="44"/>
  <c r="H19" i="44"/>
  <c r="H17" i="44"/>
  <c r="H52" i="44"/>
  <c r="I52" i="44" s="1"/>
  <c r="H50" i="44"/>
  <c r="I50" i="44" s="1"/>
  <c r="H48" i="44"/>
  <c r="I48" i="44" s="1"/>
  <c r="H46" i="44"/>
  <c r="I46" i="44" s="1"/>
  <c r="H44" i="44"/>
  <c r="I44" i="44" s="1"/>
  <c r="H42" i="44"/>
  <c r="I42" i="44" s="1"/>
  <c r="H40" i="44"/>
  <c r="I40" i="44" s="1"/>
  <c r="H38" i="44"/>
  <c r="I38" i="44" s="1"/>
  <c r="H36" i="44"/>
  <c r="I36" i="44" s="1"/>
  <c r="H34" i="44"/>
  <c r="I34" i="44" s="1"/>
  <c r="H32" i="44"/>
  <c r="I32" i="44" s="1"/>
  <c r="H30" i="44"/>
  <c r="I30" i="44" s="1"/>
  <c r="H28" i="44"/>
  <c r="I28" i="44" s="1"/>
  <c r="H26" i="44"/>
  <c r="I26" i="44" s="1"/>
  <c r="H24" i="44"/>
  <c r="I24" i="44" s="1"/>
  <c r="H22" i="44"/>
  <c r="I22" i="44" s="1"/>
  <c r="H20" i="44"/>
  <c r="I20" i="44" s="1"/>
  <c r="H18" i="44"/>
  <c r="I18" i="44" s="1"/>
  <c r="I19" i="44"/>
  <c r="I21" i="44"/>
  <c r="I23" i="44"/>
  <c r="I25" i="44"/>
  <c r="I27" i="44"/>
  <c r="I29" i="44"/>
  <c r="I31" i="44"/>
  <c r="I33" i="44"/>
  <c r="I35" i="44"/>
  <c r="I37" i="44"/>
  <c r="I39" i="44"/>
  <c r="I41" i="44"/>
  <c r="I43" i="44"/>
  <c r="I45" i="44"/>
  <c r="I47" i="44"/>
  <c r="I49" i="44"/>
  <c r="I51" i="44"/>
  <c r="I17" i="44"/>
  <c r="I53" i="44"/>
  <c r="I54" i="44"/>
  <c r="I56" i="44"/>
  <c r="I58" i="44"/>
  <c r="I60" i="44"/>
  <c r="I62" i="44"/>
  <c r="I64" i="44"/>
  <c r="I66" i="44"/>
  <c r="I68" i="44"/>
  <c r="I70" i="44"/>
  <c r="I72" i="44"/>
  <c r="I74" i="44"/>
  <c r="I76" i="44"/>
  <c r="I78" i="44"/>
  <c r="I80" i="44"/>
  <c r="I82" i="44"/>
  <c r="I84" i="44"/>
  <c r="I86" i="44"/>
  <c r="I88" i="44"/>
  <c r="I90" i="44"/>
  <c r="I92" i="44"/>
  <c r="I94" i="44"/>
  <c r="I96" i="44"/>
  <c r="I98" i="44"/>
  <c r="I100" i="44"/>
  <c r="I102" i="44"/>
  <c r="I104" i="44"/>
  <c r="I106" i="44"/>
  <c r="I108" i="44"/>
  <c r="I110" i="44"/>
  <c r="I112" i="44"/>
  <c r="I114" i="44"/>
  <c r="I116" i="44"/>
  <c r="I118" i="44"/>
  <c r="I120" i="44"/>
  <c r="I122" i="44"/>
  <c r="I124" i="44"/>
  <c r="I126" i="44"/>
  <c r="I128" i="44"/>
  <c r="I130" i="44"/>
  <c r="I132" i="44"/>
  <c r="I134" i="44"/>
  <c r="I136" i="44"/>
  <c r="I138" i="44"/>
  <c r="I140" i="44"/>
  <c r="I142" i="44"/>
  <c r="I144" i="44"/>
  <c r="I146" i="44"/>
  <c r="I148" i="44"/>
  <c r="I150" i="44"/>
  <c r="I152" i="44"/>
  <c r="I154" i="44"/>
  <c r="I156" i="44"/>
  <c r="I158" i="44"/>
  <c r="I160" i="44"/>
  <c r="I162" i="44"/>
  <c r="I164" i="44"/>
  <c r="I166" i="44"/>
  <c r="I168" i="44"/>
  <c r="I170" i="44"/>
  <c r="I172" i="44"/>
  <c r="I174" i="44"/>
  <c r="I176" i="44"/>
  <c r="I178" i="44"/>
  <c r="I180" i="44"/>
  <c r="I182" i="44"/>
  <c r="I184" i="44"/>
  <c r="I186" i="44"/>
  <c r="I188" i="44"/>
  <c r="I190" i="44"/>
  <c r="I192" i="44"/>
  <c r="I55" i="44"/>
  <c r="I57" i="44"/>
  <c r="I59" i="44"/>
  <c r="I61" i="44"/>
  <c r="I63" i="44"/>
  <c r="I65" i="44"/>
  <c r="I67" i="44"/>
  <c r="I69" i="44"/>
  <c r="I71" i="44"/>
  <c r="I73" i="44"/>
  <c r="I75" i="44"/>
  <c r="I77" i="44"/>
  <c r="I79" i="44"/>
  <c r="I81" i="44"/>
  <c r="I83" i="44"/>
  <c r="I85" i="44"/>
  <c r="I87" i="44"/>
  <c r="I89" i="44"/>
  <c r="I91" i="44"/>
  <c r="I93" i="44"/>
  <c r="I95" i="44"/>
  <c r="I97" i="44"/>
  <c r="I99" i="44"/>
  <c r="I101" i="44"/>
  <c r="I103" i="44"/>
  <c r="I105" i="44"/>
  <c r="I107" i="44"/>
  <c r="I109" i="44"/>
  <c r="I111" i="44"/>
  <c r="I113" i="44"/>
  <c r="I115" i="44"/>
  <c r="I117" i="44"/>
  <c r="I119" i="44"/>
  <c r="I121" i="44"/>
  <c r="I123" i="44"/>
  <c r="I125" i="44"/>
  <c r="I127" i="44"/>
  <c r="I129" i="44"/>
  <c r="I131" i="44"/>
  <c r="I133" i="44"/>
  <c r="I135" i="44"/>
  <c r="I137" i="44"/>
  <c r="I139" i="44"/>
  <c r="I141" i="44"/>
  <c r="I143" i="44"/>
  <c r="I145" i="44"/>
  <c r="I147" i="44"/>
  <c r="I149" i="44"/>
  <c r="I151" i="44"/>
  <c r="I153" i="44"/>
  <c r="I155" i="44"/>
  <c r="I157" i="44"/>
  <c r="I159" i="44"/>
  <c r="I161" i="44"/>
  <c r="I163" i="44"/>
  <c r="I165" i="44"/>
  <c r="I167" i="44"/>
  <c r="I169" i="44"/>
  <c r="I171" i="44"/>
  <c r="I173" i="44"/>
  <c r="I175" i="44"/>
  <c r="I177" i="44"/>
  <c r="I179" i="44"/>
  <c r="I181" i="44"/>
  <c r="I183" i="44"/>
  <c r="I185" i="44"/>
  <c r="I187" i="44"/>
  <c r="I189" i="44"/>
  <c r="I191" i="44"/>
  <c r="I194" i="44"/>
  <c r="I196" i="44"/>
  <c r="I198" i="44"/>
  <c r="I200" i="44"/>
  <c r="I202" i="44"/>
  <c r="I204" i="44"/>
  <c r="I206" i="44"/>
  <c r="I208" i="44"/>
  <c r="I210" i="44"/>
  <c r="I212" i="44"/>
  <c r="I214" i="44"/>
  <c r="I216" i="44"/>
  <c r="I218" i="44"/>
  <c r="I193" i="44"/>
  <c r="I195" i="44"/>
  <c r="I197" i="44"/>
  <c r="I199" i="44"/>
  <c r="I201" i="44"/>
  <c r="I203" i="44"/>
  <c r="I205" i="44"/>
  <c r="I207" i="44"/>
  <c r="I209" i="44"/>
  <c r="I211" i="44"/>
  <c r="I213" i="44"/>
  <c r="I215" i="44"/>
  <c r="I217" i="44"/>
  <c r="I219" i="44"/>
  <c r="I221" i="44"/>
  <c r="I223" i="44"/>
  <c r="I225" i="44"/>
  <c r="I227" i="44"/>
  <c r="I229" i="44"/>
  <c r="I231" i="44"/>
  <c r="I233" i="44"/>
  <c r="I235" i="44"/>
  <c r="I237" i="44"/>
  <c r="I239" i="44"/>
  <c r="I241" i="44"/>
  <c r="I243" i="44"/>
  <c r="I245" i="44"/>
  <c r="I247" i="44"/>
  <c r="I249" i="44"/>
  <c r="I251" i="44"/>
  <c r="I254" i="44"/>
  <c r="I256" i="44"/>
  <c r="I258" i="44"/>
  <c r="I260" i="44"/>
  <c r="I262" i="44"/>
  <c r="I264" i="44"/>
  <c r="I266" i="44"/>
  <c r="I268" i="44"/>
  <c r="I270" i="44"/>
  <c r="I272" i="44"/>
  <c r="I274" i="44"/>
  <c r="I276" i="44"/>
  <c r="I278" i="44"/>
  <c r="I280" i="44"/>
  <c r="I282" i="44"/>
  <c r="I284" i="44"/>
  <c r="I286" i="44"/>
  <c r="I288" i="44"/>
  <c r="I290" i="44"/>
  <c r="I292" i="44"/>
  <c r="I294" i="44"/>
  <c r="I296" i="44"/>
  <c r="I298" i="44"/>
  <c r="I300" i="44"/>
  <c r="I302" i="44"/>
  <c r="I220" i="44"/>
  <c r="I222" i="44"/>
  <c r="I224" i="44"/>
  <c r="I226" i="44"/>
  <c r="I228" i="44"/>
  <c r="I230" i="44"/>
  <c r="I232" i="44"/>
  <c r="I234" i="44"/>
  <c r="I236" i="44"/>
  <c r="I238" i="44"/>
  <c r="I240" i="44"/>
  <c r="I242" i="44"/>
  <c r="I244" i="44"/>
  <c r="I246" i="44"/>
  <c r="I248" i="44"/>
  <c r="I250" i="44"/>
  <c r="I252" i="44"/>
  <c r="I253" i="44"/>
  <c r="I255" i="44"/>
  <c r="I257" i="44"/>
  <c r="I259" i="44"/>
  <c r="I261" i="44"/>
  <c r="I263" i="44"/>
  <c r="I265" i="44"/>
  <c r="I267" i="44"/>
  <c r="I269" i="44"/>
  <c r="I271" i="44"/>
  <c r="I273" i="44"/>
  <c r="I275" i="44"/>
  <c r="I277" i="44"/>
  <c r="I279" i="44"/>
  <c r="I281" i="44"/>
  <c r="I283" i="44"/>
  <c r="I285" i="44"/>
  <c r="I287" i="44"/>
  <c r="I289" i="44"/>
  <c r="I291" i="44"/>
  <c r="I293" i="44"/>
  <c r="I295" i="44"/>
  <c r="I297" i="44"/>
  <c r="I299" i="44"/>
  <c r="I301" i="44"/>
  <c r="C303" i="43"/>
  <c r="G302" i="43"/>
  <c r="G301" i="43"/>
  <c r="G300" i="43"/>
  <c r="G299" i="43"/>
  <c r="G298" i="43"/>
  <c r="G297" i="43"/>
  <c r="G296" i="43"/>
  <c r="G295" i="43"/>
  <c r="G294" i="43"/>
  <c r="G293" i="43"/>
  <c r="G292" i="43"/>
  <c r="G291" i="43"/>
  <c r="G290" i="43"/>
  <c r="G289" i="43"/>
  <c r="G288" i="43"/>
  <c r="G287" i="43"/>
  <c r="G286" i="43"/>
  <c r="G285" i="43"/>
  <c r="G284" i="43"/>
  <c r="G283" i="43"/>
  <c r="G282" i="43"/>
  <c r="G281" i="43"/>
  <c r="G280" i="43"/>
  <c r="G279" i="43"/>
  <c r="G278" i="43"/>
  <c r="G277" i="43"/>
  <c r="G276" i="43"/>
  <c r="G275" i="43"/>
  <c r="G274" i="43"/>
  <c r="G273" i="43"/>
  <c r="G272" i="43"/>
  <c r="G271" i="43"/>
  <c r="G270" i="43"/>
  <c r="G269" i="43"/>
  <c r="G268" i="43"/>
  <c r="G267" i="43"/>
  <c r="G266" i="43"/>
  <c r="G265" i="43"/>
  <c r="G264" i="43"/>
  <c r="G263" i="43"/>
  <c r="G262" i="43"/>
  <c r="G261" i="43"/>
  <c r="G260" i="43"/>
  <c r="G259" i="43"/>
  <c r="G258" i="43"/>
  <c r="G257" i="43"/>
  <c r="G256" i="43"/>
  <c r="G255" i="43"/>
  <c r="G254" i="43"/>
  <c r="G253" i="43"/>
  <c r="G252" i="43"/>
  <c r="G251" i="43"/>
  <c r="G250" i="43"/>
  <c r="G249" i="43"/>
  <c r="G248" i="43"/>
  <c r="G247" i="43"/>
  <c r="G246" i="43"/>
  <c r="G245" i="43"/>
  <c r="G244" i="43"/>
  <c r="G243" i="43"/>
  <c r="G242" i="43"/>
  <c r="G241" i="43"/>
  <c r="G240" i="43"/>
  <c r="G239" i="43"/>
  <c r="G238" i="43"/>
  <c r="G237" i="43"/>
  <c r="G236" i="43"/>
  <c r="G235" i="43"/>
  <c r="G234" i="43"/>
  <c r="G233" i="43"/>
  <c r="G232" i="43"/>
  <c r="G231" i="43"/>
  <c r="G230" i="43"/>
  <c r="G229" i="43"/>
  <c r="G228" i="43"/>
  <c r="G227" i="43"/>
  <c r="G226" i="43"/>
  <c r="G225" i="43"/>
  <c r="G223" i="43"/>
  <c r="G222" i="43"/>
  <c r="G221" i="43"/>
  <c r="G220" i="43"/>
  <c r="G219" i="43"/>
  <c r="G218" i="43"/>
  <c r="G217" i="43"/>
  <c r="G216" i="43"/>
  <c r="G215" i="43"/>
  <c r="G214" i="43"/>
  <c r="G213" i="43"/>
  <c r="G212" i="43"/>
  <c r="G211" i="43"/>
  <c r="G210" i="43"/>
  <c r="G209" i="43"/>
  <c r="G208" i="43"/>
  <c r="G207" i="43"/>
  <c r="G206" i="43"/>
  <c r="G205" i="43"/>
  <c r="G204" i="43"/>
  <c r="G203" i="43"/>
  <c r="G202" i="43"/>
  <c r="G201" i="43"/>
  <c r="G200" i="43"/>
  <c r="G199" i="43"/>
  <c r="G198" i="43"/>
  <c r="G197" i="43"/>
  <c r="G196" i="43"/>
  <c r="G195" i="43"/>
  <c r="G194" i="43"/>
  <c r="G193" i="43"/>
  <c r="G192" i="43"/>
  <c r="G191" i="43"/>
  <c r="G190" i="43"/>
  <c r="G189" i="43"/>
  <c r="G188" i="43"/>
  <c r="G187" i="43"/>
  <c r="G186" i="43"/>
  <c r="G185" i="43"/>
  <c r="G184" i="43"/>
  <c r="G183" i="43"/>
  <c r="G182" i="43"/>
  <c r="G181" i="43"/>
  <c r="G180" i="43"/>
  <c r="G179" i="43"/>
  <c r="G178" i="43"/>
  <c r="G177" i="43"/>
  <c r="G176" i="43"/>
  <c r="G175" i="43"/>
  <c r="G174" i="43"/>
  <c r="G173" i="43"/>
  <c r="G172" i="43"/>
  <c r="G171" i="43"/>
  <c r="G170" i="43"/>
  <c r="G169" i="43"/>
  <c r="G168" i="43"/>
  <c r="G167" i="43"/>
  <c r="G166" i="43"/>
  <c r="G165" i="43"/>
  <c r="G164" i="43"/>
  <c r="G163" i="43"/>
  <c r="G162" i="43"/>
  <c r="G161" i="43"/>
  <c r="G160" i="43"/>
  <c r="G159" i="43"/>
  <c r="G158" i="43"/>
  <c r="G157" i="43"/>
  <c r="G156" i="43"/>
  <c r="G155" i="43"/>
  <c r="G154" i="43"/>
  <c r="G153" i="43"/>
  <c r="G152" i="43"/>
  <c r="G151" i="43"/>
  <c r="G150" i="43"/>
  <c r="G149" i="43"/>
  <c r="G148" i="43"/>
  <c r="G147" i="43"/>
  <c r="G146" i="43"/>
  <c r="G145" i="43"/>
  <c r="G144" i="43"/>
  <c r="G143" i="43"/>
  <c r="G142" i="43"/>
  <c r="G141" i="43"/>
  <c r="G140" i="43"/>
  <c r="G139" i="43"/>
  <c r="G138" i="43"/>
  <c r="G137" i="43"/>
  <c r="G136" i="43"/>
  <c r="G135" i="43"/>
  <c r="G134" i="43"/>
  <c r="G133" i="43"/>
  <c r="G132" i="43"/>
  <c r="G131" i="43"/>
  <c r="G130" i="43"/>
  <c r="G129" i="43"/>
  <c r="G128" i="43"/>
  <c r="G127" i="43"/>
  <c r="G126" i="43"/>
  <c r="G125" i="43"/>
  <c r="G124" i="43"/>
  <c r="G123" i="43"/>
  <c r="G122" i="43"/>
  <c r="G121" i="43"/>
  <c r="G120" i="43"/>
  <c r="G119" i="43"/>
  <c r="G118" i="43"/>
  <c r="G117" i="43"/>
  <c r="G116" i="43"/>
  <c r="G115" i="43"/>
  <c r="G114" i="43"/>
  <c r="G113" i="43"/>
  <c r="G112" i="43"/>
  <c r="G111" i="43"/>
  <c r="G110" i="43"/>
  <c r="G109" i="43"/>
  <c r="G108" i="43"/>
  <c r="G107" i="43"/>
  <c r="G106" i="43"/>
  <c r="G105" i="43"/>
  <c r="G104" i="43"/>
  <c r="G103" i="43"/>
  <c r="G102" i="43"/>
  <c r="G101" i="43"/>
  <c r="G100" i="43"/>
  <c r="G99" i="43"/>
  <c r="G98" i="43"/>
  <c r="G97" i="43"/>
  <c r="G96" i="43"/>
  <c r="G95" i="43"/>
  <c r="G94" i="43"/>
  <c r="G93" i="43"/>
  <c r="G92" i="43"/>
  <c r="G91" i="43"/>
  <c r="G90" i="43"/>
  <c r="G89" i="43"/>
  <c r="G88" i="43"/>
  <c r="G87" i="43"/>
  <c r="G86" i="43"/>
  <c r="G85" i="43"/>
  <c r="G84" i="43"/>
  <c r="G83" i="43"/>
  <c r="G82" i="43"/>
  <c r="G81" i="43"/>
  <c r="G80" i="43"/>
  <c r="G79" i="43"/>
  <c r="G78" i="43"/>
  <c r="G77" i="43"/>
  <c r="G76" i="43"/>
  <c r="G75" i="43"/>
  <c r="G74" i="43"/>
  <c r="G73" i="43"/>
  <c r="G72" i="43"/>
  <c r="G71" i="43"/>
  <c r="G70" i="43"/>
  <c r="G69" i="43"/>
  <c r="G68" i="43"/>
  <c r="G67" i="43"/>
  <c r="G66" i="43"/>
  <c r="G65" i="43"/>
  <c r="G64" i="43"/>
  <c r="G63" i="43"/>
  <c r="G62" i="43"/>
  <c r="G61" i="43"/>
  <c r="G60" i="43"/>
  <c r="G59" i="43"/>
  <c r="G58" i="43"/>
  <c r="G57" i="43"/>
  <c r="G56" i="43"/>
  <c r="G55" i="43"/>
  <c r="G54" i="43"/>
  <c r="G53" i="43"/>
  <c r="G52" i="43"/>
  <c r="G51" i="43"/>
  <c r="G50" i="43"/>
  <c r="G49" i="43"/>
  <c r="G48" i="43"/>
  <c r="G47" i="43"/>
  <c r="G46" i="43"/>
  <c r="G45" i="43"/>
  <c r="G44" i="43"/>
  <c r="G43" i="43"/>
  <c r="G42" i="43"/>
  <c r="G41" i="43"/>
  <c r="G40" i="43"/>
  <c r="G39" i="43"/>
  <c r="G38" i="43"/>
  <c r="G37" i="43"/>
  <c r="G36" i="43"/>
  <c r="G35" i="43"/>
  <c r="G34" i="43"/>
  <c r="G33" i="43"/>
  <c r="G32" i="43"/>
  <c r="G31" i="43"/>
  <c r="G30" i="43"/>
  <c r="G29" i="43"/>
  <c r="G28" i="43"/>
  <c r="G27" i="43"/>
  <c r="G26" i="43"/>
  <c r="G25" i="43"/>
  <c r="G24" i="43"/>
  <c r="G23" i="43"/>
  <c r="G22" i="43"/>
  <c r="G21" i="43"/>
  <c r="G20" i="43"/>
  <c r="G19" i="43"/>
  <c r="G18" i="43"/>
  <c r="G17" i="43"/>
  <c r="G303" i="43" s="1"/>
  <c r="G10" i="43" s="1"/>
  <c r="G11" i="43" s="1"/>
  <c r="I303" i="44" l="1"/>
  <c r="H303" i="44"/>
  <c r="H301" i="43"/>
  <c r="H299" i="43"/>
  <c r="H297" i="43"/>
  <c r="H295" i="43"/>
  <c r="H293" i="43"/>
  <c r="H292" i="43"/>
  <c r="H291" i="43"/>
  <c r="H290" i="43"/>
  <c r="H288" i="43"/>
  <c r="H286" i="43"/>
  <c r="H284" i="43"/>
  <c r="H282" i="43"/>
  <c r="H280" i="43"/>
  <c r="H278" i="43"/>
  <c r="H276" i="43"/>
  <c r="H274" i="43"/>
  <c r="H272" i="43"/>
  <c r="H270" i="43"/>
  <c r="H268" i="43"/>
  <c r="H266" i="43"/>
  <c r="H264" i="43"/>
  <c r="H262" i="43"/>
  <c r="H260" i="43"/>
  <c r="H258" i="43"/>
  <c r="H256" i="43"/>
  <c r="H254" i="43"/>
  <c r="H252" i="43"/>
  <c r="H250" i="43"/>
  <c r="H248" i="43"/>
  <c r="H246" i="43"/>
  <c r="H244" i="43"/>
  <c r="H242" i="43"/>
  <c r="H240" i="43"/>
  <c r="H238" i="43"/>
  <c r="H236" i="43"/>
  <c r="H234" i="43"/>
  <c r="H232" i="43"/>
  <c r="H230" i="43"/>
  <c r="H228" i="43"/>
  <c r="H302" i="43"/>
  <c r="H300" i="43"/>
  <c r="H298" i="43"/>
  <c r="H296" i="43"/>
  <c r="H294" i="43"/>
  <c r="H289" i="43"/>
  <c r="H287" i="43"/>
  <c r="H285" i="43"/>
  <c r="H283" i="43"/>
  <c r="H281" i="43"/>
  <c r="H279" i="43"/>
  <c r="H277" i="43"/>
  <c r="H275" i="43"/>
  <c r="H273" i="43"/>
  <c r="H271" i="43"/>
  <c r="H269" i="43"/>
  <c r="H267" i="43"/>
  <c r="H265" i="43"/>
  <c r="H263" i="43"/>
  <c r="H261" i="43"/>
  <c r="H259" i="43"/>
  <c r="H257" i="43"/>
  <c r="H255" i="43"/>
  <c r="H253" i="43"/>
  <c r="H251" i="43"/>
  <c r="H249" i="43"/>
  <c r="H247" i="43"/>
  <c r="H245" i="43"/>
  <c r="H243" i="43"/>
  <c r="H241" i="43"/>
  <c r="H239" i="43"/>
  <c r="H237" i="43"/>
  <c r="H235" i="43"/>
  <c r="H233" i="43"/>
  <c r="H231" i="43"/>
  <c r="H229" i="43"/>
  <c r="H227" i="43"/>
  <c r="H225" i="43"/>
  <c r="H222" i="43"/>
  <c r="H220" i="43"/>
  <c r="H218" i="43"/>
  <c r="H216" i="43"/>
  <c r="H214" i="43"/>
  <c r="H212" i="43"/>
  <c r="H210" i="43"/>
  <c r="H208" i="43"/>
  <c r="H206" i="43"/>
  <c r="H205" i="43"/>
  <c r="H203" i="43"/>
  <c r="H201" i="43"/>
  <c r="H199" i="43"/>
  <c r="H197" i="43"/>
  <c r="H195" i="43"/>
  <c r="H193" i="43"/>
  <c r="H191" i="43"/>
  <c r="H189" i="43"/>
  <c r="H187" i="43"/>
  <c r="H185" i="43"/>
  <c r="H183" i="43"/>
  <c r="H181" i="43"/>
  <c r="H179" i="43"/>
  <c r="H177" i="43"/>
  <c r="H226" i="43"/>
  <c r="H224" i="43"/>
  <c r="I224" i="43" s="1"/>
  <c r="H223" i="43"/>
  <c r="H221" i="43"/>
  <c r="H219" i="43"/>
  <c r="H217" i="43"/>
  <c r="H215" i="43"/>
  <c r="H213" i="43"/>
  <c r="H211" i="43"/>
  <c r="H209" i="43"/>
  <c r="H207" i="43"/>
  <c r="H204" i="43"/>
  <c r="H202" i="43"/>
  <c r="H200" i="43"/>
  <c r="H198" i="43"/>
  <c r="H196" i="43"/>
  <c r="H194" i="43"/>
  <c r="H192" i="43"/>
  <c r="H190" i="43"/>
  <c r="H188" i="43"/>
  <c r="H186" i="43"/>
  <c r="H184" i="43"/>
  <c r="H182" i="43"/>
  <c r="H180" i="43"/>
  <c r="H176" i="43"/>
  <c r="H174" i="43"/>
  <c r="H172" i="43"/>
  <c r="H170" i="43"/>
  <c r="H168" i="43"/>
  <c r="H166" i="43"/>
  <c r="H164" i="43"/>
  <c r="H162" i="43"/>
  <c r="H160" i="43"/>
  <c r="H158" i="43"/>
  <c r="H156" i="43"/>
  <c r="H154" i="43"/>
  <c r="H152" i="43"/>
  <c r="H150" i="43"/>
  <c r="H149" i="43"/>
  <c r="H147" i="43"/>
  <c r="H145" i="43"/>
  <c r="H143" i="43"/>
  <c r="H141" i="43"/>
  <c r="H139" i="43"/>
  <c r="H137" i="43"/>
  <c r="H135" i="43"/>
  <c r="H134" i="43"/>
  <c r="H132" i="43"/>
  <c r="H130" i="43"/>
  <c r="H128" i="43"/>
  <c r="H126" i="43"/>
  <c r="H124" i="43"/>
  <c r="H122" i="43"/>
  <c r="H120" i="43"/>
  <c r="H119" i="43"/>
  <c r="H117" i="43"/>
  <c r="H115" i="43"/>
  <c r="H113" i="43"/>
  <c r="H111" i="43"/>
  <c r="H109" i="43"/>
  <c r="H107" i="43"/>
  <c r="H105" i="43"/>
  <c r="H103" i="43"/>
  <c r="H102" i="43"/>
  <c r="H100" i="43"/>
  <c r="H98" i="43"/>
  <c r="H96" i="43"/>
  <c r="H94" i="43"/>
  <c r="H92" i="43"/>
  <c r="H90" i="43"/>
  <c r="H88" i="43"/>
  <c r="H86" i="43"/>
  <c r="H84" i="43"/>
  <c r="H82" i="43"/>
  <c r="H80" i="43"/>
  <c r="H78" i="43"/>
  <c r="H76" i="43"/>
  <c r="H74" i="43"/>
  <c r="H72" i="43"/>
  <c r="H70" i="43"/>
  <c r="H68" i="43"/>
  <c r="H66" i="43"/>
  <c r="H64" i="43"/>
  <c r="H62" i="43"/>
  <c r="H60" i="43"/>
  <c r="H58" i="43"/>
  <c r="H56" i="43"/>
  <c r="H54" i="43"/>
  <c r="H52" i="43"/>
  <c r="H178" i="43"/>
  <c r="H175" i="43"/>
  <c r="H173" i="43"/>
  <c r="H171" i="43"/>
  <c r="H169" i="43"/>
  <c r="H167" i="43"/>
  <c r="H165" i="43"/>
  <c r="H163" i="43"/>
  <c r="H161" i="43"/>
  <c r="H159" i="43"/>
  <c r="H157" i="43"/>
  <c r="H155" i="43"/>
  <c r="H153" i="43"/>
  <c r="H151" i="43"/>
  <c r="H148" i="43"/>
  <c r="H146" i="43"/>
  <c r="H144" i="43"/>
  <c r="H142" i="43"/>
  <c r="H140" i="43"/>
  <c r="H138" i="43"/>
  <c r="H136" i="43"/>
  <c r="H133" i="43"/>
  <c r="H131" i="43"/>
  <c r="H129" i="43"/>
  <c r="H127" i="43"/>
  <c r="H125" i="43"/>
  <c r="H123" i="43"/>
  <c r="H121" i="43"/>
  <c r="H118" i="43"/>
  <c r="H116" i="43"/>
  <c r="H114" i="43"/>
  <c r="H112" i="43"/>
  <c r="H110" i="43"/>
  <c r="H108" i="43"/>
  <c r="H106" i="43"/>
  <c r="H104" i="43"/>
  <c r="H101" i="43"/>
  <c r="H99" i="43"/>
  <c r="H97" i="43"/>
  <c r="H95" i="43"/>
  <c r="H93" i="43"/>
  <c r="H91" i="43"/>
  <c r="H89" i="43"/>
  <c r="H87" i="43"/>
  <c r="H85" i="43"/>
  <c r="H83" i="43"/>
  <c r="H81" i="43"/>
  <c r="H79" i="43"/>
  <c r="H77" i="43"/>
  <c r="H75" i="43"/>
  <c r="H73" i="43"/>
  <c r="H71" i="43"/>
  <c r="H69" i="43"/>
  <c r="H67" i="43"/>
  <c r="H65" i="43"/>
  <c r="H63" i="43"/>
  <c r="H61" i="43"/>
  <c r="H59" i="43"/>
  <c r="H57" i="43"/>
  <c r="H55" i="43"/>
  <c r="H53" i="43"/>
  <c r="H51" i="43"/>
  <c r="H49" i="43"/>
  <c r="I49" i="43" s="1"/>
  <c r="H47" i="43"/>
  <c r="I47" i="43" s="1"/>
  <c r="H45" i="43"/>
  <c r="I45" i="43" s="1"/>
  <c r="H43" i="43"/>
  <c r="I43" i="43" s="1"/>
  <c r="H41" i="43"/>
  <c r="I41" i="43" s="1"/>
  <c r="H39" i="43"/>
  <c r="I39" i="43" s="1"/>
  <c r="H37" i="43"/>
  <c r="I37" i="43" s="1"/>
  <c r="H35" i="43"/>
  <c r="I35" i="43" s="1"/>
  <c r="H33" i="43"/>
  <c r="I33" i="43" s="1"/>
  <c r="H31" i="43"/>
  <c r="I31" i="43" s="1"/>
  <c r="H29" i="43"/>
  <c r="I29" i="43" s="1"/>
  <c r="H27" i="43"/>
  <c r="I27" i="43" s="1"/>
  <c r="H25" i="43"/>
  <c r="I25" i="43" s="1"/>
  <c r="H23" i="43"/>
  <c r="I23" i="43" s="1"/>
  <c r="H21" i="43"/>
  <c r="H19" i="43"/>
  <c r="I19" i="43" s="1"/>
  <c r="H50" i="43"/>
  <c r="H48" i="43"/>
  <c r="H46" i="43"/>
  <c r="H44" i="43"/>
  <c r="H42" i="43"/>
  <c r="H40" i="43"/>
  <c r="H38" i="43"/>
  <c r="H36" i="43"/>
  <c r="H34" i="43"/>
  <c r="I34" i="43" s="1"/>
  <c r="H32" i="43"/>
  <c r="H30" i="43"/>
  <c r="I30" i="43" s="1"/>
  <c r="H28" i="43"/>
  <c r="H26" i="43"/>
  <c r="I26" i="43" s="1"/>
  <c r="H24" i="43"/>
  <c r="H22" i="43"/>
  <c r="I22" i="43" s="1"/>
  <c r="H20" i="43"/>
  <c r="H18" i="43"/>
  <c r="I18" i="43" s="1"/>
  <c r="H17" i="43"/>
  <c r="I21" i="43"/>
  <c r="I20" i="43"/>
  <c r="I24" i="43"/>
  <c r="I28" i="43"/>
  <c r="I32" i="43"/>
  <c r="I36" i="43"/>
  <c r="I38" i="43"/>
  <c r="I40" i="43"/>
  <c r="I42" i="43"/>
  <c r="I44" i="43"/>
  <c r="I46" i="43"/>
  <c r="I48" i="43"/>
  <c r="I50" i="43"/>
  <c r="I52" i="43"/>
  <c r="I51" i="43"/>
  <c r="I53" i="43"/>
  <c r="I55" i="43"/>
  <c r="I57" i="43"/>
  <c r="I59" i="43"/>
  <c r="I61" i="43"/>
  <c r="I63" i="43"/>
  <c r="I65" i="43"/>
  <c r="I67" i="43"/>
  <c r="I69" i="43"/>
  <c r="I71" i="43"/>
  <c r="I73" i="43"/>
  <c r="I75" i="43"/>
  <c r="I77" i="43"/>
  <c r="I79" i="43"/>
  <c r="I81" i="43"/>
  <c r="I83" i="43"/>
  <c r="I85" i="43"/>
  <c r="I87" i="43"/>
  <c r="I89" i="43"/>
  <c r="I91" i="43"/>
  <c r="I93" i="43"/>
  <c r="I95" i="43"/>
  <c r="I97" i="43"/>
  <c r="I99" i="43"/>
  <c r="I101" i="43"/>
  <c r="I104" i="43"/>
  <c r="I106" i="43"/>
  <c r="I108" i="43"/>
  <c r="I110" i="43"/>
  <c r="I112" i="43"/>
  <c r="I114" i="43"/>
  <c r="I116" i="43"/>
  <c r="I118" i="43"/>
  <c r="I121" i="43"/>
  <c r="I123" i="43"/>
  <c r="I125" i="43"/>
  <c r="I127" i="43"/>
  <c r="I129" i="43"/>
  <c r="I131" i="43"/>
  <c r="I133" i="43"/>
  <c r="I136" i="43"/>
  <c r="I138" i="43"/>
  <c r="I140" i="43"/>
  <c r="I142" i="43"/>
  <c r="I144" i="43"/>
  <c r="I146" i="43"/>
  <c r="I148" i="43"/>
  <c r="I151" i="43"/>
  <c r="I153" i="43"/>
  <c r="I155" i="43"/>
  <c r="I157" i="43"/>
  <c r="I159" i="43"/>
  <c r="I161" i="43"/>
  <c r="I163" i="43"/>
  <c r="I165" i="43"/>
  <c r="I167" i="43"/>
  <c r="I169" i="43"/>
  <c r="I171" i="43"/>
  <c r="I173" i="43"/>
  <c r="I175" i="43"/>
  <c r="I177" i="43"/>
  <c r="I179" i="43"/>
  <c r="I17" i="43"/>
  <c r="I54" i="43"/>
  <c r="I56" i="43"/>
  <c r="I58" i="43"/>
  <c r="I60" i="43"/>
  <c r="I62" i="43"/>
  <c r="I64" i="43"/>
  <c r="I66" i="43"/>
  <c r="I68" i="43"/>
  <c r="I70" i="43"/>
  <c r="I72" i="43"/>
  <c r="I74" i="43"/>
  <c r="I76" i="43"/>
  <c r="I78" i="43"/>
  <c r="I80" i="43"/>
  <c r="I82" i="43"/>
  <c r="I84" i="43"/>
  <c r="I86" i="43"/>
  <c r="I88" i="43"/>
  <c r="I90" i="43"/>
  <c r="I92" i="43"/>
  <c r="I94" i="43"/>
  <c r="I96" i="43"/>
  <c r="I98" i="43"/>
  <c r="I100" i="43"/>
  <c r="I102" i="43"/>
  <c r="I103" i="43"/>
  <c r="I105" i="43"/>
  <c r="I107" i="43"/>
  <c r="I109" i="43"/>
  <c r="I111" i="43"/>
  <c r="I113" i="43"/>
  <c r="I115" i="43"/>
  <c r="I117" i="43"/>
  <c r="I119" i="43"/>
  <c r="I120" i="43"/>
  <c r="I122" i="43"/>
  <c r="I124" i="43"/>
  <c r="I126" i="43"/>
  <c r="I128" i="43"/>
  <c r="I130" i="43"/>
  <c r="I132" i="43"/>
  <c r="I134" i="43"/>
  <c r="I135" i="43"/>
  <c r="I137" i="43"/>
  <c r="I139" i="43"/>
  <c r="I141" i="43"/>
  <c r="I143" i="43"/>
  <c r="I145" i="43"/>
  <c r="I147" i="43"/>
  <c r="I149" i="43"/>
  <c r="I150" i="43"/>
  <c r="I152" i="43"/>
  <c r="I154" i="43"/>
  <c r="I156" i="43"/>
  <c r="I158" i="43"/>
  <c r="I160" i="43"/>
  <c r="I162" i="43"/>
  <c r="I164" i="43"/>
  <c r="I166" i="43"/>
  <c r="I168" i="43"/>
  <c r="I170" i="43"/>
  <c r="I172" i="43"/>
  <c r="I174" i="43"/>
  <c r="I176" i="43"/>
  <c r="I181" i="43"/>
  <c r="I183" i="43"/>
  <c r="I185" i="43"/>
  <c r="I187" i="43"/>
  <c r="I189" i="43"/>
  <c r="I191" i="43"/>
  <c r="I193" i="43"/>
  <c r="I195" i="43"/>
  <c r="I197" i="43"/>
  <c r="I199" i="43"/>
  <c r="I201" i="43"/>
  <c r="I203" i="43"/>
  <c r="I205" i="43"/>
  <c r="I206" i="43"/>
  <c r="I208" i="43"/>
  <c r="I210" i="43"/>
  <c r="I212" i="43"/>
  <c r="I214" i="43"/>
  <c r="I216" i="43"/>
  <c r="I218" i="43"/>
  <c r="I220" i="43"/>
  <c r="I222" i="43"/>
  <c r="I225" i="43"/>
  <c r="I178" i="43"/>
  <c r="I180" i="43"/>
  <c r="I182" i="43"/>
  <c r="I184" i="43"/>
  <c r="I186" i="43"/>
  <c r="I188" i="43"/>
  <c r="I190" i="43"/>
  <c r="I192" i="43"/>
  <c r="I194" i="43"/>
  <c r="I196" i="43"/>
  <c r="I198" i="43"/>
  <c r="I200" i="43"/>
  <c r="I202" i="43"/>
  <c r="I204" i="43"/>
  <c r="I207" i="43"/>
  <c r="I209" i="43"/>
  <c r="I211" i="43"/>
  <c r="I213" i="43"/>
  <c r="I215" i="43"/>
  <c r="I217" i="43"/>
  <c r="I219" i="43"/>
  <c r="I221" i="43"/>
  <c r="I223" i="43"/>
  <c r="I226" i="43"/>
  <c r="I228" i="43"/>
  <c r="I230" i="43"/>
  <c r="I232" i="43"/>
  <c r="I234" i="43"/>
  <c r="I236" i="43"/>
  <c r="I238" i="43"/>
  <c r="I240" i="43"/>
  <c r="I242" i="43"/>
  <c r="I244" i="43"/>
  <c r="I246" i="43"/>
  <c r="I248" i="43"/>
  <c r="I250" i="43"/>
  <c r="I252" i="43"/>
  <c r="I254" i="43"/>
  <c r="I256" i="43"/>
  <c r="I258" i="43"/>
  <c r="I260" i="43"/>
  <c r="I262" i="43"/>
  <c r="I264" i="43"/>
  <c r="I227" i="43"/>
  <c r="I229" i="43"/>
  <c r="I231" i="43"/>
  <c r="I233" i="43"/>
  <c r="I235" i="43"/>
  <c r="I237" i="43"/>
  <c r="I239" i="43"/>
  <c r="I241" i="43"/>
  <c r="I243" i="43"/>
  <c r="I245" i="43"/>
  <c r="I247" i="43"/>
  <c r="I249" i="43"/>
  <c r="I251" i="43"/>
  <c r="I253" i="43"/>
  <c r="I255" i="43"/>
  <c r="I257" i="43"/>
  <c r="I259" i="43"/>
  <c r="I261" i="43"/>
  <c r="I263" i="43"/>
  <c r="I265" i="43"/>
  <c r="I267" i="43"/>
  <c r="I269" i="43"/>
  <c r="I271" i="43"/>
  <c r="I273" i="43"/>
  <c r="I275" i="43"/>
  <c r="I277" i="43"/>
  <c r="I279" i="43"/>
  <c r="I281" i="43"/>
  <c r="I283" i="43"/>
  <c r="I285" i="43"/>
  <c r="I287" i="43"/>
  <c r="I289" i="43"/>
  <c r="I292" i="43"/>
  <c r="I294" i="43"/>
  <c r="I296" i="43"/>
  <c r="I298" i="43"/>
  <c r="I300" i="43"/>
  <c r="I302" i="43"/>
  <c r="I266" i="43"/>
  <c r="I268" i="43"/>
  <c r="I270" i="43"/>
  <c r="I272" i="43"/>
  <c r="I274" i="43"/>
  <c r="I276" i="43"/>
  <c r="I278" i="43"/>
  <c r="I280" i="43"/>
  <c r="I282" i="43"/>
  <c r="I284" i="43"/>
  <c r="I286" i="43"/>
  <c r="I288" i="43"/>
  <c r="I290" i="43"/>
  <c r="I291" i="43"/>
  <c r="I293" i="43"/>
  <c r="I295" i="43"/>
  <c r="I297" i="43"/>
  <c r="I299" i="43"/>
  <c r="I301" i="43"/>
  <c r="C303" i="42"/>
  <c r="G302" i="42"/>
  <c r="G301" i="42"/>
  <c r="G300" i="42"/>
  <c r="G299" i="42"/>
  <c r="G298" i="42"/>
  <c r="G297" i="42"/>
  <c r="G296" i="42"/>
  <c r="G295" i="42"/>
  <c r="G294" i="42"/>
  <c r="G293" i="42"/>
  <c r="G292" i="42"/>
  <c r="G291" i="42"/>
  <c r="G290" i="42"/>
  <c r="G289" i="42"/>
  <c r="G288" i="42"/>
  <c r="G287" i="42"/>
  <c r="G286" i="42"/>
  <c r="G285" i="42"/>
  <c r="G284" i="42"/>
  <c r="G283" i="42"/>
  <c r="G282" i="42"/>
  <c r="G281" i="42"/>
  <c r="G280" i="42"/>
  <c r="G279" i="42"/>
  <c r="G278" i="42"/>
  <c r="G277" i="42"/>
  <c r="G276" i="42"/>
  <c r="G275" i="42"/>
  <c r="G274" i="42"/>
  <c r="G273" i="42"/>
  <c r="G272" i="42"/>
  <c r="G271" i="42"/>
  <c r="G270" i="42"/>
  <c r="G269" i="42"/>
  <c r="G268" i="42"/>
  <c r="G267" i="42"/>
  <c r="G266" i="42"/>
  <c r="G265" i="42"/>
  <c r="G264" i="42"/>
  <c r="G263" i="42"/>
  <c r="G262" i="42"/>
  <c r="G261" i="42"/>
  <c r="G260" i="42"/>
  <c r="G259" i="42"/>
  <c r="G258" i="42"/>
  <c r="G257" i="42"/>
  <c r="G256" i="42"/>
  <c r="G255" i="42"/>
  <c r="G254" i="42"/>
  <c r="G253" i="42"/>
  <c r="G252" i="42"/>
  <c r="G251" i="42"/>
  <c r="G250" i="42"/>
  <c r="G249" i="42"/>
  <c r="G248" i="42"/>
  <c r="G247" i="42"/>
  <c r="G246" i="42"/>
  <c r="G245" i="42"/>
  <c r="G244" i="42"/>
  <c r="G243" i="42"/>
  <c r="G242" i="42"/>
  <c r="G241" i="42"/>
  <c r="G240" i="42"/>
  <c r="G239" i="42"/>
  <c r="G238" i="42"/>
  <c r="G237" i="42"/>
  <c r="G236" i="42"/>
  <c r="G235" i="42"/>
  <c r="G234" i="42"/>
  <c r="G233" i="42"/>
  <c r="G232" i="42"/>
  <c r="G231" i="42"/>
  <c r="G230" i="42"/>
  <c r="G229" i="42"/>
  <c r="G228" i="42"/>
  <c r="G227" i="42"/>
  <c r="G226" i="42"/>
  <c r="G225" i="42"/>
  <c r="G223" i="42"/>
  <c r="G222" i="42"/>
  <c r="G221" i="42"/>
  <c r="G220" i="42"/>
  <c r="G219" i="42"/>
  <c r="G218" i="42"/>
  <c r="G217" i="42"/>
  <c r="G216" i="42"/>
  <c r="G215" i="42"/>
  <c r="G214" i="42"/>
  <c r="G213" i="42"/>
  <c r="G212" i="42"/>
  <c r="G211" i="42"/>
  <c r="G210" i="42"/>
  <c r="G209" i="42"/>
  <c r="G208" i="42"/>
  <c r="G207" i="42"/>
  <c r="G206" i="42"/>
  <c r="G205" i="42"/>
  <c r="G204" i="42"/>
  <c r="G203" i="42"/>
  <c r="G202" i="42"/>
  <c r="G201" i="42"/>
  <c r="G200" i="42"/>
  <c r="G199" i="42"/>
  <c r="G198" i="42"/>
  <c r="G197" i="42"/>
  <c r="G196" i="42"/>
  <c r="G195" i="42"/>
  <c r="G194" i="42"/>
  <c r="G193" i="42"/>
  <c r="G192" i="42"/>
  <c r="G191" i="42"/>
  <c r="G190" i="42"/>
  <c r="G189" i="42"/>
  <c r="G188" i="42"/>
  <c r="G187" i="42"/>
  <c r="G186" i="42"/>
  <c r="G185" i="42"/>
  <c r="G184" i="42"/>
  <c r="G183" i="42"/>
  <c r="G182" i="42"/>
  <c r="G181" i="42"/>
  <c r="G180" i="42"/>
  <c r="G179" i="42"/>
  <c r="G178" i="42"/>
  <c r="G177" i="42"/>
  <c r="G176" i="42"/>
  <c r="G175" i="42"/>
  <c r="G174" i="42"/>
  <c r="G173" i="42"/>
  <c r="G172" i="42"/>
  <c r="G171" i="42"/>
  <c r="G170" i="42"/>
  <c r="G169" i="42"/>
  <c r="G168" i="42"/>
  <c r="G167" i="42"/>
  <c r="G166" i="42"/>
  <c r="G165" i="42"/>
  <c r="G164" i="42"/>
  <c r="G163" i="42"/>
  <c r="G162" i="42"/>
  <c r="G161" i="42"/>
  <c r="G160" i="42"/>
  <c r="G159" i="42"/>
  <c r="G158" i="42"/>
  <c r="G157" i="42"/>
  <c r="G156" i="42"/>
  <c r="G155" i="42"/>
  <c r="G154" i="42"/>
  <c r="G153" i="42"/>
  <c r="G152" i="42"/>
  <c r="G151" i="42"/>
  <c r="G150" i="42"/>
  <c r="G149" i="42"/>
  <c r="G148" i="42"/>
  <c r="G147" i="42"/>
  <c r="G146" i="42"/>
  <c r="G145" i="42"/>
  <c r="G144" i="42"/>
  <c r="G143" i="42"/>
  <c r="G142" i="42"/>
  <c r="G141" i="42"/>
  <c r="G140" i="42"/>
  <c r="G139" i="42"/>
  <c r="G138" i="42"/>
  <c r="G137" i="42"/>
  <c r="G136" i="42"/>
  <c r="G135" i="42"/>
  <c r="G134" i="42"/>
  <c r="G133" i="42"/>
  <c r="G132" i="42"/>
  <c r="G131" i="42"/>
  <c r="G130" i="42"/>
  <c r="G129" i="42"/>
  <c r="G128" i="42"/>
  <c r="G127" i="42"/>
  <c r="G126" i="42"/>
  <c r="G125" i="42"/>
  <c r="G124" i="42"/>
  <c r="G123" i="42"/>
  <c r="G122" i="42"/>
  <c r="G121" i="42"/>
  <c r="G120" i="42"/>
  <c r="G119" i="42"/>
  <c r="G118" i="42"/>
  <c r="G117" i="42"/>
  <c r="G116" i="42"/>
  <c r="G115" i="42"/>
  <c r="G114" i="42"/>
  <c r="G113" i="42"/>
  <c r="G112" i="42"/>
  <c r="G111" i="42"/>
  <c r="G110" i="42"/>
  <c r="G109" i="42"/>
  <c r="G108" i="42"/>
  <c r="G107" i="42"/>
  <c r="G106" i="42"/>
  <c r="G105" i="42"/>
  <c r="G104" i="42"/>
  <c r="G103" i="42"/>
  <c r="G102" i="42"/>
  <c r="G101" i="42"/>
  <c r="G100" i="42"/>
  <c r="G99" i="42"/>
  <c r="G98" i="42"/>
  <c r="G97" i="42"/>
  <c r="G96" i="42"/>
  <c r="G95" i="42"/>
  <c r="G94" i="42"/>
  <c r="G93" i="42"/>
  <c r="G92" i="42"/>
  <c r="G91" i="42"/>
  <c r="G90" i="42"/>
  <c r="G89" i="42"/>
  <c r="G88" i="42"/>
  <c r="G87" i="42"/>
  <c r="G86" i="42"/>
  <c r="G85" i="42"/>
  <c r="G84" i="42"/>
  <c r="G83" i="42"/>
  <c r="G82" i="42"/>
  <c r="G81" i="42"/>
  <c r="G80" i="42"/>
  <c r="G79" i="42"/>
  <c r="G78" i="42"/>
  <c r="G77" i="42"/>
  <c r="G76" i="42"/>
  <c r="G75" i="42"/>
  <c r="G74" i="42"/>
  <c r="G73" i="42"/>
  <c r="G72" i="42"/>
  <c r="G71" i="42"/>
  <c r="G70" i="42"/>
  <c r="G69" i="42"/>
  <c r="G68" i="42"/>
  <c r="G67" i="42"/>
  <c r="G66" i="42"/>
  <c r="G65" i="42"/>
  <c r="G64" i="42"/>
  <c r="G63" i="42"/>
  <c r="G62" i="42"/>
  <c r="G61" i="42"/>
  <c r="G60" i="42"/>
  <c r="G59" i="42"/>
  <c r="G58" i="42"/>
  <c r="G57" i="42"/>
  <c r="G56" i="42"/>
  <c r="G55" i="42"/>
  <c r="G54" i="42"/>
  <c r="G53" i="42"/>
  <c r="G52" i="42"/>
  <c r="G51" i="42"/>
  <c r="G50" i="42"/>
  <c r="G49" i="42"/>
  <c r="G48" i="42"/>
  <c r="G47" i="42"/>
  <c r="G46" i="42"/>
  <c r="G45" i="42"/>
  <c r="G44" i="42"/>
  <c r="G43" i="42"/>
  <c r="G42" i="42"/>
  <c r="G41" i="42"/>
  <c r="G40" i="42"/>
  <c r="G39" i="42"/>
  <c r="G38" i="42"/>
  <c r="G37" i="42"/>
  <c r="G36" i="42"/>
  <c r="G35" i="42"/>
  <c r="G34" i="42"/>
  <c r="G33" i="42"/>
  <c r="G32" i="42"/>
  <c r="G31" i="42"/>
  <c r="G30" i="42"/>
  <c r="G29" i="42"/>
  <c r="G28" i="42"/>
  <c r="G27" i="42"/>
  <c r="G26" i="42"/>
  <c r="G25" i="42"/>
  <c r="G24" i="42"/>
  <c r="G23" i="42"/>
  <c r="G22" i="42"/>
  <c r="G21" i="42"/>
  <c r="G20" i="42"/>
  <c r="G19" i="42"/>
  <c r="G18" i="42"/>
  <c r="G17" i="42"/>
  <c r="I303" i="43" l="1"/>
  <c r="H303" i="43"/>
  <c r="G303" i="42"/>
  <c r="G10" i="42" s="1"/>
  <c r="G11" i="42" s="1"/>
  <c r="C303" i="41"/>
  <c r="G302" i="41"/>
  <c r="G301" i="41"/>
  <c r="G300" i="41"/>
  <c r="G299" i="41"/>
  <c r="G298" i="41"/>
  <c r="G297" i="41"/>
  <c r="G296" i="41"/>
  <c r="G295" i="41"/>
  <c r="F295" i="41"/>
  <c r="G294" i="41"/>
  <c r="F294" i="41"/>
  <c r="G293" i="41"/>
  <c r="F293" i="41"/>
  <c r="G292" i="41"/>
  <c r="F292" i="41"/>
  <c r="G291" i="41"/>
  <c r="F291" i="41"/>
  <c r="G290" i="41"/>
  <c r="G289" i="41"/>
  <c r="G288" i="41"/>
  <c r="G287" i="41"/>
  <c r="G286" i="41"/>
  <c r="G285" i="41"/>
  <c r="G284" i="41"/>
  <c r="G283" i="41"/>
  <c r="G282" i="41"/>
  <c r="G281" i="41"/>
  <c r="G280" i="41"/>
  <c r="G279" i="41"/>
  <c r="G278" i="41"/>
  <c r="G277" i="41"/>
  <c r="G276" i="41"/>
  <c r="G275" i="41"/>
  <c r="G274" i="41"/>
  <c r="G273" i="41"/>
  <c r="G272" i="41"/>
  <c r="G271" i="41"/>
  <c r="G270" i="41"/>
  <c r="G269" i="41"/>
  <c r="G268" i="41"/>
  <c r="G267" i="41"/>
  <c r="G266" i="41"/>
  <c r="G265" i="41"/>
  <c r="G264" i="41"/>
  <c r="G263" i="41"/>
  <c r="G262" i="41"/>
  <c r="G261" i="41"/>
  <c r="G260" i="41"/>
  <c r="G259" i="41"/>
  <c r="G258" i="41"/>
  <c r="G257" i="41"/>
  <c r="G256" i="41"/>
  <c r="G255" i="41"/>
  <c r="G254" i="41"/>
  <c r="G253" i="41"/>
  <c r="G252" i="41"/>
  <c r="G251" i="41"/>
  <c r="G250" i="41"/>
  <c r="G249" i="41"/>
  <c r="G248" i="41"/>
  <c r="G247" i="41"/>
  <c r="G246" i="41"/>
  <c r="G245" i="41"/>
  <c r="G244" i="41"/>
  <c r="G243" i="41"/>
  <c r="G242" i="41"/>
  <c r="G241" i="41"/>
  <c r="G240" i="41"/>
  <c r="G239" i="41"/>
  <c r="G238" i="41"/>
  <c r="G237" i="41"/>
  <c r="G236" i="41"/>
  <c r="G235" i="41"/>
  <c r="G234" i="41"/>
  <c r="G233" i="41"/>
  <c r="G232" i="41"/>
  <c r="G231" i="41"/>
  <c r="G230" i="41"/>
  <c r="G229" i="41"/>
  <c r="G228" i="41"/>
  <c r="G227" i="41"/>
  <c r="G226" i="41"/>
  <c r="G225" i="41"/>
  <c r="G223" i="41"/>
  <c r="G222" i="41"/>
  <c r="G221" i="41"/>
  <c r="G220" i="41"/>
  <c r="G219" i="41"/>
  <c r="G218" i="41"/>
  <c r="G217" i="41"/>
  <c r="G216" i="41"/>
  <c r="G215" i="41"/>
  <c r="G214" i="41"/>
  <c r="G213" i="41"/>
  <c r="G212" i="41"/>
  <c r="G211" i="41"/>
  <c r="G210" i="41"/>
  <c r="G209" i="41"/>
  <c r="G208" i="41"/>
  <c r="G207" i="41"/>
  <c r="G206" i="41"/>
  <c r="G205" i="41"/>
  <c r="G204" i="41"/>
  <c r="G203" i="41"/>
  <c r="G202" i="41"/>
  <c r="G201" i="41"/>
  <c r="G200" i="41"/>
  <c r="G199" i="41"/>
  <c r="G198" i="41"/>
  <c r="G197" i="41"/>
  <c r="G196" i="41"/>
  <c r="G195" i="41"/>
  <c r="G194" i="41"/>
  <c r="G193" i="41"/>
  <c r="G192" i="41"/>
  <c r="G191" i="41"/>
  <c r="G190" i="41"/>
  <c r="G189" i="41"/>
  <c r="G188" i="41"/>
  <c r="G187" i="41"/>
  <c r="G186" i="41"/>
  <c r="G185" i="41"/>
  <c r="G184" i="41"/>
  <c r="G183" i="41"/>
  <c r="G182" i="41"/>
  <c r="G181" i="41"/>
  <c r="G180" i="41"/>
  <c r="G179" i="41"/>
  <c r="G178" i="41"/>
  <c r="G177" i="41"/>
  <c r="G176" i="41"/>
  <c r="G175" i="41"/>
  <c r="G174" i="41"/>
  <c r="G173" i="41"/>
  <c r="G172" i="41"/>
  <c r="G171" i="41"/>
  <c r="G170" i="41"/>
  <c r="G169" i="41"/>
  <c r="G168" i="41"/>
  <c r="G167" i="41"/>
  <c r="G166" i="41"/>
  <c r="G165" i="41"/>
  <c r="G164" i="41"/>
  <c r="G163" i="41"/>
  <c r="G162" i="41"/>
  <c r="G161" i="41"/>
  <c r="G160" i="41"/>
  <c r="G159" i="41"/>
  <c r="G158" i="41"/>
  <c r="G157" i="41"/>
  <c r="G156" i="41"/>
  <c r="G155" i="41"/>
  <c r="G154" i="41"/>
  <c r="G153" i="41"/>
  <c r="G152" i="41"/>
  <c r="G151" i="41"/>
  <c r="G150" i="41"/>
  <c r="G149" i="41"/>
  <c r="G148" i="41"/>
  <c r="G147" i="41"/>
  <c r="G146" i="41"/>
  <c r="G145" i="41"/>
  <c r="G144" i="41"/>
  <c r="G143" i="41"/>
  <c r="G142" i="41"/>
  <c r="G141" i="41"/>
  <c r="G140" i="41"/>
  <c r="G139" i="41"/>
  <c r="G138" i="41"/>
  <c r="G137" i="41"/>
  <c r="G136" i="41"/>
  <c r="G135" i="41"/>
  <c r="G134" i="41"/>
  <c r="G133" i="41"/>
  <c r="G132" i="41"/>
  <c r="G131" i="41"/>
  <c r="G130" i="41"/>
  <c r="G129" i="41"/>
  <c r="G128" i="41"/>
  <c r="G127" i="41"/>
  <c r="G126" i="41"/>
  <c r="G125" i="41"/>
  <c r="G124" i="41"/>
  <c r="G123" i="41"/>
  <c r="G122" i="41"/>
  <c r="G121" i="41"/>
  <c r="G120" i="4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1" i="41"/>
  <c r="G60" i="41"/>
  <c r="G59" i="41"/>
  <c r="G58" i="41"/>
  <c r="G57" i="41"/>
  <c r="G56" i="41"/>
  <c r="G55" i="41"/>
  <c r="G54" i="41"/>
  <c r="G53" i="41"/>
  <c r="G52" i="41"/>
  <c r="G51" i="41"/>
  <c r="G50" i="41"/>
  <c r="G49" i="41"/>
  <c r="G48" i="41"/>
  <c r="G47" i="41"/>
  <c r="G46" i="41"/>
  <c r="G45" i="41"/>
  <c r="G44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303" i="41" s="1"/>
  <c r="G10" i="41" s="1"/>
  <c r="G11" i="41" s="1"/>
  <c r="H302" i="42" l="1"/>
  <c r="I302" i="42" s="1"/>
  <c r="H300" i="42"/>
  <c r="I300" i="42" s="1"/>
  <c r="H298" i="42"/>
  <c r="I298" i="42" s="1"/>
  <c r="H296" i="42"/>
  <c r="I296" i="42" s="1"/>
  <c r="H294" i="42"/>
  <c r="I294" i="42" s="1"/>
  <c r="H292" i="42"/>
  <c r="I292" i="42" s="1"/>
  <c r="H290" i="42"/>
  <c r="I290" i="42" s="1"/>
  <c r="H288" i="42"/>
  <c r="I288" i="42" s="1"/>
  <c r="H286" i="42"/>
  <c r="I286" i="42" s="1"/>
  <c r="H284" i="42"/>
  <c r="I284" i="42" s="1"/>
  <c r="H282" i="42"/>
  <c r="I282" i="42" s="1"/>
  <c r="H280" i="42"/>
  <c r="I280" i="42" s="1"/>
  <c r="H278" i="42"/>
  <c r="I278" i="42" s="1"/>
  <c r="H276" i="42"/>
  <c r="I276" i="42" s="1"/>
  <c r="H274" i="42"/>
  <c r="I274" i="42" s="1"/>
  <c r="H272" i="42"/>
  <c r="I272" i="42" s="1"/>
  <c r="H270" i="42"/>
  <c r="I270" i="42" s="1"/>
  <c r="H268" i="42"/>
  <c r="I268" i="42" s="1"/>
  <c r="H266" i="42"/>
  <c r="I266" i="42" s="1"/>
  <c r="H264" i="42"/>
  <c r="I264" i="42" s="1"/>
  <c r="H262" i="42"/>
  <c r="I262" i="42" s="1"/>
  <c r="H260" i="42"/>
  <c r="I260" i="42" s="1"/>
  <c r="H258" i="42"/>
  <c r="I258" i="42" s="1"/>
  <c r="H256" i="42"/>
  <c r="I256" i="42" s="1"/>
  <c r="H254" i="42"/>
  <c r="I254" i="42" s="1"/>
  <c r="H252" i="42"/>
  <c r="I252" i="42" s="1"/>
  <c r="H250" i="42"/>
  <c r="I250" i="42" s="1"/>
  <c r="H248" i="42"/>
  <c r="I248" i="42" s="1"/>
  <c r="H246" i="42"/>
  <c r="I246" i="42" s="1"/>
  <c r="H244" i="42"/>
  <c r="I244" i="42" s="1"/>
  <c r="H242" i="42"/>
  <c r="I242" i="42" s="1"/>
  <c r="H240" i="42"/>
  <c r="I240" i="42" s="1"/>
  <c r="H238" i="42"/>
  <c r="I238" i="42" s="1"/>
  <c r="H236" i="42"/>
  <c r="I236" i="42" s="1"/>
  <c r="H234" i="42"/>
  <c r="I234" i="42" s="1"/>
  <c r="H232" i="42"/>
  <c r="I232" i="42" s="1"/>
  <c r="H230" i="42"/>
  <c r="I230" i="42" s="1"/>
  <c r="H228" i="42"/>
  <c r="I228" i="42" s="1"/>
  <c r="H226" i="42"/>
  <c r="I226" i="42" s="1"/>
  <c r="H224" i="42"/>
  <c r="I224" i="42" s="1"/>
  <c r="H223" i="42"/>
  <c r="I223" i="42" s="1"/>
  <c r="H221" i="42"/>
  <c r="I221" i="42" s="1"/>
  <c r="H219" i="42"/>
  <c r="I219" i="42" s="1"/>
  <c r="H301" i="42"/>
  <c r="I301" i="42" s="1"/>
  <c r="H299" i="42"/>
  <c r="I299" i="42" s="1"/>
  <c r="H297" i="42"/>
  <c r="I297" i="42" s="1"/>
  <c r="H295" i="42"/>
  <c r="I295" i="42" s="1"/>
  <c r="H293" i="42"/>
  <c r="I293" i="42" s="1"/>
  <c r="H291" i="42"/>
  <c r="I291" i="42" s="1"/>
  <c r="H289" i="42"/>
  <c r="I289" i="42" s="1"/>
  <c r="H287" i="42"/>
  <c r="I287" i="42" s="1"/>
  <c r="H285" i="42"/>
  <c r="I285" i="42" s="1"/>
  <c r="H283" i="42"/>
  <c r="I283" i="42" s="1"/>
  <c r="H281" i="42"/>
  <c r="I281" i="42" s="1"/>
  <c r="H279" i="42"/>
  <c r="I279" i="42" s="1"/>
  <c r="H277" i="42"/>
  <c r="I277" i="42" s="1"/>
  <c r="H275" i="42"/>
  <c r="I275" i="42" s="1"/>
  <c r="H273" i="42"/>
  <c r="I273" i="42" s="1"/>
  <c r="H271" i="42"/>
  <c r="I271" i="42" s="1"/>
  <c r="H269" i="42"/>
  <c r="I269" i="42" s="1"/>
  <c r="H267" i="42"/>
  <c r="I267" i="42" s="1"/>
  <c r="H265" i="42"/>
  <c r="I265" i="42" s="1"/>
  <c r="H263" i="42"/>
  <c r="I263" i="42" s="1"/>
  <c r="H261" i="42"/>
  <c r="I261" i="42" s="1"/>
  <c r="H259" i="42"/>
  <c r="I259" i="42" s="1"/>
  <c r="H257" i="42"/>
  <c r="I257" i="42" s="1"/>
  <c r="H255" i="42"/>
  <c r="I255" i="42" s="1"/>
  <c r="H253" i="42"/>
  <c r="I253" i="42" s="1"/>
  <c r="H251" i="42"/>
  <c r="I251" i="42" s="1"/>
  <c r="H249" i="42"/>
  <c r="I249" i="42" s="1"/>
  <c r="H247" i="42"/>
  <c r="I247" i="42" s="1"/>
  <c r="H245" i="42"/>
  <c r="I245" i="42" s="1"/>
  <c r="H243" i="42"/>
  <c r="I243" i="42" s="1"/>
  <c r="H241" i="42"/>
  <c r="I241" i="42" s="1"/>
  <c r="H239" i="42"/>
  <c r="I239" i="42" s="1"/>
  <c r="H237" i="42"/>
  <c r="I237" i="42" s="1"/>
  <c r="H235" i="42"/>
  <c r="I235" i="42" s="1"/>
  <c r="H233" i="42"/>
  <c r="I233" i="42" s="1"/>
  <c r="H231" i="42"/>
  <c r="I231" i="42" s="1"/>
  <c r="H229" i="42"/>
  <c r="I229" i="42" s="1"/>
  <c r="H227" i="42"/>
  <c r="I227" i="42" s="1"/>
  <c r="H225" i="42"/>
  <c r="I225" i="42" s="1"/>
  <c r="H218" i="42"/>
  <c r="I218" i="42" s="1"/>
  <c r="H216" i="42"/>
  <c r="I216" i="42" s="1"/>
  <c r="H214" i="42"/>
  <c r="I214" i="42" s="1"/>
  <c r="H212" i="42"/>
  <c r="I212" i="42" s="1"/>
  <c r="H210" i="42"/>
  <c r="I210" i="42" s="1"/>
  <c r="H208" i="42"/>
  <c r="I208" i="42" s="1"/>
  <c r="H206" i="42"/>
  <c r="I206" i="42" s="1"/>
  <c r="H204" i="42"/>
  <c r="I204" i="42" s="1"/>
  <c r="H202" i="42"/>
  <c r="I202" i="42" s="1"/>
  <c r="H200" i="42"/>
  <c r="I200" i="42" s="1"/>
  <c r="H198" i="42"/>
  <c r="I198" i="42" s="1"/>
  <c r="H196" i="42"/>
  <c r="I196" i="42" s="1"/>
  <c r="H194" i="42"/>
  <c r="I194" i="42" s="1"/>
  <c r="H192" i="42"/>
  <c r="I192" i="42" s="1"/>
  <c r="H190" i="42"/>
  <c r="I190" i="42" s="1"/>
  <c r="H188" i="42"/>
  <c r="I188" i="42" s="1"/>
  <c r="H186" i="42"/>
  <c r="I186" i="42" s="1"/>
  <c r="H184" i="42"/>
  <c r="I184" i="42" s="1"/>
  <c r="H182" i="42"/>
  <c r="I182" i="42" s="1"/>
  <c r="H180" i="42"/>
  <c r="I180" i="42" s="1"/>
  <c r="H178" i="42"/>
  <c r="I178" i="42" s="1"/>
  <c r="H176" i="42"/>
  <c r="I176" i="42" s="1"/>
  <c r="H174" i="42"/>
  <c r="I174" i="42" s="1"/>
  <c r="H172" i="42"/>
  <c r="I172" i="42" s="1"/>
  <c r="H170" i="42"/>
  <c r="I170" i="42" s="1"/>
  <c r="H168" i="42"/>
  <c r="I168" i="42" s="1"/>
  <c r="H166" i="42"/>
  <c r="I166" i="42" s="1"/>
  <c r="H164" i="42"/>
  <c r="I164" i="42" s="1"/>
  <c r="H162" i="42"/>
  <c r="I162" i="42" s="1"/>
  <c r="H160" i="42"/>
  <c r="I160" i="42" s="1"/>
  <c r="H158" i="42"/>
  <c r="I158" i="42" s="1"/>
  <c r="H156" i="42"/>
  <c r="I156" i="42" s="1"/>
  <c r="H154" i="42"/>
  <c r="I154" i="42" s="1"/>
  <c r="H152" i="42"/>
  <c r="I152" i="42" s="1"/>
  <c r="H150" i="42"/>
  <c r="I150" i="42" s="1"/>
  <c r="H148" i="42"/>
  <c r="I148" i="42" s="1"/>
  <c r="H146" i="42"/>
  <c r="I146" i="42" s="1"/>
  <c r="H144" i="42"/>
  <c r="I144" i="42" s="1"/>
  <c r="H142" i="42"/>
  <c r="I142" i="42" s="1"/>
  <c r="H140" i="42"/>
  <c r="I140" i="42" s="1"/>
  <c r="H138" i="42"/>
  <c r="I138" i="42" s="1"/>
  <c r="H136" i="42"/>
  <c r="I136" i="42" s="1"/>
  <c r="H134" i="42"/>
  <c r="I134" i="42" s="1"/>
  <c r="H132" i="42"/>
  <c r="I132" i="42" s="1"/>
  <c r="H130" i="42"/>
  <c r="I130" i="42" s="1"/>
  <c r="H128" i="42"/>
  <c r="I128" i="42" s="1"/>
  <c r="H126" i="42"/>
  <c r="I126" i="42" s="1"/>
  <c r="H124" i="42"/>
  <c r="I124" i="42" s="1"/>
  <c r="H122" i="42"/>
  <c r="I122" i="42" s="1"/>
  <c r="H120" i="42"/>
  <c r="I120" i="42" s="1"/>
  <c r="H118" i="42"/>
  <c r="I118" i="42" s="1"/>
  <c r="H116" i="42"/>
  <c r="I116" i="42" s="1"/>
  <c r="H114" i="42"/>
  <c r="I114" i="42" s="1"/>
  <c r="H112" i="42"/>
  <c r="I112" i="42" s="1"/>
  <c r="H110" i="42"/>
  <c r="I110" i="42" s="1"/>
  <c r="H108" i="42"/>
  <c r="I108" i="42" s="1"/>
  <c r="H106" i="42"/>
  <c r="I106" i="42" s="1"/>
  <c r="H104" i="42"/>
  <c r="I104" i="42" s="1"/>
  <c r="H102" i="42"/>
  <c r="I102" i="42" s="1"/>
  <c r="H100" i="42"/>
  <c r="I100" i="42" s="1"/>
  <c r="H98" i="42"/>
  <c r="I98" i="42" s="1"/>
  <c r="H96" i="42"/>
  <c r="I96" i="42" s="1"/>
  <c r="H94" i="42"/>
  <c r="I94" i="42" s="1"/>
  <c r="H92" i="42"/>
  <c r="I92" i="42" s="1"/>
  <c r="H90" i="42"/>
  <c r="I90" i="42" s="1"/>
  <c r="H88" i="42"/>
  <c r="I88" i="42" s="1"/>
  <c r="H86" i="42"/>
  <c r="I86" i="42" s="1"/>
  <c r="H84" i="42"/>
  <c r="I84" i="42" s="1"/>
  <c r="H82" i="42"/>
  <c r="I82" i="42" s="1"/>
  <c r="H80" i="42"/>
  <c r="I80" i="42" s="1"/>
  <c r="H78" i="42"/>
  <c r="I78" i="42" s="1"/>
  <c r="H76" i="42"/>
  <c r="I76" i="42" s="1"/>
  <c r="H74" i="42"/>
  <c r="I74" i="42" s="1"/>
  <c r="H72" i="42"/>
  <c r="I72" i="42" s="1"/>
  <c r="H70" i="42"/>
  <c r="I70" i="42" s="1"/>
  <c r="H68" i="42"/>
  <c r="I68" i="42" s="1"/>
  <c r="H66" i="42"/>
  <c r="I66" i="42" s="1"/>
  <c r="H64" i="42"/>
  <c r="I64" i="42" s="1"/>
  <c r="H62" i="42"/>
  <c r="I62" i="42" s="1"/>
  <c r="H60" i="42"/>
  <c r="I60" i="42" s="1"/>
  <c r="H58" i="42"/>
  <c r="I58" i="42" s="1"/>
  <c r="H56" i="42"/>
  <c r="I56" i="42" s="1"/>
  <c r="H54" i="42"/>
  <c r="I54" i="42" s="1"/>
  <c r="H52" i="42"/>
  <c r="I52" i="42" s="1"/>
  <c r="H50" i="42"/>
  <c r="I50" i="42" s="1"/>
  <c r="H48" i="42"/>
  <c r="I48" i="42" s="1"/>
  <c r="H46" i="42"/>
  <c r="I46" i="42" s="1"/>
  <c r="H44" i="42"/>
  <c r="I44" i="42" s="1"/>
  <c r="H42" i="42"/>
  <c r="I42" i="42" s="1"/>
  <c r="H40" i="42"/>
  <c r="I40" i="42" s="1"/>
  <c r="H38" i="42"/>
  <c r="I38" i="42" s="1"/>
  <c r="H36" i="42"/>
  <c r="I36" i="42" s="1"/>
  <c r="H34" i="42"/>
  <c r="I34" i="42" s="1"/>
  <c r="H32" i="42"/>
  <c r="I32" i="42" s="1"/>
  <c r="H30" i="42"/>
  <c r="I30" i="42" s="1"/>
  <c r="H28" i="42"/>
  <c r="I28" i="42" s="1"/>
  <c r="H26" i="42"/>
  <c r="I26" i="42" s="1"/>
  <c r="H24" i="42"/>
  <c r="I24" i="42" s="1"/>
  <c r="H22" i="42"/>
  <c r="I22" i="42" s="1"/>
  <c r="H20" i="42"/>
  <c r="I20" i="42" s="1"/>
  <c r="H18" i="42"/>
  <c r="I18" i="42" s="1"/>
  <c r="H222" i="42"/>
  <c r="I222" i="42" s="1"/>
  <c r="H220" i="42"/>
  <c r="I220" i="42" s="1"/>
  <c r="H217" i="42"/>
  <c r="I217" i="42" s="1"/>
  <c r="H215" i="42"/>
  <c r="I215" i="42" s="1"/>
  <c r="H213" i="42"/>
  <c r="I213" i="42" s="1"/>
  <c r="H211" i="42"/>
  <c r="I211" i="42" s="1"/>
  <c r="H209" i="42"/>
  <c r="I209" i="42" s="1"/>
  <c r="H207" i="42"/>
  <c r="I207" i="42" s="1"/>
  <c r="H205" i="42"/>
  <c r="I205" i="42" s="1"/>
  <c r="H203" i="42"/>
  <c r="I203" i="42" s="1"/>
  <c r="H201" i="42"/>
  <c r="I201" i="42" s="1"/>
  <c r="H199" i="42"/>
  <c r="I199" i="42" s="1"/>
  <c r="H197" i="42"/>
  <c r="I197" i="42" s="1"/>
  <c r="H195" i="42"/>
  <c r="I195" i="42" s="1"/>
  <c r="H193" i="42"/>
  <c r="I193" i="42" s="1"/>
  <c r="H191" i="42"/>
  <c r="I191" i="42" s="1"/>
  <c r="H189" i="42"/>
  <c r="I189" i="42" s="1"/>
  <c r="H187" i="42"/>
  <c r="I187" i="42" s="1"/>
  <c r="H185" i="42"/>
  <c r="I185" i="42" s="1"/>
  <c r="H183" i="42"/>
  <c r="I183" i="42" s="1"/>
  <c r="H181" i="42"/>
  <c r="I181" i="42" s="1"/>
  <c r="H179" i="42"/>
  <c r="I179" i="42" s="1"/>
  <c r="H177" i="42"/>
  <c r="I177" i="42" s="1"/>
  <c r="H175" i="42"/>
  <c r="I175" i="42" s="1"/>
  <c r="H173" i="42"/>
  <c r="I173" i="42" s="1"/>
  <c r="H171" i="42"/>
  <c r="I171" i="42" s="1"/>
  <c r="H169" i="42"/>
  <c r="I169" i="42" s="1"/>
  <c r="H167" i="42"/>
  <c r="I167" i="42" s="1"/>
  <c r="H165" i="42"/>
  <c r="I165" i="42" s="1"/>
  <c r="H163" i="42"/>
  <c r="I163" i="42" s="1"/>
  <c r="H161" i="42"/>
  <c r="I161" i="42" s="1"/>
  <c r="H159" i="42"/>
  <c r="I159" i="42" s="1"/>
  <c r="H157" i="42"/>
  <c r="I157" i="42" s="1"/>
  <c r="H155" i="42"/>
  <c r="I155" i="42" s="1"/>
  <c r="H153" i="42"/>
  <c r="I153" i="42" s="1"/>
  <c r="H151" i="42"/>
  <c r="I151" i="42" s="1"/>
  <c r="H149" i="42"/>
  <c r="I149" i="42" s="1"/>
  <c r="H147" i="42"/>
  <c r="I147" i="42" s="1"/>
  <c r="H145" i="42"/>
  <c r="I145" i="42" s="1"/>
  <c r="H143" i="42"/>
  <c r="I143" i="42" s="1"/>
  <c r="H141" i="42"/>
  <c r="I141" i="42" s="1"/>
  <c r="H139" i="42"/>
  <c r="I139" i="42" s="1"/>
  <c r="H137" i="42"/>
  <c r="I137" i="42" s="1"/>
  <c r="H135" i="42"/>
  <c r="I135" i="42" s="1"/>
  <c r="H133" i="42"/>
  <c r="I133" i="42" s="1"/>
  <c r="H131" i="42"/>
  <c r="I131" i="42" s="1"/>
  <c r="H129" i="42"/>
  <c r="I129" i="42" s="1"/>
  <c r="H127" i="42"/>
  <c r="I127" i="42" s="1"/>
  <c r="H125" i="42"/>
  <c r="I125" i="42" s="1"/>
  <c r="H123" i="42"/>
  <c r="I123" i="42" s="1"/>
  <c r="H121" i="42"/>
  <c r="I121" i="42" s="1"/>
  <c r="H119" i="42"/>
  <c r="I119" i="42" s="1"/>
  <c r="H117" i="42"/>
  <c r="I117" i="42" s="1"/>
  <c r="H115" i="42"/>
  <c r="I115" i="42" s="1"/>
  <c r="H113" i="42"/>
  <c r="I113" i="42" s="1"/>
  <c r="H111" i="42"/>
  <c r="I111" i="42" s="1"/>
  <c r="H109" i="42"/>
  <c r="I109" i="42" s="1"/>
  <c r="H107" i="42"/>
  <c r="I107" i="42" s="1"/>
  <c r="H105" i="42"/>
  <c r="I105" i="42" s="1"/>
  <c r="H103" i="42"/>
  <c r="I103" i="42" s="1"/>
  <c r="H101" i="42"/>
  <c r="I101" i="42" s="1"/>
  <c r="H99" i="42"/>
  <c r="I99" i="42" s="1"/>
  <c r="H97" i="42"/>
  <c r="I97" i="42" s="1"/>
  <c r="H95" i="42"/>
  <c r="I95" i="42" s="1"/>
  <c r="H93" i="42"/>
  <c r="I93" i="42" s="1"/>
  <c r="H91" i="42"/>
  <c r="I91" i="42" s="1"/>
  <c r="H89" i="42"/>
  <c r="I89" i="42" s="1"/>
  <c r="H87" i="42"/>
  <c r="I87" i="42" s="1"/>
  <c r="H85" i="42"/>
  <c r="I85" i="42" s="1"/>
  <c r="H83" i="42"/>
  <c r="I83" i="42" s="1"/>
  <c r="H81" i="42"/>
  <c r="I81" i="42" s="1"/>
  <c r="H79" i="42"/>
  <c r="I79" i="42" s="1"/>
  <c r="H77" i="42"/>
  <c r="I77" i="42" s="1"/>
  <c r="H75" i="42"/>
  <c r="I75" i="42" s="1"/>
  <c r="H73" i="42"/>
  <c r="I73" i="42" s="1"/>
  <c r="H71" i="42"/>
  <c r="I71" i="42" s="1"/>
  <c r="H69" i="42"/>
  <c r="I69" i="42" s="1"/>
  <c r="H67" i="42"/>
  <c r="I67" i="42" s="1"/>
  <c r="H65" i="42"/>
  <c r="I65" i="42" s="1"/>
  <c r="H63" i="42"/>
  <c r="I63" i="42" s="1"/>
  <c r="H61" i="42"/>
  <c r="I61" i="42" s="1"/>
  <c r="H59" i="42"/>
  <c r="I59" i="42" s="1"/>
  <c r="H57" i="42"/>
  <c r="I57" i="42" s="1"/>
  <c r="H55" i="42"/>
  <c r="I55" i="42" s="1"/>
  <c r="H53" i="42"/>
  <c r="I53" i="42" s="1"/>
  <c r="H51" i="42"/>
  <c r="I51" i="42" s="1"/>
  <c r="H49" i="42"/>
  <c r="I49" i="42" s="1"/>
  <c r="H47" i="42"/>
  <c r="I47" i="42" s="1"/>
  <c r="H45" i="42"/>
  <c r="I45" i="42" s="1"/>
  <c r="H43" i="42"/>
  <c r="I43" i="42" s="1"/>
  <c r="H41" i="42"/>
  <c r="I41" i="42" s="1"/>
  <c r="H39" i="42"/>
  <c r="I39" i="42" s="1"/>
  <c r="H37" i="42"/>
  <c r="I37" i="42" s="1"/>
  <c r="H35" i="42"/>
  <c r="I35" i="42" s="1"/>
  <c r="H33" i="42"/>
  <c r="I33" i="42" s="1"/>
  <c r="H31" i="42"/>
  <c r="I31" i="42" s="1"/>
  <c r="H29" i="42"/>
  <c r="I29" i="42" s="1"/>
  <c r="H27" i="42"/>
  <c r="I27" i="42" s="1"/>
  <c r="H25" i="42"/>
  <c r="I25" i="42" s="1"/>
  <c r="H23" i="42"/>
  <c r="I23" i="42" s="1"/>
  <c r="H21" i="42"/>
  <c r="I21" i="42" s="1"/>
  <c r="H19" i="42"/>
  <c r="I19" i="42" s="1"/>
  <c r="H17" i="42"/>
  <c r="H301" i="41"/>
  <c r="H299" i="41"/>
  <c r="H297" i="41"/>
  <c r="H295" i="41"/>
  <c r="H294" i="41"/>
  <c r="H293" i="41"/>
  <c r="H292" i="41"/>
  <c r="H291" i="41"/>
  <c r="H290" i="41"/>
  <c r="H288" i="41"/>
  <c r="H286" i="41"/>
  <c r="H284" i="41"/>
  <c r="H282" i="41"/>
  <c r="H280" i="41"/>
  <c r="H278" i="41"/>
  <c r="H276" i="41"/>
  <c r="H274" i="41"/>
  <c r="H272" i="41"/>
  <c r="H270" i="41"/>
  <c r="H268" i="41"/>
  <c r="H266" i="41"/>
  <c r="H264" i="41"/>
  <c r="H262" i="41"/>
  <c r="H260" i="41"/>
  <c r="H258" i="41"/>
  <c r="H256" i="41"/>
  <c r="H254" i="41"/>
  <c r="H252" i="41"/>
  <c r="H250" i="41"/>
  <c r="H248" i="41"/>
  <c r="I248" i="41" s="1"/>
  <c r="H246" i="41"/>
  <c r="I246" i="41" s="1"/>
  <c r="H244" i="41"/>
  <c r="I244" i="41" s="1"/>
  <c r="H242" i="41"/>
  <c r="I242" i="41" s="1"/>
  <c r="H240" i="41"/>
  <c r="I240" i="41" s="1"/>
  <c r="H238" i="41"/>
  <c r="I238" i="41" s="1"/>
  <c r="H236" i="41"/>
  <c r="I236" i="41" s="1"/>
  <c r="H234" i="41"/>
  <c r="I234" i="41" s="1"/>
  <c r="H232" i="41"/>
  <c r="I232" i="41" s="1"/>
  <c r="H230" i="41"/>
  <c r="I230" i="41" s="1"/>
  <c r="H228" i="41"/>
  <c r="I228" i="41" s="1"/>
  <c r="H226" i="41"/>
  <c r="I226" i="41" s="1"/>
  <c r="H224" i="41"/>
  <c r="I224" i="41" s="1"/>
  <c r="H223" i="41"/>
  <c r="H221" i="41"/>
  <c r="H302" i="41"/>
  <c r="H300" i="41"/>
  <c r="H298" i="41"/>
  <c r="H296" i="41"/>
  <c r="H289" i="41"/>
  <c r="H287" i="41"/>
  <c r="H285" i="41"/>
  <c r="H283" i="41"/>
  <c r="H281" i="41"/>
  <c r="H279" i="41"/>
  <c r="H277" i="41"/>
  <c r="H275" i="41"/>
  <c r="H273" i="41"/>
  <c r="H271" i="41"/>
  <c r="H269" i="41"/>
  <c r="H267" i="41"/>
  <c r="H265" i="41"/>
  <c r="H263" i="41"/>
  <c r="H261" i="41"/>
  <c r="H259" i="41"/>
  <c r="H257" i="41"/>
  <c r="H255" i="41"/>
  <c r="H253" i="41"/>
  <c r="H251" i="41"/>
  <c r="H249" i="41"/>
  <c r="H247" i="41"/>
  <c r="H245" i="41"/>
  <c r="H243" i="41"/>
  <c r="H241" i="41"/>
  <c r="H239" i="41"/>
  <c r="H237" i="41"/>
  <c r="H235" i="41"/>
  <c r="H233" i="41"/>
  <c r="H231" i="41"/>
  <c r="H229" i="41"/>
  <c r="H227" i="41"/>
  <c r="H225" i="41"/>
  <c r="H219" i="41"/>
  <c r="H217" i="41"/>
  <c r="H215" i="41"/>
  <c r="H213" i="41"/>
  <c r="H211" i="41"/>
  <c r="H209" i="41"/>
  <c r="H207" i="41"/>
  <c r="H205" i="41"/>
  <c r="H203" i="41"/>
  <c r="H201" i="41"/>
  <c r="H199" i="41"/>
  <c r="H197" i="41"/>
  <c r="H195" i="41"/>
  <c r="H193" i="41"/>
  <c r="H191" i="41"/>
  <c r="H189" i="41"/>
  <c r="H187" i="41"/>
  <c r="H185" i="41"/>
  <c r="H183" i="41"/>
  <c r="H181" i="41"/>
  <c r="H179" i="41"/>
  <c r="H222" i="41"/>
  <c r="H220" i="41"/>
  <c r="H218" i="41"/>
  <c r="H216" i="41"/>
  <c r="H214" i="41"/>
  <c r="H212" i="41"/>
  <c r="H210" i="41"/>
  <c r="H208" i="41"/>
  <c r="H206" i="41"/>
  <c r="H204" i="41"/>
  <c r="H202" i="41"/>
  <c r="H200" i="41"/>
  <c r="H198" i="41"/>
  <c r="H196" i="41"/>
  <c r="H194" i="41"/>
  <c r="H192" i="41"/>
  <c r="H190" i="41"/>
  <c r="H188" i="41"/>
  <c r="H186" i="41"/>
  <c r="H184" i="41"/>
  <c r="H182" i="41"/>
  <c r="H180" i="41"/>
  <c r="H178" i="41"/>
  <c r="H176" i="41"/>
  <c r="H177" i="41"/>
  <c r="H174" i="41"/>
  <c r="H172" i="41"/>
  <c r="H170" i="41"/>
  <c r="H168" i="41"/>
  <c r="H166" i="41"/>
  <c r="H164" i="41"/>
  <c r="H162" i="41"/>
  <c r="H160" i="41"/>
  <c r="H158" i="41"/>
  <c r="H156" i="41"/>
  <c r="H154" i="41"/>
  <c r="H152" i="41"/>
  <c r="H150" i="41"/>
  <c r="H148" i="41"/>
  <c r="H146" i="41"/>
  <c r="H144" i="41"/>
  <c r="H142" i="41"/>
  <c r="H140" i="41"/>
  <c r="H138" i="41"/>
  <c r="H136" i="41"/>
  <c r="H134" i="41"/>
  <c r="H132" i="41"/>
  <c r="H130" i="41"/>
  <c r="H128" i="41"/>
  <c r="H126" i="41"/>
  <c r="H124" i="41"/>
  <c r="H122" i="41"/>
  <c r="H120" i="41"/>
  <c r="H118" i="41"/>
  <c r="H116" i="41"/>
  <c r="H114" i="41"/>
  <c r="H112" i="41"/>
  <c r="H110" i="41"/>
  <c r="H108" i="41"/>
  <c r="H106" i="41"/>
  <c r="H104" i="41"/>
  <c r="H102" i="41"/>
  <c r="H100" i="41"/>
  <c r="H98" i="41"/>
  <c r="H96" i="41"/>
  <c r="H94" i="41"/>
  <c r="H92" i="41"/>
  <c r="H90" i="41"/>
  <c r="H88" i="41"/>
  <c r="H86" i="41"/>
  <c r="H84" i="41"/>
  <c r="H82" i="41"/>
  <c r="H80" i="41"/>
  <c r="H78" i="41"/>
  <c r="H76" i="41"/>
  <c r="H74" i="41"/>
  <c r="H72" i="41"/>
  <c r="H70" i="41"/>
  <c r="H68" i="41"/>
  <c r="H66" i="41"/>
  <c r="H64" i="41"/>
  <c r="H62" i="41"/>
  <c r="H60" i="41"/>
  <c r="H58" i="41"/>
  <c r="H56" i="41"/>
  <c r="H54" i="41"/>
  <c r="H52" i="41"/>
  <c r="H50" i="41"/>
  <c r="H48" i="41"/>
  <c r="H46" i="41"/>
  <c r="H44" i="41"/>
  <c r="H42" i="41"/>
  <c r="H40" i="41"/>
  <c r="H38" i="41"/>
  <c r="H36" i="41"/>
  <c r="H34" i="41"/>
  <c r="H32" i="41"/>
  <c r="H175" i="41"/>
  <c r="H173" i="41"/>
  <c r="H171" i="41"/>
  <c r="H169" i="41"/>
  <c r="H167" i="41"/>
  <c r="H165" i="41"/>
  <c r="H163" i="41"/>
  <c r="H161" i="41"/>
  <c r="H159" i="41"/>
  <c r="H157" i="41"/>
  <c r="H155" i="41"/>
  <c r="H153" i="41"/>
  <c r="H151" i="41"/>
  <c r="H149" i="41"/>
  <c r="H147" i="41"/>
  <c r="H145" i="41"/>
  <c r="H143" i="41"/>
  <c r="H141" i="41"/>
  <c r="H139" i="41"/>
  <c r="H137" i="41"/>
  <c r="H135" i="41"/>
  <c r="H133" i="41"/>
  <c r="H131" i="41"/>
  <c r="H129" i="41"/>
  <c r="H127" i="41"/>
  <c r="H125" i="41"/>
  <c r="H123" i="41"/>
  <c r="H121" i="41"/>
  <c r="H119" i="41"/>
  <c r="H117" i="41"/>
  <c r="H115" i="41"/>
  <c r="H113" i="41"/>
  <c r="H111" i="41"/>
  <c r="H109" i="41"/>
  <c r="H107" i="41"/>
  <c r="H105" i="41"/>
  <c r="H103" i="41"/>
  <c r="H101" i="41"/>
  <c r="H99" i="41"/>
  <c r="H97" i="41"/>
  <c r="H95" i="41"/>
  <c r="H93" i="41"/>
  <c r="H91" i="41"/>
  <c r="H89" i="41"/>
  <c r="H87" i="41"/>
  <c r="H85" i="41"/>
  <c r="H83" i="41"/>
  <c r="H81" i="41"/>
  <c r="H79" i="41"/>
  <c r="H77" i="41"/>
  <c r="H75" i="41"/>
  <c r="H73" i="41"/>
  <c r="H71" i="41"/>
  <c r="H69" i="41"/>
  <c r="H67" i="41"/>
  <c r="H65" i="41"/>
  <c r="H63" i="41"/>
  <c r="H61" i="41"/>
  <c r="H59" i="41"/>
  <c r="H57" i="41"/>
  <c r="H55" i="41"/>
  <c r="H53" i="41"/>
  <c r="H51" i="41"/>
  <c r="H49" i="41"/>
  <c r="H47" i="41"/>
  <c r="H45" i="41"/>
  <c r="H43" i="41"/>
  <c r="H41" i="41"/>
  <c r="H39" i="41"/>
  <c r="H37" i="41"/>
  <c r="H35" i="41"/>
  <c r="H33" i="41"/>
  <c r="H31" i="41"/>
  <c r="H29" i="41"/>
  <c r="H27" i="41"/>
  <c r="H25" i="41"/>
  <c r="H23" i="41"/>
  <c r="H21" i="41"/>
  <c r="H19" i="41"/>
  <c r="I19" i="41" s="1"/>
  <c r="H17" i="41"/>
  <c r="H30" i="41"/>
  <c r="H28" i="41"/>
  <c r="I28" i="41" s="1"/>
  <c r="H26" i="41"/>
  <c r="I26" i="41" s="1"/>
  <c r="H24" i="41"/>
  <c r="I24" i="41" s="1"/>
  <c r="H22" i="41"/>
  <c r="I22" i="41" s="1"/>
  <c r="H20" i="41"/>
  <c r="I20" i="41" s="1"/>
  <c r="H18" i="41"/>
  <c r="I18" i="41" s="1"/>
  <c r="I21" i="41"/>
  <c r="I23" i="41"/>
  <c r="I25" i="41"/>
  <c r="I27" i="41"/>
  <c r="I29" i="41"/>
  <c r="I17" i="41"/>
  <c r="I32" i="41"/>
  <c r="I34" i="41"/>
  <c r="I36" i="41"/>
  <c r="I38" i="41"/>
  <c r="I40" i="41"/>
  <c r="I42" i="41"/>
  <c r="I44" i="41"/>
  <c r="I46" i="41"/>
  <c r="I48" i="41"/>
  <c r="I50" i="41"/>
  <c r="I52" i="41"/>
  <c r="I54" i="41"/>
  <c r="I56" i="41"/>
  <c r="I58" i="41"/>
  <c r="I60" i="41"/>
  <c r="I62" i="41"/>
  <c r="I64" i="41"/>
  <c r="I66" i="41"/>
  <c r="I68" i="41"/>
  <c r="I70" i="41"/>
  <c r="I72" i="41"/>
  <c r="I74" i="41"/>
  <c r="I76" i="41"/>
  <c r="I78" i="41"/>
  <c r="I80" i="41"/>
  <c r="I82" i="41"/>
  <c r="I84" i="41"/>
  <c r="I86" i="41"/>
  <c r="I88" i="41"/>
  <c r="I90" i="41"/>
  <c r="I92" i="41"/>
  <c r="I94" i="41"/>
  <c r="I96" i="41"/>
  <c r="I98" i="41"/>
  <c r="I100" i="41"/>
  <c r="I102" i="41"/>
  <c r="I104" i="41"/>
  <c r="I106" i="41"/>
  <c r="I108" i="41"/>
  <c r="I110" i="41"/>
  <c r="I112" i="41"/>
  <c r="I114" i="41"/>
  <c r="I116" i="41"/>
  <c r="I118" i="41"/>
  <c r="I120" i="41"/>
  <c r="I122" i="41"/>
  <c r="I124" i="41"/>
  <c r="I126" i="41"/>
  <c r="I128" i="41"/>
  <c r="I130" i="41"/>
  <c r="I132" i="41"/>
  <c r="I134" i="41"/>
  <c r="I136" i="41"/>
  <c r="I138" i="41"/>
  <c r="I140" i="41"/>
  <c r="I142" i="41"/>
  <c r="I144" i="41"/>
  <c r="I146" i="41"/>
  <c r="I148" i="41"/>
  <c r="I150" i="41"/>
  <c r="I152" i="41"/>
  <c r="I154" i="41"/>
  <c r="I156" i="41"/>
  <c r="I158" i="41"/>
  <c r="I160" i="41"/>
  <c r="I162" i="41"/>
  <c r="I164" i="41"/>
  <c r="I166" i="41"/>
  <c r="I168" i="41"/>
  <c r="I170" i="41"/>
  <c r="I172" i="41"/>
  <c r="I174" i="41"/>
  <c r="I176" i="41"/>
  <c r="I30" i="41"/>
  <c r="I31" i="41"/>
  <c r="I33" i="41"/>
  <c r="I35" i="41"/>
  <c r="I37" i="41"/>
  <c r="I39" i="41"/>
  <c r="I41" i="41"/>
  <c r="I43" i="41"/>
  <c r="I45" i="41"/>
  <c r="I47" i="41"/>
  <c r="I49" i="41"/>
  <c r="I51" i="41"/>
  <c r="I53" i="41"/>
  <c r="I55" i="41"/>
  <c r="I57" i="41"/>
  <c r="I59" i="41"/>
  <c r="I61" i="41"/>
  <c r="I63" i="41"/>
  <c r="I65" i="41"/>
  <c r="I67" i="41"/>
  <c r="I69" i="41"/>
  <c r="I71" i="41"/>
  <c r="I73" i="41"/>
  <c r="I75" i="41"/>
  <c r="I77" i="41"/>
  <c r="I79" i="41"/>
  <c r="I81" i="41"/>
  <c r="I83" i="41"/>
  <c r="I85" i="41"/>
  <c r="I87" i="41"/>
  <c r="I89" i="41"/>
  <c r="I91" i="41"/>
  <c r="I93" i="41"/>
  <c r="I95" i="41"/>
  <c r="I97" i="41"/>
  <c r="I99" i="41"/>
  <c r="I101" i="41"/>
  <c r="I103" i="41"/>
  <c r="I105" i="41"/>
  <c r="I107" i="41"/>
  <c r="I109" i="41"/>
  <c r="I111" i="41"/>
  <c r="I113" i="41"/>
  <c r="I115" i="41"/>
  <c r="I117" i="41"/>
  <c r="I119" i="41"/>
  <c r="I121" i="41"/>
  <c r="I123" i="41"/>
  <c r="I125" i="41"/>
  <c r="I127" i="41"/>
  <c r="I129" i="41"/>
  <c r="I131" i="41"/>
  <c r="I133" i="41"/>
  <c r="I135" i="41"/>
  <c r="I137" i="41"/>
  <c r="I139" i="41"/>
  <c r="I141" i="41"/>
  <c r="I143" i="41"/>
  <c r="I145" i="41"/>
  <c r="I147" i="41"/>
  <c r="I149" i="41"/>
  <c r="I151" i="41"/>
  <c r="I153" i="41"/>
  <c r="I155" i="41"/>
  <c r="I157" i="41"/>
  <c r="I159" i="41"/>
  <c r="I161" i="41"/>
  <c r="I163" i="41"/>
  <c r="I165" i="41"/>
  <c r="I167" i="41"/>
  <c r="I169" i="41"/>
  <c r="I171" i="41"/>
  <c r="I173" i="41"/>
  <c r="I175" i="41"/>
  <c r="I177" i="41"/>
  <c r="I178" i="41"/>
  <c r="I180" i="41"/>
  <c r="I182" i="41"/>
  <c r="I184" i="41"/>
  <c r="I186" i="41"/>
  <c r="I188" i="41"/>
  <c r="I190" i="41"/>
  <c r="I192" i="41"/>
  <c r="I194" i="41"/>
  <c r="I196" i="41"/>
  <c r="I198" i="41"/>
  <c r="I200" i="41"/>
  <c r="I202" i="41"/>
  <c r="I204" i="41"/>
  <c r="I206" i="41"/>
  <c r="I208" i="41"/>
  <c r="I210" i="41"/>
  <c r="I212" i="41"/>
  <c r="I214" i="41"/>
  <c r="I216" i="41"/>
  <c r="I218" i="41"/>
  <c r="I179" i="41"/>
  <c r="I181" i="41"/>
  <c r="I183" i="41"/>
  <c r="I185" i="41"/>
  <c r="I187" i="41"/>
  <c r="I189" i="41"/>
  <c r="I191" i="41"/>
  <c r="I193" i="41"/>
  <c r="I195" i="41"/>
  <c r="I197" i="41"/>
  <c r="I199" i="41"/>
  <c r="I201" i="41"/>
  <c r="I203" i="41"/>
  <c r="I205" i="41"/>
  <c r="I207" i="41"/>
  <c r="I209" i="41"/>
  <c r="I211" i="41"/>
  <c r="I213" i="41"/>
  <c r="I215" i="41"/>
  <c r="I217" i="41"/>
  <c r="I219" i="41"/>
  <c r="I221" i="41"/>
  <c r="I223" i="41"/>
  <c r="I225" i="41"/>
  <c r="I227" i="41"/>
  <c r="I229" i="41"/>
  <c r="I231" i="41"/>
  <c r="I233" i="41"/>
  <c r="I235" i="41"/>
  <c r="I237" i="41"/>
  <c r="I239" i="41"/>
  <c r="I241" i="41"/>
  <c r="I243" i="41"/>
  <c r="I245" i="41"/>
  <c r="I247" i="41"/>
  <c r="I249" i="41"/>
  <c r="I251" i="41"/>
  <c r="I253" i="41"/>
  <c r="I255" i="41"/>
  <c r="I257" i="41"/>
  <c r="I259" i="41"/>
  <c r="I261" i="41"/>
  <c r="I263" i="41"/>
  <c r="I265" i="41"/>
  <c r="I267" i="41"/>
  <c r="I269" i="41"/>
  <c r="I271" i="41"/>
  <c r="I273" i="41"/>
  <c r="I275" i="41"/>
  <c r="I277" i="41"/>
  <c r="I279" i="41"/>
  <c r="I281" i="41"/>
  <c r="I283" i="41"/>
  <c r="I285" i="41"/>
  <c r="I287" i="41"/>
  <c r="I289" i="41"/>
  <c r="I296" i="41"/>
  <c r="I298" i="41"/>
  <c r="I300" i="41"/>
  <c r="I302" i="41"/>
  <c r="I220" i="41"/>
  <c r="I222" i="41"/>
  <c r="I250" i="41"/>
  <c r="I252" i="41"/>
  <c r="I254" i="41"/>
  <c r="I256" i="41"/>
  <c r="I258" i="41"/>
  <c r="I260" i="41"/>
  <c r="I262" i="41"/>
  <c r="I264" i="41"/>
  <c r="I266" i="41"/>
  <c r="I268" i="41"/>
  <c r="I270" i="41"/>
  <c r="I272" i="41"/>
  <c r="I274" i="41"/>
  <c r="I276" i="41"/>
  <c r="I278" i="41"/>
  <c r="I280" i="41"/>
  <c r="I282" i="41"/>
  <c r="I284" i="41"/>
  <c r="I286" i="41"/>
  <c r="I288" i="41"/>
  <c r="I290" i="41"/>
  <c r="I291" i="41"/>
  <c r="I292" i="41"/>
  <c r="I293" i="41"/>
  <c r="I294" i="41"/>
  <c r="I295" i="41"/>
  <c r="I297" i="41"/>
  <c r="I299" i="41"/>
  <c r="I301" i="41"/>
  <c r="H303" i="42" l="1"/>
  <c r="I17" i="42"/>
  <c r="I303" i="42" s="1"/>
  <c r="I303" i="41"/>
  <c r="H303" i="41"/>
  <c r="C303" i="40" l="1"/>
  <c r="G302" i="40"/>
  <c r="G301" i="40"/>
  <c r="G300" i="40"/>
  <c r="G299" i="40"/>
  <c r="G298" i="40"/>
  <c r="G297" i="40"/>
  <c r="G296" i="40"/>
  <c r="G295" i="40"/>
  <c r="G294" i="40"/>
  <c r="G293" i="40"/>
  <c r="G292" i="40"/>
  <c r="G291" i="40"/>
  <c r="G290" i="40"/>
  <c r="G289" i="40"/>
  <c r="G288" i="40"/>
  <c r="G287" i="40"/>
  <c r="G286" i="40"/>
  <c r="G285" i="40"/>
  <c r="G284" i="40"/>
  <c r="G283" i="40"/>
  <c r="G282" i="40"/>
  <c r="G281" i="40"/>
  <c r="G280" i="40"/>
  <c r="G279" i="40"/>
  <c r="G278" i="40"/>
  <c r="G277" i="40"/>
  <c r="G276" i="40"/>
  <c r="G275" i="40"/>
  <c r="G274" i="40"/>
  <c r="G273" i="40"/>
  <c r="G272" i="40"/>
  <c r="G271" i="40"/>
  <c r="G270" i="40"/>
  <c r="G269" i="40"/>
  <c r="G268" i="40"/>
  <c r="G267" i="40"/>
  <c r="G266" i="40"/>
  <c r="G265" i="40"/>
  <c r="G264" i="40"/>
  <c r="G263" i="40"/>
  <c r="G262" i="40"/>
  <c r="G261" i="40"/>
  <c r="G260" i="40"/>
  <c r="G259" i="40"/>
  <c r="G258" i="40"/>
  <c r="G257" i="40"/>
  <c r="G256" i="40"/>
  <c r="G255" i="40"/>
  <c r="G254" i="40"/>
  <c r="G253" i="40"/>
  <c r="G252" i="40"/>
  <c r="G251" i="40"/>
  <c r="G250" i="40"/>
  <c r="G249" i="40"/>
  <c r="G248" i="40"/>
  <c r="G247" i="40"/>
  <c r="G246" i="40"/>
  <c r="G245" i="40"/>
  <c r="G244" i="40"/>
  <c r="G243" i="40"/>
  <c r="G242" i="40"/>
  <c r="G241" i="40"/>
  <c r="G240" i="40"/>
  <c r="G239" i="40"/>
  <c r="G238" i="40"/>
  <c r="G237" i="40"/>
  <c r="G236" i="40"/>
  <c r="G235" i="40"/>
  <c r="G234" i="40"/>
  <c r="G233" i="40"/>
  <c r="G232" i="40"/>
  <c r="G231" i="40"/>
  <c r="G230" i="40"/>
  <c r="G229" i="40"/>
  <c r="G228" i="40"/>
  <c r="G227" i="40"/>
  <c r="G226" i="40"/>
  <c r="G225" i="40"/>
  <c r="G223" i="40"/>
  <c r="G222" i="40"/>
  <c r="G221" i="40"/>
  <c r="G220" i="40"/>
  <c r="G219" i="40"/>
  <c r="G218" i="40"/>
  <c r="G217" i="40"/>
  <c r="G216" i="40"/>
  <c r="G215" i="40"/>
  <c r="G214" i="40"/>
  <c r="G213" i="40"/>
  <c r="G212" i="40"/>
  <c r="G211" i="40"/>
  <c r="G210" i="40"/>
  <c r="G209" i="40"/>
  <c r="G208" i="40"/>
  <c r="G207" i="40"/>
  <c r="G206" i="40"/>
  <c r="G205" i="40"/>
  <c r="G204" i="40"/>
  <c r="G203" i="40"/>
  <c r="G202" i="40"/>
  <c r="G201" i="40"/>
  <c r="G200" i="40"/>
  <c r="G199" i="40"/>
  <c r="G198" i="40"/>
  <c r="G197" i="40"/>
  <c r="G196" i="40"/>
  <c r="G195" i="40"/>
  <c r="G194" i="40"/>
  <c r="G193" i="40"/>
  <c r="G192" i="40"/>
  <c r="G191" i="40"/>
  <c r="G190" i="40"/>
  <c r="G189" i="40"/>
  <c r="G188" i="40"/>
  <c r="G187" i="40"/>
  <c r="G186" i="40"/>
  <c r="G185" i="40"/>
  <c r="G184" i="40"/>
  <c r="G183" i="40"/>
  <c r="G182" i="40"/>
  <c r="G181" i="40"/>
  <c r="G180" i="40"/>
  <c r="G179" i="40"/>
  <c r="G178" i="40"/>
  <c r="G177" i="40"/>
  <c r="G176" i="40"/>
  <c r="G175" i="40"/>
  <c r="G174" i="40"/>
  <c r="G173" i="40"/>
  <c r="G172" i="40"/>
  <c r="G171" i="40"/>
  <c r="G170" i="40"/>
  <c r="G169" i="40"/>
  <c r="G168" i="40"/>
  <c r="G167" i="40"/>
  <c r="G166" i="40"/>
  <c r="G165" i="40"/>
  <c r="G164" i="40"/>
  <c r="G163" i="40"/>
  <c r="G162" i="40"/>
  <c r="G161" i="40"/>
  <c r="G160" i="40"/>
  <c r="G159" i="40"/>
  <c r="G158" i="40"/>
  <c r="G157" i="40"/>
  <c r="G156" i="40"/>
  <c r="G155" i="40"/>
  <c r="G154" i="40"/>
  <c r="G153" i="40"/>
  <c r="G152" i="40"/>
  <c r="G151" i="40"/>
  <c r="G150" i="40"/>
  <c r="G149" i="40"/>
  <c r="G148" i="40"/>
  <c r="G147" i="40"/>
  <c r="G146" i="40"/>
  <c r="G145" i="40"/>
  <c r="G144" i="40"/>
  <c r="G143" i="40"/>
  <c r="G142" i="40"/>
  <c r="G141" i="40"/>
  <c r="G140" i="40"/>
  <c r="G139" i="40"/>
  <c r="G138" i="40"/>
  <c r="G137" i="40"/>
  <c r="G136" i="40"/>
  <c r="G135" i="40"/>
  <c r="G134" i="40"/>
  <c r="G133" i="40"/>
  <c r="G132" i="40"/>
  <c r="G131" i="40"/>
  <c r="G130" i="40"/>
  <c r="G129" i="40"/>
  <c r="G128" i="40"/>
  <c r="G127" i="40"/>
  <c r="G126" i="40"/>
  <c r="G125" i="40"/>
  <c r="G124" i="40"/>
  <c r="G123" i="40"/>
  <c r="G122" i="40"/>
  <c r="G121" i="40"/>
  <c r="G120" i="40"/>
  <c r="G119" i="40"/>
  <c r="G118" i="40"/>
  <c r="G117" i="40"/>
  <c r="G116" i="40"/>
  <c r="G115" i="40"/>
  <c r="G114" i="40"/>
  <c r="G113" i="40"/>
  <c r="G112" i="40"/>
  <c r="G111" i="40"/>
  <c r="G110" i="40"/>
  <c r="G109" i="40"/>
  <c r="G108" i="40"/>
  <c r="G107" i="40"/>
  <c r="G106" i="40"/>
  <c r="G105" i="40"/>
  <c r="G104" i="40"/>
  <c r="G103" i="40"/>
  <c r="G102" i="40"/>
  <c r="G101" i="40"/>
  <c r="G100" i="40"/>
  <c r="G99" i="40"/>
  <c r="G98" i="40"/>
  <c r="G97" i="40"/>
  <c r="G96" i="40"/>
  <c r="G95" i="40"/>
  <c r="G94" i="40"/>
  <c r="G93" i="40"/>
  <c r="G92" i="40"/>
  <c r="G91" i="40"/>
  <c r="G90" i="40"/>
  <c r="G89" i="40"/>
  <c r="G88" i="40"/>
  <c r="G87" i="40"/>
  <c r="G86" i="40"/>
  <c r="G85" i="40"/>
  <c r="G84" i="40"/>
  <c r="G83" i="40"/>
  <c r="G82" i="40"/>
  <c r="G81" i="40"/>
  <c r="G80" i="40"/>
  <c r="G79" i="40"/>
  <c r="G78" i="40"/>
  <c r="G77" i="40"/>
  <c r="G76" i="40"/>
  <c r="G75" i="40"/>
  <c r="G74" i="40"/>
  <c r="G73" i="40"/>
  <c r="G72" i="40"/>
  <c r="G71" i="40"/>
  <c r="G70" i="40"/>
  <c r="G69" i="40"/>
  <c r="G68" i="40"/>
  <c r="G67" i="40"/>
  <c r="G66" i="40"/>
  <c r="G65" i="40"/>
  <c r="G64" i="40"/>
  <c r="G63" i="40"/>
  <c r="G62" i="40"/>
  <c r="G61" i="40"/>
  <c r="G60" i="40"/>
  <c r="G59" i="40"/>
  <c r="G58" i="40"/>
  <c r="G57" i="40"/>
  <c r="G56" i="40"/>
  <c r="G55" i="40"/>
  <c r="G54" i="40"/>
  <c r="G53" i="40"/>
  <c r="G52" i="40"/>
  <c r="G51" i="40"/>
  <c r="G50" i="40"/>
  <c r="G49" i="40"/>
  <c r="G48" i="40"/>
  <c r="G47" i="40"/>
  <c r="G46" i="40"/>
  <c r="G45" i="40"/>
  <c r="G44" i="40"/>
  <c r="G43" i="40"/>
  <c r="G42" i="40"/>
  <c r="G41" i="40"/>
  <c r="G40" i="40"/>
  <c r="G39" i="40"/>
  <c r="G38" i="40"/>
  <c r="G37" i="40"/>
  <c r="G36" i="40"/>
  <c r="G35" i="40"/>
  <c r="G34" i="40"/>
  <c r="G33" i="40"/>
  <c r="G32" i="40"/>
  <c r="G31" i="40"/>
  <c r="G30" i="40"/>
  <c r="G29" i="40"/>
  <c r="G28" i="40"/>
  <c r="G27" i="40"/>
  <c r="G26" i="40"/>
  <c r="G25" i="40"/>
  <c r="G24" i="40"/>
  <c r="G23" i="40"/>
  <c r="G22" i="40"/>
  <c r="G21" i="40"/>
  <c r="G20" i="40"/>
  <c r="G19" i="40"/>
  <c r="G18" i="40"/>
  <c r="G17" i="40"/>
  <c r="G303" i="40" s="1"/>
  <c r="G10" i="40" s="1"/>
  <c r="G11" i="40" s="1"/>
  <c r="H301" i="40" l="1"/>
  <c r="H299" i="40"/>
  <c r="H297" i="40"/>
  <c r="H295" i="40"/>
  <c r="H293" i="40"/>
  <c r="H291" i="40"/>
  <c r="H289" i="40"/>
  <c r="H287" i="40"/>
  <c r="H285" i="40"/>
  <c r="H283" i="40"/>
  <c r="H281" i="40"/>
  <c r="H279" i="40"/>
  <c r="H277" i="40"/>
  <c r="H275" i="40"/>
  <c r="H273" i="40"/>
  <c r="H271" i="40"/>
  <c r="H269" i="40"/>
  <c r="H267" i="40"/>
  <c r="H265" i="40"/>
  <c r="H263" i="40"/>
  <c r="H261" i="40"/>
  <c r="H259" i="40"/>
  <c r="H257" i="40"/>
  <c r="H255" i="40"/>
  <c r="H253" i="40"/>
  <c r="H251" i="40"/>
  <c r="H249" i="40"/>
  <c r="I249" i="40" s="1"/>
  <c r="H247" i="40"/>
  <c r="I247" i="40" s="1"/>
  <c r="H245" i="40"/>
  <c r="I245" i="40" s="1"/>
  <c r="H243" i="40"/>
  <c r="I243" i="40" s="1"/>
  <c r="H241" i="40"/>
  <c r="I241" i="40" s="1"/>
  <c r="H239" i="40"/>
  <c r="I239" i="40" s="1"/>
  <c r="H237" i="40"/>
  <c r="I237" i="40" s="1"/>
  <c r="H235" i="40"/>
  <c r="I235" i="40" s="1"/>
  <c r="H233" i="40"/>
  <c r="I233" i="40" s="1"/>
  <c r="H231" i="40"/>
  <c r="I231" i="40" s="1"/>
  <c r="H229" i="40"/>
  <c r="I229" i="40" s="1"/>
  <c r="H227" i="40"/>
  <c r="I227" i="40" s="1"/>
  <c r="H225" i="40"/>
  <c r="I225" i="40" s="1"/>
  <c r="H222" i="40"/>
  <c r="H220" i="40"/>
  <c r="H302" i="40"/>
  <c r="H300" i="40"/>
  <c r="H298" i="40"/>
  <c r="H296" i="40"/>
  <c r="H294" i="40"/>
  <c r="H292" i="40"/>
  <c r="H290" i="40"/>
  <c r="H288" i="40"/>
  <c r="H286" i="40"/>
  <c r="H284" i="40"/>
  <c r="H282" i="40"/>
  <c r="H280" i="40"/>
  <c r="H278" i="40"/>
  <c r="H276" i="40"/>
  <c r="H274" i="40"/>
  <c r="H272" i="40"/>
  <c r="H270" i="40"/>
  <c r="H268" i="40"/>
  <c r="H266" i="40"/>
  <c r="H264" i="40"/>
  <c r="H262" i="40"/>
  <c r="H260" i="40"/>
  <c r="H258" i="40"/>
  <c r="H256" i="40"/>
  <c r="H254" i="40"/>
  <c r="H252" i="40"/>
  <c r="H250" i="40"/>
  <c r="H248" i="40"/>
  <c r="H246" i="40"/>
  <c r="H244" i="40"/>
  <c r="H242" i="40"/>
  <c r="H240" i="40"/>
  <c r="H238" i="40"/>
  <c r="H236" i="40"/>
  <c r="H234" i="40"/>
  <c r="H232" i="40"/>
  <c r="H230" i="40"/>
  <c r="H228" i="40"/>
  <c r="H226" i="40"/>
  <c r="H224" i="40"/>
  <c r="I224" i="40" s="1"/>
  <c r="H219" i="40"/>
  <c r="H217" i="40"/>
  <c r="H215" i="40"/>
  <c r="H213" i="40"/>
  <c r="H211" i="40"/>
  <c r="H209" i="40"/>
  <c r="H207" i="40"/>
  <c r="H205" i="40"/>
  <c r="H203" i="40"/>
  <c r="H201" i="40"/>
  <c r="H199" i="40"/>
  <c r="H197" i="40"/>
  <c r="H195" i="40"/>
  <c r="H193" i="40"/>
  <c r="H191" i="40"/>
  <c r="H189" i="40"/>
  <c r="H187" i="40"/>
  <c r="H185" i="40"/>
  <c r="H183" i="40"/>
  <c r="H181" i="40"/>
  <c r="H179" i="40"/>
  <c r="H177" i="40"/>
  <c r="I177" i="40" s="1"/>
  <c r="H223" i="40"/>
  <c r="H221" i="40"/>
  <c r="H218" i="40"/>
  <c r="H216" i="40"/>
  <c r="H214" i="40"/>
  <c r="H212" i="40"/>
  <c r="H210" i="40"/>
  <c r="H208" i="40"/>
  <c r="H206" i="40"/>
  <c r="H204" i="40"/>
  <c r="H202" i="40"/>
  <c r="H200" i="40"/>
  <c r="H198" i="40"/>
  <c r="H196" i="40"/>
  <c r="H194" i="40"/>
  <c r="H192" i="40"/>
  <c r="H190" i="40"/>
  <c r="H188" i="40"/>
  <c r="H186" i="40"/>
  <c r="H184" i="40"/>
  <c r="H182" i="40"/>
  <c r="H180" i="40"/>
  <c r="H178" i="40"/>
  <c r="H176" i="40"/>
  <c r="H174" i="40"/>
  <c r="H172" i="40"/>
  <c r="H170" i="40"/>
  <c r="H168" i="40"/>
  <c r="H166" i="40"/>
  <c r="H164" i="40"/>
  <c r="H162" i="40"/>
  <c r="H160" i="40"/>
  <c r="H158" i="40"/>
  <c r="H156" i="40"/>
  <c r="H154" i="40"/>
  <c r="H152" i="40"/>
  <c r="H150" i="40"/>
  <c r="H148" i="40"/>
  <c r="H146" i="40"/>
  <c r="H144" i="40"/>
  <c r="H142" i="40"/>
  <c r="H140" i="40"/>
  <c r="H138" i="40"/>
  <c r="H136" i="40"/>
  <c r="H134" i="40"/>
  <c r="H132" i="40"/>
  <c r="H130" i="40"/>
  <c r="H128" i="40"/>
  <c r="H126" i="40"/>
  <c r="H124" i="40"/>
  <c r="H122" i="40"/>
  <c r="H120" i="40"/>
  <c r="H118" i="40"/>
  <c r="H116" i="40"/>
  <c r="H114" i="40"/>
  <c r="H112" i="40"/>
  <c r="H110" i="40"/>
  <c r="H108" i="40"/>
  <c r="H106" i="40"/>
  <c r="H104" i="40"/>
  <c r="H102" i="40"/>
  <c r="H100" i="40"/>
  <c r="H98" i="40"/>
  <c r="H96" i="40"/>
  <c r="H94" i="40"/>
  <c r="H92" i="40"/>
  <c r="H90" i="40"/>
  <c r="H88" i="40"/>
  <c r="H86" i="40"/>
  <c r="H84" i="40"/>
  <c r="H82" i="40"/>
  <c r="H80" i="40"/>
  <c r="H78" i="40"/>
  <c r="H76" i="40"/>
  <c r="H74" i="40"/>
  <c r="H72" i="40"/>
  <c r="H70" i="40"/>
  <c r="H68" i="40"/>
  <c r="H66" i="40"/>
  <c r="H64" i="40"/>
  <c r="H62" i="40"/>
  <c r="H60" i="40"/>
  <c r="H58" i="40"/>
  <c r="H56" i="40"/>
  <c r="H54" i="40"/>
  <c r="H52" i="40"/>
  <c r="H50" i="40"/>
  <c r="H48" i="40"/>
  <c r="H46" i="40"/>
  <c r="H44" i="40"/>
  <c r="H42" i="40"/>
  <c r="H40" i="40"/>
  <c r="H38" i="40"/>
  <c r="H36" i="40"/>
  <c r="H34" i="40"/>
  <c r="H32" i="40"/>
  <c r="H30" i="40"/>
  <c r="H175" i="40"/>
  <c r="H173" i="40"/>
  <c r="H171" i="40"/>
  <c r="H169" i="40"/>
  <c r="H167" i="40"/>
  <c r="H165" i="40"/>
  <c r="H163" i="40"/>
  <c r="H161" i="40"/>
  <c r="H159" i="40"/>
  <c r="H157" i="40"/>
  <c r="H155" i="40"/>
  <c r="H153" i="40"/>
  <c r="H151" i="40"/>
  <c r="H149" i="40"/>
  <c r="H147" i="40"/>
  <c r="H145" i="40"/>
  <c r="H143" i="40"/>
  <c r="H141" i="40"/>
  <c r="H139" i="40"/>
  <c r="H137" i="40"/>
  <c r="H135" i="40"/>
  <c r="H133" i="40"/>
  <c r="H131" i="40"/>
  <c r="H129" i="40"/>
  <c r="H127" i="40"/>
  <c r="H125" i="40"/>
  <c r="H123" i="40"/>
  <c r="H121" i="40"/>
  <c r="H119" i="40"/>
  <c r="H117" i="40"/>
  <c r="H115" i="40"/>
  <c r="H113" i="40"/>
  <c r="H111" i="40"/>
  <c r="H109" i="40"/>
  <c r="H107" i="40"/>
  <c r="H105" i="40"/>
  <c r="H103" i="40"/>
  <c r="H101" i="40"/>
  <c r="H99" i="40"/>
  <c r="H97" i="40"/>
  <c r="H95" i="40"/>
  <c r="H93" i="40"/>
  <c r="H91" i="40"/>
  <c r="H89" i="40"/>
  <c r="H87" i="40"/>
  <c r="H85" i="40"/>
  <c r="H83" i="40"/>
  <c r="H81" i="40"/>
  <c r="H79" i="40"/>
  <c r="H77" i="40"/>
  <c r="H75" i="40"/>
  <c r="H73" i="40"/>
  <c r="H71" i="40"/>
  <c r="H69" i="40"/>
  <c r="H67" i="40"/>
  <c r="H65" i="40"/>
  <c r="H63" i="40"/>
  <c r="H61" i="40"/>
  <c r="H59" i="40"/>
  <c r="H57" i="40"/>
  <c r="H55" i="40"/>
  <c r="H53" i="40"/>
  <c r="H51" i="40"/>
  <c r="H49" i="40"/>
  <c r="H47" i="40"/>
  <c r="H45" i="40"/>
  <c r="H43" i="40"/>
  <c r="H41" i="40"/>
  <c r="H39" i="40"/>
  <c r="H37" i="40"/>
  <c r="H35" i="40"/>
  <c r="H33" i="40"/>
  <c r="H31" i="40"/>
  <c r="H29" i="40"/>
  <c r="I29" i="40" s="1"/>
  <c r="H27" i="40"/>
  <c r="H25" i="40"/>
  <c r="I25" i="40" s="1"/>
  <c r="H23" i="40"/>
  <c r="I23" i="40" s="1"/>
  <c r="H21" i="40"/>
  <c r="I21" i="40" s="1"/>
  <c r="H19" i="40"/>
  <c r="H17" i="40"/>
  <c r="H20" i="40"/>
  <c r="H28" i="40"/>
  <c r="H26" i="40"/>
  <c r="I26" i="40" s="1"/>
  <c r="H24" i="40"/>
  <c r="H22" i="40"/>
  <c r="I22" i="40" s="1"/>
  <c r="H18" i="40"/>
  <c r="I19" i="40"/>
  <c r="I27" i="40"/>
  <c r="I18" i="40"/>
  <c r="I20" i="40"/>
  <c r="I24" i="40"/>
  <c r="I28" i="40"/>
  <c r="I17" i="40"/>
  <c r="I31" i="40"/>
  <c r="I33" i="40"/>
  <c r="I35" i="40"/>
  <c r="I37" i="40"/>
  <c r="I39" i="40"/>
  <c r="I41" i="40"/>
  <c r="I43" i="40"/>
  <c r="I45" i="40"/>
  <c r="I47" i="40"/>
  <c r="I49" i="40"/>
  <c r="I51" i="40"/>
  <c r="I53" i="40"/>
  <c r="I55" i="40"/>
  <c r="I57" i="40"/>
  <c r="I59" i="40"/>
  <c r="I61" i="40"/>
  <c r="I63" i="40"/>
  <c r="I65" i="40"/>
  <c r="I67" i="40"/>
  <c r="I69" i="40"/>
  <c r="I71" i="40"/>
  <c r="I73" i="40"/>
  <c r="I75" i="40"/>
  <c r="I77" i="40"/>
  <c r="I79" i="40"/>
  <c r="I81" i="40"/>
  <c r="I83" i="40"/>
  <c r="I85" i="40"/>
  <c r="I87" i="40"/>
  <c r="I89" i="40"/>
  <c r="I91" i="40"/>
  <c r="I93" i="40"/>
  <c r="I95" i="40"/>
  <c r="I97" i="40"/>
  <c r="I99" i="40"/>
  <c r="I101" i="40"/>
  <c r="I103" i="40"/>
  <c r="I105" i="40"/>
  <c r="I107" i="40"/>
  <c r="I109" i="40"/>
  <c r="I111" i="40"/>
  <c r="I113" i="40"/>
  <c r="I115" i="40"/>
  <c r="I117" i="40"/>
  <c r="I119" i="40"/>
  <c r="I121" i="40"/>
  <c r="I123" i="40"/>
  <c r="I125" i="40"/>
  <c r="I127" i="40"/>
  <c r="I129" i="40"/>
  <c r="I131" i="40"/>
  <c r="I133" i="40"/>
  <c r="I135" i="40"/>
  <c r="I137" i="40"/>
  <c r="I139" i="40"/>
  <c r="I141" i="40"/>
  <c r="I143" i="40"/>
  <c r="I145" i="40"/>
  <c r="I147" i="40"/>
  <c r="I149" i="40"/>
  <c r="I151" i="40"/>
  <c r="I153" i="40"/>
  <c r="I155" i="40"/>
  <c r="I157" i="40"/>
  <c r="I159" i="40"/>
  <c r="I161" i="40"/>
  <c r="I163" i="40"/>
  <c r="I165" i="40"/>
  <c r="I167" i="40"/>
  <c r="I169" i="40"/>
  <c r="I171" i="40"/>
  <c r="I173" i="40"/>
  <c r="I175" i="40"/>
  <c r="I30" i="40"/>
  <c r="I32" i="40"/>
  <c r="I34" i="40"/>
  <c r="I36" i="40"/>
  <c r="I38" i="40"/>
  <c r="I40" i="40"/>
  <c r="I42" i="40"/>
  <c r="I44" i="40"/>
  <c r="I46" i="40"/>
  <c r="I48" i="40"/>
  <c r="I50" i="40"/>
  <c r="I52" i="40"/>
  <c r="I54" i="40"/>
  <c r="I56" i="40"/>
  <c r="I58" i="40"/>
  <c r="I60" i="40"/>
  <c r="I62" i="40"/>
  <c r="I64" i="40"/>
  <c r="I66" i="40"/>
  <c r="I68" i="40"/>
  <c r="I70" i="40"/>
  <c r="I72" i="40"/>
  <c r="I74" i="40"/>
  <c r="I76" i="40"/>
  <c r="I78" i="40"/>
  <c r="I80" i="40"/>
  <c r="I82" i="40"/>
  <c r="I84" i="40"/>
  <c r="I86" i="40"/>
  <c r="I88" i="40"/>
  <c r="I90" i="40"/>
  <c r="I92" i="40"/>
  <c r="I94" i="40"/>
  <c r="I96" i="40"/>
  <c r="I98" i="40"/>
  <c r="I100" i="40"/>
  <c r="I102" i="40"/>
  <c r="I104" i="40"/>
  <c r="I106" i="40"/>
  <c r="I108" i="40"/>
  <c r="I110" i="40"/>
  <c r="I112" i="40"/>
  <c r="I114" i="40"/>
  <c r="I116" i="40"/>
  <c r="I118" i="40"/>
  <c r="I120" i="40"/>
  <c r="I122" i="40"/>
  <c r="I124" i="40"/>
  <c r="I126" i="40"/>
  <c r="I128" i="40"/>
  <c r="I130" i="40"/>
  <c r="I132" i="40"/>
  <c r="I134" i="40"/>
  <c r="I136" i="40"/>
  <c r="I138" i="40"/>
  <c r="I140" i="40"/>
  <c r="I142" i="40"/>
  <c r="I144" i="40"/>
  <c r="I146" i="40"/>
  <c r="I148" i="40"/>
  <c r="I150" i="40"/>
  <c r="I152" i="40"/>
  <c r="I154" i="40"/>
  <c r="I156" i="40"/>
  <c r="I158" i="40"/>
  <c r="I160" i="40"/>
  <c r="I162" i="40"/>
  <c r="I164" i="40"/>
  <c r="I166" i="40"/>
  <c r="I168" i="40"/>
  <c r="I170" i="40"/>
  <c r="I172" i="40"/>
  <c r="I174" i="40"/>
  <c r="I176" i="40"/>
  <c r="I179" i="40"/>
  <c r="I181" i="40"/>
  <c r="I183" i="40"/>
  <c r="I185" i="40"/>
  <c r="I187" i="40"/>
  <c r="I189" i="40"/>
  <c r="I191" i="40"/>
  <c r="I193" i="40"/>
  <c r="I195" i="40"/>
  <c r="I197" i="40"/>
  <c r="I199" i="40"/>
  <c r="I201" i="40"/>
  <c r="I203" i="40"/>
  <c r="I205" i="40"/>
  <c r="I207" i="40"/>
  <c r="I209" i="40"/>
  <c r="I211" i="40"/>
  <c r="I213" i="40"/>
  <c r="I215" i="40"/>
  <c r="I217" i="40"/>
  <c r="I219" i="40"/>
  <c r="I178" i="40"/>
  <c r="I180" i="40"/>
  <c r="I182" i="40"/>
  <c r="I184" i="40"/>
  <c r="I186" i="40"/>
  <c r="I188" i="40"/>
  <c r="I190" i="40"/>
  <c r="I192" i="40"/>
  <c r="I194" i="40"/>
  <c r="I196" i="40"/>
  <c r="I198" i="40"/>
  <c r="I200" i="40"/>
  <c r="I202" i="40"/>
  <c r="I204" i="40"/>
  <c r="I206" i="40"/>
  <c r="I208" i="40"/>
  <c r="I210" i="40"/>
  <c r="I212" i="40"/>
  <c r="I214" i="40"/>
  <c r="I216" i="40"/>
  <c r="I218" i="40"/>
  <c r="I220" i="40"/>
  <c r="I222" i="40"/>
  <c r="I226" i="40"/>
  <c r="I228" i="40"/>
  <c r="I230" i="40"/>
  <c r="I232" i="40"/>
  <c r="I234" i="40"/>
  <c r="I236" i="40"/>
  <c r="I238" i="40"/>
  <c r="I240" i="40"/>
  <c r="I242" i="40"/>
  <c r="I244" i="40"/>
  <c r="I246" i="40"/>
  <c r="I248" i="40"/>
  <c r="I250" i="40"/>
  <c r="I252" i="40"/>
  <c r="I254" i="40"/>
  <c r="I256" i="40"/>
  <c r="I258" i="40"/>
  <c r="I260" i="40"/>
  <c r="I262" i="40"/>
  <c r="I264" i="40"/>
  <c r="I266" i="40"/>
  <c r="I268" i="40"/>
  <c r="I270" i="40"/>
  <c r="I272" i="40"/>
  <c r="I274" i="40"/>
  <c r="I276" i="40"/>
  <c r="I278" i="40"/>
  <c r="I280" i="40"/>
  <c r="I282" i="40"/>
  <c r="I284" i="40"/>
  <c r="I286" i="40"/>
  <c r="I288" i="40"/>
  <c r="I290" i="40"/>
  <c r="I292" i="40"/>
  <c r="I294" i="40"/>
  <c r="I296" i="40"/>
  <c r="I298" i="40"/>
  <c r="I300" i="40"/>
  <c r="I302" i="40"/>
  <c r="I221" i="40"/>
  <c r="I223" i="40"/>
  <c r="I251" i="40"/>
  <c r="I253" i="40"/>
  <c r="I255" i="40"/>
  <c r="I257" i="40"/>
  <c r="I259" i="40"/>
  <c r="I261" i="40"/>
  <c r="I263" i="40"/>
  <c r="I265" i="40"/>
  <c r="I267" i="40"/>
  <c r="I269" i="40"/>
  <c r="I271" i="40"/>
  <c r="I273" i="40"/>
  <c r="I275" i="40"/>
  <c r="I277" i="40"/>
  <c r="I279" i="40"/>
  <c r="I281" i="40"/>
  <c r="I283" i="40"/>
  <c r="I285" i="40"/>
  <c r="I287" i="40"/>
  <c r="I289" i="40"/>
  <c r="I291" i="40"/>
  <c r="I293" i="40"/>
  <c r="I295" i="40"/>
  <c r="I297" i="40"/>
  <c r="I299" i="40"/>
  <c r="I301" i="40"/>
  <c r="I303" i="40" l="1"/>
  <c r="H303" i="40"/>
  <c r="C303" i="39" l="1"/>
  <c r="G302" i="39"/>
  <c r="G301" i="39"/>
  <c r="G300" i="39"/>
  <c r="G299" i="39"/>
  <c r="G298" i="39"/>
  <c r="G297" i="39"/>
  <c r="G296" i="39"/>
  <c r="G295" i="39"/>
  <c r="G294" i="39"/>
  <c r="G293" i="39"/>
  <c r="G292" i="39"/>
  <c r="G291" i="39"/>
  <c r="G290" i="39"/>
  <c r="G289" i="39"/>
  <c r="G288" i="39"/>
  <c r="G287" i="39"/>
  <c r="G286" i="39"/>
  <c r="G285" i="39"/>
  <c r="G284" i="39"/>
  <c r="G283" i="39"/>
  <c r="G282" i="39"/>
  <c r="G281" i="39"/>
  <c r="G280" i="39"/>
  <c r="G279" i="39"/>
  <c r="G278" i="39"/>
  <c r="G277" i="39"/>
  <c r="G276" i="39"/>
  <c r="G275" i="39"/>
  <c r="G274" i="39"/>
  <c r="G273" i="39"/>
  <c r="G272" i="39"/>
  <c r="G271" i="39"/>
  <c r="G270" i="39"/>
  <c r="G269" i="39"/>
  <c r="G268" i="39"/>
  <c r="G267" i="39"/>
  <c r="G266" i="39"/>
  <c r="G265" i="39"/>
  <c r="G264" i="39"/>
  <c r="G263" i="39"/>
  <c r="G262" i="39"/>
  <c r="G261" i="39"/>
  <c r="G260" i="39"/>
  <c r="G259" i="39"/>
  <c r="G258" i="39"/>
  <c r="G257" i="39"/>
  <c r="G256" i="39"/>
  <c r="G255" i="39"/>
  <c r="G254" i="39"/>
  <c r="G253" i="39"/>
  <c r="G252" i="39"/>
  <c r="G251" i="39"/>
  <c r="G250" i="39"/>
  <c r="G249" i="39"/>
  <c r="G248" i="39"/>
  <c r="G247" i="39"/>
  <c r="G246" i="39"/>
  <c r="G245" i="39"/>
  <c r="G244" i="39"/>
  <c r="G243" i="39"/>
  <c r="G242" i="39"/>
  <c r="G241" i="39"/>
  <c r="G240" i="39"/>
  <c r="G239" i="39"/>
  <c r="G238" i="39"/>
  <c r="G237" i="39"/>
  <c r="G236" i="39"/>
  <c r="G235" i="39"/>
  <c r="G234" i="39"/>
  <c r="G233" i="39"/>
  <c r="G232" i="39"/>
  <c r="G231" i="39"/>
  <c r="G230" i="39"/>
  <c r="G229" i="39"/>
  <c r="G228" i="39"/>
  <c r="G227" i="39"/>
  <c r="G226" i="39"/>
  <c r="G225" i="39"/>
  <c r="G223" i="39"/>
  <c r="G222" i="39"/>
  <c r="G221" i="39"/>
  <c r="G220" i="39"/>
  <c r="G219" i="39"/>
  <c r="G218" i="39"/>
  <c r="G217" i="39"/>
  <c r="G216" i="39"/>
  <c r="G215" i="39"/>
  <c r="G214" i="39"/>
  <c r="G213" i="39"/>
  <c r="G212" i="39"/>
  <c r="G211" i="39"/>
  <c r="G210" i="39"/>
  <c r="G209" i="39"/>
  <c r="G208" i="39"/>
  <c r="G207" i="39"/>
  <c r="G206" i="39"/>
  <c r="G205" i="39"/>
  <c r="G204" i="39"/>
  <c r="G203" i="39"/>
  <c r="G202" i="39"/>
  <c r="G201" i="39"/>
  <c r="G200" i="39"/>
  <c r="G199" i="39"/>
  <c r="G198" i="39"/>
  <c r="G197" i="39"/>
  <c r="G196" i="39"/>
  <c r="G195" i="39"/>
  <c r="G194" i="39"/>
  <c r="G193" i="39"/>
  <c r="G192" i="39"/>
  <c r="G191" i="39"/>
  <c r="G190" i="39"/>
  <c r="G189" i="39"/>
  <c r="G188" i="39"/>
  <c r="G187" i="39"/>
  <c r="G186" i="39"/>
  <c r="G185" i="39"/>
  <c r="G184" i="39"/>
  <c r="G183" i="39"/>
  <c r="G182" i="39"/>
  <c r="G181" i="39"/>
  <c r="G180" i="39"/>
  <c r="G179" i="39"/>
  <c r="G178" i="39"/>
  <c r="G177" i="39"/>
  <c r="G176" i="39"/>
  <c r="G175" i="39"/>
  <c r="G174" i="39"/>
  <c r="G173" i="39"/>
  <c r="G172" i="39"/>
  <c r="G171" i="39"/>
  <c r="G170" i="39"/>
  <c r="G169" i="39"/>
  <c r="G168" i="39"/>
  <c r="G167" i="39"/>
  <c r="G166" i="39"/>
  <c r="G165" i="39"/>
  <c r="G164" i="39"/>
  <c r="G163" i="39"/>
  <c r="G162" i="39"/>
  <c r="G161" i="39"/>
  <c r="G160" i="39"/>
  <c r="G159" i="39"/>
  <c r="G158" i="39"/>
  <c r="G157" i="39"/>
  <c r="G156" i="39"/>
  <c r="G155" i="39"/>
  <c r="G154" i="39"/>
  <c r="G153" i="39"/>
  <c r="G152" i="39"/>
  <c r="G151" i="39"/>
  <c r="G150" i="39"/>
  <c r="G149" i="39"/>
  <c r="G148" i="39"/>
  <c r="G147" i="39"/>
  <c r="G146" i="39"/>
  <c r="G145" i="39"/>
  <c r="G144" i="39"/>
  <c r="G143" i="39"/>
  <c r="G142" i="39"/>
  <c r="G141" i="39"/>
  <c r="G140" i="39"/>
  <c r="G139" i="39"/>
  <c r="G138" i="39"/>
  <c r="G137" i="39"/>
  <c r="G136" i="39"/>
  <c r="G135" i="39"/>
  <c r="G134" i="39"/>
  <c r="G133" i="39"/>
  <c r="G132" i="39"/>
  <c r="G131" i="39"/>
  <c r="G130" i="39"/>
  <c r="G129" i="39"/>
  <c r="G128" i="39"/>
  <c r="G127" i="39"/>
  <c r="G126" i="39"/>
  <c r="G125" i="39"/>
  <c r="G124" i="39"/>
  <c r="G123" i="39"/>
  <c r="G122" i="39"/>
  <c r="G121" i="39"/>
  <c r="G120" i="39"/>
  <c r="G119" i="39"/>
  <c r="G118" i="39"/>
  <c r="G117" i="39"/>
  <c r="G116" i="39"/>
  <c r="G115" i="39"/>
  <c r="G114" i="39"/>
  <c r="G113" i="39"/>
  <c r="G112" i="39"/>
  <c r="G111" i="39"/>
  <c r="G110" i="39"/>
  <c r="G109" i="39"/>
  <c r="G108" i="39"/>
  <c r="G107" i="39"/>
  <c r="G106" i="39"/>
  <c r="G105" i="39"/>
  <c r="G104" i="39"/>
  <c r="G103" i="39"/>
  <c r="G102" i="39"/>
  <c r="G101" i="39"/>
  <c r="G100" i="39"/>
  <c r="G99" i="39"/>
  <c r="G98" i="39"/>
  <c r="G97" i="39"/>
  <c r="G96" i="39"/>
  <c r="G95" i="39"/>
  <c r="G94" i="39"/>
  <c r="G93" i="39"/>
  <c r="G92" i="39"/>
  <c r="G91" i="39"/>
  <c r="G90" i="39"/>
  <c r="G89" i="39"/>
  <c r="G88" i="39"/>
  <c r="G87" i="39"/>
  <c r="G86" i="39"/>
  <c r="G85" i="39"/>
  <c r="G84" i="39"/>
  <c r="G83" i="39"/>
  <c r="G82" i="39"/>
  <c r="G81" i="39"/>
  <c r="G80" i="39"/>
  <c r="G79" i="39"/>
  <c r="G78" i="39"/>
  <c r="G77" i="39"/>
  <c r="G76" i="39"/>
  <c r="G75" i="39"/>
  <c r="G74" i="39"/>
  <c r="G73" i="39"/>
  <c r="G72" i="39"/>
  <c r="G71" i="39"/>
  <c r="G70" i="39"/>
  <c r="G69" i="39"/>
  <c r="G68" i="39"/>
  <c r="G67" i="39"/>
  <c r="G66" i="39"/>
  <c r="G65" i="39"/>
  <c r="G64" i="39"/>
  <c r="G63" i="39"/>
  <c r="G62" i="39"/>
  <c r="G61" i="39"/>
  <c r="G60" i="39"/>
  <c r="G59" i="39"/>
  <c r="G58" i="39"/>
  <c r="G57" i="39"/>
  <c r="G56" i="39"/>
  <c r="G55" i="39"/>
  <c r="G54" i="39"/>
  <c r="G53" i="39"/>
  <c r="G52" i="39"/>
  <c r="G51" i="39"/>
  <c r="G50" i="39"/>
  <c r="G49" i="39"/>
  <c r="G48" i="39"/>
  <c r="G47" i="39"/>
  <c r="G46" i="39"/>
  <c r="G45" i="39"/>
  <c r="G44" i="39"/>
  <c r="G43" i="39"/>
  <c r="G42" i="39"/>
  <c r="G41" i="39"/>
  <c r="G40" i="39"/>
  <c r="G39" i="39"/>
  <c r="G38" i="39"/>
  <c r="G37" i="39"/>
  <c r="G36" i="39"/>
  <c r="G35" i="39"/>
  <c r="G34" i="39"/>
  <c r="G33" i="39"/>
  <c r="G32" i="39"/>
  <c r="G31" i="39"/>
  <c r="G30" i="39"/>
  <c r="G29" i="39"/>
  <c r="G28" i="39"/>
  <c r="G27" i="39"/>
  <c r="G26" i="39"/>
  <c r="G25" i="39"/>
  <c r="G24" i="39"/>
  <c r="G23" i="39"/>
  <c r="G22" i="39"/>
  <c r="G21" i="39"/>
  <c r="G20" i="39"/>
  <c r="G19" i="39"/>
  <c r="G18" i="39"/>
  <c r="G17" i="39"/>
  <c r="G303" i="39" l="1"/>
  <c r="G10" i="39" s="1"/>
  <c r="G11" i="39" s="1"/>
  <c r="H302" i="39" s="1"/>
  <c r="I302" i="39" s="1"/>
  <c r="H65" i="39" l="1"/>
  <c r="I65" i="39" s="1"/>
  <c r="H178" i="39"/>
  <c r="I178" i="39" s="1"/>
  <c r="H33" i="39"/>
  <c r="I33" i="39" s="1"/>
  <c r="H112" i="39"/>
  <c r="I112" i="39" s="1"/>
  <c r="H171" i="39"/>
  <c r="I171" i="39" s="1"/>
  <c r="H30" i="39"/>
  <c r="I30" i="39" s="1"/>
  <c r="H49" i="39"/>
  <c r="I49" i="39" s="1"/>
  <c r="H81" i="39"/>
  <c r="I81" i="39" s="1"/>
  <c r="H146" i="39"/>
  <c r="I146" i="39" s="1"/>
  <c r="H84" i="39"/>
  <c r="I84" i="39" s="1"/>
  <c r="H229" i="39"/>
  <c r="I229" i="39" s="1"/>
  <c r="H22" i="39"/>
  <c r="I22" i="39" s="1"/>
  <c r="H25" i="39"/>
  <c r="I25" i="39" s="1"/>
  <c r="H41" i="39"/>
  <c r="I41" i="39" s="1"/>
  <c r="H57" i="39"/>
  <c r="I57" i="39" s="1"/>
  <c r="H73" i="39"/>
  <c r="I73" i="39" s="1"/>
  <c r="H95" i="39"/>
  <c r="I95" i="39" s="1"/>
  <c r="H129" i="39"/>
  <c r="I129" i="39" s="1"/>
  <c r="H162" i="39"/>
  <c r="I162" i="39" s="1"/>
  <c r="H52" i="39"/>
  <c r="I52" i="39" s="1"/>
  <c r="H115" i="39"/>
  <c r="I115" i="39" s="1"/>
  <c r="H238" i="39"/>
  <c r="I238" i="39" s="1"/>
  <c r="H293" i="39"/>
  <c r="I293" i="39" s="1"/>
  <c r="H18" i="39"/>
  <c r="I18" i="39" s="1"/>
  <c r="H26" i="39"/>
  <c r="I26" i="39" s="1"/>
  <c r="H21" i="39"/>
  <c r="I21" i="39" s="1"/>
  <c r="H29" i="39"/>
  <c r="I29" i="39" s="1"/>
  <c r="H37" i="39"/>
  <c r="I37" i="39" s="1"/>
  <c r="H45" i="39"/>
  <c r="I45" i="39" s="1"/>
  <c r="H53" i="39"/>
  <c r="I53" i="39" s="1"/>
  <c r="H61" i="39"/>
  <c r="I61" i="39" s="1"/>
  <c r="H69" i="39"/>
  <c r="I69" i="39" s="1"/>
  <c r="H77" i="39"/>
  <c r="I77" i="39" s="1"/>
  <c r="H87" i="39"/>
  <c r="I87" i="39" s="1"/>
  <c r="H103" i="39"/>
  <c r="I103" i="39" s="1"/>
  <c r="H121" i="39"/>
  <c r="I121" i="39" s="1"/>
  <c r="H138" i="39"/>
  <c r="I138" i="39" s="1"/>
  <c r="H154" i="39"/>
  <c r="I154" i="39" s="1"/>
  <c r="H170" i="39"/>
  <c r="I170" i="39" s="1"/>
  <c r="H38" i="39"/>
  <c r="I38" i="39" s="1"/>
  <c r="H68" i="39"/>
  <c r="I68" i="39" s="1"/>
  <c r="H100" i="39"/>
  <c r="I100" i="39" s="1"/>
  <c r="H139" i="39"/>
  <c r="I139" i="39" s="1"/>
  <c r="H204" i="39"/>
  <c r="I204" i="39" s="1"/>
  <c r="H199" i="39"/>
  <c r="I199" i="39" s="1"/>
  <c r="H261" i="39"/>
  <c r="I261" i="39" s="1"/>
  <c r="H272" i="39"/>
  <c r="I272" i="39" s="1"/>
  <c r="H17" i="39"/>
  <c r="H20" i="39"/>
  <c r="I20" i="39" s="1"/>
  <c r="H24" i="39"/>
  <c r="I24" i="39" s="1"/>
  <c r="H28" i="39"/>
  <c r="I28" i="39" s="1"/>
  <c r="H19" i="39"/>
  <c r="I19" i="39" s="1"/>
  <c r="H23" i="39"/>
  <c r="I23" i="39" s="1"/>
  <c r="H27" i="39"/>
  <c r="I27" i="39" s="1"/>
  <c r="H31" i="39"/>
  <c r="I31" i="39" s="1"/>
  <c r="H35" i="39"/>
  <c r="I35" i="39" s="1"/>
  <c r="H39" i="39"/>
  <c r="I39" i="39" s="1"/>
  <c r="H43" i="39"/>
  <c r="I43" i="39" s="1"/>
  <c r="H47" i="39"/>
  <c r="I47" i="39" s="1"/>
  <c r="H51" i="39"/>
  <c r="I51" i="39" s="1"/>
  <c r="H55" i="39"/>
  <c r="I55" i="39" s="1"/>
  <c r="H59" i="39"/>
  <c r="I59" i="39" s="1"/>
  <c r="H63" i="39"/>
  <c r="I63" i="39" s="1"/>
  <c r="H67" i="39"/>
  <c r="I67" i="39" s="1"/>
  <c r="H71" i="39"/>
  <c r="I71" i="39" s="1"/>
  <c r="H75" i="39"/>
  <c r="I75" i="39" s="1"/>
  <c r="H79" i="39"/>
  <c r="I79" i="39" s="1"/>
  <c r="H83" i="39"/>
  <c r="I83" i="39" s="1"/>
  <c r="H91" i="39"/>
  <c r="I91" i="39" s="1"/>
  <c r="H99" i="39"/>
  <c r="I99" i="39" s="1"/>
  <c r="H108" i="39"/>
  <c r="I108" i="39" s="1"/>
  <c r="H116" i="39"/>
  <c r="I116" i="39" s="1"/>
  <c r="H125" i="39"/>
  <c r="I125" i="39" s="1"/>
  <c r="H133" i="39"/>
  <c r="I133" i="39" s="1"/>
  <c r="H142" i="39"/>
  <c r="I142" i="39" s="1"/>
  <c r="H150" i="39"/>
  <c r="I150" i="39" s="1"/>
  <c r="H158" i="39"/>
  <c r="I158" i="39" s="1"/>
  <c r="H166" i="39"/>
  <c r="I166" i="39" s="1"/>
  <c r="H174" i="39"/>
  <c r="I174" i="39" s="1"/>
  <c r="H34" i="39"/>
  <c r="I34" i="39" s="1"/>
  <c r="H44" i="39"/>
  <c r="I44" i="39" s="1"/>
  <c r="H60" i="39"/>
  <c r="I60" i="39" s="1"/>
  <c r="H76" i="39"/>
  <c r="I76" i="39" s="1"/>
  <c r="H92" i="39"/>
  <c r="I92" i="39" s="1"/>
  <c r="H107" i="39"/>
  <c r="I107" i="39" s="1"/>
  <c r="H124" i="39"/>
  <c r="I124" i="39" s="1"/>
  <c r="H155" i="39"/>
  <c r="I155" i="39" s="1"/>
  <c r="H188" i="39"/>
  <c r="I188" i="39" s="1"/>
  <c r="H221" i="39"/>
  <c r="I221" i="39" s="1"/>
  <c r="H183" i="39"/>
  <c r="I183" i="39" s="1"/>
  <c r="H214" i="39"/>
  <c r="I214" i="39" s="1"/>
  <c r="H245" i="39"/>
  <c r="I245" i="39" s="1"/>
  <c r="H277" i="39"/>
  <c r="I277" i="39" s="1"/>
  <c r="H256" i="39"/>
  <c r="I256" i="39" s="1"/>
  <c r="H288" i="39"/>
  <c r="I288" i="39" s="1"/>
  <c r="H85" i="39"/>
  <c r="I85" i="39" s="1"/>
  <c r="H89" i="39"/>
  <c r="I89" i="39" s="1"/>
  <c r="H93" i="39"/>
  <c r="I93" i="39" s="1"/>
  <c r="H97" i="39"/>
  <c r="I97" i="39" s="1"/>
  <c r="H101" i="39"/>
  <c r="I101" i="39" s="1"/>
  <c r="H105" i="39"/>
  <c r="I105" i="39" s="1"/>
  <c r="H110" i="39"/>
  <c r="I110" i="39" s="1"/>
  <c r="H114" i="39"/>
  <c r="I114" i="39" s="1"/>
  <c r="H118" i="39"/>
  <c r="I118" i="39" s="1"/>
  <c r="H123" i="39"/>
  <c r="I123" i="39" s="1"/>
  <c r="H127" i="39"/>
  <c r="I127" i="39" s="1"/>
  <c r="H131" i="39"/>
  <c r="I131" i="39" s="1"/>
  <c r="H136" i="39"/>
  <c r="I136" i="39" s="1"/>
  <c r="H140" i="39"/>
  <c r="I140" i="39" s="1"/>
  <c r="H144" i="39"/>
  <c r="I144" i="39" s="1"/>
  <c r="H148" i="39"/>
  <c r="I148" i="39" s="1"/>
  <c r="H152" i="39"/>
  <c r="I152" i="39" s="1"/>
  <c r="H156" i="39"/>
  <c r="I156" i="39" s="1"/>
  <c r="H160" i="39"/>
  <c r="I160" i="39" s="1"/>
  <c r="H164" i="39"/>
  <c r="I164" i="39" s="1"/>
  <c r="H168" i="39"/>
  <c r="I168" i="39" s="1"/>
  <c r="H172" i="39"/>
  <c r="I172" i="39" s="1"/>
  <c r="H176" i="39"/>
  <c r="I176" i="39" s="1"/>
  <c r="H32" i="39"/>
  <c r="I32" i="39" s="1"/>
  <c r="H36" i="39"/>
  <c r="I36" i="39" s="1"/>
  <c r="H40" i="39"/>
  <c r="I40" i="39" s="1"/>
  <c r="H48" i="39"/>
  <c r="I48" i="39" s="1"/>
  <c r="H56" i="39"/>
  <c r="I56" i="39" s="1"/>
  <c r="H64" i="39"/>
  <c r="I64" i="39" s="1"/>
  <c r="H72" i="39"/>
  <c r="I72" i="39" s="1"/>
  <c r="H80" i="39"/>
  <c r="I80" i="39" s="1"/>
  <c r="H88" i="39"/>
  <c r="I88" i="39" s="1"/>
  <c r="H96" i="39"/>
  <c r="I96" i="39" s="1"/>
  <c r="H104" i="39"/>
  <c r="I104" i="39" s="1"/>
  <c r="H111" i="39"/>
  <c r="I111" i="39" s="1"/>
  <c r="H119" i="39"/>
  <c r="I119" i="39" s="1"/>
  <c r="H132" i="39"/>
  <c r="I132" i="39" s="1"/>
  <c r="H147" i="39"/>
  <c r="I147" i="39" s="1"/>
  <c r="H163" i="39"/>
  <c r="I163" i="39" s="1"/>
  <c r="H180" i="39"/>
  <c r="I180" i="39" s="1"/>
  <c r="H196" i="39"/>
  <c r="I196" i="39" s="1"/>
  <c r="H213" i="39"/>
  <c r="I213" i="39" s="1"/>
  <c r="H230" i="39"/>
  <c r="I230" i="39" s="1"/>
  <c r="H246" i="39"/>
  <c r="I246" i="39" s="1"/>
  <c r="H191" i="39"/>
  <c r="I191" i="39" s="1"/>
  <c r="H206" i="39"/>
  <c r="I206" i="39" s="1"/>
  <c r="H222" i="39"/>
  <c r="I222" i="39" s="1"/>
  <c r="H237" i="39"/>
  <c r="I237" i="39" s="1"/>
  <c r="H253" i="39"/>
  <c r="I253" i="39" s="1"/>
  <c r="H269" i="39"/>
  <c r="I269" i="39" s="1"/>
  <c r="H285" i="39"/>
  <c r="I285" i="39" s="1"/>
  <c r="H301" i="39"/>
  <c r="I301" i="39" s="1"/>
  <c r="H264" i="39"/>
  <c r="I264" i="39" s="1"/>
  <c r="H280" i="39"/>
  <c r="I280" i="39" s="1"/>
  <c r="H296" i="39"/>
  <c r="I296" i="39" s="1"/>
  <c r="H42" i="39"/>
  <c r="I42" i="39" s="1"/>
  <c r="H46" i="39"/>
  <c r="I46" i="39" s="1"/>
  <c r="H50" i="39"/>
  <c r="I50" i="39" s="1"/>
  <c r="H54" i="39"/>
  <c r="I54" i="39" s="1"/>
  <c r="H58" i="39"/>
  <c r="I58" i="39" s="1"/>
  <c r="H62" i="39"/>
  <c r="I62" i="39" s="1"/>
  <c r="H66" i="39"/>
  <c r="I66" i="39" s="1"/>
  <c r="H70" i="39"/>
  <c r="I70" i="39" s="1"/>
  <c r="H74" i="39"/>
  <c r="I74" i="39" s="1"/>
  <c r="H78" i="39"/>
  <c r="I78" i="39" s="1"/>
  <c r="H82" i="39"/>
  <c r="I82" i="39" s="1"/>
  <c r="H86" i="39"/>
  <c r="I86" i="39" s="1"/>
  <c r="H90" i="39"/>
  <c r="I90" i="39" s="1"/>
  <c r="H94" i="39"/>
  <c r="I94" i="39" s="1"/>
  <c r="H98" i="39"/>
  <c r="I98" i="39" s="1"/>
  <c r="H102" i="39"/>
  <c r="I102" i="39" s="1"/>
  <c r="H106" i="39"/>
  <c r="I106" i="39" s="1"/>
  <c r="H109" i="39"/>
  <c r="I109" i="39" s="1"/>
  <c r="H113" i="39"/>
  <c r="I113" i="39" s="1"/>
  <c r="H117" i="39"/>
  <c r="I117" i="39" s="1"/>
  <c r="H120" i="39"/>
  <c r="I120" i="39" s="1"/>
  <c r="H128" i="39"/>
  <c r="I128" i="39" s="1"/>
  <c r="H135" i="39"/>
  <c r="I135" i="39" s="1"/>
  <c r="H143" i="39"/>
  <c r="I143" i="39" s="1"/>
  <c r="H151" i="39"/>
  <c r="I151" i="39" s="1"/>
  <c r="H159" i="39"/>
  <c r="I159" i="39" s="1"/>
  <c r="H167" i="39"/>
  <c r="I167" i="39" s="1"/>
  <c r="H175" i="39"/>
  <c r="I175" i="39" s="1"/>
  <c r="H184" i="39"/>
  <c r="I184" i="39" s="1"/>
  <c r="H192" i="39"/>
  <c r="I192" i="39" s="1"/>
  <c r="H200" i="39"/>
  <c r="I200" i="39" s="1"/>
  <c r="H209" i="39"/>
  <c r="I209" i="39" s="1"/>
  <c r="H217" i="39"/>
  <c r="I217" i="39" s="1"/>
  <c r="H226" i="39"/>
  <c r="I226" i="39" s="1"/>
  <c r="H234" i="39"/>
  <c r="I234" i="39" s="1"/>
  <c r="H242" i="39"/>
  <c r="I242" i="39" s="1"/>
  <c r="H179" i="39"/>
  <c r="I179" i="39" s="1"/>
  <c r="H187" i="39"/>
  <c r="I187" i="39" s="1"/>
  <c r="H195" i="39"/>
  <c r="I195" i="39" s="1"/>
  <c r="H203" i="39"/>
  <c r="I203" i="39" s="1"/>
  <c r="H210" i="39"/>
  <c r="I210" i="39" s="1"/>
  <c r="H218" i="39"/>
  <c r="I218" i="39" s="1"/>
  <c r="H225" i="39"/>
  <c r="I225" i="39" s="1"/>
  <c r="H233" i="39"/>
  <c r="I233" i="39" s="1"/>
  <c r="H241" i="39"/>
  <c r="I241" i="39" s="1"/>
  <c r="H249" i="39"/>
  <c r="I249" i="39" s="1"/>
  <c r="H257" i="39"/>
  <c r="I257" i="39" s="1"/>
  <c r="H265" i="39"/>
  <c r="I265" i="39" s="1"/>
  <c r="H273" i="39"/>
  <c r="I273" i="39" s="1"/>
  <c r="H281" i="39"/>
  <c r="I281" i="39" s="1"/>
  <c r="H289" i="39"/>
  <c r="I289" i="39" s="1"/>
  <c r="H297" i="39"/>
  <c r="I297" i="39" s="1"/>
  <c r="H252" i="39"/>
  <c r="I252" i="39" s="1"/>
  <c r="H260" i="39"/>
  <c r="I260" i="39" s="1"/>
  <c r="H268" i="39"/>
  <c r="I268" i="39" s="1"/>
  <c r="H276" i="39"/>
  <c r="I276" i="39" s="1"/>
  <c r="H284" i="39"/>
  <c r="I284" i="39" s="1"/>
  <c r="H292" i="39"/>
  <c r="I292" i="39" s="1"/>
  <c r="H300" i="39"/>
  <c r="I300" i="39" s="1"/>
  <c r="H122" i="39"/>
  <c r="I122" i="39" s="1"/>
  <c r="H126" i="39"/>
  <c r="I126" i="39" s="1"/>
  <c r="H130" i="39"/>
  <c r="I130" i="39" s="1"/>
  <c r="H134" i="39"/>
  <c r="I134" i="39" s="1"/>
  <c r="H137" i="39"/>
  <c r="I137" i="39" s="1"/>
  <c r="H141" i="39"/>
  <c r="I141" i="39" s="1"/>
  <c r="H145" i="39"/>
  <c r="I145" i="39" s="1"/>
  <c r="H149" i="39"/>
  <c r="I149" i="39" s="1"/>
  <c r="H153" i="39"/>
  <c r="I153" i="39" s="1"/>
  <c r="H157" i="39"/>
  <c r="I157" i="39" s="1"/>
  <c r="H161" i="39"/>
  <c r="I161" i="39" s="1"/>
  <c r="H165" i="39"/>
  <c r="I165" i="39" s="1"/>
  <c r="H169" i="39"/>
  <c r="I169" i="39" s="1"/>
  <c r="H173" i="39"/>
  <c r="I173" i="39" s="1"/>
  <c r="H177" i="39"/>
  <c r="I177" i="39" s="1"/>
  <c r="H182" i="39"/>
  <c r="I182" i="39" s="1"/>
  <c r="H186" i="39"/>
  <c r="I186" i="39" s="1"/>
  <c r="H190" i="39"/>
  <c r="I190" i="39" s="1"/>
  <c r="H194" i="39"/>
  <c r="I194" i="39" s="1"/>
  <c r="H198" i="39"/>
  <c r="I198" i="39" s="1"/>
  <c r="H202" i="39"/>
  <c r="I202" i="39" s="1"/>
  <c r="H207" i="39"/>
  <c r="I207" i="39" s="1"/>
  <c r="H211" i="39"/>
  <c r="I211" i="39" s="1"/>
  <c r="H215" i="39"/>
  <c r="I215" i="39" s="1"/>
  <c r="H219" i="39"/>
  <c r="I219" i="39" s="1"/>
  <c r="H224" i="39"/>
  <c r="I224" i="39" s="1"/>
  <c r="H228" i="39"/>
  <c r="I228" i="39" s="1"/>
  <c r="H232" i="39"/>
  <c r="I232" i="39" s="1"/>
  <c r="H236" i="39"/>
  <c r="I236" i="39" s="1"/>
  <c r="H240" i="39"/>
  <c r="I240" i="39" s="1"/>
  <c r="H244" i="39"/>
  <c r="I244" i="39" s="1"/>
  <c r="H248" i="39"/>
  <c r="I248" i="39" s="1"/>
  <c r="H181" i="39"/>
  <c r="I181" i="39" s="1"/>
  <c r="H185" i="39"/>
  <c r="I185" i="39" s="1"/>
  <c r="H189" i="39"/>
  <c r="I189" i="39" s="1"/>
  <c r="H193" i="39"/>
  <c r="I193" i="39" s="1"/>
  <c r="H197" i="39"/>
  <c r="I197" i="39" s="1"/>
  <c r="H201" i="39"/>
  <c r="I201" i="39" s="1"/>
  <c r="H205" i="39"/>
  <c r="I205" i="39" s="1"/>
  <c r="H208" i="39"/>
  <c r="I208" i="39" s="1"/>
  <c r="H212" i="39"/>
  <c r="I212" i="39" s="1"/>
  <c r="H216" i="39"/>
  <c r="I216" i="39" s="1"/>
  <c r="H220" i="39"/>
  <c r="I220" i="39" s="1"/>
  <c r="H223" i="39"/>
  <c r="I223" i="39" s="1"/>
  <c r="H227" i="39"/>
  <c r="I227" i="39" s="1"/>
  <c r="H231" i="39"/>
  <c r="I231" i="39" s="1"/>
  <c r="H235" i="39"/>
  <c r="I235" i="39" s="1"/>
  <c r="H239" i="39"/>
  <c r="I239" i="39" s="1"/>
  <c r="H243" i="39"/>
  <c r="I243" i="39" s="1"/>
  <c r="H247" i="39"/>
  <c r="I247" i="39" s="1"/>
  <c r="H251" i="39"/>
  <c r="I251" i="39" s="1"/>
  <c r="H255" i="39"/>
  <c r="I255" i="39" s="1"/>
  <c r="H259" i="39"/>
  <c r="I259" i="39" s="1"/>
  <c r="H263" i="39"/>
  <c r="I263" i="39" s="1"/>
  <c r="H267" i="39"/>
  <c r="I267" i="39" s="1"/>
  <c r="H271" i="39"/>
  <c r="I271" i="39" s="1"/>
  <c r="H275" i="39"/>
  <c r="I275" i="39" s="1"/>
  <c r="H279" i="39"/>
  <c r="I279" i="39" s="1"/>
  <c r="H283" i="39"/>
  <c r="I283" i="39" s="1"/>
  <c r="H287" i="39"/>
  <c r="I287" i="39" s="1"/>
  <c r="H291" i="39"/>
  <c r="I291" i="39" s="1"/>
  <c r="H295" i="39"/>
  <c r="I295" i="39" s="1"/>
  <c r="H299" i="39"/>
  <c r="I299" i="39" s="1"/>
  <c r="H250" i="39"/>
  <c r="I250" i="39" s="1"/>
  <c r="H254" i="39"/>
  <c r="I254" i="39" s="1"/>
  <c r="H258" i="39"/>
  <c r="I258" i="39" s="1"/>
  <c r="H262" i="39"/>
  <c r="I262" i="39" s="1"/>
  <c r="H266" i="39"/>
  <c r="I266" i="39" s="1"/>
  <c r="H270" i="39"/>
  <c r="I270" i="39" s="1"/>
  <c r="H274" i="39"/>
  <c r="I274" i="39" s="1"/>
  <c r="H278" i="39"/>
  <c r="I278" i="39" s="1"/>
  <c r="H282" i="39"/>
  <c r="I282" i="39" s="1"/>
  <c r="H286" i="39"/>
  <c r="I286" i="39" s="1"/>
  <c r="H290" i="39"/>
  <c r="I290" i="39" s="1"/>
  <c r="H294" i="39"/>
  <c r="I294" i="39" s="1"/>
  <c r="H298" i="39"/>
  <c r="I298" i="39" s="1"/>
  <c r="I17" i="39"/>
  <c r="I303" i="39" l="1"/>
  <c r="H303" i="39"/>
  <c r="N32" i="36" l="1"/>
  <c r="L32" i="36"/>
  <c r="H31" i="36"/>
  <c r="I31" i="36" s="1"/>
  <c r="G31" i="36"/>
  <c r="H310" i="36"/>
  <c r="C310" i="36"/>
  <c r="G309" i="36"/>
  <c r="I309" i="36" s="1"/>
  <c r="G308" i="36"/>
  <c r="I308" i="36" s="1"/>
  <c r="F308" i="36"/>
  <c r="E308" i="36"/>
  <c r="E310" i="36" s="1"/>
  <c r="G307" i="36"/>
  <c r="G310" i="36" s="1"/>
  <c r="F307" i="36"/>
  <c r="F310" i="36" s="1"/>
  <c r="F306" i="36"/>
  <c r="E306" i="36"/>
  <c r="C304" i="36"/>
  <c r="G303" i="36"/>
  <c r="G302" i="36"/>
  <c r="G301" i="36"/>
  <c r="G300" i="36"/>
  <c r="G299" i="36"/>
  <c r="G298" i="36"/>
  <c r="G297" i="36"/>
  <c r="G296" i="36"/>
  <c r="G295" i="36"/>
  <c r="G294" i="36"/>
  <c r="G293" i="36"/>
  <c r="G292" i="36"/>
  <c r="G291" i="36"/>
  <c r="G290" i="36"/>
  <c r="G289" i="36"/>
  <c r="G288" i="36"/>
  <c r="G287" i="36"/>
  <c r="G286" i="36"/>
  <c r="G285" i="36"/>
  <c r="G284" i="36"/>
  <c r="G283" i="36"/>
  <c r="G282" i="36"/>
  <c r="G281" i="36"/>
  <c r="G280" i="36"/>
  <c r="G279" i="36"/>
  <c r="G278" i="36"/>
  <c r="G277" i="36"/>
  <c r="G276" i="36"/>
  <c r="G275" i="36"/>
  <c r="G274" i="36"/>
  <c r="G273" i="36"/>
  <c r="G272" i="36"/>
  <c r="G271" i="36"/>
  <c r="G270" i="36"/>
  <c r="G269" i="36"/>
  <c r="G268" i="36"/>
  <c r="G267" i="36"/>
  <c r="G266" i="36"/>
  <c r="G265" i="36"/>
  <c r="G264" i="36"/>
  <c r="G263" i="36"/>
  <c r="G262" i="36"/>
  <c r="G261" i="36"/>
  <c r="G260" i="36"/>
  <c r="G259" i="36"/>
  <c r="G258" i="36"/>
  <c r="G257" i="36"/>
  <c r="G256" i="36"/>
  <c r="G255" i="36"/>
  <c r="G254" i="36"/>
  <c r="G253" i="36"/>
  <c r="G252" i="36"/>
  <c r="G251" i="36"/>
  <c r="G250" i="36"/>
  <c r="G249" i="36"/>
  <c r="G248" i="36"/>
  <c r="G247" i="36"/>
  <c r="G246" i="36"/>
  <c r="G245" i="36"/>
  <c r="G244" i="36"/>
  <c r="G243" i="36"/>
  <c r="G242" i="36"/>
  <c r="G241" i="36"/>
  <c r="G240" i="36"/>
  <c r="G239" i="36"/>
  <c r="G238" i="36"/>
  <c r="G237" i="36"/>
  <c r="G236" i="36"/>
  <c r="G235" i="36"/>
  <c r="G234" i="36"/>
  <c r="G233" i="36"/>
  <c r="G232" i="36"/>
  <c r="G231" i="36"/>
  <c r="G230" i="36"/>
  <c r="G229" i="36"/>
  <c r="G228" i="36"/>
  <c r="G227" i="36"/>
  <c r="G226" i="36"/>
  <c r="G225" i="36"/>
  <c r="G224" i="36"/>
  <c r="G223" i="36"/>
  <c r="G222" i="36"/>
  <c r="G221" i="36"/>
  <c r="G220" i="36"/>
  <c r="G219" i="36"/>
  <c r="G218" i="36"/>
  <c r="G217" i="36"/>
  <c r="G216" i="36"/>
  <c r="G215" i="36"/>
  <c r="G214" i="36"/>
  <c r="G213" i="36"/>
  <c r="G212" i="36"/>
  <c r="G211" i="36"/>
  <c r="G210" i="36"/>
  <c r="G209" i="36"/>
  <c r="G208" i="36"/>
  <c r="G207" i="36"/>
  <c r="Q205" i="36"/>
  <c r="G206" i="36"/>
  <c r="G205" i="36"/>
  <c r="G204" i="36"/>
  <c r="G203" i="36"/>
  <c r="G202" i="36"/>
  <c r="G201" i="36"/>
  <c r="G200" i="36"/>
  <c r="G199" i="36"/>
  <c r="G198" i="36"/>
  <c r="G196" i="36"/>
  <c r="G195" i="36"/>
  <c r="G194" i="36"/>
  <c r="G193" i="36"/>
  <c r="G192" i="36"/>
  <c r="G191" i="36"/>
  <c r="G190" i="36"/>
  <c r="G189" i="36"/>
  <c r="G188" i="36"/>
  <c r="G187" i="36"/>
  <c r="G186" i="36"/>
  <c r="G185" i="36"/>
  <c r="G184" i="36"/>
  <c r="G183" i="36"/>
  <c r="G182" i="36"/>
  <c r="G181" i="36"/>
  <c r="G180" i="36"/>
  <c r="G179" i="36"/>
  <c r="G178" i="36"/>
  <c r="G177" i="36"/>
  <c r="G176" i="36"/>
  <c r="G175" i="36"/>
  <c r="G174" i="36"/>
  <c r="G173" i="36"/>
  <c r="G172" i="36"/>
  <c r="G171" i="36"/>
  <c r="G170" i="36"/>
  <c r="G169" i="36"/>
  <c r="G168" i="36"/>
  <c r="G167" i="36"/>
  <c r="G166" i="36"/>
  <c r="G165" i="36"/>
  <c r="G164" i="36"/>
  <c r="G163" i="36"/>
  <c r="G162" i="36"/>
  <c r="G161" i="36"/>
  <c r="G160" i="36"/>
  <c r="G159" i="36"/>
  <c r="G158" i="36"/>
  <c r="G157" i="36"/>
  <c r="G156" i="36"/>
  <c r="G155" i="36"/>
  <c r="G154" i="36"/>
  <c r="G153" i="36"/>
  <c r="G152" i="36"/>
  <c r="G151" i="36"/>
  <c r="G150" i="36"/>
  <c r="G149" i="36"/>
  <c r="G148" i="36"/>
  <c r="G147" i="36"/>
  <c r="G146" i="36"/>
  <c r="G145" i="36"/>
  <c r="G144" i="36"/>
  <c r="G143" i="36"/>
  <c r="G142" i="36"/>
  <c r="G141" i="36"/>
  <c r="G140" i="36"/>
  <c r="G139" i="36"/>
  <c r="G138" i="36"/>
  <c r="G137" i="36"/>
  <c r="G136" i="36"/>
  <c r="R134" i="36"/>
  <c r="G135" i="36"/>
  <c r="G134" i="36"/>
  <c r="G133" i="36"/>
  <c r="G132" i="36"/>
  <c r="G131" i="36"/>
  <c r="G130" i="36"/>
  <c r="G129" i="36"/>
  <c r="G128" i="36"/>
  <c r="G127" i="36"/>
  <c r="G126" i="36"/>
  <c r="G124" i="36"/>
  <c r="G123" i="36"/>
  <c r="G122" i="36"/>
  <c r="G121" i="36"/>
  <c r="R119" i="36"/>
  <c r="G120" i="36"/>
  <c r="G119" i="36"/>
  <c r="G118" i="36"/>
  <c r="G117" i="36"/>
  <c r="G116" i="36"/>
  <c r="G115" i="36"/>
  <c r="G114" i="36"/>
  <c r="G113" i="36"/>
  <c r="G112" i="36"/>
  <c r="G111" i="36"/>
  <c r="G110" i="36"/>
  <c r="G109" i="36"/>
  <c r="G108" i="36"/>
  <c r="U106" i="36"/>
  <c r="G107" i="36"/>
  <c r="G106" i="36"/>
  <c r="G105" i="36"/>
  <c r="G104" i="36"/>
  <c r="G103" i="36"/>
  <c r="G102" i="36"/>
  <c r="G101" i="36"/>
  <c r="G99" i="36"/>
  <c r="G98" i="36"/>
  <c r="G97" i="36"/>
  <c r="G96" i="36"/>
  <c r="F95" i="36"/>
  <c r="G95" i="36" s="1"/>
  <c r="G94" i="36"/>
  <c r="G93" i="36"/>
  <c r="G92" i="36"/>
  <c r="G91" i="36"/>
  <c r="G90" i="36"/>
  <c r="G89" i="36"/>
  <c r="G88" i="36"/>
  <c r="G87" i="36"/>
  <c r="G86" i="36"/>
  <c r="G85" i="36"/>
  <c r="G84" i="36"/>
  <c r="G83" i="36"/>
  <c r="G82" i="36"/>
  <c r="G81" i="36"/>
  <c r="G80" i="36"/>
  <c r="G79" i="36"/>
  <c r="G78" i="36"/>
  <c r="G77" i="36"/>
  <c r="G76" i="36"/>
  <c r="G75" i="36"/>
  <c r="G74" i="36"/>
  <c r="G73" i="36"/>
  <c r="G72" i="36"/>
  <c r="G71" i="36"/>
  <c r="G70" i="36"/>
  <c r="G69" i="36"/>
  <c r="G68" i="36"/>
  <c r="G67" i="36"/>
  <c r="G66" i="36"/>
  <c r="G65" i="36"/>
  <c r="G64" i="36"/>
  <c r="G63" i="36"/>
  <c r="G62" i="36"/>
  <c r="G61" i="36"/>
  <c r="G60" i="36"/>
  <c r="G59" i="36"/>
  <c r="G58" i="36"/>
  <c r="G57" i="36"/>
  <c r="G56" i="36"/>
  <c r="G55" i="36"/>
  <c r="G54" i="36"/>
  <c r="G53" i="36"/>
  <c r="G52" i="36"/>
  <c r="G51" i="36"/>
  <c r="G50" i="36"/>
  <c r="G49" i="36"/>
  <c r="G48" i="36"/>
  <c r="G47" i="36"/>
  <c r="G46" i="36"/>
  <c r="G45" i="36"/>
  <c r="G44" i="36"/>
  <c r="G43" i="36"/>
  <c r="G42" i="36"/>
  <c r="G41" i="36"/>
  <c r="G40" i="36"/>
  <c r="G39" i="36"/>
  <c r="G38" i="36"/>
  <c r="G37" i="36"/>
  <c r="G36" i="36"/>
  <c r="G35" i="36"/>
  <c r="G34" i="36"/>
  <c r="G33" i="36"/>
  <c r="G32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304" i="36" l="1"/>
  <c r="G10" i="36" s="1"/>
  <c r="G11" i="36" s="1"/>
  <c r="H303" i="36" s="1"/>
  <c r="I303" i="36" s="1"/>
  <c r="H273" i="36"/>
  <c r="H296" i="36"/>
  <c r="H264" i="36"/>
  <c r="H236" i="36"/>
  <c r="H247" i="36"/>
  <c r="H231" i="36"/>
  <c r="H214" i="36"/>
  <c r="H199" i="36"/>
  <c r="I199" i="36" s="1"/>
  <c r="H192" i="36"/>
  <c r="H215" i="36"/>
  <c r="H206" i="36"/>
  <c r="H198" i="36"/>
  <c r="H184" i="36"/>
  <c r="H176" i="36"/>
  <c r="H168" i="36"/>
  <c r="H160" i="36"/>
  <c r="H152" i="36"/>
  <c r="H144" i="36"/>
  <c r="H136" i="36"/>
  <c r="H129" i="36"/>
  <c r="H122" i="36"/>
  <c r="H113" i="36"/>
  <c r="H104" i="36"/>
  <c r="H97" i="36"/>
  <c r="H90" i="36"/>
  <c r="H82" i="36"/>
  <c r="H74" i="36"/>
  <c r="H66" i="36"/>
  <c r="H58" i="36"/>
  <c r="H193" i="36"/>
  <c r="H185" i="36"/>
  <c r="H177" i="36"/>
  <c r="H169" i="36"/>
  <c r="H161" i="36"/>
  <c r="H153" i="36"/>
  <c r="H145" i="36"/>
  <c r="H137" i="36"/>
  <c r="H128" i="36"/>
  <c r="H123" i="36"/>
  <c r="H120" i="36"/>
  <c r="H116" i="36"/>
  <c r="H112" i="36"/>
  <c r="I112" i="36" s="1"/>
  <c r="H108" i="36"/>
  <c r="I108" i="36" s="1"/>
  <c r="H105" i="36"/>
  <c r="I105" i="36" s="1"/>
  <c r="H101" i="36"/>
  <c r="I101" i="36" s="1"/>
  <c r="H96" i="36"/>
  <c r="I96" i="36" s="1"/>
  <c r="H91" i="36"/>
  <c r="H87" i="36"/>
  <c r="H83" i="36"/>
  <c r="H79" i="36"/>
  <c r="H75" i="36"/>
  <c r="H71" i="36"/>
  <c r="H67" i="36"/>
  <c r="H63" i="36"/>
  <c r="H59" i="36"/>
  <c r="H55" i="36"/>
  <c r="I55" i="36" s="1"/>
  <c r="H51" i="36"/>
  <c r="I51" i="36" s="1"/>
  <c r="H47" i="36"/>
  <c r="I47" i="36" s="1"/>
  <c r="H45" i="36"/>
  <c r="H43" i="36"/>
  <c r="I43" i="36" s="1"/>
  <c r="H41" i="36"/>
  <c r="H39" i="36"/>
  <c r="I39" i="36" s="1"/>
  <c r="H37" i="36"/>
  <c r="H35" i="36"/>
  <c r="I35" i="36" s="1"/>
  <c r="H33" i="36"/>
  <c r="H30" i="36"/>
  <c r="I30" i="36" s="1"/>
  <c r="H28" i="36"/>
  <c r="I28" i="36" s="1"/>
  <c r="H26" i="36"/>
  <c r="I26" i="36" s="1"/>
  <c r="H24" i="36"/>
  <c r="I24" i="36" s="1"/>
  <c r="H22" i="36"/>
  <c r="I22" i="36" s="1"/>
  <c r="H20" i="36"/>
  <c r="I20" i="36" s="1"/>
  <c r="H18" i="36"/>
  <c r="I18" i="36" s="1"/>
  <c r="H17" i="36"/>
  <c r="H54" i="36"/>
  <c r="I54" i="36" s="1"/>
  <c r="H52" i="36"/>
  <c r="I52" i="36" s="1"/>
  <c r="H50" i="36"/>
  <c r="I50" i="36" s="1"/>
  <c r="H48" i="36"/>
  <c r="I48" i="36" s="1"/>
  <c r="H46" i="36"/>
  <c r="I46" i="36" s="1"/>
  <c r="H44" i="36"/>
  <c r="I44" i="36" s="1"/>
  <c r="H42" i="36"/>
  <c r="I42" i="36" s="1"/>
  <c r="H40" i="36"/>
  <c r="I40" i="36" s="1"/>
  <c r="H38" i="36"/>
  <c r="I38" i="36" s="1"/>
  <c r="H36" i="36"/>
  <c r="I36" i="36" s="1"/>
  <c r="H34" i="36"/>
  <c r="I34" i="36" s="1"/>
  <c r="H32" i="36"/>
  <c r="I32" i="36" s="1"/>
  <c r="H29" i="36"/>
  <c r="I29" i="36" s="1"/>
  <c r="H27" i="36"/>
  <c r="I27" i="36" s="1"/>
  <c r="H25" i="36"/>
  <c r="I25" i="36" s="1"/>
  <c r="H23" i="36"/>
  <c r="I23" i="36" s="1"/>
  <c r="H21" i="36"/>
  <c r="H19" i="36"/>
  <c r="I19" i="36" s="1"/>
  <c r="I21" i="36"/>
  <c r="I33" i="36"/>
  <c r="I37" i="36"/>
  <c r="I41" i="36"/>
  <c r="I45" i="36"/>
  <c r="I17" i="36"/>
  <c r="I58" i="36"/>
  <c r="I66" i="36"/>
  <c r="I74" i="36"/>
  <c r="I82" i="36"/>
  <c r="I90" i="36"/>
  <c r="I116" i="36"/>
  <c r="I120" i="36"/>
  <c r="I123" i="36"/>
  <c r="I128" i="36"/>
  <c r="I137" i="36"/>
  <c r="I145" i="36"/>
  <c r="I153" i="36"/>
  <c r="I161" i="36"/>
  <c r="I169" i="36"/>
  <c r="I177" i="36"/>
  <c r="I185" i="36"/>
  <c r="I59" i="36"/>
  <c r="I63" i="36"/>
  <c r="I67" i="36"/>
  <c r="I71" i="36"/>
  <c r="I75" i="36"/>
  <c r="I79" i="36"/>
  <c r="I83" i="36"/>
  <c r="I87" i="36"/>
  <c r="I91" i="36"/>
  <c r="I97" i="36"/>
  <c r="I104" i="36"/>
  <c r="I113" i="36"/>
  <c r="I122" i="36"/>
  <c r="I129" i="36"/>
  <c r="I136" i="36"/>
  <c r="I144" i="36"/>
  <c r="I152" i="36"/>
  <c r="I160" i="36"/>
  <c r="I168" i="36"/>
  <c r="I176" i="36"/>
  <c r="I184" i="36"/>
  <c r="I192" i="36"/>
  <c r="I198" i="36"/>
  <c r="I206" i="36"/>
  <c r="I215" i="36"/>
  <c r="I193" i="36"/>
  <c r="I214" i="36"/>
  <c r="I236" i="36"/>
  <c r="I231" i="36"/>
  <c r="I247" i="36"/>
  <c r="I273" i="36"/>
  <c r="I264" i="36"/>
  <c r="I296" i="36"/>
  <c r="I307" i="36"/>
  <c r="I310" i="36" s="1"/>
  <c r="H49" i="36" l="1"/>
  <c r="I49" i="36" s="1"/>
  <c r="H53" i="36"/>
  <c r="I53" i="36" s="1"/>
  <c r="H57" i="36"/>
  <c r="I57" i="36" s="1"/>
  <c r="H61" i="36"/>
  <c r="I61" i="36" s="1"/>
  <c r="H65" i="36"/>
  <c r="I65" i="36" s="1"/>
  <c r="H69" i="36"/>
  <c r="I69" i="36" s="1"/>
  <c r="H73" i="36"/>
  <c r="I73" i="36" s="1"/>
  <c r="H77" i="36"/>
  <c r="I77" i="36" s="1"/>
  <c r="H81" i="36"/>
  <c r="I81" i="36" s="1"/>
  <c r="H85" i="36"/>
  <c r="I85" i="36" s="1"/>
  <c r="H89" i="36"/>
  <c r="I89" i="36" s="1"/>
  <c r="H93" i="36"/>
  <c r="I93" i="36" s="1"/>
  <c r="H98" i="36"/>
  <c r="I98" i="36" s="1"/>
  <c r="H103" i="36"/>
  <c r="I103" i="36" s="1"/>
  <c r="H107" i="36"/>
  <c r="I107" i="36" s="1"/>
  <c r="H110" i="36"/>
  <c r="I110" i="36" s="1"/>
  <c r="H114" i="36"/>
  <c r="I114" i="36" s="1"/>
  <c r="H118" i="36"/>
  <c r="I118" i="36" s="1"/>
  <c r="H121" i="36"/>
  <c r="I121" i="36" s="1"/>
  <c r="H126" i="36"/>
  <c r="I126" i="36" s="1"/>
  <c r="H132" i="36"/>
  <c r="I132" i="36" s="1"/>
  <c r="H141" i="36"/>
  <c r="I141" i="36" s="1"/>
  <c r="H149" i="36"/>
  <c r="I149" i="36" s="1"/>
  <c r="H157" i="36"/>
  <c r="I157" i="36" s="1"/>
  <c r="H165" i="36"/>
  <c r="I165" i="36" s="1"/>
  <c r="H173" i="36"/>
  <c r="I173" i="36" s="1"/>
  <c r="H181" i="36"/>
  <c r="I181" i="36" s="1"/>
  <c r="H189" i="36"/>
  <c r="I189" i="36" s="1"/>
  <c r="H207" i="36"/>
  <c r="I207" i="36" s="1"/>
  <c r="H62" i="36"/>
  <c r="I62" i="36" s="1"/>
  <c r="H70" i="36"/>
  <c r="I70" i="36" s="1"/>
  <c r="H78" i="36"/>
  <c r="I78" i="36" s="1"/>
  <c r="H86" i="36"/>
  <c r="I86" i="36" s="1"/>
  <c r="H94" i="36"/>
  <c r="I94" i="36" s="1"/>
  <c r="H100" i="36"/>
  <c r="I100" i="36" s="1"/>
  <c r="H109" i="36"/>
  <c r="I109" i="36" s="1"/>
  <c r="H117" i="36"/>
  <c r="I117" i="36" s="1"/>
  <c r="H125" i="36"/>
  <c r="I125" i="36" s="1"/>
  <c r="H133" i="36"/>
  <c r="I133" i="36" s="1"/>
  <c r="H140" i="36"/>
  <c r="I140" i="36" s="1"/>
  <c r="H148" i="36"/>
  <c r="I148" i="36" s="1"/>
  <c r="H156" i="36"/>
  <c r="I156" i="36" s="1"/>
  <c r="H164" i="36"/>
  <c r="I164" i="36" s="1"/>
  <c r="H172" i="36"/>
  <c r="I172" i="36" s="1"/>
  <c r="H180" i="36"/>
  <c r="I180" i="36" s="1"/>
  <c r="H188" i="36"/>
  <c r="I188" i="36" s="1"/>
  <c r="H202" i="36"/>
  <c r="I202" i="36" s="1"/>
  <c r="H211" i="36"/>
  <c r="I211" i="36" s="1"/>
  <c r="H219" i="36"/>
  <c r="I219" i="36" s="1"/>
  <c r="H196" i="36"/>
  <c r="I196" i="36" s="1"/>
  <c r="H205" i="36"/>
  <c r="I205" i="36" s="1"/>
  <c r="H223" i="36"/>
  <c r="I223" i="36" s="1"/>
  <c r="H239" i="36"/>
  <c r="I239" i="36" s="1"/>
  <c r="H228" i="36"/>
  <c r="I228" i="36" s="1"/>
  <c r="H248" i="36"/>
  <c r="I248" i="36" s="1"/>
  <c r="H280" i="36"/>
  <c r="I280" i="36" s="1"/>
  <c r="H257" i="36"/>
  <c r="I257" i="36" s="1"/>
  <c r="H289" i="36"/>
  <c r="I289" i="36" s="1"/>
  <c r="H130" i="36"/>
  <c r="I130" i="36" s="1"/>
  <c r="H134" i="36"/>
  <c r="I134" i="36" s="1"/>
  <c r="H139" i="36"/>
  <c r="I139" i="36" s="1"/>
  <c r="H143" i="36"/>
  <c r="I143" i="36" s="1"/>
  <c r="H147" i="36"/>
  <c r="I147" i="36" s="1"/>
  <c r="H151" i="36"/>
  <c r="I151" i="36" s="1"/>
  <c r="H155" i="36"/>
  <c r="I155" i="36" s="1"/>
  <c r="H159" i="36"/>
  <c r="I159" i="36" s="1"/>
  <c r="H163" i="36"/>
  <c r="I163" i="36" s="1"/>
  <c r="H167" i="36"/>
  <c r="I167" i="36" s="1"/>
  <c r="H171" i="36"/>
  <c r="I171" i="36" s="1"/>
  <c r="H175" i="36"/>
  <c r="I175" i="36" s="1"/>
  <c r="H179" i="36"/>
  <c r="I179" i="36" s="1"/>
  <c r="H183" i="36"/>
  <c r="I183" i="36" s="1"/>
  <c r="H187" i="36"/>
  <c r="I187" i="36" s="1"/>
  <c r="H191" i="36"/>
  <c r="I191" i="36" s="1"/>
  <c r="H195" i="36"/>
  <c r="I195" i="36" s="1"/>
  <c r="H56" i="36"/>
  <c r="I56" i="36" s="1"/>
  <c r="H60" i="36"/>
  <c r="I60" i="36" s="1"/>
  <c r="H64" i="36"/>
  <c r="I64" i="36" s="1"/>
  <c r="H68" i="36"/>
  <c r="I68" i="36" s="1"/>
  <c r="H72" i="36"/>
  <c r="I72" i="36" s="1"/>
  <c r="H76" i="36"/>
  <c r="I76" i="36" s="1"/>
  <c r="H80" i="36"/>
  <c r="I80" i="36" s="1"/>
  <c r="H84" i="36"/>
  <c r="I84" i="36" s="1"/>
  <c r="H88" i="36"/>
  <c r="I88" i="36" s="1"/>
  <c r="H92" i="36"/>
  <c r="I92" i="36" s="1"/>
  <c r="H95" i="36"/>
  <c r="I95" i="36" s="1"/>
  <c r="H99" i="36"/>
  <c r="I99" i="36" s="1"/>
  <c r="H102" i="36"/>
  <c r="I102" i="36" s="1"/>
  <c r="H106" i="36"/>
  <c r="I106" i="36" s="1"/>
  <c r="H111" i="36"/>
  <c r="I111" i="36" s="1"/>
  <c r="H115" i="36"/>
  <c r="I115" i="36" s="1"/>
  <c r="H119" i="36"/>
  <c r="I119" i="36" s="1"/>
  <c r="H124" i="36"/>
  <c r="I124" i="36" s="1"/>
  <c r="H127" i="36"/>
  <c r="I127" i="36" s="1"/>
  <c r="H131" i="36"/>
  <c r="I131" i="36" s="1"/>
  <c r="H135" i="36"/>
  <c r="I135" i="36" s="1"/>
  <c r="H138" i="36"/>
  <c r="I138" i="36" s="1"/>
  <c r="H142" i="36"/>
  <c r="I142" i="36" s="1"/>
  <c r="H146" i="36"/>
  <c r="I146" i="36" s="1"/>
  <c r="H150" i="36"/>
  <c r="I150" i="36" s="1"/>
  <c r="H154" i="36"/>
  <c r="I154" i="36" s="1"/>
  <c r="H158" i="36"/>
  <c r="I158" i="36" s="1"/>
  <c r="H162" i="36"/>
  <c r="I162" i="36" s="1"/>
  <c r="H166" i="36"/>
  <c r="I166" i="36" s="1"/>
  <c r="H170" i="36"/>
  <c r="I170" i="36" s="1"/>
  <c r="H174" i="36"/>
  <c r="I174" i="36" s="1"/>
  <c r="H178" i="36"/>
  <c r="I178" i="36" s="1"/>
  <c r="H182" i="36"/>
  <c r="I182" i="36" s="1"/>
  <c r="H186" i="36"/>
  <c r="I186" i="36" s="1"/>
  <c r="H190" i="36"/>
  <c r="I190" i="36" s="1"/>
  <c r="H200" i="36"/>
  <c r="I200" i="36" s="1"/>
  <c r="H204" i="36"/>
  <c r="I204" i="36" s="1"/>
  <c r="H209" i="36"/>
  <c r="I209" i="36" s="1"/>
  <c r="H213" i="36"/>
  <c r="I213" i="36" s="1"/>
  <c r="H217" i="36"/>
  <c r="I217" i="36" s="1"/>
  <c r="H221" i="36"/>
  <c r="I221" i="36" s="1"/>
  <c r="H194" i="36"/>
  <c r="I194" i="36" s="1"/>
  <c r="H197" i="36"/>
  <c r="I197" i="36" s="1"/>
  <c r="H201" i="36"/>
  <c r="I201" i="36" s="1"/>
  <c r="H210" i="36"/>
  <c r="I210" i="36" s="1"/>
  <c r="H218" i="36"/>
  <c r="I218" i="36" s="1"/>
  <c r="H227" i="36"/>
  <c r="I227" i="36" s="1"/>
  <c r="H235" i="36"/>
  <c r="I235" i="36" s="1"/>
  <c r="H243" i="36"/>
  <c r="I243" i="36" s="1"/>
  <c r="H224" i="36"/>
  <c r="I224" i="36" s="1"/>
  <c r="H232" i="36"/>
  <c r="I232" i="36" s="1"/>
  <c r="H240" i="36"/>
  <c r="I240" i="36" s="1"/>
  <c r="H256" i="36"/>
  <c r="I256" i="36" s="1"/>
  <c r="H272" i="36"/>
  <c r="I272" i="36" s="1"/>
  <c r="H288" i="36"/>
  <c r="I288" i="36" s="1"/>
  <c r="H249" i="36"/>
  <c r="I249" i="36" s="1"/>
  <c r="H265" i="36"/>
  <c r="I265" i="36" s="1"/>
  <c r="H281" i="36"/>
  <c r="I281" i="36" s="1"/>
  <c r="H297" i="36"/>
  <c r="I297" i="36" s="1"/>
  <c r="H203" i="36"/>
  <c r="I203" i="36" s="1"/>
  <c r="H208" i="36"/>
  <c r="I208" i="36" s="1"/>
  <c r="H212" i="36"/>
  <c r="I212" i="36" s="1"/>
  <c r="H216" i="36"/>
  <c r="I216" i="36" s="1"/>
  <c r="H220" i="36"/>
  <c r="I220" i="36" s="1"/>
  <c r="H225" i="36"/>
  <c r="I225" i="36" s="1"/>
  <c r="H229" i="36"/>
  <c r="I229" i="36" s="1"/>
  <c r="H233" i="36"/>
  <c r="I233" i="36" s="1"/>
  <c r="H237" i="36"/>
  <c r="I237" i="36" s="1"/>
  <c r="H241" i="36"/>
  <c r="I241" i="36" s="1"/>
  <c r="H245" i="36"/>
  <c r="I245" i="36" s="1"/>
  <c r="H222" i="36"/>
  <c r="I222" i="36" s="1"/>
  <c r="H226" i="36"/>
  <c r="I226" i="36" s="1"/>
  <c r="H230" i="36"/>
  <c r="I230" i="36" s="1"/>
  <c r="H234" i="36"/>
  <c r="I234" i="36" s="1"/>
  <c r="H238" i="36"/>
  <c r="I238" i="36" s="1"/>
  <c r="H244" i="36"/>
  <c r="I244" i="36" s="1"/>
  <c r="H252" i="36"/>
  <c r="I252" i="36" s="1"/>
  <c r="H260" i="36"/>
  <c r="I260" i="36" s="1"/>
  <c r="H268" i="36"/>
  <c r="I268" i="36" s="1"/>
  <c r="H276" i="36"/>
  <c r="I276" i="36" s="1"/>
  <c r="H284" i="36"/>
  <c r="I284" i="36" s="1"/>
  <c r="H292" i="36"/>
  <c r="I292" i="36" s="1"/>
  <c r="H300" i="36"/>
  <c r="I300" i="36" s="1"/>
  <c r="H253" i="36"/>
  <c r="I253" i="36" s="1"/>
  <c r="H261" i="36"/>
  <c r="I261" i="36" s="1"/>
  <c r="H269" i="36"/>
  <c r="I269" i="36" s="1"/>
  <c r="H277" i="36"/>
  <c r="I277" i="36" s="1"/>
  <c r="H285" i="36"/>
  <c r="I285" i="36" s="1"/>
  <c r="H293" i="36"/>
  <c r="I293" i="36" s="1"/>
  <c r="H301" i="36"/>
  <c r="I301" i="36" s="1"/>
  <c r="H242" i="36"/>
  <c r="I242" i="36" s="1"/>
  <c r="H246" i="36"/>
  <c r="I246" i="36" s="1"/>
  <c r="H250" i="36"/>
  <c r="I250" i="36" s="1"/>
  <c r="H254" i="36"/>
  <c r="I254" i="36" s="1"/>
  <c r="H258" i="36"/>
  <c r="I258" i="36" s="1"/>
  <c r="H262" i="36"/>
  <c r="I262" i="36" s="1"/>
  <c r="H266" i="36"/>
  <c r="I266" i="36" s="1"/>
  <c r="H270" i="36"/>
  <c r="I270" i="36" s="1"/>
  <c r="H274" i="36"/>
  <c r="I274" i="36" s="1"/>
  <c r="H278" i="36"/>
  <c r="I278" i="36" s="1"/>
  <c r="H282" i="36"/>
  <c r="I282" i="36" s="1"/>
  <c r="H286" i="36"/>
  <c r="I286" i="36" s="1"/>
  <c r="H290" i="36"/>
  <c r="I290" i="36" s="1"/>
  <c r="H294" i="36"/>
  <c r="I294" i="36" s="1"/>
  <c r="H298" i="36"/>
  <c r="I298" i="36" s="1"/>
  <c r="H302" i="36"/>
  <c r="I302" i="36" s="1"/>
  <c r="H251" i="36"/>
  <c r="I251" i="36" s="1"/>
  <c r="H255" i="36"/>
  <c r="I255" i="36" s="1"/>
  <c r="H259" i="36"/>
  <c r="I259" i="36" s="1"/>
  <c r="H263" i="36"/>
  <c r="I263" i="36" s="1"/>
  <c r="H267" i="36"/>
  <c r="I267" i="36" s="1"/>
  <c r="H271" i="36"/>
  <c r="I271" i="36" s="1"/>
  <c r="H275" i="36"/>
  <c r="I275" i="36" s="1"/>
  <c r="H279" i="36"/>
  <c r="I279" i="36" s="1"/>
  <c r="H283" i="36"/>
  <c r="I283" i="36" s="1"/>
  <c r="H287" i="36"/>
  <c r="I287" i="36" s="1"/>
  <c r="H291" i="36"/>
  <c r="I291" i="36" s="1"/>
  <c r="P16" i="36" s="1"/>
  <c r="O16" i="36" s="1"/>
  <c r="O17" i="36" s="1"/>
  <c r="H295" i="36"/>
  <c r="I295" i="36" s="1"/>
  <c r="H299" i="36"/>
  <c r="I299" i="36" s="1"/>
  <c r="I304" i="36" s="1"/>
  <c r="H304" i="36" l="1"/>
  <c r="K292" i="24" l="1"/>
  <c r="L292" i="24"/>
  <c r="M292" i="24"/>
  <c r="J292" i="24"/>
  <c r="C292" i="24" l="1"/>
  <c r="F292" i="24"/>
  <c r="G292" i="24"/>
  <c r="H292" i="24"/>
  <c r="E292" i="24"/>
</calcChain>
</file>

<file path=xl/comments1.xml><?xml version="1.0" encoding="utf-8"?>
<comments xmlns="http://schemas.openxmlformats.org/spreadsheetml/2006/main">
  <authors>
    <author>Автор</author>
  </authors>
  <commentList>
    <comment ref="B51" authorId="0">
      <text>
        <r>
          <rPr>
            <sz val="9"/>
            <color indexed="81"/>
            <rFont val="Tahoma"/>
            <family val="2"/>
            <charset val="204"/>
          </rPr>
          <t>старый сч 6ZRI8844105869
уст.новый 26.12.16</t>
        </r>
      </text>
    </comment>
    <comment ref="E9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факт на 24.02.18 1,329
должны решить вопрос с подрядчиком , отдала 26.02 список Ларисе, от Миши нет толка</t>
        </r>
      </text>
    </comment>
    <comment ref="F9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факт на 24.03.18 </t>
        </r>
        <r>
          <rPr>
            <b/>
            <sz val="9"/>
            <color indexed="81"/>
            <rFont val="Tahoma"/>
            <family val="2"/>
            <charset val="204"/>
          </rPr>
          <t xml:space="preserve"> 1,378</t>
        </r>
      </text>
    </comment>
    <comment ref="E9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факт на 24.02.18 =8,492</t>
        </r>
      </text>
    </comment>
    <comment ref="E99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начислила по нормативу из рас12/7, </t>
        </r>
      </text>
    </comment>
    <comment ref="F99" authorId="0">
      <text>
        <r>
          <rPr>
            <sz val="9"/>
            <color indexed="81"/>
            <rFont val="Tahoma"/>
            <family val="2"/>
            <charset val="204"/>
          </rPr>
          <t>27.02.18 прочистка теп.сч.</t>
        </r>
      </text>
    </comment>
    <comment ref="E10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прибавила среднемесячный расход исходя из отоп периода за де16,ян-фев17</t>
        </r>
      </text>
    </comment>
    <comment ref="F10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факт на 24.03.18   </t>
        </r>
        <r>
          <rPr>
            <b/>
            <sz val="8"/>
            <color indexed="81"/>
            <rFont val="Tahoma"/>
            <family val="2"/>
            <charset val="204"/>
          </rPr>
          <t>8,098</t>
        </r>
      </text>
    </comment>
    <comment ref="G10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начислен расчет посреднему за фев17-янв18</t>
        </r>
      </text>
    </comment>
    <comment ref="C10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Изменена S
была 46,7
стала 45,7</t>
        </r>
      </text>
    </comment>
    <comment ref="E11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по среднему посчитано из расчета за 3 месяца</t>
        </r>
      </text>
    </comment>
    <comment ref="F117" authorId="0">
      <text>
        <r>
          <rPr>
            <sz val="8"/>
            <color indexed="81"/>
            <rFont val="Tahoma"/>
            <family val="2"/>
            <charset val="204"/>
          </rPr>
          <t xml:space="preserve">факт на 24.03.18   </t>
        </r>
        <r>
          <rPr>
            <b/>
            <sz val="8"/>
            <color indexed="81"/>
            <rFont val="Tahoma"/>
            <family val="2"/>
            <charset val="204"/>
          </rPr>
          <t xml:space="preserve">6,618
</t>
        </r>
        <r>
          <rPr>
            <sz val="8"/>
            <color indexed="81"/>
            <rFont val="Tahoma"/>
            <family val="2"/>
            <charset val="204"/>
          </rPr>
          <t>27.02.18 прочистка теп.сч.</t>
        </r>
      </text>
    </comment>
    <comment ref="G12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начислен расчет по среднему за янв-март18 за 3 месяца</t>
        </r>
      </text>
    </comment>
    <comment ref="E12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прибавила среднемесячный расход исходя из отоп периода за де16,ян-фев17</t>
        </r>
      </text>
    </comment>
    <comment ref="F12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факт на 24.03.18  </t>
        </r>
        <r>
          <rPr>
            <b/>
            <sz val="8"/>
            <color indexed="81"/>
            <rFont val="Tahoma"/>
            <family val="2"/>
            <charset val="204"/>
          </rPr>
          <t>2,742</t>
        </r>
      </text>
    </comment>
    <comment ref="G12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начислен расчет по среднему за янв17-нояб17
</t>
        </r>
      </text>
    </comment>
    <comment ref="F1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факт на 24.03.18  6,364
счетчик прочищен в фев18 и поставлен обратно, начал считать</t>
        </r>
      </text>
    </comment>
    <comment ref="E13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по среднемесячному расходу</t>
        </r>
      </text>
    </comment>
    <comment ref="F133" authorId="0">
      <text>
        <r>
          <rPr>
            <sz val="9"/>
            <color indexed="81"/>
            <rFont val="Tahoma"/>
            <family val="2"/>
            <charset val="204"/>
          </rPr>
          <t xml:space="preserve">
факт 7,704 на 24.03.18</t>
        </r>
      </text>
    </comment>
    <comment ref="E13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по среднемесячному расходу</t>
        </r>
      </text>
    </comment>
    <comment ref="F134" authorId="0">
      <text>
        <r>
          <rPr>
            <sz val="9"/>
            <color indexed="81"/>
            <rFont val="Tahoma"/>
            <family val="2"/>
            <charset val="204"/>
          </rPr>
          <t xml:space="preserve">
факт7,899 на 24.03.18</t>
        </r>
      </text>
    </comment>
    <comment ref="E150" authorId="0">
      <text>
        <r>
          <rPr>
            <sz val="9"/>
            <color indexed="81"/>
            <rFont val="Tahoma"/>
            <family val="2"/>
            <charset val="204"/>
          </rPr>
          <t xml:space="preserve">
факт на 26.02.18 - 2,928
</t>
        </r>
      </text>
    </comment>
    <comment ref="F15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24.03 - 3,189</t>
        </r>
      </text>
    </comment>
    <comment ref="E15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факт на 26.02.18 =12,390
</t>
        </r>
      </text>
    </comment>
    <comment ref="F15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24.03 - 12,390</t>
        </r>
      </text>
    </comment>
    <comment ref="B19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звонила Алексндру, сказал, что отоплением они почти не пользуются, а отапливаются конвектором</t>
        </r>
      </text>
    </comment>
    <comment ref="G19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начислен расчет по среднему за дек16-апр17</t>
        </r>
      </text>
    </comment>
    <comment ref="E20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20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по среднемесячному расходу
</t>
        </r>
      </text>
    </comment>
    <comment ref="E209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по среднемесячному расходу</t>
        </r>
      </text>
    </comment>
    <comment ref="C250" authorId="0">
      <text>
        <r>
          <rPr>
            <sz val="9"/>
            <color indexed="81"/>
            <rFont val="Tahoma"/>
            <family val="2"/>
            <charset val="204"/>
          </rPr>
          <t>Изменение площади
была 94,4 м2
стала 93,5 м2</t>
        </r>
      </text>
    </comment>
    <comment ref="A303" authorId="0">
      <text>
        <r>
          <rPr>
            <sz val="9"/>
            <color indexed="81"/>
            <rFont val="Tahoma"/>
            <family val="2"/>
            <charset val="204"/>
          </rPr>
          <t xml:space="preserve">
193-195</t>
        </r>
      </text>
    </comment>
    <comment ref="F307" authorId="0">
      <text>
        <r>
          <rPr>
            <sz val="9"/>
            <color indexed="81"/>
            <rFont val="Tahoma"/>
            <charset val="1"/>
          </rPr>
          <t xml:space="preserve">
по нп 10, 14 распределено то, что начислено ПАО Квадра</t>
        </r>
      </text>
    </comment>
    <comment ref="F308" authorId="0">
      <text>
        <r>
          <rPr>
            <sz val="9"/>
            <color indexed="81"/>
            <rFont val="Tahoma"/>
            <charset val="1"/>
          </rPr>
          <t xml:space="preserve">
по нп 10, 14 распределено то, что начислено ПАО Квадра</t>
        </r>
      </text>
    </comment>
    <comment ref="E30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15.01.18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50" authorId="0">
      <text>
        <r>
          <rPr>
            <sz val="9"/>
            <color indexed="81"/>
            <rFont val="Tahoma"/>
            <family val="2"/>
            <charset val="204"/>
          </rPr>
          <t>старый сч 6ZRI8844105869
уст.новый 26.12.16</t>
        </r>
      </text>
    </comment>
    <comment ref="C10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Изменена S
была 46,7
стала 45,7</t>
        </r>
      </text>
    </comment>
    <comment ref="C249" authorId="0">
      <text>
        <r>
          <rPr>
            <sz val="9"/>
            <color indexed="81"/>
            <rFont val="Tahoma"/>
            <family val="2"/>
            <charset val="204"/>
          </rPr>
          <t>Изменение площади
была 94,4 м2
стала 93,5 м2</t>
        </r>
      </text>
    </comment>
    <comment ref="A302" authorId="0">
      <text>
        <r>
          <rPr>
            <sz val="9"/>
            <color indexed="81"/>
            <rFont val="Tahoma"/>
            <family val="2"/>
            <charset val="204"/>
          </rPr>
          <t xml:space="preserve">
193-195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B50" authorId="0">
      <text>
        <r>
          <rPr>
            <sz val="9"/>
            <color indexed="81"/>
            <rFont val="Tahoma"/>
            <family val="2"/>
            <charset val="204"/>
          </rPr>
          <t>старый сч 6ZRI8844105869
уст.новый 26.12.16</t>
        </r>
      </text>
    </comment>
    <comment ref="C10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Изменена S
была 46,7
стала 45,7</t>
        </r>
      </text>
    </comment>
    <comment ref="F1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факту на 23.02.19 показания </t>
        </r>
        <r>
          <rPr>
            <b/>
            <sz val="9"/>
            <color indexed="81"/>
            <rFont val="Tahoma"/>
            <family val="2"/>
            <charset val="204"/>
          </rPr>
          <t xml:space="preserve">3,613
в октябре </t>
        </r>
        <r>
          <rPr>
            <sz val="9"/>
            <color indexed="81"/>
            <rFont val="Tahoma"/>
            <family val="2"/>
            <charset val="204"/>
          </rPr>
          <t>ошибочно снято 3,673</t>
        </r>
      </text>
    </comment>
    <comment ref="F14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СНЯТЫ ПОКАЗ 23.02.19
</t>
        </r>
        <r>
          <rPr>
            <b/>
            <sz val="9"/>
            <color indexed="81"/>
            <rFont val="Tahoma"/>
            <family val="2"/>
            <charset val="204"/>
          </rPr>
          <t>17532 кВт</t>
        </r>
      </text>
    </comment>
    <comment ref="E149" authorId="0">
      <text>
        <r>
          <rPr>
            <sz val="9"/>
            <color indexed="81"/>
            <rFont val="Tahoma"/>
            <family val="2"/>
            <charset val="204"/>
          </rPr>
          <t xml:space="preserve">
факт на 26.02.18 - 2,928
</t>
        </r>
      </text>
    </comment>
    <comment ref="F14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25.01 - </t>
        </r>
        <r>
          <rPr>
            <b/>
            <sz val="9"/>
            <color indexed="81"/>
            <rFont val="Tahoma"/>
            <family val="2"/>
            <charset val="204"/>
          </rPr>
          <t>3,315</t>
        </r>
      </text>
    </comment>
    <comment ref="E15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факт на 26.02.18 =12,390
</t>
        </r>
      </text>
    </comment>
    <comment ref="F15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начислено по среднему за три месяца</t>
        </r>
      </text>
    </comment>
    <comment ref="B19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звонила Алексндру, сказал, что отоплением они почти не пользуются, а отапливаются конвектором</t>
        </r>
      </text>
    </comment>
    <comment ref="F22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реальные показ. На 23.12.18= </t>
        </r>
        <r>
          <rPr>
            <b/>
            <sz val="9"/>
            <color indexed="81"/>
            <rFont val="Tahoma"/>
            <family val="2"/>
            <charset val="204"/>
          </rPr>
          <t>5,160</t>
        </r>
      </text>
    </comment>
    <comment ref="C249" authorId="0">
      <text>
        <r>
          <rPr>
            <sz val="9"/>
            <color indexed="81"/>
            <rFont val="Tahoma"/>
            <family val="2"/>
            <charset val="204"/>
          </rPr>
          <t>Изменение площади
была 94,4 м2
стала 93,5 м2</t>
        </r>
      </text>
    </comment>
    <comment ref="F29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среднему</t>
        </r>
      </text>
    </comment>
    <comment ref="F29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среднему</t>
        </r>
      </text>
    </comment>
    <comment ref="F29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среднему</t>
        </r>
      </text>
    </comment>
    <comment ref="F29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среднему</t>
        </r>
      </text>
    </comment>
    <comment ref="F29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среднему</t>
        </r>
      </text>
    </comment>
    <comment ref="F29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среднему</t>
        </r>
      </text>
    </comment>
    <comment ref="A302" authorId="0">
      <text>
        <r>
          <rPr>
            <sz val="9"/>
            <color indexed="81"/>
            <rFont val="Tahoma"/>
            <family val="2"/>
            <charset val="204"/>
          </rPr>
          <t xml:space="preserve">
193-195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B50" authorId="0">
      <text>
        <r>
          <rPr>
            <sz val="9"/>
            <color indexed="81"/>
            <rFont val="Tahoma"/>
            <family val="2"/>
            <charset val="204"/>
          </rPr>
          <t>старый сч 6ZRI8844105869
уст.новый 26.12.16</t>
        </r>
      </text>
    </comment>
    <comment ref="C10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Изменена S
была 46,7
стала 45,7</t>
        </r>
      </text>
    </comment>
    <comment ref="E12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прибавила среднемесячный расход исходя из отоп периода за де16,ян-фев17</t>
        </r>
      </text>
    </comment>
    <comment ref="F1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факту на 23.02.19 показания </t>
        </r>
        <r>
          <rPr>
            <b/>
            <sz val="9"/>
            <color indexed="81"/>
            <rFont val="Tahoma"/>
            <family val="2"/>
            <charset val="204"/>
          </rPr>
          <t xml:space="preserve">3,613
в октябре </t>
        </r>
        <r>
          <rPr>
            <sz val="9"/>
            <color indexed="81"/>
            <rFont val="Tahoma"/>
            <family val="2"/>
            <charset val="204"/>
          </rPr>
          <t>ошибочно снято 3,673</t>
        </r>
      </text>
    </comment>
    <comment ref="C249" authorId="0">
      <text>
        <r>
          <rPr>
            <sz val="9"/>
            <color indexed="81"/>
            <rFont val="Tahoma"/>
            <family val="2"/>
            <charset val="204"/>
          </rPr>
          <t>Изменение площади
была 94,4 м2
стала 93,5 м2</t>
        </r>
      </text>
    </comment>
    <comment ref="F29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среднему</t>
        </r>
      </text>
    </comment>
    <comment ref="F29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среднему</t>
        </r>
      </text>
    </comment>
    <comment ref="F29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среднему</t>
        </r>
      </text>
    </comment>
    <comment ref="F29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среднему</t>
        </r>
      </text>
    </comment>
    <comment ref="F29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среднему</t>
        </r>
      </text>
    </comment>
    <comment ref="A302" authorId="0">
      <text>
        <r>
          <rPr>
            <sz val="9"/>
            <color indexed="81"/>
            <rFont val="Tahoma"/>
            <family val="2"/>
            <charset val="204"/>
          </rPr>
          <t xml:space="preserve">
193-195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B50" authorId="0">
      <text>
        <r>
          <rPr>
            <sz val="9"/>
            <color indexed="81"/>
            <rFont val="Tahoma"/>
            <family val="2"/>
            <charset val="204"/>
          </rPr>
          <t>старый сч 6ZRI8844105869
уст.новый 26.12.16</t>
        </r>
      </text>
    </comment>
    <comment ref="C10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Изменена S
была 46,7
стала 45,7</t>
        </r>
      </text>
    </comment>
    <comment ref="E11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по среднему посчитано из расчета за 3 месяца</t>
        </r>
      </text>
    </comment>
    <comment ref="F12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снято 19.04.19
</t>
        </r>
        <r>
          <rPr>
            <b/>
            <sz val="9"/>
            <color indexed="81"/>
            <rFont val="Tahoma"/>
            <family val="2"/>
            <charset val="204"/>
          </rPr>
          <t>0,0028 ???????</t>
        </r>
      </text>
    </comment>
    <comment ref="F1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факту на 23.02.19 показания </t>
        </r>
        <r>
          <rPr>
            <b/>
            <sz val="9"/>
            <color indexed="81"/>
            <rFont val="Tahoma"/>
            <family val="2"/>
            <charset val="204"/>
          </rPr>
          <t xml:space="preserve">3,613
в октябре </t>
        </r>
        <r>
          <rPr>
            <sz val="9"/>
            <color indexed="81"/>
            <rFont val="Tahoma"/>
            <family val="2"/>
            <charset val="204"/>
          </rPr>
          <t>ошибочно снято 3,673</t>
        </r>
      </text>
    </comment>
    <comment ref="B19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звонила Алексндру, сказал, что отоплением они почти не пользуются, а отапливаются конвектором</t>
        </r>
      </text>
    </comment>
    <comment ref="C249" authorId="0">
      <text>
        <r>
          <rPr>
            <sz val="9"/>
            <color indexed="81"/>
            <rFont val="Tahoma"/>
            <family val="2"/>
            <charset val="204"/>
          </rPr>
          <t>Изменение площади
была 94,4 м2
стала 93,5 м2</t>
        </r>
      </text>
    </comment>
    <comment ref="F29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снято 19.04.2019   </t>
        </r>
        <r>
          <rPr>
            <b/>
            <sz val="9"/>
            <color indexed="81"/>
            <rFont val="Tahoma"/>
            <family val="2"/>
            <charset val="204"/>
          </rPr>
          <t>9,231</t>
        </r>
      </text>
    </comment>
    <comment ref="F29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снято 19.04.2019  </t>
        </r>
        <r>
          <rPr>
            <b/>
            <sz val="9"/>
            <color indexed="81"/>
            <rFont val="Tahoma"/>
            <family val="2"/>
            <charset val="204"/>
          </rPr>
          <t>14,782</t>
        </r>
      </text>
    </comment>
    <comment ref="F29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снято  19.04.2019  </t>
        </r>
        <r>
          <rPr>
            <b/>
            <sz val="9"/>
            <color indexed="81"/>
            <rFont val="Tahoma"/>
            <family val="2"/>
            <charset val="204"/>
          </rPr>
          <t>17,382</t>
        </r>
      </text>
    </comment>
    <comment ref="A302" authorId="0">
      <text>
        <r>
          <rPr>
            <sz val="9"/>
            <color indexed="81"/>
            <rFont val="Tahoma"/>
            <family val="2"/>
            <charset val="204"/>
          </rPr>
          <t xml:space="preserve">
193-195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B50" authorId="0">
      <text>
        <r>
          <rPr>
            <sz val="9"/>
            <color indexed="81"/>
            <rFont val="Tahoma"/>
            <family val="2"/>
            <charset val="204"/>
          </rPr>
          <t>старый сч 6ZRI8844105869
уст.новый 26.12.16</t>
        </r>
      </text>
    </comment>
    <comment ref="C10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Изменена S
была 46,7
стала 45,7</t>
        </r>
      </text>
    </comment>
    <comment ref="F12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снято 19.04.19
</t>
        </r>
        <r>
          <rPr>
            <b/>
            <sz val="9"/>
            <color indexed="81"/>
            <rFont val="Tahoma"/>
            <family val="2"/>
            <charset val="204"/>
          </rPr>
          <t>0,0028 ???????</t>
        </r>
      </text>
    </comment>
    <comment ref="F1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 факту на 23.02.19 показания </t>
        </r>
        <r>
          <rPr>
            <b/>
            <sz val="9"/>
            <color indexed="81"/>
            <rFont val="Tahoma"/>
            <family val="2"/>
            <charset val="204"/>
          </rPr>
          <t xml:space="preserve">3,613
в октябре </t>
        </r>
        <r>
          <rPr>
            <sz val="9"/>
            <color indexed="81"/>
            <rFont val="Tahoma"/>
            <family val="2"/>
            <charset val="204"/>
          </rPr>
          <t>ошибочно снято 3,673</t>
        </r>
      </text>
    </comment>
    <comment ref="F22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Снято 25.10.2019  </t>
        </r>
        <r>
          <rPr>
            <b/>
            <sz val="9"/>
            <color indexed="81"/>
            <rFont val="Tahoma"/>
            <family val="2"/>
            <charset val="204"/>
          </rPr>
          <t>9,922 МВт ??????</t>
        </r>
      </text>
    </comment>
    <comment ref="C249" authorId="0">
      <text>
        <r>
          <rPr>
            <sz val="9"/>
            <color indexed="81"/>
            <rFont val="Tahoma"/>
            <family val="2"/>
            <charset val="204"/>
          </rPr>
          <t>Изменение площади
была 94,4 м2
стала 93,5 м2</t>
        </r>
      </text>
    </comment>
    <comment ref="F29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снято 25.10.2019   </t>
        </r>
        <r>
          <rPr>
            <b/>
            <sz val="9"/>
            <color indexed="81"/>
            <rFont val="Tahoma"/>
            <family val="2"/>
            <charset val="204"/>
          </rPr>
          <t>9,231</t>
        </r>
      </text>
    </comment>
    <comment ref="F29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снято 25.10.2019  </t>
        </r>
        <r>
          <rPr>
            <b/>
            <sz val="9"/>
            <color indexed="81"/>
            <rFont val="Tahoma"/>
            <family val="2"/>
            <charset val="204"/>
          </rPr>
          <t>14,785</t>
        </r>
      </text>
    </comment>
    <comment ref="F29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снято  25.10.2019  </t>
        </r>
        <r>
          <rPr>
            <b/>
            <sz val="9"/>
            <color indexed="81"/>
            <rFont val="Tahoma"/>
            <family val="2"/>
            <charset val="204"/>
          </rPr>
          <t>17,754</t>
        </r>
      </text>
    </comment>
    <comment ref="A302" authorId="0">
      <text>
        <r>
          <rPr>
            <sz val="9"/>
            <color indexed="81"/>
            <rFont val="Tahoma"/>
            <family val="2"/>
            <charset val="204"/>
          </rPr>
          <t xml:space="preserve">
193-195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B50" authorId="0">
      <text>
        <r>
          <rPr>
            <sz val="9"/>
            <color indexed="81"/>
            <rFont val="Tahoma"/>
            <family val="2"/>
            <charset val="204"/>
          </rPr>
          <t>старый сч 6ZRI8844105869
уст.новый 26.12.16</t>
        </r>
      </text>
    </comment>
    <comment ref="C10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Изменена S
была 46,7
стала 45,7</t>
        </r>
      </text>
    </comment>
    <comment ref="F11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снято 24.11.19  </t>
        </r>
        <r>
          <rPr>
            <b/>
            <sz val="9"/>
            <color indexed="81"/>
            <rFont val="Tahoma"/>
            <family val="2"/>
            <charset val="204"/>
          </rPr>
          <t>5,412</t>
        </r>
      </text>
    </comment>
    <comment ref="F17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счетчик не показывает</t>
        </r>
      </text>
    </comment>
    <comment ref="B19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звонила Алексндру, сказал, что отоплением они почти не пользуются, а отапливаются конвектором</t>
        </r>
      </text>
    </comment>
    <comment ref="C249" authorId="0">
      <text>
        <r>
          <rPr>
            <sz val="9"/>
            <color indexed="81"/>
            <rFont val="Tahoma"/>
            <family val="2"/>
            <charset val="204"/>
          </rPr>
          <t>Изменение площади
была 94,4 м2
стала 93,5 м2</t>
        </r>
      </text>
    </comment>
    <comment ref="F29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снято 24.11.2019   </t>
        </r>
        <r>
          <rPr>
            <b/>
            <sz val="9"/>
            <color indexed="81"/>
            <rFont val="Tahoma"/>
            <family val="2"/>
            <charset val="204"/>
          </rPr>
          <t>9,233</t>
        </r>
      </text>
    </comment>
    <comment ref="F29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снято 24.11.2019  </t>
        </r>
        <r>
          <rPr>
            <b/>
            <sz val="9"/>
            <color indexed="81"/>
            <rFont val="Tahoma"/>
            <family val="2"/>
            <charset val="204"/>
          </rPr>
          <t>14,785</t>
        </r>
      </text>
    </comment>
    <comment ref="A302" authorId="0">
      <text>
        <r>
          <rPr>
            <sz val="9"/>
            <color indexed="81"/>
            <rFont val="Tahoma"/>
            <family val="2"/>
            <charset val="204"/>
          </rPr>
          <t xml:space="preserve">
193-195</t>
        </r>
      </text>
    </comment>
  </commentList>
</comments>
</file>

<file path=xl/comments8.xml><?xml version="1.0" encoding="utf-8"?>
<comments xmlns="http://schemas.openxmlformats.org/spreadsheetml/2006/main">
  <authors>
    <author>Автор</author>
  </authors>
  <commentList>
    <comment ref="B50" authorId="0">
      <text>
        <r>
          <rPr>
            <sz val="9"/>
            <color indexed="81"/>
            <rFont val="Tahoma"/>
            <family val="2"/>
            <charset val="204"/>
          </rPr>
          <t>старый сч 6ZRI8844105869
уст.новый 26.12.16</t>
        </r>
      </text>
    </comment>
    <comment ref="E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сняты показания 7762</t>
        </r>
      </text>
    </comment>
    <comment ref="C10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Изменена S
была 46,7
стала 45,7</t>
        </r>
      </text>
    </comment>
    <comment ref="F10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снято 24.12.19  </t>
        </r>
        <r>
          <rPr>
            <b/>
            <sz val="9"/>
            <color indexed="81"/>
            <rFont val="Tahoma"/>
            <family val="2"/>
            <charset val="204"/>
          </rPr>
          <t>4,400</t>
        </r>
      </text>
    </comment>
    <comment ref="F11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charset val="1"/>
          </rPr>
          <t xml:space="preserve">
снято 24.12.19  </t>
        </r>
        <r>
          <rPr>
            <b/>
            <sz val="9"/>
            <color indexed="81"/>
            <rFont val="Tahoma"/>
            <family val="2"/>
            <charset val="204"/>
          </rPr>
          <t>5,412</t>
        </r>
      </text>
    </comment>
    <comment ref="F12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снято 24.12.2019
</t>
        </r>
        <r>
          <rPr>
            <b/>
            <sz val="9"/>
            <color indexed="81"/>
            <rFont val="Tahoma"/>
            <family val="2"/>
            <charset val="204"/>
          </rPr>
          <t>0,895</t>
        </r>
      </text>
    </comment>
    <comment ref="F12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снято 24.12.2019
</t>
        </r>
        <r>
          <rPr>
            <b/>
            <sz val="9"/>
            <color indexed="81"/>
            <rFont val="Tahoma"/>
            <family val="2"/>
            <charset val="204"/>
          </rPr>
          <t>3,613 ????????</t>
        </r>
      </text>
    </comment>
    <comment ref="F17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счетчик не показывает</t>
        </r>
      </text>
    </comment>
    <comment ref="B19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звонила Алексндру, сказал, что отоплением они почти не пользуются, а отапливаются конвектором</t>
        </r>
      </text>
    </comment>
    <comment ref="C249" authorId="0">
      <text>
        <r>
          <rPr>
            <sz val="9"/>
            <color indexed="81"/>
            <rFont val="Tahoma"/>
            <family val="2"/>
            <charset val="204"/>
          </rPr>
          <t>Изменение площади
была 94,4 м2
стала 93,5 м2</t>
        </r>
      </text>
    </comment>
    <comment ref="F29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аварийка сняла 24.12.19
</t>
        </r>
        <r>
          <rPr>
            <b/>
            <sz val="9"/>
            <color indexed="81"/>
            <rFont val="Tahoma"/>
            <family val="2"/>
            <charset val="204"/>
          </rPr>
          <t>31,178 ??????????</t>
        </r>
      </text>
    </comment>
    <comment ref="F29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снято 24.12.2019   </t>
        </r>
        <r>
          <rPr>
            <b/>
            <sz val="9"/>
            <color indexed="81"/>
            <rFont val="Tahoma"/>
            <family val="2"/>
            <charset val="204"/>
          </rPr>
          <t>9,255</t>
        </r>
      </text>
    </comment>
    <comment ref="F29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снято 24.12.2019  </t>
        </r>
        <r>
          <rPr>
            <b/>
            <sz val="9"/>
            <color indexed="81"/>
            <rFont val="Tahoma"/>
            <family val="2"/>
            <charset val="204"/>
          </rPr>
          <t>14,785</t>
        </r>
      </text>
    </comment>
    <comment ref="F29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аварийка сняла 24.12.19
</t>
        </r>
        <r>
          <rPr>
            <b/>
            <sz val="9"/>
            <color indexed="81"/>
            <rFont val="Tahoma"/>
            <family val="2"/>
            <charset val="204"/>
          </rPr>
          <t>7,226 ???</t>
        </r>
      </text>
    </comment>
    <comment ref="A302" authorId="0">
      <text>
        <r>
          <rPr>
            <sz val="9"/>
            <color indexed="81"/>
            <rFont val="Tahoma"/>
            <family val="2"/>
            <charset val="204"/>
          </rPr>
          <t xml:space="preserve">
193-195</t>
        </r>
      </text>
    </comment>
  </commentList>
</comments>
</file>

<file path=xl/sharedStrings.xml><?xml version="1.0" encoding="utf-8"?>
<sst xmlns="http://schemas.openxmlformats.org/spreadsheetml/2006/main" count="5624" uniqueCount="441">
  <si>
    <t>№ кв</t>
  </si>
  <si>
    <t>Номер теплосчетчика                      (М-Сal MC)</t>
  </si>
  <si>
    <t>Общая площадь, м2</t>
  </si>
  <si>
    <t>Итого по квартирам:</t>
  </si>
  <si>
    <t>Номер теплосчетчика</t>
  </si>
  <si>
    <t>Примечание</t>
  </si>
  <si>
    <t>общий</t>
  </si>
  <si>
    <t>в том числе:</t>
  </si>
  <si>
    <t>кв+МОП</t>
  </si>
  <si>
    <t>Отопление МОП, Гкал</t>
  </si>
  <si>
    <t>ООО Управляющая компания "СИРИУС"</t>
  </si>
  <si>
    <t>Общедомовые приборы  учета</t>
  </si>
  <si>
    <t>квартиры</t>
  </si>
  <si>
    <t>МОП</t>
  </si>
  <si>
    <t>ГВС</t>
  </si>
  <si>
    <t>Расчет отопления МОП производится в соответствии с Постановлением Правительства РФ от 6 мая 2011 г. № 354 "О предоставлении коммунальных услуг собственникам и пользователям помещений в многоквартирных домах и жилых домов"</t>
  </si>
  <si>
    <t>№        неж. пом</t>
  </si>
  <si>
    <t>Итого по неж.пом.</t>
  </si>
  <si>
    <t>Разница, Гкал</t>
  </si>
  <si>
    <t>Исп.  Коптелова Л.С.</t>
  </si>
  <si>
    <t>Разн, Гкал</t>
  </si>
  <si>
    <t>Всего, Гкал</t>
  </si>
  <si>
    <t>Тариф на тепло 1697,82 руб./Гкал (население / прочие)</t>
  </si>
  <si>
    <t>нп 10</t>
  </si>
  <si>
    <t>нп 14</t>
  </si>
  <si>
    <t>нп 16</t>
  </si>
  <si>
    <t>ВКТ-7 сет.№ 061. Зав.№00258261</t>
  </si>
  <si>
    <t>ВКТ-7 сет.№ 074. Зав.№00258274</t>
  </si>
  <si>
    <t>нежил. 1-18</t>
  </si>
  <si>
    <t>нежил. 19</t>
  </si>
  <si>
    <t>ВКТ-7 сет.№ 046. Зав.№00258246</t>
  </si>
  <si>
    <t>ВКТ-7 сет.№ 030. Зав.№00270830</t>
  </si>
  <si>
    <t>6ZRI8844107708</t>
  </si>
  <si>
    <t>6ZRI8844119461</t>
  </si>
  <si>
    <t>6ZRI8844116502</t>
  </si>
  <si>
    <t>6ZRI8844116084</t>
  </si>
  <si>
    <t>6ZRI8843037735</t>
  </si>
  <si>
    <t>6ZRI8844119431</t>
  </si>
  <si>
    <t>6ZRI8844119457</t>
  </si>
  <si>
    <t>6ZRI8844119463</t>
  </si>
  <si>
    <t>6ZRI8844081571</t>
  </si>
  <si>
    <t>6ZRI8844001237</t>
  </si>
  <si>
    <t>6ZRI8843037698</t>
  </si>
  <si>
    <t>6ZRI8844092065</t>
  </si>
  <si>
    <t>6ZRI8844119039</t>
  </si>
  <si>
    <t>6ZRI8844116344</t>
  </si>
  <si>
    <t>6ZRI8844119416</t>
  </si>
  <si>
    <t>6ZRI8844119124</t>
  </si>
  <si>
    <t>6ZRI8834012350</t>
  </si>
  <si>
    <t>6ZRI8844119415</t>
  </si>
  <si>
    <t>6ZRI8844119422</t>
  </si>
  <si>
    <t>6ZRI8844119425</t>
  </si>
  <si>
    <t>6ZRI8844116439</t>
  </si>
  <si>
    <t>6ZRI8844105024</t>
  </si>
  <si>
    <t>6ZRI8844115921</t>
  </si>
  <si>
    <t>6ZRI8844119435</t>
  </si>
  <si>
    <t>6ZRI8844116381</t>
  </si>
  <si>
    <t>6ZRI8844106313</t>
  </si>
  <si>
    <t>6ZRI8844100897</t>
  </si>
  <si>
    <t>6ZRI8844001286</t>
  </si>
  <si>
    <t>6ZRI8844116365</t>
  </si>
  <si>
    <t>6ZRI8844116384</t>
  </si>
  <si>
    <t>6ZRI8834012331</t>
  </si>
  <si>
    <t>6ZRI8844107566</t>
  </si>
  <si>
    <t>6ZRI8844094915</t>
  </si>
  <si>
    <t>6ZRI8844105869</t>
  </si>
  <si>
    <t>6ZRI8843034160</t>
  </si>
  <si>
    <t>6ZRI8844116380</t>
  </si>
  <si>
    <t>6ZRI8844001314</t>
  </si>
  <si>
    <t>6ZRI8844116354</t>
  </si>
  <si>
    <t>6ZRI8843037667</t>
  </si>
  <si>
    <t>6ZRI8844064658</t>
  </si>
  <si>
    <t>6ZRI8844105923</t>
  </si>
  <si>
    <t>6ZRI8844116327</t>
  </si>
  <si>
    <t>6ZRI8843033657</t>
  </si>
  <si>
    <t>6ZRI8844075168</t>
  </si>
  <si>
    <t>6ZRI8844116350</t>
  </si>
  <si>
    <t>6ZRI8834012258</t>
  </si>
  <si>
    <t>6ZRI8843032780</t>
  </si>
  <si>
    <t>6ZRI8844093471</t>
  </si>
  <si>
    <t>6ZRI8844116166</t>
  </si>
  <si>
    <t>6ZRI8844009821</t>
  </si>
  <si>
    <t>6ZRI8844001366</t>
  </si>
  <si>
    <t>6ZRI8844095259</t>
  </si>
  <si>
    <t>6ZRI8844095058</t>
  </si>
  <si>
    <t>6ZRI8834012269</t>
  </si>
  <si>
    <t>6ZRI8844009915</t>
  </si>
  <si>
    <t>6ZRI8844119557</t>
  </si>
  <si>
    <t>6ZRI8844001367</t>
  </si>
  <si>
    <t>6ZRI8844039411</t>
  </si>
  <si>
    <t>6ZRI8844081615</t>
  </si>
  <si>
    <t>6ZRI8844065243</t>
  </si>
  <si>
    <t>6ZRI8844001300</t>
  </si>
  <si>
    <t>6ZRI8844104786</t>
  </si>
  <si>
    <t>6ZRI8844115955</t>
  </si>
  <si>
    <t>6ZRI8844104470</t>
  </si>
  <si>
    <t>6ZRI8844017968</t>
  </si>
  <si>
    <t>6ZRI8844016583</t>
  </si>
  <si>
    <t>6ZRI8844016536</t>
  </si>
  <si>
    <t>6ZRI8844016543</t>
  </si>
  <si>
    <t>6ZRI8844016524</t>
  </si>
  <si>
    <t>6ZRI8833018111</t>
  </si>
  <si>
    <t>6ZRI8844015696</t>
  </si>
  <si>
    <t>6ZRI8833018107</t>
  </si>
  <si>
    <t>6ZRI8844015105</t>
  </si>
  <si>
    <t>6ZRI8833018017</t>
  </si>
  <si>
    <t>6ZRI8844014949</t>
  </si>
  <si>
    <t>6ZRI8833020528</t>
  </si>
  <si>
    <t>6ZRI8844012192</t>
  </si>
  <si>
    <t>6ZRI8833018095</t>
  </si>
  <si>
    <t>6ZRI8833018018</t>
  </si>
  <si>
    <t>6ZRI8844012466</t>
  </si>
  <si>
    <t>6ZRI8833018015</t>
  </si>
  <si>
    <t>6ZRI8844014610</t>
  </si>
  <si>
    <t>6ZRI8844017987</t>
  </si>
  <si>
    <t>6ZRI8844017991</t>
  </si>
  <si>
    <t>6ZRI8844017980</t>
  </si>
  <si>
    <t>6ZRI8844016541</t>
  </si>
  <si>
    <t>6ZRI8844017616</t>
  </si>
  <si>
    <t>6ZRI8844017607</t>
  </si>
  <si>
    <t>6ZRI8844017961</t>
  </si>
  <si>
    <t>6ZRI8844015605</t>
  </si>
  <si>
    <t>6ZRI8844016578</t>
  </si>
  <si>
    <t>6ZRI8844016556</t>
  </si>
  <si>
    <t>6ZRI8844014727</t>
  </si>
  <si>
    <t>6ZRI8844016587</t>
  </si>
  <si>
    <t>6ZRI8844015608</t>
  </si>
  <si>
    <t>6ZRI8844017989</t>
  </si>
  <si>
    <t>6ZRI8844015587</t>
  </si>
  <si>
    <t>6ZRI8844016533</t>
  </si>
  <si>
    <t>6ZRI8844016577</t>
  </si>
  <si>
    <t>6ZRI8844012485</t>
  </si>
  <si>
    <t>6ZRI8844011742</t>
  </si>
  <si>
    <t>6ZRI8844012156</t>
  </si>
  <si>
    <t>6ZRI8844012159</t>
  </si>
  <si>
    <t>6ZRI8844012509</t>
  </si>
  <si>
    <t>6ZRI8844012108</t>
  </si>
  <si>
    <t>6ZRI8844012510</t>
  </si>
  <si>
    <t>6ZRI8844012249</t>
  </si>
  <si>
    <t>6ZRI8844012289</t>
  </si>
  <si>
    <t>6ZRI8844012115</t>
  </si>
  <si>
    <t>6ZRI8844012334</t>
  </si>
  <si>
    <t>6ZRI8844012284</t>
  </si>
  <si>
    <t>6ZRI8844012306</t>
  </si>
  <si>
    <t>6ZRI8844012521</t>
  </si>
  <si>
    <t>6ZRI8844011815</t>
  </si>
  <si>
    <t>6ZRI8844012291</t>
  </si>
  <si>
    <t>6ZRI8844012178</t>
  </si>
  <si>
    <t>6ZRI8844011874</t>
  </si>
  <si>
    <t>6ZRI8844011749</t>
  </si>
  <si>
    <t>6ZRI8844011844</t>
  </si>
  <si>
    <t>6ZRI8844012180</t>
  </si>
  <si>
    <t>6ZRI8844012142</t>
  </si>
  <si>
    <t>6ZRI8844012137</t>
  </si>
  <si>
    <t>6ZRI8844012404</t>
  </si>
  <si>
    <t>6ZRI8844012104</t>
  </si>
  <si>
    <t>6ZRI8844012133</t>
  </si>
  <si>
    <t>6ZRI8844012155</t>
  </si>
  <si>
    <t>6ZRI8846179248</t>
  </si>
  <si>
    <t>6ZRI8844012287</t>
  </si>
  <si>
    <t>6ZRI8846179217</t>
  </si>
  <si>
    <t>6ZRI8844011786</t>
  </si>
  <si>
    <t>6ZRI8844012401</t>
  </si>
  <si>
    <t>6ZRI8844012543</t>
  </si>
  <si>
    <t>6ZRI8844012246</t>
  </si>
  <si>
    <t>6ZRI8844012101</t>
  </si>
  <si>
    <t>6ZRI8844012233</t>
  </si>
  <si>
    <t>6ZRI8844012301</t>
  </si>
  <si>
    <t>6ZRI8844012182</t>
  </si>
  <si>
    <t>6ZRI8844012373</t>
  </si>
  <si>
    <t>6ZRI8844012555</t>
  </si>
  <si>
    <t>6ZRI8844012215</t>
  </si>
  <si>
    <t>6ZRI8844011940</t>
  </si>
  <si>
    <t>6ZRI8844011790</t>
  </si>
  <si>
    <t>6ZRI8846179216</t>
  </si>
  <si>
    <t>6ZRI8844011832</t>
  </si>
  <si>
    <t>6ZRI8844012168</t>
  </si>
  <si>
    <t>6ZRI8844012216</t>
  </si>
  <si>
    <t>6ZRI8844012169</t>
  </si>
  <si>
    <t>6ZRI8844011964</t>
  </si>
  <si>
    <t>6ZRI8844012157</t>
  </si>
  <si>
    <t>6ZRI8844012188</t>
  </si>
  <si>
    <t>6ZRI8844011781</t>
  </si>
  <si>
    <t>6ZRI8844012282</t>
  </si>
  <si>
    <t>6ZRI8844011830</t>
  </si>
  <si>
    <t>6ZRI8844011965</t>
  </si>
  <si>
    <t>6ZRI8844011902</t>
  </si>
  <si>
    <t>6ZRI8844011774</t>
  </si>
  <si>
    <t>6ZRI8844015650</t>
  </si>
  <si>
    <t>6ZRI8844012285</t>
  </si>
  <si>
    <t>6ZRI8844015101</t>
  </si>
  <si>
    <t>6ZRI8833018106</t>
  </si>
  <si>
    <t>6ZRI8844012512</t>
  </si>
  <si>
    <t>6ZRI8844012482</t>
  </si>
  <si>
    <t>6ZRI8844015689</t>
  </si>
  <si>
    <t>6ZRI8844015106</t>
  </si>
  <si>
    <t>6ZRI8844015690</t>
  </si>
  <si>
    <t>6ZRI8844015639</t>
  </si>
  <si>
    <t>6ZRI8844015695</t>
  </si>
  <si>
    <t>6ZRI8844016695</t>
  </si>
  <si>
    <t>6ZRI8844016535</t>
  </si>
  <si>
    <t>6ZRI8844015104</t>
  </si>
  <si>
    <t>6ZRI8844015660</t>
  </si>
  <si>
    <t>6ZRI8846179201</t>
  </si>
  <si>
    <t>6ZRI8846179247</t>
  </si>
  <si>
    <t>6ZRI8846179181</t>
  </si>
  <si>
    <t>6ZRI8846179236</t>
  </si>
  <si>
    <t>6ZRI8846179225</t>
  </si>
  <si>
    <t>6ZRI8846179194</t>
  </si>
  <si>
    <t>6ZRI8846179232</t>
  </si>
  <si>
    <t>6ZRI8846179231</t>
  </si>
  <si>
    <t>6ZRI8846179204</t>
  </si>
  <si>
    <t>6ZRI8846179197</t>
  </si>
  <si>
    <t>6ZRI8846179203</t>
  </si>
  <si>
    <t>6ZRI8846179108</t>
  </si>
  <si>
    <t>6ZRI8846179211</t>
  </si>
  <si>
    <t>6ZRI8846179246</t>
  </si>
  <si>
    <t>6ZRI8846179256</t>
  </si>
  <si>
    <t>6ZRI8846179207</t>
  </si>
  <si>
    <t>6ZRI8846179195</t>
  </si>
  <si>
    <t>6ZRI8846179208</t>
  </si>
  <si>
    <t>6ZRI8846179196</t>
  </si>
  <si>
    <t>6ZRI8846179250</t>
  </si>
  <si>
    <t>6ZRI8846179185</t>
  </si>
  <si>
    <t>6ZRI8844061677</t>
  </si>
  <si>
    <t>6ZRI8844061729</t>
  </si>
  <si>
    <t>6ZRI8844057855</t>
  </si>
  <si>
    <t>6ZRI8844055149</t>
  </si>
  <si>
    <t>6ZRI8844055333</t>
  </si>
  <si>
    <t>6ZRI8844039747</t>
  </si>
  <si>
    <t>6ZRI8844054488</t>
  </si>
  <si>
    <t>6ZRI8844055113</t>
  </si>
  <si>
    <t>6ZRI8844055341</t>
  </si>
  <si>
    <t>6ZRI8844061625</t>
  </si>
  <si>
    <t>6ZRI8844061698</t>
  </si>
  <si>
    <t>6ZRI8844061628</t>
  </si>
  <si>
    <t>6ZRI8844061701</t>
  </si>
  <si>
    <t>6ZRI8844061616</t>
  </si>
  <si>
    <t>6ZRI8844061700</t>
  </si>
  <si>
    <t>6ZRI8844055426</t>
  </si>
  <si>
    <t>6ZRI8844055272</t>
  </si>
  <si>
    <t>6ZRI8844055416</t>
  </si>
  <si>
    <t>6ZRI8844061675</t>
  </si>
  <si>
    <t>6ZRI8844061680</t>
  </si>
  <si>
    <t>6ZRI8844055129</t>
  </si>
  <si>
    <t>6ZRI8844008145</t>
  </si>
  <si>
    <t>6ZRI8844007848</t>
  </si>
  <si>
    <t>6ZRI8844007939</t>
  </si>
  <si>
    <t>6ZRI8844008361</t>
  </si>
  <si>
    <t>6ZRI8844008303</t>
  </si>
  <si>
    <t>6ZRI8844008351</t>
  </si>
  <si>
    <t>6ZRI8844008450</t>
  </si>
  <si>
    <t>6ZRI8844007800</t>
  </si>
  <si>
    <t>6ZRI8844007776</t>
  </si>
  <si>
    <t>6ZRI8844061612</t>
  </si>
  <si>
    <t>6ZRI8844061573</t>
  </si>
  <si>
    <t>6ZRI8844007983</t>
  </si>
  <si>
    <t>6ZRI8844061638</t>
  </si>
  <si>
    <t>6ZRI8844061724</t>
  </si>
  <si>
    <t>6ZRI8844061773</t>
  </si>
  <si>
    <t>6ZRI8844061642</t>
  </si>
  <si>
    <t>6ZRI8844061552</t>
  </si>
  <si>
    <t>6ZRI8844061777</t>
  </si>
  <si>
    <t>6ZRI8844061682</t>
  </si>
  <si>
    <t>6ZRI8844061718</t>
  </si>
  <si>
    <t>6ZRI8844061647</t>
  </si>
  <si>
    <t>6ZRI8844061644</t>
  </si>
  <si>
    <t>6ZRI8844061668</t>
  </si>
  <si>
    <t>6ZRI8844061761</t>
  </si>
  <si>
    <t>6ZRI8844061717</t>
  </si>
  <si>
    <t>6ZRI8844061617</t>
  </si>
  <si>
    <t>6ZRI8844061575</t>
  </si>
  <si>
    <t>6ZRI8844008400</t>
  </si>
  <si>
    <t>6ZRI8844008754</t>
  </si>
  <si>
    <t>6ZRI8844061570</t>
  </si>
  <si>
    <t>6ZRI8844061672</t>
  </si>
  <si>
    <t>6ZRI8844007978</t>
  </si>
  <si>
    <t>6ZRI8844061597</t>
  </si>
  <si>
    <t>6ZRI8844007819</t>
  </si>
  <si>
    <t>6ZRI8844008319</t>
  </si>
  <si>
    <t>6ZRI8844008767</t>
  </si>
  <si>
    <t>6ZRI8844008260</t>
  </si>
  <si>
    <t>6ZRI8844007435</t>
  </si>
  <si>
    <t>6ZRI8844007256</t>
  </si>
  <si>
    <t>6ZRI8844007128</t>
  </si>
  <si>
    <t>6ZRI8844007166</t>
  </si>
  <si>
    <t>6ZRI8844008362</t>
  </si>
  <si>
    <t>6ZRI8844007140</t>
  </si>
  <si>
    <t>6ZRI8844007226</t>
  </si>
  <si>
    <t>6ZRI8844007388</t>
  </si>
  <si>
    <t>6ZRI8844007338</t>
  </si>
  <si>
    <t>6ZRI8844007264</t>
  </si>
  <si>
    <t>6ZRI8844007164</t>
  </si>
  <si>
    <t>6ZRI8844007108</t>
  </si>
  <si>
    <t>6ZRI8844061775</t>
  </si>
  <si>
    <t>6ZRI8844007203</t>
  </si>
  <si>
    <t>6ZRI8844061598</t>
  </si>
  <si>
    <t>6ZRI8844061445</t>
  </si>
  <si>
    <t>6ZRI8844061759</t>
  </si>
  <si>
    <t>6ZRI8844053196</t>
  </si>
  <si>
    <t>6ZRI8844053185</t>
  </si>
  <si>
    <t>6ZRI8844055356</t>
  </si>
  <si>
    <t>6ZRI8844055363</t>
  </si>
  <si>
    <t>6ZRI8844055241</t>
  </si>
  <si>
    <t>6ZRI8844055340</t>
  </si>
  <si>
    <t>6ZRI8844055182</t>
  </si>
  <si>
    <t>6ZRI8844055440</t>
  </si>
  <si>
    <t>6ZRI8844055473</t>
  </si>
  <si>
    <t>6ZRI8844055055</t>
  </si>
  <si>
    <t>6ZRI8844040519</t>
  </si>
  <si>
    <t>6ZRI8844053190</t>
  </si>
  <si>
    <t>6ZRI8844055315</t>
  </si>
  <si>
    <t>6ZRI8844053687</t>
  </si>
  <si>
    <t>6ZRI8844061751</t>
  </si>
  <si>
    <t>6ZRI8844055472</t>
  </si>
  <si>
    <t>6ZRI8844053208</t>
  </si>
  <si>
    <t>6ZRI8844055470</t>
  </si>
  <si>
    <t>6ZRI8844094768</t>
  </si>
  <si>
    <t>6ZRI8844040679</t>
  </si>
  <si>
    <t>6ZRI8844055239</t>
  </si>
  <si>
    <t>Лестница+лифтовой хол 1эт 1 б/с</t>
  </si>
  <si>
    <t>6ZRI8843035860</t>
  </si>
  <si>
    <t>Лестница+лифтовой хол 4 б/с</t>
  </si>
  <si>
    <t>6ZRI8844054653</t>
  </si>
  <si>
    <t>Консъерж 2 секция</t>
  </si>
  <si>
    <t>6ZRI8844079097</t>
  </si>
  <si>
    <t>Консъерж 3 секция</t>
  </si>
  <si>
    <t>6ZRI8844079280</t>
  </si>
  <si>
    <t>Единица измерения</t>
  </si>
  <si>
    <t>Показания  на 26.11.16</t>
  </si>
  <si>
    <t>МВт</t>
  </si>
  <si>
    <t>кВт</t>
  </si>
  <si>
    <t xml:space="preserve">6ZRI8844061601  </t>
  </si>
  <si>
    <t>193-195</t>
  </si>
  <si>
    <t>Справочно: 1 МВт = 0,8598 Гкал</t>
  </si>
  <si>
    <t>Справочно: 1 кВт = 0,00086 Гкал</t>
  </si>
  <si>
    <t>Показания  на 25.12.16</t>
  </si>
  <si>
    <t xml:space="preserve"> Расчет показателей отопления в жилом доме по адресу: г. Белгород, Богдана Хмельницкого 80а                                за период  с 26.11.16 по 25.12.16 гг.</t>
  </si>
  <si>
    <t>РРКЦ</t>
  </si>
  <si>
    <t>Теплосети</t>
  </si>
  <si>
    <t>33,919</t>
  </si>
  <si>
    <t>6ZRI8845058745</t>
  </si>
  <si>
    <t>с дек16</t>
  </si>
  <si>
    <t>71,521</t>
  </si>
  <si>
    <t>113 - ООО</t>
  </si>
  <si>
    <t>277 - ООО</t>
  </si>
  <si>
    <t>Всего</t>
  </si>
  <si>
    <t>47,681</t>
  </si>
  <si>
    <t>127,038</t>
  </si>
  <si>
    <t>Лекс-31</t>
  </si>
  <si>
    <t>Показания  на 27.03.17</t>
  </si>
  <si>
    <t>Показания  на 26.02.17</t>
  </si>
  <si>
    <t>Показания  на 24.01.17</t>
  </si>
  <si>
    <t>Объем, Гкал      с 26.11.16         по 25.12.16</t>
  </si>
  <si>
    <t>Объем тепла, потребленный по индивидуальным приборам учета в жилом доме по адресу: г. Белгород, Богдана Хмельницкого 80а</t>
  </si>
  <si>
    <t xml:space="preserve">Объем, Гкал      с 26.12.16       по 25.01.17 </t>
  </si>
  <si>
    <t xml:space="preserve">Объем, Гкал      с 26.01.17        по 25.02.17 </t>
  </si>
  <si>
    <t xml:space="preserve">Объем, Гкал      с 26.02.17           по 27.03.17 </t>
  </si>
  <si>
    <t>56,827</t>
  </si>
  <si>
    <t>160,025</t>
  </si>
  <si>
    <t>__.04.2017</t>
  </si>
  <si>
    <t>Показания  на 25.04.17</t>
  </si>
  <si>
    <t>14 - 8-910-737-00-79 подрядчик (ключница сказала - что ключи забрала Вега, Бакаеву - присылали ключи, они не подошли)</t>
  </si>
  <si>
    <t>10  - 8-903-885-93-50  нд (есть ключи у ключницы 05.05.17)</t>
  </si>
  <si>
    <t>Объем, Гкал                   с 28.03.17 по 25.04.17 гг.</t>
  </si>
  <si>
    <t>58,507</t>
  </si>
  <si>
    <t>4,668</t>
  </si>
  <si>
    <t>202,752</t>
  </si>
  <si>
    <t>Тариф на тепло 1765,73 руб./Гкал (население / прочие)</t>
  </si>
  <si>
    <t>47 - 8-980-328-46-99 Екатерина Александровна, можно звонить, находится дома. Говорила, что ключи от тамбура отдавали нашим работникам?</t>
  </si>
  <si>
    <t>6 - 8-920-204-42-29, скидывала показания по эл.почте</t>
  </si>
  <si>
    <t>79 - 8-919-222-55-60. Должны позвонить. 26.12.17 муж</t>
  </si>
  <si>
    <t>187 - 8-915-520-18-52</t>
  </si>
  <si>
    <t>Объем, Гкал                   окт17</t>
  </si>
  <si>
    <t>Объем, Гкал                   нояб17</t>
  </si>
  <si>
    <t>Объем, Гкал                   дек17</t>
  </si>
  <si>
    <t>Объем, Гкал                   янв18</t>
  </si>
  <si>
    <t>нет движ по эл.энергии 23.12.17</t>
  </si>
  <si>
    <t>свет по 60 кВт</t>
  </si>
  <si>
    <t>свет по 10 кВт</t>
  </si>
  <si>
    <t>свет по 20 кВт</t>
  </si>
  <si>
    <t>есть движение по свету!</t>
  </si>
  <si>
    <t>свет по 20 кВТ</t>
  </si>
  <si>
    <t>александр</t>
  </si>
  <si>
    <t>134 - 8-910-320-09-01</t>
  </si>
  <si>
    <t>Показания  на 24.02.18</t>
  </si>
  <si>
    <t>В папке для снятия показаний 26.02.18 положила ключи от тамбура 45-48</t>
  </si>
  <si>
    <t>26.02.18 звонила, хозяйка сказала, что давала ключ  Ларисе, он где-то на связке. Спросить у аварийки</t>
  </si>
  <si>
    <t>сказали, что давали ключ аварийке</t>
  </si>
  <si>
    <t>на 6 месяцев</t>
  </si>
  <si>
    <t>звонила 26.02.18 Ирине Анат, обещала, передать 27.02.18, но не смогла до нее дозвониться</t>
  </si>
  <si>
    <t>190,191,192</t>
  </si>
  <si>
    <t>16 - ООО "СантехСтрой"</t>
  </si>
  <si>
    <t>180 - не раб.счетчик (акт 27.01.18)  28.02.18 была заявка прочистить сетку на тепл.сч., но не попали, т.к. закрыт тамбур</t>
  </si>
  <si>
    <t>78 - 8-905-679-28-71.  У соседей 2 счетчика закрыты. Не попала 26.12.17    27.02.18 прочистка теп.сч.</t>
  </si>
  <si>
    <t>есть свет, а тепло не мотает. 108 - не раб.счетчик (акт 27.01.18) 27.02.18 прочистка теп.сч.</t>
  </si>
  <si>
    <t>94-27.02.18 прочистка теп.сч.</t>
  </si>
  <si>
    <t>78- уменьшить показ. Текущ.показ. На 23.03.18 - 1,378</t>
  </si>
  <si>
    <t>Показания  на 24.03.18</t>
  </si>
  <si>
    <t xml:space="preserve"> Расчет показателей отопления в жилом доме по адресу: г. Белгород, Богдана Хмельницкого 80а                                за период  с 26.02.18 по 25.03.18 гг.</t>
  </si>
  <si>
    <t>Разница, Гкал                   с 26.02.17 по  25.03.18 гг.</t>
  </si>
  <si>
    <t>8-910-745-64-94 (Кривцов Сергей Васильевич) или 20-31-63</t>
  </si>
  <si>
    <t>8-910-328-2142</t>
  </si>
  <si>
    <t>105 - есть свет, тепло не мотает с 26.10.17г.  28.03.18 произведена чистка, счетчик стал мотать</t>
  </si>
  <si>
    <t>Средемесячный расчет по кв.83</t>
  </si>
  <si>
    <t>83 - есть свет 28.03.18 произведена чистка, счетчик не мотает</t>
  </si>
  <si>
    <t>Средемесячный расчет по кв.180</t>
  </si>
  <si>
    <t>28.03.18 произведена чистка, счетчик не мотает</t>
  </si>
  <si>
    <r>
      <t xml:space="preserve">Средемесячный расчет по </t>
    </r>
    <r>
      <rPr>
        <b/>
        <sz val="11"/>
        <color theme="1"/>
        <rFont val="Calibri"/>
        <family val="2"/>
        <charset val="204"/>
        <scheme val="minor"/>
      </rPr>
      <t>кв.105</t>
    </r>
  </si>
  <si>
    <r>
      <t xml:space="preserve">Средемесячный расчет по </t>
    </r>
    <r>
      <rPr>
        <b/>
        <sz val="11"/>
        <color theme="1"/>
        <rFont val="Calibri"/>
        <family val="2"/>
        <charset val="204"/>
        <scheme val="minor"/>
      </rPr>
      <t>кв.108</t>
    </r>
  </si>
  <si>
    <t xml:space="preserve"> </t>
  </si>
  <si>
    <t>15/1</t>
  </si>
  <si>
    <t>=</t>
  </si>
  <si>
    <t>надо начислить</t>
  </si>
  <si>
    <t>сторно в сентябре</t>
  </si>
  <si>
    <t>Тариф на тепло 1832,82 руб./Гкал (население / прочие)</t>
  </si>
  <si>
    <t>Показания  на 23.12.18</t>
  </si>
  <si>
    <t xml:space="preserve"> Расчет показателей отопления в жилом доме по адресу: г. Белгород, Богдана Хмельницкого 80а                                за период  с 23.12.18 по 24.01.19 гг.</t>
  </si>
  <si>
    <t>Разница, Гкал                   с 23.12.18 по  24.01.19 гг.</t>
  </si>
  <si>
    <t>Показания  на 24.01.19</t>
  </si>
  <si>
    <t>Разница, Гкал                   с 24.01.19 по  23.02.19 гг.</t>
  </si>
  <si>
    <t>Тариф на тепло 1863,89 руб./Гкал (население / прочие)</t>
  </si>
  <si>
    <t>Показания  на 23.02.19</t>
  </si>
  <si>
    <t>не сняты</t>
  </si>
  <si>
    <t xml:space="preserve"> Расчет показателей отопления в жилом доме по адресу:                                                                           г. Белгород, Богдана Хмельницкого 80а                                                                                                              за период  с 24.01.19 по 23.02.19 гг.</t>
  </si>
  <si>
    <t>Разница, Гкал                   с 23.02.19 по  23.03.19 гг.</t>
  </si>
  <si>
    <t>Показания  на 23.03.19</t>
  </si>
  <si>
    <t xml:space="preserve"> Расчет показателей отопления в жилом доме по адресу: г. Белгород,                                                      пр-т Богдана Хмельницкого 80а     за период  с 23.02.19 по 23.03.19 гг.</t>
  </si>
  <si>
    <t xml:space="preserve"> Расчет показателей отопления в жилом доме по адресу: г. Белгород, Богдана Хмельницкого 80а                                за период  с 23.03.19 по 19.04.19 гг.</t>
  </si>
  <si>
    <t>Разница, Гкал                   с 23.03.19 по  19.04.19 гг.</t>
  </si>
  <si>
    <t>Показания  на 19.04.19</t>
  </si>
  <si>
    <t xml:space="preserve"> Расчет показателей отопления в жилом доме по адресу: г. Белгород, Богдана Хмельницкого 80а                                за период  с 19.04.19 по 25.10.19 гг.</t>
  </si>
  <si>
    <t>Разница, Гкал                   с 19.04.19 по  25.10.19 гг.</t>
  </si>
  <si>
    <t>Тариф на тепло 1901,16 руб./Гкал (население / прочие)</t>
  </si>
  <si>
    <t>Показания  на 25.10.19</t>
  </si>
  <si>
    <t xml:space="preserve"> Расчет показателей отопления в жилом доме по адресу: г. Белгород, Богдана Хмельницкого 80а                                за период  с 25.10.19 по 24.11.19 гг.</t>
  </si>
  <si>
    <t>Разница, Гкал                   с 25.10.19 по  24.11.19 гг.</t>
  </si>
  <si>
    <t>Показания  на 24.11.19</t>
  </si>
  <si>
    <t xml:space="preserve"> Расчет показателей отопления в жилом доме по адресу: г. Белгород, Богдана Хмельницкого 80а                                за период  с 25.11.19 по 24.12.19 гг.</t>
  </si>
  <si>
    <t>Разница, Гкал                   с 25.11.19 по  24.12.19 гг.</t>
  </si>
  <si>
    <t>Показания  на 24.12.19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</si>
</sst>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"/>
    <numFmt numFmtId="165" formatCode="0.0"/>
    <numFmt numFmtId="166" formatCode="0.00000"/>
    <numFmt numFmtId="167" formatCode="0.000000"/>
    <numFmt numFmtId="168" formatCode="0.0000"/>
    <numFmt numFmtId="169" formatCode="dd/mm/yy;@"/>
    <numFmt numFmtId="170" formatCode="#,##0.0000"/>
    <numFmt numFmtId="171" formatCode="#,##0.00&quot;р.&quot;"/>
  </numFmts>
  <fonts count="44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3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7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color rgb="FF7030A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1"/>
      <name val="Calibri"/>
      <family val="2"/>
      <charset val="204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/>
    <xf numFmtId="0" fontId="6" fillId="0" borderId="0" xfId="0" applyFont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1" fontId="8" fillId="0" borderId="0" xfId="0" applyNumberFormat="1" applyFont="1" applyFill="1" applyBorder="1"/>
    <xf numFmtId="0" fontId="5" fillId="0" borderId="0" xfId="0" applyFont="1" applyAlignment="1"/>
    <xf numFmtId="0" fontId="5" fillId="0" borderId="1" xfId="0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5" fillId="0" borderId="0" xfId="0" applyFont="1"/>
    <xf numFmtId="0" fontId="10" fillId="0" borderId="0" xfId="0" applyFont="1"/>
    <xf numFmtId="1" fontId="16" fillId="0" borderId="1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Fill="1"/>
    <xf numFmtId="164" fontId="15" fillId="0" borderId="1" xfId="0" applyNumberFormat="1" applyFont="1" applyFill="1" applyBorder="1"/>
    <xf numFmtId="0" fontId="10" fillId="0" borderId="0" xfId="0" applyFont="1" applyFill="1"/>
    <xf numFmtId="166" fontId="16" fillId="0" borderId="1" xfId="0" applyNumberFormat="1" applyFont="1" applyFill="1" applyBorder="1" applyAlignment="1">
      <alignment horizontal="center" vertical="center" wrapText="1"/>
    </xf>
    <xf numFmtId="166" fontId="16" fillId="0" borderId="3" xfId="0" applyNumberFormat="1" applyFont="1" applyFill="1" applyBorder="1" applyAlignment="1">
      <alignment horizontal="center" vertical="center" wrapText="1"/>
    </xf>
    <xf numFmtId="166" fontId="15" fillId="0" borderId="0" xfId="0" applyNumberFormat="1" applyFont="1" applyFill="1"/>
    <xf numFmtId="166" fontId="10" fillId="0" borderId="0" xfId="0" applyNumberFormat="1" applyFont="1" applyFill="1" applyBorder="1"/>
    <xf numFmtId="164" fontId="10" fillId="0" borderId="0" xfId="0" applyNumberFormat="1" applyFont="1" applyFill="1" applyBorder="1"/>
    <xf numFmtId="1" fontId="10" fillId="0" borderId="0" xfId="0" applyNumberFormat="1" applyFont="1" applyFill="1" applyBorder="1"/>
    <xf numFmtId="0" fontId="15" fillId="0" borderId="0" xfId="0" applyFont="1" applyAlignment="1"/>
    <xf numFmtId="1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vertical="top" wrapText="1"/>
    </xf>
    <xf numFmtId="1" fontId="5" fillId="0" borderId="0" xfId="0" applyNumberFormat="1" applyFont="1"/>
    <xf numFmtId="1" fontId="5" fillId="0" borderId="0" xfId="0" applyNumberFormat="1" applyFont="1" applyFill="1"/>
    <xf numFmtId="0" fontId="4" fillId="0" borderId="0" xfId="0" applyFont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10" fillId="0" borderId="13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/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/>
    <xf numFmtId="0" fontId="5" fillId="0" borderId="0" xfId="0" applyFont="1" applyFill="1" applyAlignment="1"/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4" fontId="21" fillId="0" borderId="1" xfId="0" applyNumberFormat="1" applyFont="1" applyFill="1" applyBorder="1" applyAlignment="1">
      <alignment horizontal="center" vertical="center"/>
    </xf>
    <xf numFmtId="164" fontId="21" fillId="0" borderId="1" xfId="0" applyNumberFormat="1" applyFont="1" applyFill="1" applyBorder="1" applyAlignment="1">
      <alignment horizontal="right" vertical="center"/>
    </xf>
    <xf numFmtId="49" fontId="21" fillId="0" borderId="1" xfId="0" applyNumberFormat="1" applyFont="1" applyFill="1" applyBorder="1"/>
    <xf numFmtId="0" fontId="21" fillId="0" borderId="0" xfId="0" applyFont="1" applyFill="1" applyBorder="1"/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17" fillId="0" borderId="0" xfId="0" applyFont="1" applyAlignment="1">
      <alignment vertical="center" wrapText="1"/>
    </xf>
    <xf numFmtId="164" fontId="21" fillId="0" borderId="1" xfId="0" applyNumberFormat="1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horizontal="center" vertical="center"/>
    </xf>
    <xf numFmtId="1" fontId="6" fillId="0" borderId="0" xfId="0" applyNumberFormat="1" applyFont="1" applyAlignment="1">
      <alignment vertical="top"/>
    </xf>
    <xf numFmtId="168" fontId="14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center" vertical="center" wrapText="1"/>
    </xf>
    <xf numFmtId="168" fontId="15" fillId="0" borderId="0" xfId="0" applyNumberFormat="1" applyFont="1"/>
    <xf numFmtId="168" fontId="16" fillId="0" borderId="1" xfId="0" applyNumberFormat="1" applyFont="1" applyFill="1" applyBorder="1" applyAlignment="1">
      <alignment horizontal="center" vertical="center" wrapText="1"/>
    </xf>
    <xf numFmtId="168" fontId="5" fillId="0" borderId="1" xfId="0" applyNumberFormat="1" applyFont="1" applyFill="1" applyBorder="1" applyAlignment="1">
      <alignment horizontal="right" vertical="center"/>
    </xf>
    <xf numFmtId="168" fontId="15" fillId="2" borderId="1" xfId="0" applyNumberFormat="1" applyFont="1" applyFill="1" applyBorder="1" applyAlignment="1">
      <alignment horizontal="right" vertical="center"/>
    </xf>
    <xf numFmtId="168" fontId="15" fillId="0" borderId="1" xfId="0" applyNumberFormat="1" applyFont="1" applyFill="1" applyBorder="1"/>
    <xf numFmtId="168" fontId="10" fillId="0" borderId="0" xfId="0" applyNumberFormat="1" applyFont="1" applyFill="1" applyBorder="1"/>
    <xf numFmtId="168" fontId="10" fillId="0" borderId="0" xfId="0" applyNumberFormat="1" applyFont="1" applyFill="1"/>
    <xf numFmtId="168" fontId="10" fillId="0" borderId="0" xfId="0" applyNumberFormat="1" applyFont="1"/>
    <xf numFmtId="0" fontId="21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164" fontId="21" fillId="3" borderId="1" xfId="0" applyNumberFormat="1" applyFont="1" applyFill="1" applyBorder="1" applyAlignment="1">
      <alignment horizontal="center"/>
    </xf>
    <xf numFmtId="168" fontId="5" fillId="3" borderId="1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top" wrapText="1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64" fontId="21" fillId="2" borderId="1" xfId="0" applyNumberFormat="1" applyFont="1" applyFill="1" applyBorder="1" applyAlignment="1">
      <alignment horizontal="center"/>
    </xf>
    <xf numFmtId="168" fontId="5" fillId="2" borderId="1" xfId="0" applyNumberFormat="1" applyFont="1" applyFill="1" applyBorder="1" applyAlignment="1">
      <alignment horizontal="right" vertical="center"/>
    </xf>
    <xf numFmtId="165" fontId="5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right" vertical="center"/>
    </xf>
    <xf numFmtId="168" fontId="15" fillId="0" borderId="1" xfId="0" applyNumberFormat="1" applyFont="1" applyFill="1" applyBorder="1" applyAlignment="1">
      <alignment horizontal="right" vertical="center"/>
    </xf>
    <xf numFmtId="168" fontId="15" fillId="0" borderId="3" xfId="0" applyNumberFormat="1" applyFont="1" applyBorder="1" applyAlignment="1">
      <alignment horizontal="right" vertical="center"/>
    </xf>
    <xf numFmtId="168" fontId="11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0" fillId="0" borderId="0" xfId="0" applyNumberFormat="1" applyFont="1"/>
    <xf numFmtId="168" fontId="1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168" fontId="10" fillId="0" borderId="1" xfId="0" applyNumberFormat="1" applyFont="1" applyFill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 wrapText="1"/>
    </xf>
    <xf numFmtId="1" fontId="0" fillId="0" borderId="0" xfId="0" applyNumberFormat="1"/>
    <xf numFmtId="1" fontId="21" fillId="0" borderId="0" xfId="0" applyNumberFormat="1" applyFont="1" applyFill="1" applyBorder="1"/>
    <xf numFmtId="168" fontId="15" fillId="3" borderId="3" xfId="0" applyNumberFormat="1" applyFont="1" applyFill="1" applyBorder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right"/>
    </xf>
    <xf numFmtId="14" fontId="15" fillId="0" borderId="0" xfId="0" applyNumberFormat="1" applyFont="1"/>
    <xf numFmtId="168" fontId="15" fillId="0" borderId="3" xfId="0" applyNumberFormat="1" applyFont="1" applyFill="1" applyBorder="1" applyAlignment="1">
      <alignment horizontal="right" vertical="center"/>
    </xf>
    <xf numFmtId="164" fontId="10" fillId="0" borderId="12" xfId="0" applyNumberFormat="1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164" fontId="15" fillId="0" borderId="1" xfId="0" applyNumberFormat="1" applyFont="1" applyFill="1" applyBorder="1" applyAlignment="1">
      <alignment horizontal="right" vertical="center"/>
    </xf>
    <xf numFmtId="168" fontId="15" fillId="0" borderId="0" xfId="0" applyNumberFormat="1" applyFont="1" applyAlignment="1">
      <alignment vertical="top" wrapText="1"/>
    </xf>
    <xf numFmtId="0" fontId="22" fillId="0" borderId="0" xfId="0" applyFont="1" applyAlignment="1">
      <alignment horizontal="right" vertical="top" wrapText="1"/>
    </xf>
    <xf numFmtId="168" fontId="15" fillId="2" borderId="3" xfId="0" applyNumberFormat="1" applyFont="1" applyFill="1" applyBorder="1" applyAlignment="1">
      <alignment horizontal="right" vertical="center"/>
    </xf>
    <xf numFmtId="164" fontId="10" fillId="0" borderId="12" xfId="0" applyNumberFormat="1" applyFont="1" applyBorder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2" fontId="5" fillId="0" borderId="1" xfId="0" applyNumberFormat="1" applyFont="1" applyFill="1" applyBorder="1"/>
    <xf numFmtId="0" fontId="15" fillId="0" borderId="0" xfId="0" applyFont="1" applyAlignment="1">
      <alignment horizontal="center" vertical="top" wrapText="1"/>
    </xf>
    <xf numFmtId="168" fontId="6" fillId="4" borderId="1" xfId="0" applyNumberFormat="1" applyFont="1" applyFill="1" applyBorder="1" applyAlignment="1">
      <alignment horizontal="right" vertical="center"/>
    </xf>
    <xf numFmtId="168" fontId="13" fillId="0" borderId="0" xfId="0" applyNumberFormat="1" applyFont="1" applyAlignment="1">
      <alignment horizontal="center"/>
    </xf>
    <xf numFmtId="3" fontId="21" fillId="0" borderId="1" xfId="0" applyNumberFormat="1" applyFont="1" applyFill="1" applyBorder="1" applyAlignment="1">
      <alignment horizontal="center" vertical="center"/>
    </xf>
    <xf numFmtId="0" fontId="13" fillId="0" borderId="0" xfId="0" applyFont="1" applyAlignment="1"/>
    <xf numFmtId="0" fontId="22" fillId="0" borderId="0" xfId="0" applyFont="1"/>
    <xf numFmtId="2" fontId="22" fillId="0" borderId="0" xfId="0" applyNumberFormat="1" applyFont="1"/>
    <xf numFmtId="1" fontId="22" fillId="0" borderId="0" xfId="0" applyNumberFormat="1" applyFont="1"/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/>
    </xf>
    <xf numFmtId="167" fontId="31" fillId="0" borderId="0" xfId="0" applyNumberFormat="1" applyFont="1" applyFill="1"/>
    <xf numFmtId="167" fontId="22" fillId="0" borderId="0" xfId="0" applyNumberFormat="1" applyFont="1"/>
    <xf numFmtId="0" fontId="15" fillId="0" borderId="0" xfId="0" applyFont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" fontId="15" fillId="0" borderId="0" xfId="0" applyNumberFormat="1" applyFont="1"/>
    <xf numFmtId="0" fontId="22" fillId="0" borderId="14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/>
    </xf>
    <xf numFmtId="165" fontId="15" fillId="0" borderId="1" xfId="0" applyNumberFormat="1" applyFont="1" applyFill="1" applyBorder="1"/>
    <xf numFmtId="0" fontId="0" fillId="0" borderId="0" xfId="0" applyFill="1"/>
    <xf numFmtId="1" fontId="0" fillId="0" borderId="0" xfId="0" applyNumberFormat="1" applyFill="1"/>
    <xf numFmtId="2" fontId="0" fillId="0" borderId="0" xfId="0" applyNumberFormat="1" applyFill="1"/>
    <xf numFmtId="1" fontId="15" fillId="0" borderId="1" xfId="0" applyNumberFormat="1" applyFont="1" applyFill="1" applyBorder="1" applyAlignment="1">
      <alignment horizontal="right" vertical="center"/>
    </xf>
    <xf numFmtId="1" fontId="15" fillId="2" borderId="1" xfId="0" applyNumberFormat="1" applyFont="1" applyFill="1" applyBorder="1" applyAlignment="1">
      <alignment horizontal="right" vertical="center"/>
    </xf>
    <xf numFmtId="1" fontId="15" fillId="6" borderId="0" xfId="0" applyNumberFormat="1" applyFont="1" applyFill="1" applyAlignment="1">
      <alignment vertical="top" wrapText="1"/>
    </xf>
    <xf numFmtId="1" fontId="5" fillId="6" borderId="0" xfId="0" applyNumberFormat="1" applyFont="1" applyFill="1"/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5" fontId="21" fillId="0" borderId="1" xfId="0" applyNumberFormat="1" applyFont="1" applyFill="1" applyBorder="1" applyAlignment="1">
      <alignment horizontal="right" vertical="center"/>
    </xf>
    <xf numFmtId="168" fontId="16" fillId="2" borderId="1" xfId="0" applyNumberFormat="1" applyFont="1" applyFill="1" applyBorder="1" applyAlignment="1">
      <alignment horizontal="center" vertical="center" wrapText="1"/>
    </xf>
    <xf numFmtId="168" fontId="15" fillId="0" borderId="1" xfId="0" applyNumberFormat="1" applyFont="1" applyBorder="1"/>
    <xf numFmtId="164" fontId="15" fillId="3" borderId="1" xfId="0" applyNumberFormat="1" applyFont="1" applyFill="1" applyBorder="1" applyAlignment="1">
      <alignment horizontal="right" vertical="center"/>
    </xf>
    <xf numFmtId="164" fontId="15" fillId="2" borderId="1" xfId="0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center" vertical="center" wrapText="1"/>
    </xf>
    <xf numFmtId="2" fontId="5" fillId="0" borderId="14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 vertical="center"/>
    </xf>
    <xf numFmtId="14" fontId="21" fillId="2" borderId="1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5" fillId="6" borderId="0" xfId="0" applyFont="1" applyFill="1"/>
    <xf numFmtId="169" fontId="15" fillId="0" borderId="0" xfId="0" applyNumberFormat="1" applyFont="1"/>
    <xf numFmtId="1" fontId="6" fillId="0" borderId="0" xfId="0" applyNumberFormat="1" applyFont="1" applyAlignment="1">
      <alignment horizontal="left" vertical="top" wrapText="1"/>
    </xf>
    <xf numFmtId="1" fontId="15" fillId="0" borderId="0" xfId="0" applyNumberFormat="1" applyFont="1" applyAlignment="1">
      <alignment vertical="center" wrapText="1"/>
    </xf>
    <xf numFmtId="168" fontId="15" fillId="0" borderId="13" xfId="0" applyNumberFormat="1" applyFont="1" applyBorder="1"/>
    <xf numFmtId="168" fontId="22" fillId="0" borderId="1" xfId="0" applyNumberFormat="1" applyFont="1" applyBorder="1"/>
    <xf numFmtId="0" fontId="22" fillId="0" borderId="1" xfId="0" applyFont="1" applyBorder="1"/>
    <xf numFmtId="168" fontId="15" fillId="5" borderId="1" xfId="0" applyNumberFormat="1" applyFont="1" applyFill="1" applyBorder="1"/>
    <xf numFmtId="168" fontId="22" fillId="5" borderId="1" xfId="0" applyNumberFormat="1" applyFont="1" applyFill="1" applyBorder="1"/>
    <xf numFmtId="0" fontId="22" fillId="5" borderId="0" xfId="0" applyFont="1" applyFill="1"/>
    <xf numFmtId="2" fontId="22" fillId="5" borderId="0" xfId="0" applyNumberFormat="1" applyFont="1" applyFill="1"/>
    <xf numFmtId="168" fontId="22" fillId="0" borderId="1" xfId="0" applyNumberFormat="1" applyFont="1" applyFill="1" applyBorder="1"/>
    <xf numFmtId="0" fontId="22" fillId="0" borderId="1" xfId="0" applyFont="1" applyFill="1" applyBorder="1"/>
    <xf numFmtId="164" fontId="15" fillId="4" borderId="1" xfId="0" applyNumberFormat="1" applyFont="1" applyFill="1" applyBorder="1" applyAlignment="1">
      <alignment horizontal="right" vertical="center"/>
    </xf>
    <xf numFmtId="1" fontId="5" fillId="4" borderId="0" xfId="0" applyNumberFormat="1" applyFont="1" applyFill="1"/>
    <xf numFmtId="168" fontId="11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168" fontId="10" fillId="2" borderId="1" xfId="0" applyNumberFormat="1" applyFont="1" applyFill="1" applyBorder="1" applyAlignment="1">
      <alignment horizontal="center" vertical="center"/>
    </xf>
    <xf numFmtId="164" fontId="10" fillId="2" borderId="13" xfId="0" applyNumberFormat="1" applyFont="1" applyFill="1" applyBorder="1" applyAlignment="1">
      <alignment horizontal="center" vertical="center"/>
    </xf>
    <xf numFmtId="1" fontId="15" fillId="4" borderId="1" xfId="0" applyNumberFormat="1" applyFont="1" applyFill="1" applyBorder="1" applyAlignment="1">
      <alignment horizontal="right" vertical="center"/>
    </xf>
    <xf numFmtId="1" fontId="15" fillId="4" borderId="0" xfId="0" applyNumberFormat="1" applyFont="1" applyFill="1" applyAlignment="1">
      <alignment vertical="top" wrapText="1"/>
    </xf>
    <xf numFmtId="17" fontId="0" fillId="0" borderId="0" xfId="0" applyNumberFormat="1"/>
    <xf numFmtId="168" fontId="0" fillId="0" borderId="0" xfId="0" applyNumberFormat="1"/>
    <xf numFmtId="170" fontId="0" fillId="0" borderId="0" xfId="0" applyNumberFormat="1"/>
    <xf numFmtId="170" fontId="1" fillId="0" borderId="0" xfId="0" applyNumberFormat="1" applyFont="1"/>
    <xf numFmtId="164" fontId="15" fillId="3" borderId="1" xfId="0" applyNumberFormat="1" applyFont="1" applyFill="1" applyBorder="1" applyAlignment="1">
      <alignment vertical="center"/>
    </xf>
    <xf numFmtId="164" fontId="15" fillId="5" borderId="1" xfId="0" applyNumberFormat="1" applyFont="1" applyFill="1" applyBorder="1" applyAlignment="1">
      <alignment vertical="center"/>
    </xf>
    <xf numFmtId="164" fontId="15" fillId="0" borderId="1" xfId="0" applyNumberFormat="1" applyFont="1" applyFill="1" applyBorder="1" applyAlignment="1">
      <alignment horizontal="right"/>
    </xf>
    <xf numFmtId="1" fontId="34" fillId="0" borderId="0" xfId="0" applyNumberFormat="1" applyFont="1" applyAlignment="1">
      <alignment horizontal="center" vertical="center" wrapText="1"/>
    </xf>
    <xf numFmtId="164" fontId="10" fillId="7" borderId="4" xfId="0" applyNumberFormat="1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right" vertical="center"/>
    </xf>
    <xf numFmtId="0" fontId="15" fillId="8" borderId="0" xfId="0" applyFont="1" applyFill="1"/>
    <xf numFmtId="0" fontId="15" fillId="2" borderId="0" xfId="0" applyFont="1" applyFill="1"/>
    <xf numFmtId="164" fontId="15" fillId="6" borderId="1" xfId="0" applyNumberFormat="1" applyFont="1" applyFill="1" applyBorder="1" applyAlignment="1">
      <alignment horizontal="right" vertical="center"/>
    </xf>
    <xf numFmtId="1" fontId="15" fillId="0" borderId="0" xfId="0" applyNumberFormat="1" applyFont="1" applyFill="1" applyAlignment="1">
      <alignment vertical="top" wrapText="1"/>
    </xf>
    <xf numFmtId="1" fontId="35" fillId="0" borderId="0" xfId="0" applyNumberFormat="1" applyFont="1" applyAlignment="1">
      <alignment horizontal="center" vertical="center" wrapText="1"/>
    </xf>
    <xf numFmtId="0" fontId="5" fillId="4" borderId="0" xfId="0" applyFont="1" applyFill="1"/>
    <xf numFmtId="168" fontId="5" fillId="4" borderId="1" xfId="0" applyNumberFormat="1" applyFont="1" applyFill="1" applyBorder="1" applyAlignment="1">
      <alignment horizontal="right" vertical="center"/>
    </xf>
    <xf numFmtId="168" fontId="15" fillId="0" borderId="0" xfId="0" applyNumberFormat="1" applyFont="1" applyFill="1" applyBorder="1" applyAlignment="1">
      <alignment horizontal="right" vertical="center"/>
    </xf>
    <xf numFmtId="0" fontId="36" fillId="0" borderId="0" xfId="0" applyFont="1"/>
    <xf numFmtId="2" fontId="36" fillId="0" borderId="0" xfId="0" applyNumberFormat="1" applyFont="1"/>
    <xf numFmtId="0" fontId="15" fillId="0" borderId="12" xfId="0" applyFont="1" applyFill="1" applyBorder="1" applyAlignment="1"/>
    <xf numFmtId="0" fontId="15" fillId="0" borderId="0" xfId="0" applyFont="1" applyFill="1" applyBorder="1" applyAlignment="1"/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" fontId="15" fillId="0" borderId="0" xfId="0" applyNumberFormat="1" applyFont="1" applyAlignment="1">
      <alignment vertical="top" wrapText="1"/>
    </xf>
    <xf numFmtId="0" fontId="0" fillId="0" borderId="0" xfId="0" applyAlignment="1">
      <alignment wrapText="1"/>
    </xf>
    <xf numFmtId="1" fontId="15" fillId="0" borderId="0" xfId="0" applyNumberFormat="1" applyFont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" fontId="15" fillId="0" borderId="0" xfId="0" applyNumberFormat="1" applyFont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" fontId="5" fillId="5" borderId="0" xfId="0" applyNumberFormat="1" applyFont="1" applyFill="1" applyAlignment="1">
      <alignment horizontal="right"/>
    </xf>
    <xf numFmtId="0" fontId="0" fillId="9" borderId="0" xfId="0" applyFill="1"/>
    <xf numFmtId="2" fontId="0" fillId="9" borderId="0" xfId="0" applyNumberFormat="1" applyFill="1"/>
    <xf numFmtId="171" fontId="15" fillId="5" borderId="0" xfId="0" applyNumberFormat="1" applyFont="1" applyFill="1" applyAlignment="1">
      <alignment vertical="top" wrapText="1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8" fontId="14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7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168" fontId="12" fillId="0" borderId="0" xfId="0" applyNumberFormat="1" applyFont="1" applyFill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168" fontId="11" fillId="0" borderId="1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164" fontId="10" fillId="0" borderId="4" xfId="0" applyNumberFormat="1" applyFont="1" applyFill="1" applyBorder="1" applyAlignment="1">
      <alignment horizontal="center" vertical="center" wrapText="1"/>
    </xf>
    <xf numFmtId="164" fontId="10" fillId="0" borderId="12" xfId="0" applyNumberFormat="1" applyFont="1" applyFill="1" applyBorder="1" applyAlignment="1">
      <alignment horizontal="center" vertical="center"/>
    </xf>
    <xf numFmtId="168" fontId="15" fillId="0" borderId="0" xfId="0" applyNumberFormat="1" applyFont="1" applyFill="1"/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15" fillId="0" borderId="0" xfId="0" applyNumberFormat="1" applyFont="1" applyFill="1" applyAlignment="1">
      <alignment horizontal="left" vertical="top"/>
    </xf>
    <xf numFmtId="1" fontId="15" fillId="0" borderId="0" xfId="0" applyNumberFormat="1" applyFont="1" applyFill="1" applyAlignment="1">
      <alignment horizontal="center" vertical="top" wrapText="1"/>
    </xf>
    <xf numFmtId="1" fontId="15" fillId="0" borderId="0" xfId="0" applyNumberFormat="1" applyFont="1" applyFill="1" applyAlignment="1">
      <alignment horizontal="left" vertical="top" wrapText="1"/>
    </xf>
    <xf numFmtId="0" fontId="13" fillId="0" borderId="0" xfId="0" applyFont="1" applyFill="1" applyAlignment="1"/>
    <xf numFmtId="0" fontId="22" fillId="0" borderId="0" xfId="0" applyFont="1" applyFill="1"/>
    <xf numFmtId="0" fontId="13" fillId="0" borderId="0" xfId="0" applyFont="1" applyFill="1" applyAlignment="1">
      <alignment horizontal="center" vertical="center"/>
    </xf>
    <xf numFmtId="1" fontId="13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vertical="center" wrapText="1"/>
    </xf>
    <xf numFmtId="1" fontId="12" fillId="0" borderId="0" xfId="0" applyNumberFormat="1" applyFont="1" applyFill="1" applyAlignment="1">
      <alignment horizontal="center" vertical="center" wrapText="1"/>
    </xf>
    <xf numFmtId="1" fontId="11" fillId="0" borderId="0" xfId="0" applyNumberFormat="1" applyFont="1" applyFill="1" applyAlignment="1">
      <alignment vertical="top" wrapText="1"/>
    </xf>
    <xf numFmtId="0" fontId="11" fillId="0" borderId="0" xfId="0" applyFont="1" applyFill="1" applyAlignment="1">
      <alignment vertical="top" wrapText="1"/>
    </xf>
    <xf numFmtId="1" fontId="11" fillId="0" borderId="0" xfId="0" applyNumberFormat="1" applyFont="1" applyFill="1" applyAlignment="1">
      <alignment vertical="top"/>
    </xf>
    <xf numFmtId="1" fontId="15" fillId="0" borderId="0" xfId="0" applyNumberFormat="1" applyFont="1" applyFill="1"/>
    <xf numFmtId="1" fontId="11" fillId="0" borderId="0" xfId="0" applyNumberFormat="1" applyFont="1" applyFill="1" applyAlignment="1">
      <alignment horizontal="left" vertical="top" wrapText="1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38" fillId="0" borderId="0" xfId="0" applyFont="1" applyFill="1"/>
    <xf numFmtId="2" fontId="15" fillId="0" borderId="14" xfId="0" applyNumberFormat="1" applyFont="1" applyFill="1" applyBorder="1" applyAlignment="1">
      <alignment horizontal="center"/>
    </xf>
    <xf numFmtId="2" fontId="15" fillId="0" borderId="1" xfId="0" applyNumberFormat="1" applyFont="1" applyFill="1" applyBorder="1"/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9" fillId="0" borderId="12" xfId="0" applyFont="1" applyFill="1" applyBorder="1" applyAlignment="1"/>
    <xf numFmtId="0" fontId="39" fillId="0" borderId="0" xfId="0" applyFont="1" applyFill="1" applyBorder="1" applyAlignment="1"/>
    <xf numFmtId="0" fontId="13" fillId="0" borderId="0" xfId="0" applyFont="1" applyFill="1" applyAlignment="1">
      <alignment horizontal="center"/>
    </xf>
    <xf numFmtId="0" fontId="11" fillId="0" borderId="12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1" fillId="0" borderId="1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11" fillId="0" borderId="12" xfId="0" applyFont="1" applyFill="1" applyBorder="1" applyAlignment="1">
      <alignment horizontal="center" vertical="center" wrapText="1"/>
    </xf>
    <xf numFmtId="1" fontId="15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Alignment="1">
      <alignment vertical="top" wrapText="1"/>
    </xf>
    <xf numFmtId="168" fontId="15" fillId="0" borderId="0" xfId="0" applyNumberFormat="1" applyFont="1" applyFill="1" applyAlignment="1">
      <alignment vertical="top" wrapText="1"/>
    </xf>
    <xf numFmtId="1" fontId="15" fillId="0" borderId="0" xfId="0" applyNumberFormat="1" applyFont="1" applyFill="1" applyAlignment="1">
      <alignment horizontal="left" vertical="center" wrapText="1"/>
    </xf>
    <xf numFmtId="0" fontId="22" fillId="0" borderId="0" xfId="0" applyFont="1" applyFill="1" applyBorder="1" applyAlignment="1">
      <alignment horizontal="right" vertical="top" wrapText="1"/>
    </xf>
    <xf numFmtId="168" fontId="15" fillId="0" borderId="0" xfId="0" applyNumberFormat="1" applyFont="1" applyFill="1" applyBorder="1" applyAlignment="1">
      <alignment vertical="top" wrapText="1"/>
    </xf>
    <xf numFmtId="0" fontId="15" fillId="0" borderId="0" xfId="0" applyFont="1" applyFill="1" applyBorder="1" applyAlignment="1">
      <alignment vertical="top" wrapText="1"/>
    </xf>
    <xf numFmtId="1" fontId="35" fillId="0" borderId="0" xfId="0" applyNumberFormat="1" applyFont="1" applyFill="1" applyAlignment="1">
      <alignment horizontal="center" vertical="center" wrapText="1"/>
    </xf>
    <xf numFmtId="0" fontId="15" fillId="0" borderId="0" xfId="0" applyFont="1" applyFill="1" applyBorder="1"/>
    <xf numFmtId="1" fontId="15" fillId="0" borderId="0" xfId="0" applyNumberFormat="1" applyFont="1" applyFill="1" applyBorder="1" applyAlignment="1">
      <alignment vertical="top" wrapText="1"/>
    </xf>
    <xf numFmtId="1" fontId="15" fillId="0" borderId="0" xfId="0" applyNumberFormat="1" applyFont="1" applyFill="1" applyBorder="1" applyAlignment="1">
      <alignment horizontal="center" vertical="center" wrapText="1"/>
    </xf>
    <xf numFmtId="1" fontId="15" fillId="0" borderId="0" xfId="0" applyNumberFormat="1" applyFont="1" applyFill="1" applyAlignment="1">
      <alignment horizontal="left" vertical="center"/>
    </xf>
    <xf numFmtId="1" fontId="15" fillId="0" borderId="0" xfId="0" applyNumberFormat="1" applyFont="1" applyFill="1" applyAlignment="1">
      <alignment vertical="center" wrapText="1"/>
    </xf>
    <xf numFmtId="1" fontId="15" fillId="0" borderId="0" xfId="0" applyNumberFormat="1" applyFont="1" applyFill="1" applyBorder="1" applyAlignment="1">
      <alignment horizontal="left" vertical="center" wrapText="1"/>
    </xf>
    <xf numFmtId="168" fontId="35" fillId="0" borderId="0" xfId="0" applyNumberFormat="1" applyFont="1" applyFill="1" applyAlignment="1">
      <alignment vertical="top" wrapText="1"/>
    </xf>
    <xf numFmtId="0" fontId="15" fillId="0" borderId="0" xfId="0" applyFont="1" applyFill="1" applyAlignment="1">
      <alignment horizontal="center" vertical="top" wrapText="1"/>
    </xf>
    <xf numFmtId="1" fontId="22" fillId="0" borderId="0" xfId="0" applyNumberFormat="1" applyFont="1" applyFill="1"/>
    <xf numFmtId="2" fontId="22" fillId="0" borderId="0" xfId="0" applyNumberFormat="1" applyFont="1" applyFill="1"/>
    <xf numFmtId="168" fontId="22" fillId="0" borderId="0" xfId="0" applyNumberFormat="1" applyFont="1" applyFill="1"/>
    <xf numFmtId="0" fontId="22" fillId="0" borderId="0" xfId="0" applyFont="1" applyFill="1" applyBorder="1"/>
    <xf numFmtId="0" fontId="41" fillId="0" borderId="0" xfId="0" applyFont="1" applyFill="1" applyBorder="1" applyAlignment="1">
      <alignment horizontal="center" vertical="center"/>
    </xf>
    <xf numFmtId="2" fontId="41" fillId="0" borderId="0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168" fontId="11" fillId="0" borderId="0" xfId="0" applyNumberFormat="1" applyFont="1" applyFill="1" applyBorder="1" applyAlignment="1">
      <alignment horizontal="right" vertical="center"/>
    </xf>
    <xf numFmtId="168" fontId="16" fillId="0" borderId="0" xfId="0" applyNumberFormat="1" applyFont="1" applyFill="1" applyBorder="1" applyAlignment="1">
      <alignment horizontal="center" vertical="center"/>
    </xf>
    <xf numFmtId="2" fontId="22" fillId="0" borderId="0" xfId="0" applyNumberFormat="1" applyFont="1" applyFill="1" applyBorder="1"/>
    <xf numFmtId="17" fontId="22" fillId="0" borderId="0" xfId="0" applyNumberFormat="1" applyFont="1" applyFill="1"/>
    <xf numFmtId="1" fontId="15" fillId="0" borderId="0" xfId="0" applyNumberFormat="1" applyFont="1" applyFill="1" applyBorder="1"/>
    <xf numFmtId="17" fontId="22" fillId="0" borderId="0" xfId="0" applyNumberFormat="1" applyFont="1" applyFill="1" applyBorder="1"/>
    <xf numFmtId="168" fontId="22" fillId="0" borderId="0" xfId="0" applyNumberFormat="1" applyFont="1" applyFill="1" applyBorder="1"/>
    <xf numFmtId="1" fontId="22" fillId="0" borderId="0" xfId="0" applyNumberFormat="1" applyFont="1" applyFill="1" applyBorder="1"/>
    <xf numFmtId="170" fontId="22" fillId="0" borderId="0" xfId="0" applyNumberFormat="1" applyFont="1" applyFill="1" applyBorder="1"/>
    <xf numFmtId="0" fontId="22" fillId="0" borderId="0" xfId="0" applyFont="1" applyFill="1" applyBorder="1" applyAlignment="1">
      <alignment wrapText="1"/>
    </xf>
    <xf numFmtId="170" fontId="22" fillId="0" borderId="0" xfId="0" applyNumberFormat="1" applyFont="1" applyFill="1"/>
    <xf numFmtId="170" fontId="43" fillId="0" borderId="0" xfId="0" applyNumberFormat="1" applyFont="1" applyFill="1"/>
    <xf numFmtId="0" fontId="38" fillId="0" borderId="0" xfId="0" applyFont="1" applyFill="1" applyBorder="1"/>
    <xf numFmtId="2" fontId="38" fillId="0" borderId="0" xfId="0" applyNumberFormat="1" applyFont="1" applyFill="1" applyBorder="1"/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wrapText="1"/>
    </xf>
    <xf numFmtId="0" fontId="38" fillId="0" borderId="0" xfId="0" applyFont="1" applyFill="1" applyAlignment="1">
      <alignment horizontal="left"/>
    </xf>
    <xf numFmtId="168" fontId="38" fillId="0" borderId="0" xfId="0" applyNumberFormat="1" applyFont="1" applyFill="1"/>
    <xf numFmtId="164" fontId="22" fillId="0" borderId="0" xfId="0" applyNumberFormat="1" applyFont="1" applyFill="1"/>
    <xf numFmtId="0" fontId="13" fillId="0" borderId="0" xfId="0" applyFont="1" applyFill="1" applyAlignment="1">
      <alignment horizontal="center"/>
    </xf>
    <xf numFmtId="0" fontId="11" fillId="0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1" fontId="15" fillId="0" borderId="0" xfId="0" applyNumberFormat="1" applyFont="1" applyAlignment="1">
      <alignment horizontal="center" vertical="center" wrapText="1"/>
    </xf>
    <xf numFmtId="0" fontId="0" fillId="0" borderId="0" xfId="0" applyAlignment="1"/>
    <xf numFmtId="0" fontId="10" fillId="0" borderId="5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164" fontId="15" fillId="0" borderId="3" xfId="0" applyNumberFormat="1" applyFont="1" applyBorder="1" applyAlignment="1">
      <alignment horizontal="center" vertical="top" wrapText="1"/>
    </xf>
    <xf numFmtId="164" fontId="15" fillId="0" borderId="4" xfId="0" applyNumberFormat="1" applyFont="1" applyBorder="1" applyAlignment="1">
      <alignment horizontal="center" vertical="top" wrapText="1"/>
    </xf>
    <xf numFmtId="1" fontId="15" fillId="4" borderId="0" xfId="0" applyNumberFormat="1" applyFont="1" applyFill="1" applyAlignment="1">
      <alignment horizontal="center" vertical="top" wrapText="1"/>
    </xf>
    <xf numFmtId="0" fontId="0" fillId="0" borderId="0" xfId="0" applyAlignment="1">
      <alignment wrapText="1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left" wrapText="1"/>
    </xf>
    <xf numFmtId="0" fontId="23" fillId="0" borderId="4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right" vertical="center" wrapText="1"/>
    </xf>
    <xf numFmtId="0" fontId="10" fillId="0" borderId="9" xfId="0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10" fillId="0" borderId="11" xfId="0" applyFont="1" applyFill="1" applyBorder="1" applyAlignment="1">
      <alignment horizontal="right" vertical="center" wrapText="1"/>
    </xf>
    <xf numFmtId="0" fontId="10" fillId="0" borderId="6" xfId="0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right" vertical="center" wrapText="1"/>
    </xf>
    <xf numFmtId="1" fontId="15" fillId="0" borderId="0" xfId="0" applyNumberFormat="1" applyFont="1" applyFill="1" applyAlignment="1">
      <alignment horizontal="center" vertical="center" wrapText="1"/>
    </xf>
    <xf numFmtId="0" fontId="22" fillId="0" borderId="0" xfId="0" applyFont="1" applyFill="1" applyAlignment="1"/>
    <xf numFmtId="164" fontId="15" fillId="0" borderId="0" xfId="0" applyNumberFormat="1" applyFont="1" applyFill="1" applyBorder="1" applyAlignment="1">
      <alignment horizontal="center" vertical="top" wrapText="1"/>
    </xf>
    <xf numFmtId="1" fontId="15" fillId="0" borderId="0" xfId="0" applyNumberFormat="1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wrapText="1"/>
    </xf>
    <xf numFmtId="1" fontId="15" fillId="0" borderId="0" xfId="0" applyNumberFormat="1" applyFont="1" applyFill="1" applyAlignment="1">
      <alignment horizontal="left" vertical="top" wrapText="1"/>
    </xf>
    <xf numFmtId="1" fontId="15" fillId="0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FFCC"/>
      <color rgb="FFF9CFF1"/>
      <color rgb="FFF2A0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21"/>
  <sheetViews>
    <sheetView topLeftCell="A13" workbookViewId="0">
      <selection activeCell="N32" sqref="N32"/>
    </sheetView>
  </sheetViews>
  <sheetFormatPr defaultRowHeight="15" x14ac:dyDescent="0.25"/>
  <cols>
    <col min="1" max="1" width="7.7109375" style="43" customWidth="1"/>
    <col min="2" max="2" width="16.28515625" style="3" customWidth="1"/>
    <col min="3" max="3" width="8.5703125" style="52" customWidth="1"/>
    <col min="4" max="4" width="9.5703125" style="3" customWidth="1"/>
    <col min="5" max="5" width="10.5703125" style="3" customWidth="1"/>
    <col min="6" max="6" width="10.85546875" style="20" customWidth="1"/>
    <col min="7" max="7" width="11.42578125" style="80" customWidth="1"/>
    <col min="8" max="8" width="10.7109375" style="21" customWidth="1"/>
    <col min="9" max="9" width="11.28515625" style="20" customWidth="1"/>
    <col min="10" max="10" width="15.7109375" style="38" customWidth="1"/>
    <col min="11" max="11" width="9.42578125" style="3" customWidth="1"/>
    <col min="12" max="12" width="12" style="3" bestFit="1" customWidth="1"/>
    <col min="13" max="13" width="12" style="101" bestFit="1" customWidth="1"/>
    <col min="15" max="15" width="11.42578125" bestFit="1" customWidth="1"/>
    <col min="16" max="16" width="14.140625" style="95" customWidth="1"/>
  </cols>
  <sheetData>
    <row r="1" spans="1:16" ht="20.25" x14ac:dyDescent="0.3">
      <c r="A1" s="307" t="s">
        <v>10</v>
      </c>
      <c r="B1" s="307"/>
      <c r="C1" s="307"/>
      <c r="D1" s="307"/>
      <c r="E1" s="307"/>
      <c r="F1" s="307"/>
      <c r="G1" s="307"/>
      <c r="H1" s="307"/>
      <c r="I1" s="307"/>
      <c r="J1" s="307"/>
      <c r="K1" s="6"/>
      <c r="L1" s="6"/>
    </row>
    <row r="2" spans="1:16" ht="20.25" x14ac:dyDescent="0.3">
      <c r="A2" s="42"/>
      <c r="B2" s="204"/>
      <c r="C2" s="50"/>
      <c r="D2" s="204"/>
      <c r="E2" s="204"/>
      <c r="F2" s="205"/>
      <c r="G2" s="71"/>
      <c r="H2" s="16"/>
      <c r="I2" s="205"/>
      <c r="J2" s="35"/>
      <c r="K2" s="204"/>
      <c r="L2" s="204"/>
    </row>
    <row r="3" spans="1:16" ht="45" customHeight="1" x14ac:dyDescent="0.25">
      <c r="A3" s="308" t="s">
        <v>399</v>
      </c>
      <c r="B3" s="308"/>
      <c r="C3" s="308"/>
      <c r="D3" s="308"/>
      <c r="E3" s="308"/>
      <c r="F3" s="308"/>
      <c r="G3" s="308"/>
      <c r="H3" s="308"/>
      <c r="I3" s="308"/>
      <c r="J3" s="308"/>
      <c r="K3" s="67"/>
      <c r="L3" s="5"/>
    </row>
    <row r="4" spans="1:16" ht="18.75" x14ac:dyDescent="0.25">
      <c r="A4" s="40"/>
      <c r="B4" s="40"/>
      <c r="C4" s="51"/>
      <c r="D4" s="40"/>
      <c r="E4" s="40"/>
      <c r="F4" s="14"/>
      <c r="G4" s="72"/>
      <c r="H4" s="14"/>
      <c r="I4" s="14"/>
      <c r="J4" s="36"/>
      <c r="K4" s="40"/>
      <c r="L4" s="40"/>
    </row>
    <row r="5" spans="1:16" ht="18.75" x14ac:dyDescent="0.25">
      <c r="A5" s="309" t="s">
        <v>11</v>
      </c>
      <c r="B5" s="310"/>
      <c r="C5" s="310"/>
      <c r="D5" s="310"/>
      <c r="E5" s="310"/>
      <c r="F5" s="310"/>
      <c r="G5" s="311"/>
      <c r="H5" s="17"/>
      <c r="I5" s="312" t="s">
        <v>15</v>
      </c>
      <c r="J5" s="313"/>
      <c r="K5" s="40"/>
      <c r="L5"/>
    </row>
    <row r="6" spans="1:16" ht="36" x14ac:dyDescent="0.25">
      <c r="A6" s="318" t="s">
        <v>4</v>
      </c>
      <c r="B6" s="318"/>
      <c r="C6" s="318"/>
      <c r="D6" s="318"/>
      <c r="E6" s="318" t="s">
        <v>5</v>
      </c>
      <c r="F6" s="318"/>
      <c r="G6" s="175" t="s">
        <v>400</v>
      </c>
      <c r="H6" s="18"/>
      <c r="I6" s="314"/>
      <c r="J6" s="315"/>
      <c r="K6" s="40"/>
      <c r="L6"/>
    </row>
    <row r="7" spans="1:16" ht="18.75" x14ac:dyDescent="0.25">
      <c r="A7" s="319" t="s">
        <v>26</v>
      </c>
      <c r="B7" s="319"/>
      <c r="C7" s="319"/>
      <c r="D7" s="319"/>
      <c r="E7" s="318" t="s">
        <v>6</v>
      </c>
      <c r="F7" s="318"/>
      <c r="G7" s="176">
        <v>483.38799999999998</v>
      </c>
      <c r="H7" s="19"/>
      <c r="I7" s="314"/>
      <c r="J7" s="315"/>
      <c r="K7" s="40"/>
      <c r="L7"/>
    </row>
    <row r="8" spans="1:16" ht="18.75" x14ac:dyDescent="0.25">
      <c r="A8" s="320" t="s">
        <v>7</v>
      </c>
      <c r="B8" s="321"/>
      <c r="C8" s="321"/>
      <c r="D8" s="322"/>
      <c r="E8" s="318"/>
      <c r="F8" s="318"/>
      <c r="G8" s="176"/>
      <c r="H8" s="19"/>
      <c r="I8" s="314"/>
      <c r="J8" s="315"/>
      <c r="K8" s="40"/>
      <c r="L8"/>
    </row>
    <row r="9" spans="1:16" ht="18.75" x14ac:dyDescent="0.25">
      <c r="A9" s="319" t="s">
        <v>27</v>
      </c>
      <c r="B9" s="319"/>
      <c r="C9" s="319"/>
      <c r="D9" s="319"/>
      <c r="E9" s="318" t="s">
        <v>8</v>
      </c>
      <c r="F9" s="318"/>
      <c r="G9" s="176">
        <v>311.10899999999998</v>
      </c>
      <c r="H9" s="19"/>
      <c r="I9" s="316"/>
      <c r="J9" s="317"/>
      <c r="K9" s="40"/>
      <c r="L9"/>
    </row>
    <row r="10" spans="1:16" ht="18.75" x14ac:dyDescent="0.25">
      <c r="A10" s="325" t="s">
        <v>7</v>
      </c>
      <c r="B10" s="326"/>
      <c r="C10" s="326"/>
      <c r="D10" s="327"/>
      <c r="E10" s="318" t="s">
        <v>12</v>
      </c>
      <c r="F10" s="318"/>
      <c r="G10" s="177">
        <f>G304</f>
        <v>238.48282648571416</v>
      </c>
      <c r="H10" s="19"/>
      <c r="I10" s="37"/>
      <c r="J10" s="7"/>
      <c r="K10" s="40"/>
      <c r="L10"/>
    </row>
    <row r="11" spans="1:16" ht="18.75" x14ac:dyDescent="0.25">
      <c r="A11" s="328"/>
      <c r="B11" s="329"/>
      <c r="C11" s="329"/>
      <c r="D11" s="330"/>
      <c r="E11" s="318" t="s">
        <v>13</v>
      </c>
      <c r="F11" s="318"/>
      <c r="G11" s="177">
        <f>G9-G10</f>
        <v>72.626173514285824</v>
      </c>
      <c r="H11" s="19"/>
      <c r="I11" s="70" t="s">
        <v>335</v>
      </c>
      <c r="J11" s="7"/>
      <c r="K11" s="40"/>
      <c r="L11"/>
    </row>
    <row r="12" spans="1:16" ht="18.75" x14ac:dyDescent="0.25">
      <c r="A12" s="319" t="s">
        <v>30</v>
      </c>
      <c r="B12" s="319"/>
      <c r="C12" s="319"/>
      <c r="D12" s="319"/>
      <c r="E12" s="309" t="s">
        <v>28</v>
      </c>
      <c r="F12" s="311"/>
      <c r="G12" s="189"/>
      <c r="H12" s="19"/>
      <c r="I12" s="70" t="s">
        <v>334</v>
      </c>
      <c r="J12" s="7"/>
      <c r="K12" s="40"/>
      <c r="L12"/>
    </row>
    <row r="13" spans="1:16" x14ac:dyDescent="0.25">
      <c r="A13" s="319" t="s">
        <v>31</v>
      </c>
      <c r="B13" s="319"/>
      <c r="C13" s="319"/>
      <c r="D13" s="319"/>
      <c r="E13" s="309" t="s">
        <v>29</v>
      </c>
      <c r="F13" s="311"/>
      <c r="G13" s="178">
        <v>17.901</v>
      </c>
      <c r="H13" s="116"/>
      <c r="L13"/>
    </row>
    <row r="14" spans="1:16" x14ac:dyDescent="0.25">
      <c r="A14" s="331"/>
      <c r="B14" s="331"/>
      <c r="C14" s="331"/>
      <c r="D14" s="331"/>
      <c r="E14" s="318" t="s">
        <v>14</v>
      </c>
      <c r="F14" s="318"/>
      <c r="G14" s="190"/>
      <c r="H14" s="19"/>
      <c r="I14" s="70" t="s">
        <v>368</v>
      </c>
      <c r="J14" s="70"/>
      <c r="K14" s="70"/>
      <c r="L14" s="162"/>
      <c r="P14"/>
    </row>
    <row r="15" spans="1:16" x14ac:dyDescent="0.25">
      <c r="G15" s="73"/>
      <c r="H15" s="20"/>
      <c r="O15" s="104" t="s">
        <v>339</v>
      </c>
      <c r="P15" s="105" t="s">
        <v>338</v>
      </c>
    </row>
    <row r="16" spans="1:16" ht="36" x14ac:dyDescent="0.25">
      <c r="A16" s="1" t="s">
        <v>0</v>
      </c>
      <c r="B16" s="4" t="s">
        <v>1</v>
      </c>
      <c r="C16" s="8" t="s">
        <v>2</v>
      </c>
      <c r="D16" s="8" t="s">
        <v>328</v>
      </c>
      <c r="E16" s="22" t="s">
        <v>385</v>
      </c>
      <c r="F16" s="22" t="s">
        <v>398</v>
      </c>
      <c r="G16" s="74" t="s">
        <v>18</v>
      </c>
      <c r="H16" s="23" t="s">
        <v>9</v>
      </c>
      <c r="I16" s="24" t="s">
        <v>21</v>
      </c>
      <c r="J16" s="20"/>
      <c r="K16" s="38"/>
      <c r="L16" s="2"/>
      <c r="N16" s="117" t="s">
        <v>342</v>
      </c>
      <c r="O16" s="120">
        <f>G9-P16</f>
        <v>306.98764493721978</v>
      </c>
      <c r="P16" s="157">
        <f>I32+I103+I130+I291</f>
        <v>4.1213550627801716</v>
      </c>
    </row>
    <row r="17" spans="1:16" x14ac:dyDescent="0.25">
      <c r="A17" s="45">
        <v>1</v>
      </c>
      <c r="B17" s="58" t="s">
        <v>32</v>
      </c>
      <c r="C17" s="53">
        <v>64.3</v>
      </c>
      <c r="D17" s="68" t="s">
        <v>330</v>
      </c>
      <c r="E17" s="112">
        <v>10.209</v>
      </c>
      <c r="F17" s="112">
        <v>11.531000000000001</v>
      </c>
      <c r="G17" s="75">
        <f>(F17-E17)*0.8598</f>
        <v>1.1366556000000008</v>
      </c>
      <c r="H17" s="109">
        <f t="shared" ref="H17:H80" si="0">$G$11/$C$304*C17</f>
        <v>0.22816604120147732</v>
      </c>
      <c r="I17" s="92">
        <f t="shared" ref="I17:I27" si="1">G17+H17</f>
        <v>1.3648216412014782</v>
      </c>
      <c r="J17" s="20"/>
      <c r="K17" s="38"/>
      <c r="L17" s="206"/>
      <c r="M17" s="210"/>
      <c r="N17" s="114" t="s">
        <v>346</v>
      </c>
      <c r="O17" s="332">
        <f>SUM(O16:P16)</f>
        <v>311.10899999999998</v>
      </c>
      <c r="P17" s="333"/>
    </row>
    <row r="18" spans="1:16" x14ac:dyDescent="0.25">
      <c r="A18" s="45">
        <v>2</v>
      </c>
      <c r="B18" s="58" t="s">
        <v>33</v>
      </c>
      <c r="C18" s="54">
        <v>43.1</v>
      </c>
      <c r="D18" s="68" t="s">
        <v>330</v>
      </c>
      <c r="E18" s="112">
        <v>17.427</v>
      </c>
      <c r="F18" s="112">
        <v>19.951000000000001</v>
      </c>
      <c r="G18" s="75">
        <f t="shared" ref="G18:G81" si="2">(F18-E18)*0.8598</f>
        <v>2.1701352000000007</v>
      </c>
      <c r="H18" s="109">
        <f t="shared" si="0"/>
        <v>0.15293866836366521</v>
      </c>
      <c r="I18" s="92">
        <f t="shared" si="1"/>
        <v>2.3230738683636658</v>
      </c>
      <c r="J18" s="20"/>
      <c r="K18" s="38"/>
      <c r="L18" s="206"/>
      <c r="M18" s="210"/>
      <c r="N18" s="114"/>
      <c r="O18" s="113"/>
    </row>
    <row r="19" spans="1:16" x14ac:dyDescent="0.25">
      <c r="A19" s="45">
        <v>3</v>
      </c>
      <c r="B19" s="58" t="s">
        <v>34</v>
      </c>
      <c r="C19" s="54">
        <v>45.1</v>
      </c>
      <c r="D19" s="68" t="s">
        <v>330</v>
      </c>
      <c r="E19" s="112">
        <v>11.925000000000001</v>
      </c>
      <c r="F19" s="112">
        <v>13.221</v>
      </c>
      <c r="G19" s="75">
        <f t="shared" si="2"/>
        <v>1.1143007999999994</v>
      </c>
      <c r="H19" s="109">
        <f t="shared" si="0"/>
        <v>0.16003559032949655</v>
      </c>
      <c r="I19" s="92">
        <f t="shared" si="1"/>
        <v>1.274336390329496</v>
      </c>
      <c r="J19" s="20"/>
      <c r="K19" s="38"/>
      <c r="L19" s="206"/>
      <c r="M19" s="210"/>
      <c r="N19" s="85"/>
      <c r="O19" s="85"/>
    </row>
    <row r="20" spans="1:16" x14ac:dyDescent="0.25">
      <c r="A20" s="45">
        <v>4</v>
      </c>
      <c r="B20" s="58" t="s">
        <v>35</v>
      </c>
      <c r="C20" s="54">
        <v>69.900000000000006</v>
      </c>
      <c r="D20" s="68" t="s">
        <v>330</v>
      </c>
      <c r="E20" s="112">
        <v>34.085999999999999</v>
      </c>
      <c r="F20" s="112">
        <v>39.652999999999999</v>
      </c>
      <c r="G20" s="75">
        <f>(F20-E20)*0.8598</f>
        <v>4.7865066000000001</v>
      </c>
      <c r="H20" s="109">
        <f t="shared" si="0"/>
        <v>0.24803742270580509</v>
      </c>
      <c r="I20" s="92">
        <f t="shared" si="1"/>
        <v>5.0345440227058056</v>
      </c>
      <c r="J20" s="20"/>
      <c r="K20" s="38"/>
      <c r="L20" s="206"/>
      <c r="M20" s="210"/>
      <c r="N20" s="85"/>
      <c r="O20" s="119"/>
    </row>
    <row r="21" spans="1:16" x14ac:dyDescent="0.25">
      <c r="A21" s="45">
        <v>5</v>
      </c>
      <c r="B21" s="58" t="s">
        <v>36</v>
      </c>
      <c r="C21" s="53">
        <v>64.400000000000006</v>
      </c>
      <c r="D21" s="68" t="s">
        <v>330</v>
      </c>
      <c r="E21" s="154">
        <v>16.474</v>
      </c>
      <c r="F21" s="154">
        <v>17.934999999999999</v>
      </c>
      <c r="G21" s="89">
        <f t="shared" si="2"/>
        <v>1.2561677999999987</v>
      </c>
      <c r="H21" s="115">
        <f t="shared" si="0"/>
        <v>0.22852088729976891</v>
      </c>
      <c r="I21" s="76">
        <f t="shared" si="1"/>
        <v>1.4846886872997676</v>
      </c>
      <c r="J21" s="20"/>
      <c r="K21" s="147">
        <v>5</v>
      </c>
      <c r="L21" s="206"/>
      <c r="M21" s="210"/>
      <c r="N21" s="85"/>
      <c r="O21" s="113"/>
    </row>
    <row r="22" spans="1:16" x14ac:dyDescent="0.25">
      <c r="A22" s="45">
        <v>6</v>
      </c>
      <c r="B22" s="58" t="s">
        <v>37</v>
      </c>
      <c r="C22" s="53">
        <v>42.9</v>
      </c>
      <c r="D22" s="68" t="s">
        <v>330</v>
      </c>
      <c r="E22" s="154">
        <v>8.2270000000000003</v>
      </c>
      <c r="F22" s="154">
        <v>8.9939999999999998</v>
      </c>
      <c r="G22" s="89">
        <f t="shared" si="2"/>
        <v>0.65946659999999957</v>
      </c>
      <c r="H22" s="115">
        <f t="shared" si="0"/>
        <v>0.15222897616708209</v>
      </c>
      <c r="I22" s="76">
        <f t="shared" si="1"/>
        <v>0.81169557616708166</v>
      </c>
      <c r="J22" s="20"/>
      <c r="K22" s="147" t="s">
        <v>370</v>
      </c>
      <c r="L22" s="206"/>
      <c r="M22" s="210"/>
      <c r="N22" s="85"/>
      <c r="O22" s="85"/>
      <c r="P22" s="95" t="s">
        <v>388</v>
      </c>
    </row>
    <row r="23" spans="1:16" x14ac:dyDescent="0.25">
      <c r="A23" s="45">
        <v>7</v>
      </c>
      <c r="B23" s="58" t="s">
        <v>38</v>
      </c>
      <c r="C23" s="53">
        <v>44.6</v>
      </c>
      <c r="D23" s="68" t="s">
        <v>330</v>
      </c>
      <c r="E23" s="154">
        <v>9.2170000000000005</v>
      </c>
      <c r="F23" s="154">
        <v>10.071</v>
      </c>
      <c r="G23" s="89">
        <f t="shared" si="2"/>
        <v>0.73426919999999929</v>
      </c>
      <c r="H23" s="115">
        <f t="shared" si="0"/>
        <v>0.15826135983803871</v>
      </c>
      <c r="I23" s="76">
        <f t="shared" si="1"/>
        <v>0.89253055983803797</v>
      </c>
      <c r="J23" s="20"/>
      <c r="K23" s="147">
        <v>7</v>
      </c>
      <c r="L23" s="206"/>
      <c r="M23" s="210"/>
      <c r="N23" s="85"/>
      <c r="O23" s="85"/>
    </row>
    <row r="24" spans="1:16" x14ac:dyDescent="0.25">
      <c r="A24" s="45">
        <v>8</v>
      </c>
      <c r="B24" s="58" t="s">
        <v>39</v>
      </c>
      <c r="C24" s="53">
        <v>69.900000000000006</v>
      </c>
      <c r="D24" s="68" t="s">
        <v>330</v>
      </c>
      <c r="E24" s="154">
        <v>7.6619999999999999</v>
      </c>
      <c r="F24" s="154">
        <v>8.58</v>
      </c>
      <c r="G24" s="89">
        <f t="shared" si="2"/>
        <v>0.78929640000000012</v>
      </c>
      <c r="H24" s="115">
        <f t="shared" si="0"/>
        <v>0.24803742270580509</v>
      </c>
      <c r="I24" s="76">
        <f t="shared" si="1"/>
        <v>1.0373338227058051</v>
      </c>
      <c r="J24" s="20"/>
      <c r="K24" s="147">
        <v>8</v>
      </c>
      <c r="L24" s="206"/>
      <c r="M24" s="210"/>
      <c r="N24" s="85"/>
      <c r="O24" s="85"/>
    </row>
    <row r="25" spans="1:16" x14ac:dyDescent="0.25">
      <c r="A25" s="45">
        <v>9</v>
      </c>
      <c r="B25" s="58" t="s">
        <v>40</v>
      </c>
      <c r="C25" s="53">
        <v>64.2</v>
      </c>
      <c r="D25" s="68" t="s">
        <v>330</v>
      </c>
      <c r="E25" s="112">
        <v>8.8680000000000003</v>
      </c>
      <c r="F25" s="112">
        <v>10.413</v>
      </c>
      <c r="G25" s="75">
        <f t="shared" si="2"/>
        <v>1.3283909999999999</v>
      </c>
      <c r="H25" s="109">
        <f t="shared" si="0"/>
        <v>0.22781119510318579</v>
      </c>
      <c r="I25" s="92">
        <f t="shared" si="1"/>
        <v>1.5562021951031857</v>
      </c>
      <c r="J25" s="20"/>
      <c r="K25" s="38"/>
      <c r="L25" s="206"/>
      <c r="M25" s="210"/>
      <c r="N25" s="85"/>
      <c r="O25" s="85"/>
    </row>
    <row r="26" spans="1:16" x14ac:dyDescent="0.25">
      <c r="A26" s="45">
        <v>10</v>
      </c>
      <c r="B26" s="58" t="s">
        <v>41</v>
      </c>
      <c r="C26" s="53">
        <v>42.6</v>
      </c>
      <c r="D26" s="68" t="s">
        <v>330</v>
      </c>
      <c r="E26" s="112">
        <v>7.9189999999999996</v>
      </c>
      <c r="F26" s="112">
        <v>8.9969999999999999</v>
      </c>
      <c r="G26" s="75">
        <f t="shared" si="2"/>
        <v>0.92686440000000025</v>
      </c>
      <c r="H26" s="109">
        <f t="shared" si="0"/>
        <v>0.15116443787220737</v>
      </c>
      <c r="I26" s="92">
        <f t="shared" si="1"/>
        <v>1.0780288378722076</v>
      </c>
      <c r="J26" s="20"/>
      <c r="K26" s="38"/>
      <c r="L26" s="206"/>
      <c r="M26" s="210"/>
      <c r="N26" s="85"/>
      <c r="O26" s="85"/>
    </row>
    <row r="27" spans="1:16" x14ac:dyDescent="0.25">
      <c r="A27" s="45">
        <v>11</v>
      </c>
      <c r="B27" s="58" t="s">
        <v>42</v>
      </c>
      <c r="C27" s="53">
        <v>44.6</v>
      </c>
      <c r="D27" s="68" t="s">
        <v>330</v>
      </c>
      <c r="E27" s="112">
        <v>11.057</v>
      </c>
      <c r="F27" s="112">
        <v>12.441000000000001</v>
      </c>
      <c r="G27" s="75">
        <f t="shared" si="2"/>
        <v>1.1899632000000002</v>
      </c>
      <c r="H27" s="109">
        <f t="shared" si="0"/>
        <v>0.15826135983803871</v>
      </c>
      <c r="I27" s="92">
        <f t="shared" si="1"/>
        <v>1.3482245598380389</v>
      </c>
      <c r="J27" s="20"/>
      <c r="K27" s="38"/>
      <c r="L27" s="206"/>
      <c r="M27" s="210"/>
      <c r="N27" s="85"/>
      <c r="O27" s="85"/>
    </row>
    <row r="28" spans="1:16" x14ac:dyDescent="0.25">
      <c r="A28" s="45">
        <v>12</v>
      </c>
      <c r="B28" s="58" t="s">
        <v>43</v>
      </c>
      <c r="C28" s="53">
        <v>69.900000000000006</v>
      </c>
      <c r="D28" s="68" t="s">
        <v>330</v>
      </c>
      <c r="E28" s="112">
        <v>15.348000000000001</v>
      </c>
      <c r="F28" s="112">
        <v>16.814</v>
      </c>
      <c r="G28" s="75">
        <f t="shared" si="2"/>
        <v>1.2604667999999994</v>
      </c>
      <c r="H28" s="109">
        <f t="shared" si="0"/>
        <v>0.24803742270580509</v>
      </c>
      <c r="I28" s="92">
        <f>G28+H28</f>
        <v>1.5085042227058045</v>
      </c>
      <c r="J28" s="20"/>
      <c r="K28" s="38"/>
      <c r="L28" s="206"/>
      <c r="M28" s="210"/>
      <c r="N28" s="85"/>
      <c r="O28" s="85"/>
    </row>
    <row r="29" spans="1:16" x14ac:dyDescent="0.25">
      <c r="A29" s="45">
        <v>13</v>
      </c>
      <c r="B29" s="58" t="s">
        <v>44</v>
      </c>
      <c r="C29" s="53">
        <v>64.900000000000006</v>
      </c>
      <c r="D29" s="68" t="s">
        <v>330</v>
      </c>
      <c r="E29" s="112">
        <v>14.541</v>
      </c>
      <c r="F29" s="112">
        <v>16.074999999999999</v>
      </c>
      <c r="G29" s="75">
        <f t="shared" si="2"/>
        <v>1.3189331999999991</v>
      </c>
      <c r="H29" s="109">
        <f t="shared" si="0"/>
        <v>0.23029511779122674</v>
      </c>
      <c r="I29" s="92">
        <f t="shared" ref="I29:I89" si="3">G29+H29</f>
        <v>1.5492283177912258</v>
      </c>
      <c r="J29" s="20"/>
      <c r="K29" s="38"/>
      <c r="L29" s="206"/>
      <c r="M29" s="210"/>
    </row>
    <row r="30" spans="1:16" x14ac:dyDescent="0.25">
      <c r="A30" s="45">
        <v>14</v>
      </c>
      <c r="B30" s="58" t="s">
        <v>45</v>
      </c>
      <c r="C30" s="53">
        <v>42.4</v>
      </c>
      <c r="D30" s="68" t="s">
        <v>330</v>
      </c>
      <c r="E30" s="112">
        <v>7.0940000000000003</v>
      </c>
      <c r="F30" s="112">
        <v>7.9909999999999997</v>
      </c>
      <c r="G30" s="75">
        <f t="shared" si="2"/>
        <v>0.7712405999999995</v>
      </c>
      <c r="H30" s="109">
        <f t="shared" si="0"/>
        <v>0.15045474567562425</v>
      </c>
      <c r="I30" s="92">
        <f>G30+H30</f>
        <v>0.92169534567562372</v>
      </c>
      <c r="J30" s="20"/>
      <c r="K30" s="38"/>
      <c r="L30" s="206"/>
      <c r="M30" s="210"/>
    </row>
    <row r="31" spans="1:16" x14ac:dyDescent="0.25">
      <c r="A31" s="211" t="s">
        <v>411</v>
      </c>
      <c r="B31" s="58"/>
      <c r="C31" s="53"/>
      <c r="D31" s="68"/>
      <c r="E31" s="112">
        <v>7.5049999999999999</v>
      </c>
      <c r="F31" s="112">
        <v>7.86</v>
      </c>
      <c r="G31" s="75">
        <f t="shared" si="2"/>
        <v>0.30522900000000036</v>
      </c>
      <c r="H31" s="109">
        <f t="shared" si="0"/>
        <v>0</v>
      </c>
      <c r="I31" s="92">
        <f>G31+H31</f>
        <v>0.30522900000000036</v>
      </c>
      <c r="J31" s="20"/>
      <c r="K31" s="38"/>
      <c r="L31" s="206"/>
      <c r="M31" s="210"/>
    </row>
    <row r="32" spans="1:16" ht="30" x14ac:dyDescent="0.25">
      <c r="A32" s="98">
        <v>15</v>
      </c>
      <c r="B32" s="81" t="s">
        <v>46</v>
      </c>
      <c r="C32" s="82">
        <v>45</v>
      </c>
      <c r="D32" s="83" t="s">
        <v>330</v>
      </c>
      <c r="E32" s="153">
        <v>7.86</v>
      </c>
      <c r="F32" s="153">
        <v>8.2759999999999998</v>
      </c>
      <c r="G32" s="84">
        <f t="shared" si="2"/>
        <v>0.35767679999999957</v>
      </c>
      <c r="H32" s="103">
        <f t="shared" si="0"/>
        <v>0.15968074423120499</v>
      </c>
      <c r="I32" s="97">
        <f t="shared" si="3"/>
        <v>0.51735754423120461</v>
      </c>
      <c r="J32" s="20"/>
      <c r="K32" s="212" t="s">
        <v>412</v>
      </c>
      <c r="L32" s="215">
        <f>1765.73*I32</f>
        <v>913.51373657536499</v>
      </c>
      <c r="M32" s="210" t="s">
        <v>413</v>
      </c>
      <c r="N32" s="214">
        <f>1452.47-L32</f>
        <v>538.95626342463504</v>
      </c>
      <c r="O32" s="213" t="s">
        <v>414</v>
      </c>
    </row>
    <row r="33" spans="1:13" x14ac:dyDescent="0.25">
      <c r="A33" s="45">
        <v>16</v>
      </c>
      <c r="B33" s="58" t="s">
        <v>47</v>
      </c>
      <c r="C33" s="53">
        <v>70</v>
      </c>
      <c r="D33" s="68" t="s">
        <v>330</v>
      </c>
      <c r="E33" s="112">
        <v>11.702999999999999</v>
      </c>
      <c r="F33" s="112">
        <v>13.66</v>
      </c>
      <c r="G33" s="75">
        <f t="shared" si="2"/>
        <v>1.6826286000000006</v>
      </c>
      <c r="H33" s="109">
        <f t="shared" si="0"/>
        <v>0.24839226880409662</v>
      </c>
      <c r="I33" s="92">
        <f t="shared" si="3"/>
        <v>1.9310208688040973</v>
      </c>
      <c r="J33" s="20"/>
      <c r="K33" s="38"/>
      <c r="L33" s="206"/>
      <c r="M33" s="210"/>
    </row>
    <row r="34" spans="1:13" x14ac:dyDescent="0.25">
      <c r="A34" s="45">
        <v>17</v>
      </c>
      <c r="B34" s="58" t="s">
        <v>48</v>
      </c>
      <c r="C34" s="53">
        <v>64.599999999999994</v>
      </c>
      <c r="D34" s="68" t="s">
        <v>330</v>
      </c>
      <c r="E34" s="112">
        <v>12.762</v>
      </c>
      <c r="F34" s="112">
        <v>14.212</v>
      </c>
      <c r="G34" s="75">
        <f t="shared" si="2"/>
        <v>1.2467099999999993</v>
      </c>
      <c r="H34" s="109">
        <f t="shared" si="0"/>
        <v>0.229230579496352</v>
      </c>
      <c r="I34" s="92">
        <f>G34+H34</f>
        <v>1.4759405794963514</v>
      </c>
      <c r="J34" s="20"/>
      <c r="K34" s="38"/>
      <c r="L34" s="206"/>
      <c r="M34" s="210"/>
    </row>
    <row r="35" spans="1:13" x14ac:dyDescent="0.25">
      <c r="A35" s="45">
        <v>18</v>
      </c>
      <c r="B35" s="58" t="s">
        <v>49</v>
      </c>
      <c r="C35" s="53">
        <v>42.5</v>
      </c>
      <c r="D35" s="68" t="s">
        <v>330</v>
      </c>
      <c r="E35" s="112">
        <v>9.7170000000000005</v>
      </c>
      <c r="F35" s="112">
        <v>10.648999999999999</v>
      </c>
      <c r="G35" s="75">
        <f t="shared" si="2"/>
        <v>0.80133359999999876</v>
      </c>
      <c r="H35" s="109">
        <f t="shared" si="0"/>
        <v>0.15080959177391581</v>
      </c>
      <c r="I35" s="92">
        <f>G35+H35</f>
        <v>0.9521431917739146</v>
      </c>
      <c r="J35" s="20"/>
      <c r="K35" s="38"/>
      <c r="L35" s="206"/>
      <c r="M35" s="210"/>
    </row>
    <row r="36" spans="1:13" x14ac:dyDescent="0.25">
      <c r="A36" s="45">
        <v>19</v>
      </c>
      <c r="B36" s="58" t="s">
        <v>50</v>
      </c>
      <c r="C36" s="53">
        <v>44.6</v>
      </c>
      <c r="D36" s="68" t="s">
        <v>330</v>
      </c>
      <c r="E36" s="112">
        <v>5.843</v>
      </c>
      <c r="F36" s="112">
        <v>6.2060000000000004</v>
      </c>
      <c r="G36" s="75">
        <f t="shared" si="2"/>
        <v>0.31210740000000037</v>
      </c>
      <c r="H36" s="109">
        <f t="shared" si="0"/>
        <v>0.15826135983803871</v>
      </c>
      <c r="I36" s="92">
        <f>G36+H36</f>
        <v>0.47036875983803905</v>
      </c>
      <c r="J36" s="20"/>
      <c r="K36" s="38"/>
      <c r="L36" s="206"/>
      <c r="M36" s="210"/>
    </row>
    <row r="37" spans="1:13" x14ac:dyDescent="0.25">
      <c r="A37" s="45">
        <v>20</v>
      </c>
      <c r="B37" s="58" t="s">
        <v>51</v>
      </c>
      <c r="C37" s="53">
        <v>69.7</v>
      </c>
      <c r="D37" s="68" t="s">
        <v>330</v>
      </c>
      <c r="E37" s="112">
        <v>8.7370000000000001</v>
      </c>
      <c r="F37" s="112">
        <v>8.7370000000000001</v>
      </c>
      <c r="G37" s="75">
        <f t="shared" si="2"/>
        <v>0</v>
      </c>
      <c r="H37" s="109">
        <f t="shared" si="0"/>
        <v>0.24732773050922194</v>
      </c>
      <c r="I37" s="92">
        <f>G37+H37</f>
        <v>0.24732773050922194</v>
      </c>
      <c r="J37" s="20"/>
      <c r="K37" s="38"/>
      <c r="L37" s="206"/>
      <c r="M37" s="210"/>
    </row>
    <row r="38" spans="1:13" x14ac:dyDescent="0.25">
      <c r="A38" s="45">
        <v>21</v>
      </c>
      <c r="B38" s="58" t="s">
        <v>52</v>
      </c>
      <c r="C38" s="53">
        <v>64.2</v>
      </c>
      <c r="D38" s="68" t="s">
        <v>330</v>
      </c>
      <c r="E38" s="112">
        <v>16.318000000000001</v>
      </c>
      <c r="F38" s="112">
        <v>18.652000000000001</v>
      </c>
      <c r="G38" s="75">
        <f t="shared" si="2"/>
        <v>2.0067731999999996</v>
      </c>
      <c r="H38" s="109">
        <f t="shared" si="0"/>
        <v>0.22781119510318579</v>
      </c>
      <c r="I38" s="92">
        <f>G38+H38</f>
        <v>2.2345843951031852</v>
      </c>
      <c r="J38" s="20"/>
      <c r="K38" s="38"/>
      <c r="L38" s="206"/>
      <c r="M38" s="210"/>
    </row>
    <row r="39" spans="1:13" x14ac:dyDescent="0.25">
      <c r="A39" s="45">
        <v>22</v>
      </c>
      <c r="B39" s="58" t="s">
        <v>53</v>
      </c>
      <c r="C39" s="53">
        <v>42.3</v>
      </c>
      <c r="D39" s="68" t="s">
        <v>330</v>
      </c>
      <c r="E39" s="112">
        <v>6.3120000000000003</v>
      </c>
      <c r="F39" s="112">
        <v>7.0919999999999996</v>
      </c>
      <c r="G39" s="75">
        <f t="shared" si="2"/>
        <v>0.67064399999999946</v>
      </c>
      <c r="H39" s="109">
        <f t="shared" si="0"/>
        <v>0.15009989957733266</v>
      </c>
      <c r="I39" s="92">
        <f t="shared" si="3"/>
        <v>0.82074389957733218</v>
      </c>
      <c r="K39" s="20"/>
      <c r="L39" s="206"/>
      <c r="M39" s="210"/>
    </row>
    <row r="40" spans="1:13" x14ac:dyDescent="0.25">
      <c r="A40" s="45">
        <v>23</v>
      </c>
      <c r="B40" s="58" t="s">
        <v>54</v>
      </c>
      <c r="C40" s="53">
        <v>44.5</v>
      </c>
      <c r="D40" s="68" t="s">
        <v>330</v>
      </c>
      <c r="E40" s="112">
        <v>9.2370000000000001</v>
      </c>
      <c r="F40" s="112">
        <v>10.327</v>
      </c>
      <c r="G40" s="75">
        <f t="shared" si="2"/>
        <v>0.93718199999999985</v>
      </c>
      <c r="H40" s="109">
        <f t="shared" si="0"/>
        <v>0.15790651373974715</v>
      </c>
      <c r="I40" s="92">
        <f t="shared" si="3"/>
        <v>1.095088513739747</v>
      </c>
      <c r="J40" s="20"/>
      <c r="K40" s="38"/>
      <c r="L40" s="206"/>
      <c r="M40" s="210"/>
    </row>
    <row r="41" spans="1:13" x14ac:dyDescent="0.25">
      <c r="A41" s="45">
        <v>24</v>
      </c>
      <c r="B41" s="58" t="s">
        <v>55</v>
      </c>
      <c r="C41" s="53">
        <v>69.400000000000006</v>
      </c>
      <c r="D41" s="68" t="s">
        <v>330</v>
      </c>
      <c r="E41" s="112">
        <v>12.965</v>
      </c>
      <c r="F41" s="112">
        <v>14.669</v>
      </c>
      <c r="G41" s="75">
        <f t="shared" si="2"/>
        <v>1.4650992000000005</v>
      </c>
      <c r="H41" s="109">
        <f t="shared" si="0"/>
        <v>0.24626319221434725</v>
      </c>
      <c r="I41" s="92">
        <f>G41+H41</f>
        <v>1.7113623922143477</v>
      </c>
      <c r="J41" s="20"/>
      <c r="K41" s="38"/>
      <c r="L41" s="206"/>
      <c r="M41" s="210"/>
    </row>
    <row r="42" spans="1:13" x14ac:dyDescent="0.25">
      <c r="A42" s="45">
        <v>25</v>
      </c>
      <c r="B42" s="58" t="s">
        <v>56</v>
      </c>
      <c r="C42" s="53">
        <v>64.3</v>
      </c>
      <c r="D42" s="68" t="s">
        <v>330</v>
      </c>
      <c r="E42" s="112">
        <v>3.9460000000000002</v>
      </c>
      <c r="F42" s="112">
        <v>3.9460000000000002</v>
      </c>
      <c r="G42" s="75">
        <f t="shared" si="2"/>
        <v>0</v>
      </c>
      <c r="H42" s="109">
        <f t="shared" si="0"/>
        <v>0.22816604120147732</v>
      </c>
      <c r="I42" s="92">
        <f t="shared" si="3"/>
        <v>0.22816604120147732</v>
      </c>
      <c r="J42" s="20"/>
      <c r="K42" s="38"/>
      <c r="L42" s="206"/>
      <c r="M42" s="210"/>
    </row>
    <row r="43" spans="1:13" x14ac:dyDescent="0.25">
      <c r="A43" s="45">
        <v>26</v>
      </c>
      <c r="B43" s="58" t="s">
        <v>57</v>
      </c>
      <c r="C43" s="53">
        <v>42.8</v>
      </c>
      <c r="D43" s="68" t="s">
        <v>330</v>
      </c>
      <c r="E43" s="112">
        <v>7.8559999999999999</v>
      </c>
      <c r="F43" s="112">
        <v>9.0619999999999994</v>
      </c>
      <c r="G43" s="75">
        <f t="shared" si="2"/>
        <v>1.0369187999999996</v>
      </c>
      <c r="H43" s="109">
        <f t="shared" si="0"/>
        <v>0.1518741300687905</v>
      </c>
      <c r="I43" s="92">
        <f>G43+H43</f>
        <v>1.1887929300687901</v>
      </c>
      <c r="J43" s="20"/>
      <c r="K43" s="38"/>
      <c r="L43" s="206"/>
      <c r="M43" s="210"/>
    </row>
    <row r="44" spans="1:13" x14ac:dyDescent="0.25">
      <c r="A44" s="45">
        <v>27</v>
      </c>
      <c r="B44" s="58" t="s">
        <v>58</v>
      </c>
      <c r="C44" s="53">
        <v>45.3</v>
      </c>
      <c r="D44" s="68" t="s">
        <v>330</v>
      </c>
      <c r="E44" s="112">
        <v>4.54</v>
      </c>
      <c r="F44" s="112">
        <v>4.8230000000000004</v>
      </c>
      <c r="G44" s="75">
        <f t="shared" si="2"/>
        <v>0.2433234000000003</v>
      </c>
      <c r="H44" s="109">
        <f t="shared" si="0"/>
        <v>0.16074528252607967</v>
      </c>
      <c r="I44" s="92">
        <f t="shared" si="3"/>
        <v>0.40406868252607997</v>
      </c>
      <c r="J44" s="20"/>
      <c r="K44" s="38"/>
      <c r="L44" s="206"/>
      <c r="M44" s="210"/>
    </row>
    <row r="45" spans="1:13" x14ac:dyDescent="0.25">
      <c r="A45" s="45">
        <v>28</v>
      </c>
      <c r="B45" s="58" t="s">
        <v>59</v>
      </c>
      <c r="C45" s="53">
        <v>69.599999999999994</v>
      </c>
      <c r="D45" s="68" t="s">
        <v>330</v>
      </c>
      <c r="E45" s="112">
        <v>16.151</v>
      </c>
      <c r="F45" s="112">
        <v>18.032</v>
      </c>
      <c r="G45" s="75">
        <f t="shared" si="2"/>
        <v>1.6172838000000003</v>
      </c>
      <c r="H45" s="109">
        <f t="shared" si="0"/>
        <v>0.24697288441093035</v>
      </c>
      <c r="I45" s="92">
        <f t="shared" si="3"/>
        <v>1.8642566844109307</v>
      </c>
      <c r="J45" s="20"/>
      <c r="K45" s="38"/>
      <c r="L45" s="206"/>
      <c r="M45" s="210"/>
    </row>
    <row r="46" spans="1:13" x14ac:dyDescent="0.25">
      <c r="A46" s="45">
        <v>29</v>
      </c>
      <c r="B46" s="58" t="s">
        <v>60</v>
      </c>
      <c r="C46" s="53">
        <v>63.3</v>
      </c>
      <c r="D46" s="68" t="s">
        <v>330</v>
      </c>
      <c r="E46" s="112">
        <v>6.67</v>
      </c>
      <c r="F46" s="112">
        <v>6.67</v>
      </c>
      <c r="G46" s="75">
        <f t="shared" si="2"/>
        <v>0</v>
      </c>
      <c r="H46" s="109">
        <f t="shared" si="0"/>
        <v>0.22461758021856165</v>
      </c>
      <c r="I46" s="92">
        <f t="shared" si="3"/>
        <v>0.22461758021856165</v>
      </c>
      <c r="J46" s="20"/>
      <c r="K46" s="38"/>
      <c r="L46" s="206"/>
      <c r="M46" s="210"/>
    </row>
    <row r="47" spans="1:13" x14ac:dyDescent="0.25">
      <c r="A47" s="45">
        <v>30</v>
      </c>
      <c r="B47" s="58" t="s">
        <v>61</v>
      </c>
      <c r="C47" s="53">
        <v>42.5</v>
      </c>
      <c r="D47" s="68" t="s">
        <v>330</v>
      </c>
      <c r="E47" s="112">
        <v>4.6769999999999996</v>
      </c>
      <c r="F47" s="112">
        <v>5.3929999999999998</v>
      </c>
      <c r="G47" s="75">
        <f t="shared" si="2"/>
        <v>0.61561680000000019</v>
      </c>
      <c r="H47" s="109">
        <f t="shared" si="0"/>
        <v>0.15080959177391581</v>
      </c>
      <c r="I47" s="92">
        <f>G47+H47</f>
        <v>0.76642639177391603</v>
      </c>
      <c r="J47" s="20"/>
      <c r="K47" s="38"/>
      <c r="L47" s="206"/>
      <c r="M47" s="210"/>
    </row>
    <row r="48" spans="1:13" x14ac:dyDescent="0.25">
      <c r="A48" s="45">
        <v>31</v>
      </c>
      <c r="B48" s="58" t="s">
        <v>62</v>
      </c>
      <c r="C48" s="53">
        <v>44.5</v>
      </c>
      <c r="D48" s="68" t="s">
        <v>330</v>
      </c>
      <c r="E48" s="112">
        <v>7.8540000000000001</v>
      </c>
      <c r="F48" s="112">
        <v>8.859</v>
      </c>
      <c r="G48" s="75">
        <f t="shared" si="2"/>
        <v>0.86409899999999995</v>
      </c>
      <c r="H48" s="109">
        <f t="shared" si="0"/>
        <v>0.15790651373974715</v>
      </c>
      <c r="I48" s="92">
        <f t="shared" si="3"/>
        <v>1.022005513739747</v>
      </c>
      <c r="J48" s="20"/>
      <c r="K48" s="38"/>
      <c r="L48" s="206"/>
      <c r="M48" s="210"/>
    </row>
    <row r="49" spans="1:21" x14ac:dyDescent="0.25">
      <c r="A49" s="46">
        <v>32</v>
      </c>
      <c r="B49" s="86" t="s">
        <v>63</v>
      </c>
      <c r="C49" s="87">
        <v>69.900000000000006</v>
      </c>
      <c r="D49" s="88" t="s">
        <v>330</v>
      </c>
      <c r="E49" s="154">
        <v>1.1120000000000001</v>
      </c>
      <c r="F49" s="154">
        <v>1.121</v>
      </c>
      <c r="G49" s="89">
        <f t="shared" si="2"/>
        <v>7.7381999999999113E-3</v>
      </c>
      <c r="H49" s="115">
        <f t="shared" si="0"/>
        <v>0.24803742270580509</v>
      </c>
      <c r="I49" s="76">
        <f t="shared" si="3"/>
        <v>0.25577562270580501</v>
      </c>
      <c r="J49" s="20"/>
      <c r="K49" s="38"/>
      <c r="L49" s="206"/>
      <c r="M49" s="210"/>
    </row>
    <row r="50" spans="1:21" x14ac:dyDescent="0.25">
      <c r="A50" s="45">
        <v>33</v>
      </c>
      <c r="B50" s="58" t="s">
        <v>64</v>
      </c>
      <c r="C50" s="53">
        <v>64.8</v>
      </c>
      <c r="D50" s="68" t="s">
        <v>330</v>
      </c>
      <c r="E50" s="112">
        <v>7.9240000000000004</v>
      </c>
      <c r="F50" s="112">
        <v>8.9269999999999996</v>
      </c>
      <c r="G50" s="75">
        <f t="shared" si="2"/>
        <v>0.86237939999999935</v>
      </c>
      <c r="H50" s="109">
        <f t="shared" si="0"/>
        <v>0.22994027169293516</v>
      </c>
      <c r="I50" s="92">
        <f>G50+H50</f>
        <v>1.0923196716929344</v>
      </c>
      <c r="J50" s="20"/>
      <c r="K50" s="38"/>
      <c r="L50" s="206"/>
      <c r="M50" s="210"/>
    </row>
    <row r="51" spans="1:21" x14ac:dyDescent="0.25">
      <c r="A51" s="45">
        <v>34</v>
      </c>
      <c r="B51" s="58" t="s">
        <v>341</v>
      </c>
      <c r="C51" s="53">
        <v>42.7</v>
      </c>
      <c r="D51" s="68" t="s">
        <v>330</v>
      </c>
      <c r="E51" s="112">
        <v>4.49</v>
      </c>
      <c r="F51" s="112">
        <v>4.9960000000000004</v>
      </c>
      <c r="G51" s="75">
        <f>(F51-E51)*0.8598</f>
        <v>0.43505880000000019</v>
      </c>
      <c r="H51" s="109">
        <f t="shared" si="0"/>
        <v>0.15151928397049896</v>
      </c>
      <c r="I51" s="92">
        <f t="shared" ref="I51:I53" si="4">G51+H51</f>
        <v>0.58657808397049915</v>
      </c>
      <c r="K51" s="20"/>
      <c r="L51" s="206"/>
      <c r="M51" s="210"/>
    </row>
    <row r="52" spans="1:21" x14ac:dyDescent="0.25">
      <c r="A52" s="45">
        <v>35</v>
      </c>
      <c r="B52" s="58" t="s">
        <v>66</v>
      </c>
      <c r="C52" s="53">
        <v>44.4</v>
      </c>
      <c r="D52" s="68" t="s">
        <v>330</v>
      </c>
      <c r="E52" s="112">
        <v>9.6750000000000007</v>
      </c>
      <c r="F52" s="112">
        <v>10.817</v>
      </c>
      <c r="G52" s="75">
        <f>(F52-E52)*0.8598</f>
        <v>0.98189159999999953</v>
      </c>
      <c r="H52" s="109">
        <f t="shared" si="0"/>
        <v>0.15755166764145556</v>
      </c>
      <c r="I52" s="92">
        <f t="shared" si="4"/>
        <v>1.1394432676414552</v>
      </c>
      <c r="J52" s="20"/>
      <c r="K52" s="38"/>
      <c r="L52" s="206"/>
      <c r="M52" s="210"/>
    </row>
    <row r="53" spans="1:21" x14ac:dyDescent="0.25">
      <c r="A53" s="45">
        <v>36</v>
      </c>
      <c r="B53" s="58" t="s">
        <v>67</v>
      </c>
      <c r="C53" s="53">
        <v>69</v>
      </c>
      <c r="D53" s="68" t="s">
        <v>330</v>
      </c>
      <c r="E53" s="112">
        <v>9.6</v>
      </c>
      <c r="F53" s="112">
        <v>10.967000000000001</v>
      </c>
      <c r="G53" s="75">
        <f t="shared" si="2"/>
        <v>1.1753466000000008</v>
      </c>
      <c r="H53" s="109">
        <f t="shared" si="0"/>
        <v>0.24484380782118098</v>
      </c>
      <c r="I53" s="92">
        <f t="shared" si="4"/>
        <v>1.4201904078211818</v>
      </c>
      <c r="J53" s="20"/>
      <c r="K53" s="38"/>
      <c r="L53" s="206"/>
      <c r="M53" s="210"/>
    </row>
    <row r="54" spans="1:21" x14ac:dyDescent="0.25">
      <c r="A54" s="45">
        <v>37</v>
      </c>
      <c r="B54" s="58" t="s">
        <v>68</v>
      </c>
      <c r="C54" s="53">
        <v>64.5</v>
      </c>
      <c r="D54" s="68" t="s">
        <v>330</v>
      </c>
      <c r="E54" s="112">
        <v>9.7270000000000003</v>
      </c>
      <c r="F54" s="112">
        <v>11.132999999999999</v>
      </c>
      <c r="G54" s="75">
        <f t="shared" si="2"/>
        <v>1.208878799999999</v>
      </c>
      <c r="H54" s="109">
        <f t="shared" si="0"/>
        <v>0.22887573339806047</v>
      </c>
      <c r="I54" s="92">
        <f>G54+H54</f>
        <v>1.4377545333980595</v>
      </c>
      <c r="J54" s="20"/>
      <c r="K54" s="38"/>
      <c r="L54" s="206"/>
      <c r="M54" s="210"/>
    </row>
    <row r="55" spans="1:21" x14ac:dyDescent="0.25">
      <c r="A55" s="45">
        <v>38</v>
      </c>
      <c r="B55" s="58" t="s">
        <v>69</v>
      </c>
      <c r="C55" s="53">
        <v>42</v>
      </c>
      <c r="D55" s="68" t="s">
        <v>330</v>
      </c>
      <c r="E55" s="112">
        <v>12.202999999999999</v>
      </c>
      <c r="F55" s="112">
        <v>13.856</v>
      </c>
      <c r="G55" s="75">
        <f t="shared" si="2"/>
        <v>1.4212494000000004</v>
      </c>
      <c r="H55" s="109">
        <f t="shared" si="0"/>
        <v>0.14903536128245798</v>
      </c>
      <c r="I55" s="92">
        <f>G55+H55</f>
        <v>1.5702847612824584</v>
      </c>
      <c r="J55" s="20"/>
      <c r="K55" s="38"/>
      <c r="L55" s="206"/>
      <c r="M55" s="210"/>
    </row>
    <row r="56" spans="1:21" x14ac:dyDescent="0.25">
      <c r="A56" s="45">
        <v>39</v>
      </c>
      <c r="B56" s="58" t="s">
        <v>70</v>
      </c>
      <c r="C56" s="53">
        <v>44.4</v>
      </c>
      <c r="D56" s="68" t="s">
        <v>330</v>
      </c>
      <c r="E56" s="112">
        <v>4.76</v>
      </c>
      <c r="F56" s="112">
        <v>5.3179999999999996</v>
      </c>
      <c r="G56" s="75">
        <f t="shared" si="2"/>
        <v>0.47976839999999987</v>
      </c>
      <c r="H56" s="109">
        <f t="shared" si="0"/>
        <v>0.15755166764145556</v>
      </c>
      <c r="I56" s="92">
        <f t="shared" si="3"/>
        <v>0.63732006764145543</v>
      </c>
      <c r="J56" s="20"/>
      <c r="K56" s="38"/>
      <c r="L56" s="206"/>
      <c r="M56" s="210"/>
    </row>
    <row r="57" spans="1:21" x14ac:dyDescent="0.25">
      <c r="A57" s="45">
        <v>40</v>
      </c>
      <c r="B57" s="58" t="s">
        <v>71</v>
      </c>
      <c r="C57" s="53">
        <v>69.2</v>
      </c>
      <c r="D57" s="68" t="s">
        <v>330</v>
      </c>
      <c r="E57" s="112">
        <v>11.73</v>
      </c>
      <c r="F57" s="112">
        <v>13.454000000000001</v>
      </c>
      <c r="G57" s="75">
        <f t="shared" si="2"/>
        <v>1.4822952000000003</v>
      </c>
      <c r="H57" s="109">
        <f t="shared" si="0"/>
        <v>0.2455535000177641</v>
      </c>
      <c r="I57" s="92">
        <f>G57+H57</f>
        <v>1.7278487000177645</v>
      </c>
      <c r="J57" s="20"/>
      <c r="K57" s="38"/>
      <c r="L57" s="206"/>
      <c r="M57" s="210"/>
    </row>
    <row r="58" spans="1:21" x14ac:dyDescent="0.25">
      <c r="A58" s="45">
        <v>41</v>
      </c>
      <c r="B58" s="58" t="s">
        <v>72</v>
      </c>
      <c r="C58" s="53">
        <v>64.7</v>
      </c>
      <c r="D58" s="68" t="s">
        <v>330</v>
      </c>
      <c r="E58" s="112">
        <v>11.145</v>
      </c>
      <c r="F58" s="112">
        <v>12.893000000000001</v>
      </c>
      <c r="G58" s="75">
        <f t="shared" si="2"/>
        <v>1.502930400000001</v>
      </c>
      <c r="H58" s="109">
        <f t="shared" si="0"/>
        <v>0.22958542559464362</v>
      </c>
      <c r="I58" s="92">
        <f t="shared" si="3"/>
        <v>1.7325158255946447</v>
      </c>
      <c r="J58" s="20"/>
      <c r="K58" s="38"/>
      <c r="L58" s="206"/>
      <c r="M58" s="210"/>
    </row>
    <row r="59" spans="1:21" x14ac:dyDescent="0.25">
      <c r="A59" s="45">
        <v>42</v>
      </c>
      <c r="B59" s="58" t="s">
        <v>73</v>
      </c>
      <c r="C59" s="53">
        <v>42.5</v>
      </c>
      <c r="D59" s="68" t="s">
        <v>330</v>
      </c>
      <c r="E59" s="112">
        <v>2.3290000000000002</v>
      </c>
      <c r="F59" s="112">
        <v>2.4609999999999999</v>
      </c>
      <c r="G59" s="75">
        <f t="shared" si="2"/>
        <v>0.11349359999999972</v>
      </c>
      <c r="H59" s="109">
        <f t="shared" si="0"/>
        <v>0.15080959177391581</v>
      </c>
      <c r="I59" s="92">
        <f t="shared" si="3"/>
        <v>0.26430319177391554</v>
      </c>
      <c r="J59" s="20"/>
      <c r="K59" s="38"/>
      <c r="L59" s="206"/>
      <c r="M59" s="210"/>
    </row>
    <row r="60" spans="1:21" x14ac:dyDescent="0.25">
      <c r="A60" s="45">
        <v>43</v>
      </c>
      <c r="B60" s="58" t="s">
        <v>74</v>
      </c>
      <c r="C60" s="53">
        <v>44.5</v>
      </c>
      <c r="D60" s="68" t="s">
        <v>330</v>
      </c>
      <c r="E60" s="112">
        <v>8.52</v>
      </c>
      <c r="F60" s="112">
        <v>9.843</v>
      </c>
      <c r="G60" s="75">
        <f t="shared" si="2"/>
        <v>1.1375154000000003</v>
      </c>
      <c r="H60" s="109">
        <f t="shared" si="0"/>
        <v>0.15790651373974715</v>
      </c>
      <c r="I60" s="92">
        <f>G60+H60</f>
        <v>1.2954219137397474</v>
      </c>
      <c r="J60" s="20"/>
      <c r="K60" s="38"/>
      <c r="L60" s="206"/>
      <c r="M60" s="210"/>
    </row>
    <row r="61" spans="1:21" x14ac:dyDescent="0.25">
      <c r="A61" s="45">
        <v>44</v>
      </c>
      <c r="B61" s="58" t="s">
        <v>75</v>
      </c>
      <c r="C61" s="53">
        <v>69.599999999999994</v>
      </c>
      <c r="D61" s="68" t="s">
        <v>330</v>
      </c>
      <c r="E61" s="112">
        <v>9.4629999999999992</v>
      </c>
      <c r="F61" s="112">
        <v>10.651</v>
      </c>
      <c r="G61" s="75">
        <f t="shared" si="2"/>
        <v>1.0214424000000006</v>
      </c>
      <c r="H61" s="109">
        <f t="shared" si="0"/>
        <v>0.24697288441093035</v>
      </c>
      <c r="I61" s="92">
        <f>G61+H61</f>
        <v>1.2684152844109309</v>
      </c>
      <c r="K61" s="160">
        <v>45</v>
      </c>
      <c r="L61" s="206"/>
      <c r="M61" s="323" t="s">
        <v>386</v>
      </c>
      <c r="N61" s="324"/>
      <c r="O61" s="324"/>
      <c r="P61" s="324"/>
      <c r="Q61" s="324"/>
      <c r="R61" s="324"/>
      <c r="S61" s="324"/>
      <c r="T61" s="324"/>
      <c r="U61" s="324"/>
    </row>
    <row r="62" spans="1:21" x14ac:dyDescent="0.25">
      <c r="A62" s="45">
        <v>45</v>
      </c>
      <c r="B62" s="58" t="s">
        <v>76</v>
      </c>
      <c r="C62" s="53">
        <v>64.8</v>
      </c>
      <c r="D62" s="68" t="s">
        <v>330</v>
      </c>
      <c r="E62" s="154">
        <v>12.959</v>
      </c>
      <c r="F62" s="154">
        <v>14.481</v>
      </c>
      <c r="G62" s="75">
        <f t="shared" si="2"/>
        <v>1.3086156000000002</v>
      </c>
      <c r="H62" s="109">
        <f t="shared" si="0"/>
        <v>0.22994027169293516</v>
      </c>
      <c r="I62" s="92">
        <f t="shared" si="3"/>
        <v>1.5385558716929353</v>
      </c>
      <c r="K62" s="160">
        <v>46</v>
      </c>
      <c r="L62" s="206"/>
      <c r="M62" s="210"/>
    </row>
    <row r="63" spans="1:21" x14ac:dyDescent="0.25">
      <c r="A63" s="45">
        <v>46</v>
      </c>
      <c r="B63" s="58" t="s">
        <v>77</v>
      </c>
      <c r="C63" s="53">
        <v>42.6</v>
      </c>
      <c r="D63" s="68" t="s">
        <v>330</v>
      </c>
      <c r="E63" s="154">
        <v>5.2220000000000004</v>
      </c>
      <c r="F63" s="154">
        <v>5.9989999999999997</v>
      </c>
      <c r="G63" s="75">
        <f t="shared" si="2"/>
        <v>0.66806459999999934</v>
      </c>
      <c r="H63" s="109">
        <f t="shared" si="0"/>
        <v>0.15116443787220737</v>
      </c>
      <c r="I63" s="92">
        <f t="shared" si="3"/>
        <v>0.81922903787220669</v>
      </c>
      <c r="K63" s="160" t="s">
        <v>369</v>
      </c>
      <c r="L63" s="206"/>
      <c r="M63" s="210"/>
    </row>
    <row r="64" spans="1:21" x14ac:dyDescent="0.25">
      <c r="A64" s="45">
        <v>47</v>
      </c>
      <c r="B64" s="58" t="s">
        <v>78</v>
      </c>
      <c r="C64" s="53">
        <v>44.2</v>
      </c>
      <c r="D64" s="68" t="s">
        <v>330</v>
      </c>
      <c r="E64" s="154">
        <v>8.3629999999999995</v>
      </c>
      <c r="F64" s="154">
        <v>9.1579999999999995</v>
      </c>
      <c r="G64" s="75">
        <f t="shared" si="2"/>
        <v>0.68354099999999995</v>
      </c>
      <c r="H64" s="109">
        <f t="shared" si="0"/>
        <v>0.15684197544487247</v>
      </c>
      <c r="I64" s="92">
        <f>G64+H64</f>
        <v>0.84038297544487239</v>
      </c>
      <c r="K64" s="160">
        <v>48</v>
      </c>
      <c r="L64" s="206"/>
      <c r="M64" s="210"/>
    </row>
    <row r="65" spans="1:13" x14ac:dyDescent="0.25">
      <c r="A65" s="45">
        <v>48</v>
      </c>
      <c r="B65" s="58" t="s">
        <v>79</v>
      </c>
      <c r="C65" s="53">
        <v>69.2</v>
      </c>
      <c r="D65" s="68" t="s">
        <v>330</v>
      </c>
      <c r="E65" s="154">
        <v>13.228</v>
      </c>
      <c r="F65" s="154">
        <v>14.693</v>
      </c>
      <c r="G65" s="75">
        <f t="shared" si="2"/>
        <v>1.2596069999999999</v>
      </c>
      <c r="H65" s="109">
        <f t="shared" si="0"/>
        <v>0.2455535000177641</v>
      </c>
      <c r="I65" s="92">
        <f t="shared" si="3"/>
        <v>1.5051605000177641</v>
      </c>
      <c r="J65" s="20"/>
      <c r="K65" s="38"/>
      <c r="L65" s="206"/>
      <c r="M65" s="210"/>
    </row>
    <row r="66" spans="1:13" x14ac:dyDescent="0.25">
      <c r="A66" s="45">
        <v>49</v>
      </c>
      <c r="B66" s="58" t="s">
        <v>80</v>
      </c>
      <c r="C66" s="53">
        <v>64.3</v>
      </c>
      <c r="D66" s="68" t="s">
        <v>330</v>
      </c>
      <c r="E66" s="112">
        <v>7.9850000000000003</v>
      </c>
      <c r="F66" s="112">
        <v>8.0649999999999995</v>
      </c>
      <c r="G66" s="75">
        <f t="shared" si="2"/>
        <v>6.8783999999999304E-2</v>
      </c>
      <c r="H66" s="109">
        <f t="shared" si="0"/>
        <v>0.22816604120147732</v>
      </c>
      <c r="I66" s="92">
        <f t="shared" si="3"/>
        <v>0.29695004120147661</v>
      </c>
      <c r="J66" s="20"/>
      <c r="K66" s="38"/>
      <c r="L66" s="206"/>
      <c r="M66" s="210"/>
    </row>
    <row r="67" spans="1:13" x14ac:dyDescent="0.25">
      <c r="A67" s="45">
        <v>50</v>
      </c>
      <c r="B67" s="58" t="s">
        <v>81</v>
      </c>
      <c r="C67" s="53">
        <v>42.5</v>
      </c>
      <c r="D67" s="68" t="s">
        <v>330</v>
      </c>
      <c r="E67" s="112">
        <v>6.7990000000000004</v>
      </c>
      <c r="F67" s="112">
        <v>7.4870000000000001</v>
      </c>
      <c r="G67" s="75">
        <f t="shared" si="2"/>
        <v>0.5915423999999998</v>
      </c>
      <c r="H67" s="109">
        <f t="shared" si="0"/>
        <v>0.15080959177391581</v>
      </c>
      <c r="I67" s="92">
        <f>G67+H67</f>
        <v>0.74235199177391564</v>
      </c>
      <c r="J67" s="20"/>
      <c r="K67" s="38"/>
      <c r="L67" s="206"/>
      <c r="M67" s="210"/>
    </row>
    <row r="68" spans="1:13" x14ac:dyDescent="0.25">
      <c r="A68" s="45">
        <v>51</v>
      </c>
      <c r="B68" s="58" t="s">
        <v>82</v>
      </c>
      <c r="C68" s="53">
        <v>43.8</v>
      </c>
      <c r="D68" s="68" t="s">
        <v>330</v>
      </c>
      <c r="E68" s="112">
        <v>3.4809999999999999</v>
      </c>
      <c r="F68" s="112">
        <v>4.0010000000000003</v>
      </c>
      <c r="G68" s="75">
        <f t="shared" si="2"/>
        <v>0.44709600000000038</v>
      </c>
      <c r="H68" s="109">
        <f t="shared" si="0"/>
        <v>0.15542259105170617</v>
      </c>
      <c r="I68" s="92">
        <f t="shared" si="3"/>
        <v>0.60251859105170658</v>
      </c>
      <c r="J68" s="20"/>
      <c r="K68" s="38"/>
      <c r="L68" s="206"/>
      <c r="M68" s="210"/>
    </row>
    <row r="69" spans="1:13" x14ac:dyDescent="0.25">
      <c r="A69" s="45">
        <v>52</v>
      </c>
      <c r="B69" s="58" t="s">
        <v>83</v>
      </c>
      <c r="C69" s="53">
        <v>69.3</v>
      </c>
      <c r="D69" s="68" t="s">
        <v>330</v>
      </c>
      <c r="E69" s="112">
        <v>10.378</v>
      </c>
      <c r="F69" s="112">
        <v>11.69</v>
      </c>
      <c r="G69" s="75">
        <f t="shared" si="2"/>
        <v>1.1280575999999995</v>
      </c>
      <c r="H69" s="109">
        <f t="shared" si="0"/>
        <v>0.24590834611605566</v>
      </c>
      <c r="I69" s="92">
        <f>G69+H69</f>
        <v>1.3739659461160552</v>
      </c>
      <c r="J69" s="20"/>
      <c r="K69" s="38"/>
      <c r="L69" s="206"/>
      <c r="M69" s="210"/>
    </row>
    <row r="70" spans="1:13" x14ac:dyDescent="0.25">
      <c r="A70" s="45">
        <v>53</v>
      </c>
      <c r="B70" s="58" t="s">
        <v>84</v>
      </c>
      <c r="C70" s="53">
        <v>63.7</v>
      </c>
      <c r="D70" s="68" t="s">
        <v>330</v>
      </c>
      <c r="E70" s="112">
        <v>9.3650000000000002</v>
      </c>
      <c r="F70" s="112">
        <v>10.625</v>
      </c>
      <c r="G70" s="75">
        <f t="shared" si="2"/>
        <v>1.0833479999999998</v>
      </c>
      <c r="H70" s="109">
        <f t="shared" si="0"/>
        <v>0.22603696461172795</v>
      </c>
      <c r="I70" s="92">
        <f t="shared" si="3"/>
        <v>1.3093849646117277</v>
      </c>
      <c r="J70" s="20"/>
      <c r="K70" s="38"/>
      <c r="L70" s="206"/>
      <c r="M70" s="210"/>
    </row>
    <row r="71" spans="1:13" x14ac:dyDescent="0.25">
      <c r="A71" s="45">
        <v>54</v>
      </c>
      <c r="B71" s="58" t="s">
        <v>85</v>
      </c>
      <c r="C71" s="53">
        <v>42.4</v>
      </c>
      <c r="D71" s="68" t="s">
        <v>330</v>
      </c>
      <c r="E71" s="112">
        <v>9.4969999999999999</v>
      </c>
      <c r="F71" s="112">
        <v>10.468</v>
      </c>
      <c r="G71" s="75">
        <f t="shared" si="2"/>
        <v>0.8348658000000001</v>
      </c>
      <c r="H71" s="109">
        <f t="shared" si="0"/>
        <v>0.15045474567562425</v>
      </c>
      <c r="I71" s="92">
        <f t="shared" si="3"/>
        <v>0.98532054567562433</v>
      </c>
      <c r="J71" s="20"/>
      <c r="K71" s="38"/>
      <c r="L71" s="206"/>
      <c r="M71" s="210"/>
    </row>
    <row r="72" spans="1:13" x14ac:dyDescent="0.25">
      <c r="A72" s="45">
        <v>55</v>
      </c>
      <c r="B72" s="58" t="s">
        <v>86</v>
      </c>
      <c r="C72" s="53">
        <v>44</v>
      </c>
      <c r="D72" s="68" t="s">
        <v>330</v>
      </c>
      <c r="E72" s="112">
        <v>10.016999999999999</v>
      </c>
      <c r="F72" s="112">
        <v>11.541</v>
      </c>
      <c r="G72" s="75">
        <f t="shared" si="2"/>
        <v>1.3103352000000008</v>
      </c>
      <c r="H72" s="109">
        <f t="shared" si="0"/>
        <v>0.15613228324828932</v>
      </c>
      <c r="I72" s="92">
        <f>G72+H72</f>
        <v>1.46646748324829</v>
      </c>
      <c r="J72" s="20"/>
      <c r="K72" s="38"/>
      <c r="L72" s="206"/>
      <c r="M72" s="210"/>
    </row>
    <row r="73" spans="1:13" x14ac:dyDescent="0.25">
      <c r="A73" s="45">
        <v>56</v>
      </c>
      <c r="B73" s="58" t="s">
        <v>87</v>
      </c>
      <c r="C73" s="53">
        <v>69.5</v>
      </c>
      <c r="D73" s="68" t="s">
        <v>330</v>
      </c>
      <c r="E73" s="112">
        <v>9.27</v>
      </c>
      <c r="F73" s="112">
        <v>10.654999999999999</v>
      </c>
      <c r="G73" s="75">
        <f t="shared" si="2"/>
        <v>1.1908229999999997</v>
      </c>
      <c r="H73" s="109">
        <f t="shared" si="0"/>
        <v>0.24661803831263879</v>
      </c>
      <c r="I73" s="92">
        <f>G73+H73</f>
        <v>1.4374410383126386</v>
      </c>
      <c r="J73" s="20"/>
      <c r="K73" s="38"/>
      <c r="L73" s="206"/>
      <c r="M73" s="210"/>
    </row>
    <row r="74" spans="1:13" x14ac:dyDescent="0.25">
      <c r="A74" s="45">
        <v>57</v>
      </c>
      <c r="B74" s="58" t="s">
        <v>88</v>
      </c>
      <c r="C74" s="53">
        <v>63.6</v>
      </c>
      <c r="D74" s="68" t="s">
        <v>330</v>
      </c>
      <c r="E74" s="112">
        <v>4.79</v>
      </c>
      <c r="F74" s="112">
        <v>5.492</v>
      </c>
      <c r="G74" s="75">
        <f t="shared" si="2"/>
        <v>0.60357959999999999</v>
      </c>
      <c r="H74" s="109">
        <f t="shared" si="0"/>
        <v>0.22568211851343636</v>
      </c>
      <c r="I74" s="92">
        <f>G74+H74</f>
        <v>0.82926171851343633</v>
      </c>
      <c r="J74" s="20"/>
      <c r="K74" s="38"/>
      <c r="L74" s="206"/>
      <c r="M74" s="210"/>
    </row>
    <row r="75" spans="1:13" x14ac:dyDescent="0.25">
      <c r="A75" s="45">
        <v>58</v>
      </c>
      <c r="B75" s="58" t="s">
        <v>89</v>
      </c>
      <c r="C75" s="53">
        <v>42.6</v>
      </c>
      <c r="D75" s="68" t="s">
        <v>330</v>
      </c>
      <c r="E75" s="112">
        <v>7.5019999999999998</v>
      </c>
      <c r="F75" s="112">
        <v>8.1999999999999993</v>
      </c>
      <c r="G75" s="75">
        <f t="shared" si="2"/>
        <v>0.60014039999999957</v>
      </c>
      <c r="H75" s="109">
        <f t="shared" si="0"/>
        <v>0.15116443787220737</v>
      </c>
      <c r="I75" s="92">
        <f>G75+H75</f>
        <v>0.75130483787220692</v>
      </c>
      <c r="J75" s="20"/>
      <c r="K75" s="38"/>
      <c r="L75" s="206"/>
      <c r="M75" s="210"/>
    </row>
    <row r="76" spans="1:13" x14ac:dyDescent="0.25">
      <c r="A76" s="45">
        <v>59</v>
      </c>
      <c r="B76" s="58" t="s">
        <v>90</v>
      </c>
      <c r="C76" s="53">
        <v>43.9</v>
      </c>
      <c r="D76" s="68" t="s">
        <v>330</v>
      </c>
      <c r="E76" s="112">
        <v>10.292</v>
      </c>
      <c r="F76" s="112">
        <v>11.603999999999999</v>
      </c>
      <c r="G76" s="75">
        <f t="shared" si="2"/>
        <v>1.1280575999999995</v>
      </c>
      <c r="H76" s="109">
        <f t="shared" si="0"/>
        <v>0.15577743714999776</v>
      </c>
      <c r="I76" s="92">
        <f t="shared" si="3"/>
        <v>1.2838350371499974</v>
      </c>
      <c r="J76" s="20"/>
      <c r="K76" s="38"/>
      <c r="L76" s="206"/>
      <c r="M76" s="210"/>
    </row>
    <row r="77" spans="1:13" x14ac:dyDescent="0.25">
      <c r="A77" s="45">
        <v>60</v>
      </c>
      <c r="B77" s="58" t="s">
        <v>91</v>
      </c>
      <c r="C77" s="53">
        <v>68.900000000000006</v>
      </c>
      <c r="D77" s="68" t="s">
        <v>330</v>
      </c>
      <c r="E77" s="112">
        <v>2.6419999999999999</v>
      </c>
      <c r="F77" s="112">
        <v>2.6419999999999999</v>
      </c>
      <c r="G77" s="75">
        <f t="shared" si="2"/>
        <v>0</v>
      </c>
      <c r="H77" s="109">
        <f t="shared" si="0"/>
        <v>0.24448896172288942</v>
      </c>
      <c r="I77" s="92">
        <f t="shared" si="3"/>
        <v>0.24448896172288942</v>
      </c>
      <c r="J77" s="20"/>
      <c r="K77" s="38"/>
      <c r="L77" s="206"/>
      <c r="M77" s="210"/>
    </row>
    <row r="78" spans="1:13" x14ac:dyDescent="0.25">
      <c r="A78" s="45">
        <v>61</v>
      </c>
      <c r="B78" s="58" t="s">
        <v>92</v>
      </c>
      <c r="C78" s="53">
        <v>63.7</v>
      </c>
      <c r="D78" s="68" t="s">
        <v>330</v>
      </c>
      <c r="E78" s="112">
        <v>19.829999999999998</v>
      </c>
      <c r="F78" s="112">
        <v>22.131</v>
      </c>
      <c r="G78" s="75">
        <f t="shared" si="2"/>
        <v>1.9783998000000016</v>
      </c>
      <c r="H78" s="109">
        <f t="shared" si="0"/>
        <v>0.22603696461172795</v>
      </c>
      <c r="I78" s="92">
        <f>G78+H78</f>
        <v>2.2044367646117298</v>
      </c>
      <c r="J78" s="20"/>
      <c r="K78" s="38"/>
      <c r="L78" s="206"/>
      <c r="M78" s="210"/>
    </row>
    <row r="79" spans="1:13" x14ac:dyDescent="0.25">
      <c r="A79" s="45">
        <v>62</v>
      </c>
      <c r="B79" s="58" t="s">
        <v>93</v>
      </c>
      <c r="C79" s="53">
        <v>42.8</v>
      </c>
      <c r="D79" s="68" t="s">
        <v>330</v>
      </c>
      <c r="E79" s="112">
        <v>13.083</v>
      </c>
      <c r="F79" s="112">
        <v>14.801</v>
      </c>
      <c r="G79" s="75">
        <f t="shared" si="2"/>
        <v>1.4771364</v>
      </c>
      <c r="H79" s="109">
        <f t="shared" si="0"/>
        <v>0.1518741300687905</v>
      </c>
      <c r="I79" s="92">
        <f>G79+H79</f>
        <v>1.6290105300687905</v>
      </c>
      <c r="J79" s="20"/>
      <c r="K79" s="38"/>
      <c r="L79" s="206"/>
      <c r="M79" s="210"/>
    </row>
    <row r="80" spans="1:13" x14ac:dyDescent="0.25">
      <c r="A80" s="45">
        <v>63</v>
      </c>
      <c r="B80" s="58" t="s">
        <v>94</v>
      </c>
      <c r="C80" s="53">
        <v>44.3</v>
      </c>
      <c r="D80" s="68" t="s">
        <v>330</v>
      </c>
      <c r="E80" s="112">
        <v>11.407</v>
      </c>
      <c r="F80" s="112">
        <v>12.718999999999999</v>
      </c>
      <c r="G80" s="75">
        <f t="shared" si="2"/>
        <v>1.1280575999999995</v>
      </c>
      <c r="H80" s="109">
        <f t="shared" si="0"/>
        <v>0.157196821543164</v>
      </c>
      <c r="I80" s="92">
        <f t="shared" si="3"/>
        <v>1.2852544215431636</v>
      </c>
      <c r="J80" s="20"/>
      <c r="K80" s="38"/>
      <c r="L80" s="206"/>
      <c r="M80" s="210"/>
    </row>
    <row r="81" spans="1:13" x14ac:dyDescent="0.25">
      <c r="A81" s="45">
        <v>64</v>
      </c>
      <c r="B81" s="58" t="s">
        <v>95</v>
      </c>
      <c r="C81" s="53">
        <v>69</v>
      </c>
      <c r="D81" s="68" t="s">
        <v>330</v>
      </c>
      <c r="E81" s="112">
        <v>11.076000000000001</v>
      </c>
      <c r="F81" s="112">
        <v>12.491</v>
      </c>
      <c r="G81" s="75">
        <f t="shared" si="2"/>
        <v>1.2166169999999992</v>
      </c>
      <c r="H81" s="109">
        <f t="shared" ref="H81:H144" si="5">$G$11/$C$304*C81</f>
        <v>0.24484380782118098</v>
      </c>
      <c r="I81" s="92">
        <f>G81+H81</f>
        <v>1.4614608078211802</v>
      </c>
      <c r="J81" s="20"/>
      <c r="K81" s="38"/>
      <c r="L81" s="206"/>
      <c r="M81" s="210"/>
    </row>
    <row r="82" spans="1:13" x14ac:dyDescent="0.25">
      <c r="A82" s="45">
        <v>65</v>
      </c>
      <c r="B82" s="58" t="s">
        <v>97</v>
      </c>
      <c r="C82" s="55">
        <v>78</v>
      </c>
      <c r="D82" s="68" t="s">
        <v>330</v>
      </c>
      <c r="E82" s="112">
        <v>14.375</v>
      </c>
      <c r="F82" s="112">
        <v>15.506</v>
      </c>
      <c r="G82" s="75">
        <f>(F82-E82)*0.8598</f>
        <v>0.97243380000000024</v>
      </c>
      <c r="H82" s="109">
        <f t="shared" si="5"/>
        <v>0.27677995666742194</v>
      </c>
      <c r="I82" s="92">
        <f>G82+H82</f>
        <v>1.2492137566674222</v>
      </c>
      <c r="J82" s="20"/>
      <c r="K82" s="38"/>
      <c r="L82" s="206"/>
      <c r="M82" s="210"/>
    </row>
    <row r="83" spans="1:13" x14ac:dyDescent="0.25">
      <c r="A83" s="45">
        <v>66</v>
      </c>
      <c r="B83" s="58" t="s">
        <v>96</v>
      </c>
      <c r="C83" s="55">
        <v>45.4</v>
      </c>
      <c r="D83" s="68" t="s">
        <v>330</v>
      </c>
      <c r="E83" s="112">
        <v>8.8949999999999996</v>
      </c>
      <c r="F83" s="112">
        <v>9.9019999999999992</v>
      </c>
      <c r="G83" s="75">
        <f t="shared" ref="G83:G148" si="6">(F83-E83)*0.8598</f>
        <v>0.86581859999999977</v>
      </c>
      <c r="H83" s="109">
        <f t="shared" si="5"/>
        <v>0.16110012862437123</v>
      </c>
      <c r="I83" s="92">
        <f>G83+H83</f>
        <v>1.0269187286243711</v>
      </c>
      <c r="J83" s="20"/>
      <c r="K83" s="38"/>
      <c r="L83" s="206"/>
      <c r="M83" s="210"/>
    </row>
    <row r="84" spans="1:13" x14ac:dyDescent="0.25">
      <c r="A84" s="45">
        <v>67</v>
      </c>
      <c r="B84" s="58" t="s">
        <v>98</v>
      </c>
      <c r="C84" s="55">
        <v>73.599999999999994</v>
      </c>
      <c r="D84" s="68" t="s">
        <v>330</v>
      </c>
      <c r="E84" s="112">
        <v>9.6609999999999996</v>
      </c>
      <c r="F84" s="112">
        <v>10.611000000000001</v>
      </c>
      <c r="G84" s="75">
        <f t="shared" si="6"/>
        <v>0.81681000000000092</v>
      </c>
      <c r="H84" s="109">
        <f t="shared" si="5"/>
        <v>0.26116672834259302</v>
      </c>
      <c r="I84" s="92">
        <f t="shared" si="3"/>
        <v>1.0779767283425938</v>
      </c>
      <c r="J84" s="20"/>
      <c r="K84" s="38"/>
      <c r="L84" s="206"/>
      <c r="M84" s="210"/>
    </row>
    <row r="85" spans="1:13" x14ac:dyDescent="0.25">
      <c r="A85" s="45">
        <v>68</v>
      </c>
      <c r="B85" s="58" t="s">
        <v>99</v>
      </c>
      <c r="C85" s="53">
        <v>50</v>
      </c>
      <c r="D85" s="68" t="s">
        <v>330</v>
      </c>
      <c r="E85" s="112">
        <v>8.859</v>
      </c>
      <c r="F85" s="112">
        <v>8.859</v>
      </c>
      <c r="G85" s="75">
        <f t="shared" si="6"/>
        <v>0</v>
      </c>
      <c r="H85" s="109">
        <f t="shared" si="5"/>
        <v>0.1774230491457833</v>
      </c>
      <c r="I85" s="92">
        <f>G85+H85</f>
        <v>0.1774230491457833</v>
      </c>
      <c r="J85" s="20"/>
      <c r="K85" s="38"/>
      <c r="L85" s="206"/>
      <c r="M85" s="210"/>
    </row>
    <row r="86" spans="1:13" x14ac:dyDescent="0.25">
      <c r="A86" s="45">
        <v>69</v>
      </c>
      <c r="B86" s="58" t="s">
        <v>100</v>
      </c>
      <c r="C86" s="53">
        <v>96.3</v>
      </c>
      <c r="D86" s="68" t="s">
        <v>330</v>
      </c>
      <c r="E86" s="112">
        <v>23.079000000000001</v>
      </c>
      <c r="F86" s="112">
        <v>23.079000000000001</v>
      </c>
      <c r="G86" s="75">
        <f t="shared" si="6"/>
        <v>0</v>
      </c>
      <c r="H86" s="109">
        <f t="shared" si="5"/>
        <v>0.34171679265477867</v>
      </c>
      <c r="I86" s="92">
        <f t="shared" si="3"/>
        <v>0.34171679265477867</v>
      </c>
      <c r="J86" s="20"/>
      <c r="K86" s="38"/>
      <c r="L86" s="206"/>
      <c r="M86" s="210"/>
    </row>
    <row r="87" spans="1:13" x14ac:dyDescent="0.25">
      <c r="A87" s="45">
        <v>70</v>
      </c>
      <c r="B87" s="58" t="s">
        <v>101</v>
      </c>
      <c r="C87" s="53">
        <v>77.900000000000006</v>
      </c>
      <c r="D87" s="68" t="s">
        <v>330</v>
      </c>
      <c r="E87" s="112">
        <v>8.27</v>
      </c>
      <c r="F87" s="112">
        <v>8.8079999999999998</v>
      </c>
      <c r="G87" s="75">
        <f t="shared" si="6"/>
        <v>0.46257240000000022</v>
      </c>
      <c r="H87" s="109">
        <f t="shared" si="5"/>
        <v>0.27642511056913044</v>
      </c>
      <c r="I87" s="92">
        <f t="shared" si="3"/>
        <v>0.73899751056913066</v>
      </c>
      <c r="J87" s="20"/>
      <c r="K87" s="38"/>
      <c r="L87" s="206"/>
      <c r="M87" s="210"/>
    </row>
    <row r="88" spans="1:13" x14ac:dyDescent="0.25">
      <c r="A88" s="45">
        <v>71</v>
      </c>
      <c r="B88" s="58" t="s">
        <v>102</v>
      </c>
      <c r="C88" s="53">
        <v>44.7</v>
      </c>
      <c r="D88" s="68" t="s">
        <v>330</v>
      </c>
      <c r="E88" s="112">
        <v>9.7240000000000002</v>
      </c>
      <c r="F88" s="112">
        <v>9.7240000000000002</v>
      </c>
      <c r="G88" s="75">
        <f t="shared" si="6"/>
        <v>0</v>
      </c>
      <c r="H88" s="109">
        <f t="shared" si="5"/>
        <v>0.1586162059363303</v>
      </c>
      <c r="I88" s="92">
        <f>G88+H88</f>
        <v>0.1586162059363303</v>
      </c>
      <c r="J88" s="20"/>
      <c r="K88" s="38"/>
      <c r="L88" s="206"/>
      <c r="M88" s="210"/>
    </row>
    <row r="89" spans="1:13" x14ac:dyDescent="0.25">
      <c r="A89" s="45">
        <v>72</v>
      </c>
      <c r="B89" s="58" t="s">
        <v>103</v>
      </c>
      <c r="C89" s="53">
        <v>73.599999999999994</v>
      </c>
      <c r="D89" s="68" t="s">
        <v>330</v>
      </c>
      <c r="E89" s="112">
        <v>8.0760000000000005</v>
      </c>
      <c r="F89" s="112">
        <v>8.0760000000000005</v>
      </c>
      <c r="G89" s="75">
        <f t="shared" si="6"/>
        <v>0</v>
      </c>
      <c r="H89" s="109">
        <f t="shared" si="5"/>
        <v>0.26116672834259302</v>
      </c>
      <c r="I89" s="92">
        <f t="shared" si="3"/>
        <v>0.26116672834259302</v>
      </c>
      <c r="J89" s="20"/>
      <c r="K89" s="38"/>
      <c r="L89" s="206"/>
      <c r="M89" s="210"/>
    </row>
    <row r="90" spans="1:13" x14ac:dyDescent="0.25">
      <c r="A90" s="45">
        <v>73</v>
      </c>
      <c r="B90" s="58" t="s">
        <v>104</v>
      </c>
      <c r="C90" s="53">
        <v>49.4</v>
      </c>
      <c r="D90" s="68" t="s">
        <v>330</v>
      </c>
      <c r="E90" s="112">
        <v>5.7949999999999999</v>
      </c>
      <c r="F90" s="112">
        <v>5.806</v>
      </c>
      <c r="G90" s="75">
        <f t="shared" si="6"/>
        <v>9.4578000000001047E-3</v>
      </c>
      <c r="H90" s="109">
        <f t="shared" si="5"/>
        <v>0.17529397255603391</v>
      </c>
      <c r="I90" s="92">
        <f>G90+H90</f>
        <v>0.18475177255603401</v>
      </c>
      <c r="J90" s="20"/>
      <c r="K90" s="38"/>
      <c r="L90" s="206"/>
      <c r="M90" s="210"/>
    </row>
    <row r="91" spans="1:13" x14ac:dyDescent="0.25">
      <c r="A91" s="45">
        <v>74</v>
      </c>
      <c r="B91" s="58" t="s">
        <v>105</v>
      </c>
      <c r="C91" s="53">
        <v>96.1</v>
      </c>
      <c r="D91" s="68" t="s">
        <v>330</v>
      </c>
      <c r="E91" s="112">
        <v>17.495000000000001</v>
      </c>
      <c r="F91" s="112">
        <v>19.114000000000001</v>
      </c>
      <c r="G91" s="75">
        <f t="shared" si="6"/>
        <v>1.3920161999999998</v>
      </c>
      <c r="H91" s="109">
        <f t="shared" si="5"/>
        <v>0.34100710045819549</v>
      </c>
      <c r="I91" s="92">
        <f>G91+H91</f>
        <v>1.7330233004581954</v>
      </c>
      <c r="J91" s="20"/>
      <c r="K91" s="38"/>
      <c r="L91" s="206"/>
      <c r="M91" s="210"/>
    </row>
    <row r="92" spans="1:13" x14ac:dyDescent="0.25">
      <c r="A92" s="45">
        <v>75</v>
      </c>
      <c r="B92" s="58" t="s">
        <v>106</v>
      </c>
      <c r="C92" s="53">
        <v>77.3</v>
      </c>
      <c r="D92" s="68" t="s">
        <v>330</v>
      </c>
      <c r="E92" s="112">
        <v>4.1390000000000002</v>
      </c>
      <c r="F92" s="112">
        <v>4.1390000000000002</v>
      </c>
      <c r="G92" s="75">
        <f t="shared" si="6"/>
        <v>0</v>
      </c>
      <c r="H92" s="109">
        <f t="shared" si="5"/>
        <v>0.27429603397938096</v>
      </c>
      <c r="I92" s="92">
        <f>G92+H92</f>
        <v>0.27429603397938096</v>
      </c>
      <c r="J92" s="20"/>
      <c r="K92" s="38"/>
      <c r="L92" s="206"/>
      <c r="M92" s="210"/>
    </row>
    <row r="93" spans="1:13" x14ac:dyDescent="0.25">
      <c r="A93" s="45">
        <v>76</v>
      </c>
      <c r="B93" s="58" t="s">
        <v>107</v>
      </c>
      <c r="C93" s="53">
        <v>45.1</v>
      </c>
      <c r="D93" s="68" t="s">
        <v>330</v>
      </c>
      <c r="E93" s="112">
        <v>7.8209999999999997</v>
      </c>
      <c r="F93" s="112">
        <v>8.31</v>
      </c>
      <c r="G93" s="75">
        <f t="shared" si="6"/>
        <v>0.42044220000000065</v>
      </c>
      <c r="H93" s="109">
        <f t="shared" si="5"/>
        <v>0.16003559032949655</v>
      </c>
      <c r="I93" s="92">
        <f>G93+H93</f>
        <v>0.5804777903294972</v>
      </c>
      <c r="J93" s="20"/>
      <c r="K93" s="38"/>
      <c r="L93" s="206"/>
      <c r="M93" s="210"/>
    </row>
    <row r="94" spans="1:13" x14ac:dyDescent="0.25">
      <c r="A94" s="45">
        <v>77</v>
      </c>
      <c r="B94" s="58" t="s">
        <v>108</v>
      </c>
      <c r="C94" s="53">
        <v>72.900000000000006</v>
      </c>
      <c r="D94" s="68" t="s">
        <v>330</v>
      </c>
      <c r="E94" s="112">
        <v>10.151</v>
      </c>
      <c r="F94" s="112">
        <v>10.955</v>
      </c>
      <c r="G94" s="75">
        <f t="shared" si="6"/>
        <v>0.6912792000000002</v>
      </c>
      <c r="H94" s="109">
        <f t="shared" si="5"/>
        <v>0.25868280565455209</v>
      </c>
      <c r="I94" s="92">
        <f t="shared" ref="I94:I153" si="7">G94+H94</f>
        <v>0.94996200565455235</v>
      </c>
      <c r="J94" s="192" t="s">
        <v>397</v>
      </c>
      <c r="K94" s="147" t="s">
        <v>394</v>
      </c>
      <c r="L94" s="206"/>
      <c r="M94" s="210"/>
    </row>
    <row r="95" spans="1:13" x14ac:dyDescent="0.25">
      <c r="A95" s="45">
        <v>78</v>
      </c>
      <c r="B95" s="58" t="s">
        <v>109</v>
      </c>
      <c r="C95" s="53">
        <v>48.6</v>
      </c>
      <c r="D95" s="68" t="s">
        <v>330</v>
      </c>
      <c r="E95" s="191">
        <v>1.929</v>
      </c>
      <c r="F95" s="191">
        <f>1.929</f>
        <v>1.929</v>
      </c>
      <c r="G95" s="75">
        <f>(F95-E95)*0.8598</f>
        <v>0</v>
      </c>
      <c r="H95" s="109">
        <f t="shared" si="5"/>
        <v>0.17245520376970139</v>
      </c>
      <c r="I95" s="92">
        <f>G95+H95</f>
        <v>0.17245520376970139</v>
      </c>
      <c r="J95" s="20"/>
      <c r="K95" s="147" t="s">
        <v>371</v>
      </c>
      <c r="L95" s="206"/>
      <c r="M95" s="210"/>
    </row>
    <row r="96" spans="1:13" x14ac:dyDescent="0.25">
      <c r="A96" s="45">
        <v>79</v>
      </c>
      <c r="B96" s="58" t="s">
        <v>110</v>
      </c>
      <c r="C96" s="53">
        <v>96.9</v>
      </c>
      <c r="D96" s="68" t="s">
        <v>330</v>
      </c>
      <c r="E96" s="154">
        <v>17.231000000000002</v>
      </c>
      <c r="F96" s="194">
        <v>17.231000000000002</v>
      </c>
      <c r="G96" s="75">
        <f t="shared" si="6"/>
        <v>0</v>
      </c>
      <c r="H96" s="109">
        <f t="shared" si="5"/>
        <v>0.34384586924452809</v>
      </c>
      <c r="I96" s="92">
        <f t="shared" si="7"/>
        <v>0.34384586924452809</v>
      </c>
      <c r="J96" s="20"/>
      <c r="K96" s="38"/>
      <c r="L96" s="206"/>
      <c r="M96" s="210"/>
    </row>
    <row r="97" spans="1:21" x14ac:dyDescent="0.25">
      <c r="A97" s="45">
        <v>80</v>
      </c>
      <c r="B97" s="58" t="s">
        <v>111</v>
      </c>
      <c r="C97" s="53">
        <v>77.8</v>
      </c>
      <c r="D97" s="68" t="s">
        <v>330</v>
      </c>
      <c r="E97" s="154">
        <v>9.4670000000000005</v>
      </c>
      <c r="F97" s="154">
        <v>9.5470000000000006</v>
      </c>
      <c r="G97" s="75">
        <f t="shared" si="6"/>
        <v>6.8784000000000067E-2</v>
      </c>
      <c r="H97" s="109">
        <f t="shared" si="5"/>
        <v>0.27607026447083882</v>
      </c>
      <c r="I97" s="92">
        <f>G97+H97</f>
        <v>0.34485426447083889</v>
      </c>
      <c r="J97" s="20"/>
      <c r="K97" s="38"/>
      <c r="L97" s="206"/>
      <c r="M97" s="210"/>
    </row>
    <row r="98" spans="1:21" x14ac:dyDescent="0.25">
      <c r="A98" s="45">
        <v>81</v>
      </c>
      <c r="B98" s="58" t="s">
        <v>112</v>
      </c>
      <c r="C98" s="53">
        <v>44.9</v>
      </c>
      <c r="D98" s="68" t="s">
        <v>330</v>
      </c>
      <c r="E98" s="112">
        <v>4.7050000000000001</v>
      </c>
      <c r="F98" s="112">
        <v>5.66</v>
      </c>
      <c r="G98" s="75">
        <f t="shared" si="6"/>
        <v>0.82110900000000009</v>
      </c>
      <c r="H98" s="109">
        <f t="shared" si="5"/>
        <v>0.1593258981329134</v>
      </c>
      <c r="I98" s="92">
        <f t="shared" si="7"/>
        <v>0.98043489813291351</v>
      </c>
      <c r="J98" s="20"/>
      <c r="K98" s="38"/>
      <c r="L98" s="206"/>
      <c r="M98" s="210"/>
      <c r="T98" t="s">
        <v>404</v>
      </c>
      <c r="U98" s="95"/>
    </row>
    <row r="99" spans="1:21" x14ac:dyDescent="0.25">
      <c r="A99" s="45">
        <v>82</v>
      </c>
      <c r="B99" s="58" t="s">
        <v>113</v>
      </c>
      <c r="C99" s="53">
        <v>73.2</v>
      </c>
      <c r="D99" s="68" t="s">
        <v>330</v>
      </c>
      <c r="E99" s="112">
        <v>13.42357142857143</v>
      </c>
      <c r="F99" s="112">
        <v>13.423999999999999</v>
      </c>
      <c r="G99" s="75">
        <f t="shared" si="6"/>
        <v>3.6848571428420095E-4</v>
      </c>
      <c r="H99" s="109">
        <f t="shared" si="5"/>
        <v>0.25974734394942678</v>
      </c>
      <c r="I99" s="92">
        <f t="shared" si="7"/>
        <v>0.260115829663711</v>
      </c>
      <c r="J99" s="20"/>
      <c r="K99" s="197" t="s">
        <v>405</v>
      </c>
      <c r="L99" s="180"/>
      <c r="M99" s="196"/>
      <c r="N99" s="38"/>
      <c r="T99" s="181"/>
    </row>
    <row r="100" spans="1:21" x14ac:dyDescent="0.25">
      <c r="A100" s="45">
        <v>83</v>
      </c>
      <c r="B100" s="58" t="s">
        <v>114</v>
      </c>
      <c r="C100" s="53">
        <v>49.1</v>
      </c>
      <c r="D100" s="68" t="s">
        <v>330</v>
      </c>
      <c r="E100" s="173">
        <v>8.0980000000000008</v>
      </c>
      <c r="F100" s="173">
        <v>8.0980000000000008</v>
      </c>
      <c r="G100" s="198">
        <v>0.77769999999999995</v>
      </c>
      <c r="H100" s="109">
        <f t="shared" si="5"/>
        <v>0.17422943426115922</v>
      </c>
      <c r="I100" s="92">
        <f t="shared" si="7"/>
        <v>0.95192943426115917</v>
      </c>
      <c r="J100" s="20"/>
      <c r="K100" s="38"/>
      <c r="L100" s="206"/>
      <c r="M100" s="210"/>
      <c r="T100" s="181">
        <v>42767</v>
      </c>
      <c r="U100" s="199">
        <v>1.2535883999999997</v>
      </c>
    </row>
    <row r="101" spans="1:21" x14ac:dyDescent="0.25">
      <c r="A101" s="45">
        <v>84</v>
      </c>
      <c r="B101" s="58" t="s">
        <v>115</v>
      </c>
      <c r="C101" s="53">
        <v>97.4</v>
      </c>
      <c r="D101" s="68" t="s">
        <v>330</v>
      </c>
      <c r="E101" s="112">
        <v>11.449</v>
      </c>
      <c r="F101" s="112">
        <v>13.776</v>
      </c>
      <c r="G101" s="75">
        <f t="shared" si="6"/>
        <v>2.0007546</v>
      </c>
      <c r="H101" s="109">
        <f t="shared" si="5"/>
        <v>0.3456200997359859</v>
      </c>
      <c r="I101" s="92">
        <f t="shared" si="7"/>
        <v>2.346374699735986</v>
      </c>
      <c r="J101" s="20"/>
      <c r="K101" s="38"/>
      <c r="L101" s="206"/>
      <c r="M101" s="210"/>
      <c r="T101" s="181">
        <v>42795</v>
      </c>
      <c r="U101" s="199">
        <v>0.34392000000000034</v>
      </c>
    </row>
    <row r="102" spans="1:21" x14ac:dyDescent="0.25">
      <c r="A102" s="45">
        <v>85</v>
      </c>
      <c r="B102" s="59" t="s">
        <v>116</v>
      </c>
      <c r="C102" s="53">
        <v>77.5</v>
      </c>
      <c r="D102" s="68" t="s">
        <v>330</v>
      </c>
      <c r="E102" s="112">
        <v>7.3170000000000002</v>
      </c>
      <c r="F102" s="112">
        <v>8.0980000000000008</v>
      </c>
      <c r="G102" s="75">
        <f t="shared" si="6"/>
        <v>0.67150380000000054</v>
      </c>
      <c r="H102" s="109">
        <f t="shared" si="5"/>
        <v>0.27500572617596414</v>
      </c>
      <c r="I102" s="92">
        <f t="shared" si="7"/>
        <v>0.94650952617596462</v>
      </c>
      <c r="J102" s="20"/>
      <c r="K102" s="38"/>
      <c r="L102" s="206"/>
      <c r="M102" s="210"/>
      <c r="T102" s="181">
        <v>43009</v>
      </c>
      <c r="U102" s="199">
        <v>0.8090717999999999</v>
      </c>
    </row>
    <row r="103" spans="1:21" x14ac:dyDescent="0.25">
      <c r="A103" s="98">
        <v>86</v>
      </c>
      <c r="B103" s="81" t="s">
        <v>117</v>
      </c>
      <c r="C103" s="159">
        <v>45.7</v>
      </c>
      <c r="D103" s="83" t="s">
        <v>330</v>
      </c>
      <c r="E103" s="153">
        <v>9.3699999999999992</v>
      </c>
      <c r="F103" s="153">
        <v>10.451000000000001</v>
      </c>
      <c r="G103" s="84">
        <f t="shared" si="6"/>
        <v>0.92944380000000115</v>
      </c>
      <c r="H103" s="103">
        <f t="shared" si="5"/>
        <v>0.16216466691924594</v>
      </c>
      <c r="I103" s="97">
        <f t="shared" si="7"/>
        <v>1.0916084669192472</v>
      </c>
      <c r="J103" s="20"/>
      <c r="K103" s="38"/>
      <c r="L103" s="206"/>
      <c r="M103" s="210"/>
      <c r="T103" s="181">
        <v>43040</v>
      </c>
      <c r="U103" s="182">
        <v>1.0446569999999999</v>
      </c>
    </row>
    <row r="104" spans="1:21" x14ac:dyDescent="0.25">
      <c r="A104" s="45">
        <v>87</v>
      </c>
      <c r="B104" s="58" t="s">
        <v>118</v>
      </c>
      <c r="C104" s="53">
        <v>74</v>
      </c>
      <c r="D104" s="68" t="s">
        <v>330</v>
      </c>
      <c r="E104" s="112">
        <v>10.581</v>
      </c>
      <c r="F104" s="112">
        <v>11.721</v>
      </c>
      <c r="G104" s="75">
        <f t="shared" si="6"/>
        <v>0.98017200000000049</v>
      </c>
      <c r="H104" s="109">
        <f t="shared" si="5"/>
        <v>0.26258611273575932</v>
      </c>
      <c r="I104" s="92">
        <f t="shared" si="7"/>
        <v>1.2427581127357599</v>
      </c>
      <c r="J104" s="20"/>
      <c r="K104" s="38"/>
      <c r="L104" s="206"/>
      <c r="M104" s="210"/>
      <c r="T104" s="181">
        <v>43070</v>
      </c>
      <c r="U104" s="182">
        <v>1.0162836000000004</v>
      </c>
    </row>
    <row r="105" spans="1:21" x14ac:dyDescent="0.25">
      <c r="A105" s="45">
        <v>88</v>
      </c>
      <c r="B105" s="58" t="s">
        <v>119</v>
      </c>
      <c r="C105" s="53">
        <v>48.1</v>
      </c>
      <c r="D105" s="68" t="s">
        <v>330</v>
      </c>
      <c r="E105" s="112">
        <v>4.4379999999999997</v>
      </c>
      <c r="F105" s="112">
        <v>4.4379999999999997</v>
      </c>
      <c r="G105" s="75">
        <f t="shared" si="6"/>
        <v>0</v>
      </c>
      <c r="H105" s="109">
        <f t="shared" si="5"/>
        <v>0.17068097327824355</v>
      </c>
      <c r="I105" s="92">
        <f t="shared" si="7"/>
        <v>0.17068097327824355</v>
      </c>
      <c r="J105" s="20"/>
      <c r="K105" s="38"/>
      <c r="L105" s="206"/>
      <c r="M105" s="210"/>
      <c r="T105" s="181">
        <v>43101</v>
      </c>
      <c r="U105" s="182">
        <v>0.19861380000000065</v>
      </c>
    </row>
    <row r="106" spans="1:21" x14ac:dyDescent="0.25">
      <c r="A106" s="45">
        <v>89</v>
      </c>
      <c r="B106" s="58" t="s">
        <v>120</v>
      </c>
      <c r="C106" s="53">
        <v>96.9</v>
      </c>
      <c r="D106" s="68" t="s">
        <v>330</v>
      </c>
      <c r="E106" s="112">
        <v>11.396000000000001</v>
      </c>
      <c r="F106" s="112">
        <v>11.491</v>
      </c>
      <c r="G106" s="75">
        <f t="shared" si="6"/>
        <v>8.1680999999999018E-2</v>
      </c>
      <c r="H106" s="109">
        <f t="shared" si="5"/>
        <v>0.34384586924452809</v>
      </c>
      <c r="I106" s="92">
        <f>G106+H106</f>
        <v>0.4255268692445271</v>
      </c>
      <c r="J106" s="20"/>
      <c r="K106" s="38"/>
      <c r="L106" s="206"/>
      <c r="M106" s="210"/>
      <c r="T106" s="181" t="s">
        <v>389</v>
      </c>
      <c r="U106" s="182">
        <f>SUM(U100:U105)/6</f>
        <v>0.77768910000000024</v>
      </c>
    </row>
    <row r="107" spans="1:21" x14ac:dyDescent="0.25">
      <c r="A107" s="45">
        <v>90</v>
      </c>
      <c r="B107" s="58" t="s">
        <v>121</v>
      </c>
      <c r="C107" s="53">
        <v>76.8</v>
      </c>
      <c r="D107" s="68" t="s">
        <v>330</v>
      </c>
      <c r="E107" s="112">
        <v>5.4939999999999998</v>
      </c>
      <c r="F107" s="112">
        <v>5.4939999999999998</v>
      </c>
      <c r="G107" s="75">
        <f t="shared" si="6"/>
        <v>0</v>
      </c>
      <c r="H107" s="109">
        <f t="shared" si="5"/>
        <v>0.27252180348792315</v>
      </c>
      <c r="I107" s="92">
        <f t="shared" si="7"/>
        <v>0.27252180348792315</v>
      </c>
      <c r="J107" s="20"/>
      <c r="K107" s="38"/>
      <c r="L107" s="206"/>
      <c r="M107" s="210"/>
    </row>
    <row r="108" spans="1:21" x14ac:dyDescent="0.25">
      <c r="A108" s="45">
        <v>91</v>
      </c>
      <c r="B108" s="58" t="s">
        <v>122</v>
      </c>
      <c r="C108" s="53">
        <v>45.3</v>
      </c>
      <c r="D108" s="68" t="s">
        <v>330</v>
      </c>
      <c r="E108" s="112">
        <v>8.718</v>
      </c>
      <c r="F108" s="112">
        <v>9.0180000000000007</v>
      </c>
      <c r="G108" s="75">
        <f t="shared" si="6"/>
        <v>0.25794000000000061</v>
      </c>
      <c r="H108" s="109">
        <f t="shared" si="5"/>
        <v>0.16074528252607967</v>
      </c>
      <c r="I108" s="92">
        <f t="shared" si="7"/>
        <v>0.41868528252608028</v>
      </c>
      <c r="J108" s="20"/>
      <c r="K108" s="38"/>
      <c r="L108" s="206"/>
      <c r="M108" s="210"/>
    </row>
    <row r="109" spans="1:21" x14ac:dyDescent="0.25">
      <c r="A109" s="45">
        <v>92</v>
      </c>
      <c r="B109" s="58" t="s">
        <v>123</v>
      </c>
      <c r="C109" s="53">
        <v>73.099999999999994</v>
      </c>
      <c r="D109" s="68" t="s">
        <v>330</v>
      </c>
      <c r="E109" s="112">
        <v>12.247</v>
      </c>
      <c r="F109" s="112">
        <v>13.608000000000001</v>
      </c>
      <c r="G109" s="75">
        <f t="shared" si="6"/>
        <v>1.1701878000000006</v>
      </c>
      <c r="H109" s="109">
        <f t="shared" si="5"/>
        <v>0.25939249785113516</v>
      </c>
      <c r="I109" s="92">
        <f>G109+H109</f>
        <v>1.4295802978511358</v>
      </c>
      <c r="J109" s="20"/>
      <c r="K109" s="38"/>
      <c r="L109" s="206"/>
      <c r="M109" s="210"/>
    </row>
    <row r="110" spans="1:21" x14ac:dyDescent="0.25">
      <c r="A110" s="45">
        <v>93</v>
      </c>
      <c r="B110" s="58" t="s">
        <v>124</v>
      </c>
      <c r="C110" s="53">
        <v>49.2</v>
      </c>
      <c r="D110" s="68" t="s">
        <v>330</v>
      </c>
      <c r="E110" s="112">
        <v>5.5190000000000001</v>
      </c>
      <c r="F110" s="112">
        <v>6.1429999999999998</v>
      </c>
      <c r="G110" s="75">
        <f t="shared" si="6"/>
        <v>0.53651519999999975</v>
      </c>
      <c r="H110" s="109">
        <f t="shared" si="5"/>
        <v>0.17458428035945078</v>
      </c>
      <c r="I110" s="92">
        <f t="shared" si="7"/>
        <v>0.71109948035945059</v>
      </c>
      <c r="J110" s="20"/>
      <c r="K110" s="38" t="s">
        <v>396</v>
      </c>
      <c r="L110" s="206"/>
      <c r="M110" s="210"/>
    </row>
    <row r="111" spans="1:21" x14ac:dyDescent="0.25">
      <c r="A111" s="45">
        <v>94</v>
      </c>
      <c r="B111" s="58" t="s">
        <v>125</v>
      </c>
      <c r="C111" s="53">
        <v>97.2</v>
      </c>
      <c r="D111" s="68" t="s">
        <v>330</v>
      </c>
      <c r="E111" s="112">
        <v>8.2579999999999991</v>
      </c>
      <c r="F111" s="112">
        <v>9.39</v>
      </c>
      <c r="G111" s="75">
        <f t="shared" si="6"/>
        <v>0.9732936000000012</v>
      </c>
      <c r="H111" s="109">
        <f t="shared" si="5"/>
        <v>0.34491040753940277</v>
      </c>
      <c r="I111" s="92">
        <f t="shared" si="7"/>
        <v>1.3182040075394039</v>
      </c>
      <c r="J111" s="20"/>
      <c r="K111" s="38"/>
      <c r="L111" s="206"/>
      <c r="M111" s="210"/>
      <c r="Q111" t="s">
        <v>408</v>
      </c>
      <c r="R111" s="95"/>
    </row>
    <row r="112" spans="1:21" x14ac:dyDescent="0.25">
      <c r="A112" s="45">
        <v>95</v>
      </c>
      <c r="B112" s="58" t="s">
        <v>126</v>
      </c>
      <c r="C112" s="53">
        <v>76.099999999999994</v>
      </c>
      <c r="D112" s="68" t="s">
        <v>330</v>
      </c>
      <c r="E112" s="112">
        <v>5.2750000000000004</v>
      </c>
      <c r="F112" s="112">
        <v>6.0540000000000003</v>
      </c>
      <c r="G112" s="75">
        <f t="shared" si="6"/>
        <v>0.66978419999999994</v>
      </c>
      <c r="H112" s="109">
        <f t="shared" si="5"/>
        <v>0.27003788079988217</v>
      </c>
      <c r="I112" s="92">
        <f t="shared" si="7"/>
        <v>0.93982208079988205</v>
      </c>
      <c r="J112" s="20"/>
      <c r="K112" s="38"/>
      <c r="L112" s="206"/>
      <c r="M112" s="210"/>
      <c r="Q112" s="181"/>
    </row>
    <row r="113" spans="1:19" x14ac:dyDescent="0.25">
      <c r="A113" s="45">
        <v>96</v>
      </c>
      <c r="B113" s="58" t="s">
        <v>127</v>
      </c>
      <c r="C113" s="53">
        <v>45.1</v>
      </c>
      <c r="D113" s="68" t="s">
        <v>330</v>
      </c>
      <c r="E113" s="112">
        <v>4.5730000000000004</v>
      </c>
      <c r="F113" s="112">
        <v>5.2789999999999999</v>
      </c>
      <c r="G113" s="75">
        <f t="shared" si="6"/>
        <v>0.60701879999999964</v>
      </c>
      <c r="H113" s="109">
        <f t="shared" si="5"/>
        <v>0.16003559032949655</v>
      </c>
      <c r="I113" s="92">
        <f t="shared" si="7"/>
        <v>0.76705439032949618</v>
      </c>
      <c r="J113" s="20"/>
      <c r="K113" s="38"/>
      <c r="L113" s="206"/>
      <c r="M113" s="210"/>
      <c r="Q113" s="181">
        <v>42705</v>
      </c>
      <c r="R113" s="92">
        <v>1.2897000000000001</v>
      </c>
    </row>
    <row r="114" spans="1:19" x14ac:dyDescent="0.25">
      <c r="A114" s="45">
        <v>97</v>
      </c>
      <c r="B114" s="58" t="s">
        <v>128</v>
      </c>
      <c r="C114" s="53">
        <v>73.099999999999994</v>
      </c>
      <c r="D114" s="68" t="s">
        <v>330</v>
      </c>
      <c r="E114" s="112">
        <v>8.4580000000000002</v>
      </c>
      <c r="F114" s="112">
        <v>8.4659999999999993</v>
      </c>
      <c r="G114" s="75">
        <f t="shared" si="6"/>
        <v>6.8783999999992426E-3</v>
      </c>
      <c r="H114" s="109">
        <f t="shared" si="5"/>
        <v>0.25939249785113516</v>
      </c>
      <c r="I114" s="92">
        <f>G114+H114</f>
        <v>0.26627089785113439</v>
      </c>
      <c r="J114" s="20"/>
      <c r="K114" s="38"/>
      <c r="L114" s="206"/>
      <c r="M114" s="210"/>
      <c r="Q114" s="181">
        <v>42736</v>
      </c>
      <c r="R114" s="92">
        <v>1.2862608</v>
      </c>
    </row>
    <row r="115" spans="1:19" x14ac:dyDescent="0.25">
      <c r="A115" s="45">
        <v>98</v>
      </c>
      <c r="B115" s="58" t="s">
        <v>129</v>
      </c>
      <c r="C115" s="53">
        <v>49.1</v>
      </c>
      <c r="D115" s="68" t="s">
        <v>330</v>
      </c>
      <c r="E115" s="112">
        <v>3</v>
      </c>
      <c r="F115" s="112">
        <v>3.036</v>
      </c>
      <c r="G115" s="75">
        <f t="shared" si="6"/>
        <v>3.0952800000000027E-2</v>
      </c>
      <c r="H115" s="109">
        <f t="shared" si="5"/>
        <v>0.17422943426115922</v>
      </c>
      <c r="I115" s="92">
        <f>G115+H115</f>
        <v>0.20518223426115925</v>
      </c>
      <c r="J115" s="20"/>
      <c r="K115" s="38"/>
      <c r="L115" s="206"/>
      <c r="M115" s="210"/>
      <c r="Q115" s="181">
        <v>42767</v>
      </c>
      <c r="R115" s="92">
        <v>1.8184769999999999</v>
      </c>
    </row>
    <row r="116" spans="1:19" x14ac:dyDescent="0.25">
      <c r="A116" s="45">
        <v>99</v>
      </c>
      <c r="B116" s="58" t="s">
        <v>130</v>
      </c>
      <c r="C116" s="53">
        <v>97.3</v>
      </c>
      <c r="D116" s="68" t="s">
        <v>330</v>
      </c>
      <c r="E116" s="112">
        <v>8.3889999999999993</v>
      </c>
      <c r="F116" s="112">
        <v>8.3889999999999993</v>
      </c>
      <c r="G116" s="75">
        <f t="shared" si="6"/>
        <v>0</v>
      </c>
      <c r="H116" s="109">
        <f t="shared" si="5"/>
        <v>0.34526525363769434</v>
      </c>
      <c r="I116" s="92">
        <f t="shared" si="7"/>
        <v>0.34526525363769434</v>
      </c>
      <c r="J116" s="20"/>
      <c r="K116" s="38"/>
      <c r="L116" s="206"/>
      <c r="M116" s="210"/>
      <c r="Q116" s="181">
        <v>42795</v>
      </c>
      <c r="R116" s="182">
        <v>0.99994740000000004</v>
      </c>
    </row>
    <row r="117" spans="1:19" x14ac:dyDescent="0.25">
      <c r="A117" s="45">
        <v>100</v>
      </c>
      <c r="B117" s="58" t="s">
        <v>131</v>
      </c>
      <c r="C117" s="53">
        <v>76.3</v>
      </c>
      <c r="D117" s="68" t="s">
        <v>330</v>
      </c>
      <c r="E117" s="112">
        <v>6.5339999999999998</v>
      </c>
      <c r="F117" s="112">
        <v>6.5339999999999998</v>
      </c>
      <c r="G117" s="75">
        <f>(F117-E117)*0.8598</f>
        <v>0</v>
      </c>
      <c r="H117" s="109">
        <f t="shared" si="5"/>
        <v>0.27074757299646535</v>
      </c>
      <c r="I117" s="92">
        <f t="shared" si="7"/>
        <v>0.27074757299646535</v>
      </c>
      <c r="K117" s="20"/>
      <c r="L117" s="206"/>
      <c r="M117" s="210"/>
      <c r="Q117" s="181">
        <v>42826</v>
      </c>
      <c r="R117" s="182">
        <v>0.22096859999999999</v>
      </c>
    </row>
    <row r="118" spans="1:19" x14ac:dyDescent="0.25">
      <c r="A118" s="45">
        <v>101</v>
      </c>
      <c r="B118" s="58" t="s">
        <v>132</v>
      </c>
      <c r="C118" s="53">
        <v>44.6</v>
      </c>
      <c r="D118" s="68" t="s">
        <v>330</v>
      </c>
      <c r="E118" s="112">
        <v>7.702</v>
      </c>
      <c r="F118" s="112">
        <v>8.6110000000000007</v>
      </c>
      <c r="G118" s="75">
        <f t="shared" si="6"/>
        <v>0.78155820000000065</v>
      </c>
      <c r="H118" s="109">
        <f t="shared" si="5"/>
        <v>0.15826135983803871</v>
      </c>
      <c r="I118" s="92">
        <f>G118+H118</f>
        <v>0.93981955983803933</v>
      </c>
      <c r="J118" s="20"/>
      <c r="K118" s="38"/>
      <c r="L118" s="206"/>
      <c r="M118" s="210"/>
      <c r="Q118" s="181">
        <v>43009</v>
      </c>
      <c r="R118" s="182">
        <v>0.62679419999999997</v>
      </c>
    </row>
    <row r="119" spans="1:19" x14ac:dyDescent="0.25">
      <c r="A119" s="45">
        <v>102</v>
      </c>
      <c r="B119" s="58" t="s">
        <v>133</v>
      </c>
      <c r="C119" s="53">
        <v>73.099999999999994</v>
      </c>
      <c r="D119" s="68" t="s">
        <v>330</v>
      </c>
      <c r="E119" s="112">
        <v>10.036</v>
      </c>
      <c r="F119" s="112">
        <v>11.221</v>
      </c>
      <c r="G119" s="75">
        <f t="shared" si="6"/>
        <v>1.0188630000000005</v>
      </c>
      <c r="H119" s="109">
        <f t="shared" si="5"/>
        <v>0.25939249785113516</v>
      </c>
      <c r="I119" s="92">
        <f>G119+H119</f>
        <v>1.2782554978511356</v>
      </c>
      <c r="J119" s="20"/>
      <c r="K119" s="38"/>
      <c r="L119" s="206"/>
      <c r="M119" s="210"/>
      <c r="Q119" s="181" t="s">
        <v>389</v>
      </c>
      <c r="R119" s="182">
        <f>SUM(R113:R118)/6</f>
        <v>1.0403579999999999</v>
      </c>
    </row>
    <row r="120" spans="1:19" x14ac:dyDescent="0.25">
      <c r="A120" s="45">
        <v>103</v>
      </c>
      <c r="B120" s="58" t="s">
        <v>134</v>
      </c>
      <c r="C120" s="53">
        <v>49.5</v>
      </c>
      <c r="D120" s="68" t="s">
        <v>330</v>
      </c>
      <c r="E120" s="112">
        <v>4.7069999999999999</v>
      </c>
      <c r="F120" s="112">
        <v>4.8979999999999997</v>
      </c>
      <c r="G120" s="75">
        <f t="shared" si="6"/>
        <v>0.16422179999999986</v>
      </c>
      <c r="H120" s="109">
        <f t="shared" si="5"/>
        <v>0.17564881865432547</v>
      </c>
      <c r="I120" s="92">
        <f>G120+H120</f>
        <v>0.33987061865432533</v>
      </c>
      <c r="J120" s="20"/>
      <c r="K120" s="38"/>
      <c r="L120" s="206"/>
      <c r="M120" s="210"/>
      <c r="Q120" s="181"/>
      <c r="R120" s="182"/>
    </row>
    <row r="121" spans="1:19" x14ac:dyDescent="0.25">
      <c r="A121" s="45">
        <v>104</v>
      </c>
      <c r="B121" s="58" t="s">
        <v>135</v>
      </c>
      <c r="C121" s="53">
        <v>97.7</v>
      </c>
      <c r="D121" s="68" t="s">
        <v>330</v>
      </c>
      <c r="E121" s="112">
        <v>5.3959999999999999</v>
      </c>
      <c r="F121" s="112">
        <v>5.5739999999999998</v>
      </c>
      <c r="G121" s="75">
        <f t="shared" si="6"/>
        <v>0.15304439999999994</v>
      </c>
      <c r="H121" s="109">
        <f t="shared" si="5"/>
        <v>0.34668463803086058</v>
      </c>
      <c r="I121" s="92">
        <f t="shared" si="7"/>
        <v>0.49972903803086055</v>
      </c>
      <c r="J121" s="20"/>
      <c r="K121" s="174" t="s">
        <v>403</v>
      </c>
      <c r="L121" s="206"/>
      <c r="M121" s="210"/>
    </row>
    <row r="122" spans="1:19" x14ac:dyDescent="0.25">
      <c r="A122" s="45">
        <v>105</v>
      </c>
      <c r="B122" s="58" t="s">
        <v>136</v>
      </c>
      <c r="C122" s="53">
        <v>76.400000000000006</v>
      </c>
      <c r="D122" s="68" t="s">
        <v>330</v>
      </c>
      <c r="E122" s="112">
        <v>7.26</v>
      </c>
      <c r="F122" s="112">
        <v>7.26</v>
      </c>
      <c r="G122" s="198">
        <f>1.0404*3</f>
        <v>3.1212</v>
      </c>
      <c r="H122" s="109">
        <f t="shared" si="5"/>
        <v>0.27110241909475691</v>
      </c>
      <c r="I122" s="92">
        <f>G122+H122</f>
        <v>3.392302419094757</v>
      </c>
      <c r="J122" s="20"/>
      <c r="K122" s="38"/>
      <c r="L122" s="206"/>
      <c r="M122" s="210"/>
    </row>
    <row r="123" spans="1:19" x14ac:dyDescent="0.25">
      <c r="A123" s="46">
        <v>106</v>
      </c>
      <c r="B123" s="86" t="s">
        <v>137</v>
      </c>
      <c r="C123" s="87">
        <v>44.7</v>
      </c>
      <c r="D123" s="88" t="s">
        <v>330</v>
      </c>
      <c r="E123" s="154">
        <v>3.093</v>
      </c>
      <c r="F123" s="154">
        <v>3.093</v>
      </c>
      <c r="G123" s="89">
        <f t="shared" si="6"/>
        <v>0</v>
      </c>
      <c r="H123" s="115">
        <f t="shared" si="5"/>
        <v>0.1586162059363303</v>
      </c>
      <c r="I123" s="76">
        <f t="shared" si="7"/>
        <v>0.1586162059363303</v>
      </c>
      <c r="J123" s="20"/>
      <c r="K123" s="38"/>
      <c r="L123" s="206"/>
      <c r="M123" s="210"/>
    </row>
    <row r="124" spans="1:19" x14ac:dyDescent="0.25">
      <c r="A124" s="45">
        <v>107</v>
      </c>
      <c r="B124" s="58" t="s">
        <v>138</v>
      </c>
      <c r="C124" s="53">
        <v>72.8</v>
      </c>
      <c r="D124" s="68" t="s">
        <v>330</v>
      </c>
      <c r="E124" s="112">
        <v>5.31</v>
      </c>
      <c r="F124" s="112">
        <v>6.4820000000000002</v>
      </c>
      <c r="G124" s="75">
        <f t="shared" si="6"/>
        <v>1.0076856000000005</v>
      </c>
      <c r="H124" s="109">
        <f t="shared" si="5"/>
        <v>0.25832795955626048</v>
      </c>
      <c r="I124" s="92">
        <f t="shared" si="7"/>
        <v>1.2660135595562609</v>
      </c>
      <c r="J124" s="20" t="s">
        <v>402</v>
      </c>
      <c r="K124" s="174" t="s">
        <v>395</v>
      </c>
      <c r="L124" s="180"/>
      <c r="M124" s="210"/>
      <c r="P124"/>
      <c r="S124" t="s">
        <v>407</v>
      </c>
    </row>
    <row r="125" spans="1:19" x14ac:dyDescent="0.25">
      <c r="A125" s="45">
        <v>108</v>
      </c>
      <c r="B125" s="58" t="s">
        <v>139</v>
      </c>
      <c r="C125" s="53">
        <v>49.4</v>
      </c>
      <c r="D125" s="68" t="s">
        <v>330</v>
      </c>
      <c r="E125" s="173">
        <v>2.742</v>
      </c>
      <c r="F125" s="173">
        <v>2.742</v>
      </c>
      <c r="G125" s="198">
        <v>0.26400000000000001</v>
      </c>
      <c r="H125" s="109">
        <f t="shared" si="5"/>
        <v>0.17529397255603391</v>
      </c>
      <c r="I125" s="92">
        <f>G125+H125</f>
        <v>0.43929397255603392</v>
      </c>
      <c r="J125" s="20"/>
      <c r="K125" s="39"/>
      <c r="L125" s="195"/>
      <c r="M125" s="210"/>
      <c r="P125"/>
    </row>
    <row r="126" spans="1:19" x14ac:dyDescent="0.25">
      <c r="A126" s="45">
        <v>109</v>
      </c>
      <c r="B126" s="58" t="s">
        <v>140</v>
      </c>
      <c r="C126" s="53">
        <v>97.4</v>
      </c>
      <c r="D126" s="68" t="s">
        <v>330</v>
      </c>
      <c r="E126" s="112">
        <v>12.994999999999999</v>
      </c>
      <c r="F126" s="112">
        <v>13.395</v>
      </c>
      <c r="G126" s="75">
        <f t="shared" si="6"/>
        <v>0.34392000000000034</v>
      </c>
      <c r="H126" s="109">
        <f t="shared" si="5"/>
        <v>0.3456200997359859</v>
      </c>
      <c r="I126" s="92">
        <f t="shared" si="7"/>
        <v>0.68954009973598618</v>
      </c>
      <c r="J126" s="20"/>
      <c r="K126" s="39"/>
      <c r="L126" s="195"/>
      <c r="M126" s="210"/>
      <c r="P126"/>
      <c r="Q126" t="s">
        <v>409</v>
      </c>
      <c r="R126" s="95"/>
    </row>
    <row r="127" spans="1:19" x14ac:dyDescent="0.25">
      <c r="A127" s="45">
        <v>110</v>
      </c>
      <c r="B127" s="58" t="s">
        <v>141</v>
      </c>
      <c r="C127" s="53">
        <v>77.400000000000006</v>
      </c>
      <c r="D127" s="68" t="s">
        <v>330</v>
      </c>
      <c r="E127" s="154">
        <v>5.6210000000000004</v>
      </c>
      <c r="F127" s="154">
        <v>5.6210000000000004</v>
      </c>
      <c r="G127" s="75">
        <f t="shared" si="6"/>
        <v>0</v>
      </c>
      <c r="H127" s="109">
        <f t="shared" si="5"/>
        <v>0.27465088007767258</v>
      </c>
      <c r="I127" s="92">
        <f>G127+H127</f>
        <v>0.27465088007767258</v>
      </c>
      <c r="J127" s="25"/>
      <c r="K127" s="39"/>
      <c r="L127" s="195"/>
      <c r="M127" s="210"/>
      <c r="Q127" s="181"/>
    </row>
    <row r="128" spans="1:19" x14ac:dyDescent="0.25">
      <c r="A128" s="45">
        <v>111</v>
      </c>
      <c r="B128" s="58" t="s">
        <v>142</v>
      </c>
      <c r="C128" s="53">
        <v>44.6</v>
      </c>
      <c r="D128" s="68" t="s">
        <v>330</v>
      </c>
      <c r="E128" s="112">
        <v>3.5379999999999998</v>
      </c>
      <c r="F128" s="112">
        <v>3.613</v>
      </c>
      <c r="G128" s="75">
        <f t="shared" si="6"/>
        <v>6.4485000000000153E-2</v>
      </c>
      <c r="H128" s="109">
        <f t="shared" si="5"/>
        <v>0.15826135983803871</v>
      </c>
      <c r="I128" s="92">
        <f t="shared" si="7"/>
        <v>0.22274635983803887</v>
      </c>
      <c r="J128" s="25"/>
      <c r="K128" s="39"/>
      <c r="L128" s="195"/>
      <c r="M128" s="210"/>
      <c r="Q128" s="181">
        <v>42736</v>
      </c>
      <c r="R128" s="199">
        <v>0.40840499999999996</v>
      </c>
    </row>
    <row r="129" spans="1:22" x14ac:dyDescent="0.25">
      <c r="A129" s="45">
        <v>112</v>
      </c>
      <c r="B129" s="58" t="s">
        <v>143</v>
      </c>
      <c r="C129" s="53">
        <v>72.8</v>
      </c>
      <c r="D129" s="68" t="s">
        <v>330</v>
      </c>
      <c r="E129" s="112">
        <v>18.347999999999999</v>
      </c>
      <c r="F129" s="112">
        <v>20.004000000000001</v>
      </c>
      <c r="G129" s="75">
        <f t="shared" si="6"/>
        <v>1.4238288000000021</v>
      </c>
      <c r="H129" s="109">
        <f t="shared" si="5"/>
        <v>0.25832795955626048</v>
      </c>
      <c r="I129" s="92">
        <f t="shared" si="7"/>
        <v>1.6821567595562625</v>
      </c>
      <c r="J129" s="20" t="s">
        <v>344</v>
      </c>
      <c r="K129" s="38"/>
      <c r="L129" s="206"/>
      <c r="M129" s="210"/>
      <c r="Q129" s="181">
        <v>42767</v>
      </c>
      <c r="R129" s="199">
        <v>0.58294439999999992</v>
      </c>
    </row>
    <row r="130" spans="1:22" x14ac:dyDescent="0.25">
      <c r="A130" s="98">
        <v>113</v>
      </c>
      <c r="B130" s="81" t="s">
        <v>144</v>
      </c>
      <c r="C130" s="82">
        <v>48.9</v>
      </c>
      <c r="D130" s="83" t="s">
        <v>330</v>
      </c>
      <c r="E130" s="153">
        <v>5.5650000000000004</v>
      </c>
      <c r="F130" s="153">
        <v>5.5650000000000004</v>
      </c>
      <c r="G130" s="84">
        <f t="shared" si="6"/>
        <v>0</v>
      </c>
      <c r="H130" s="103">
        <f t="shared" si="5"/>
        <v>0.17351974206457607</v>
      </c>
      <c r="I130" s="97">
        <f t="shared" si="7"/>
        <v>0.17351974206457607</v>
      </c>
      <c r="J130" s="25"/>
      <c r="K130" s="38"/>
      <c r="L130" s="206"/>
      <c r="M130" s="210"/>
      <c r="O130" s="95"/>
      <c r="P130"/>
      <c r="Q130" s="181">
        <v>42795</v>
      </c>
      <c r="R130" s="199">
        <v>0.2957711999999999</v>
      </c>
    </row>
    <row r="131" spans="1:22" x14ac:dyDescent="0.25">
      <c r="A131" s="45">
        <v>114</v>
      </c>
      <c r="B131" s="58" t="s">
        <v>145</v>
      </c>
      <c r="C131" s="53">
        <v>96.9</v>
      </c>
      <c r="D131" s="68" t="s">
        <v>330</v>
      </c>
      <c r="E131" s="112">
        <v>12.24</v>
      </c>
      <c r="F131" s="112">
        <v>13.079000000000001</v>
      </c>
      <c r="G131" s="75">
        <f t="shared" si="6"/>
        <v>0.72137220000000035</v>
      </c>
      <c r="H131" s="109">
        <f t="shared" si="5"/>
        <v>0.34384586924452809</v>
      </c>
      <c r="I131" s="92">
        <f t="shared" si="7"/>
        <v>1.0652180692445286</v>
      </c>
      <c r="J131" s="25"/>
      <c r="K131" s="38"/>
      <c r="L131" s="206"/>
      <c r="M131" s="210"/>
      <c r="N131" s="181"/>
      <c r="O131" s="101"/>
      <c r="P131" s="101"/>
      <c r="Q131" s="181">
        <v>42826</v>
      </c>
      <c r="R131" s="182">
        <v>9.9736800000000084E-2</v>
      </c>
    </row>
    <row r="132" spans="1:22" x14ac:dyDescent="0.25">
      <c r="A132" s="45">
        <v>115</v>
      </c>
      <c r="B132" s="58" t="s">
        <v>146</v>
      </c>
      <c r="C132" s="53">
        <v>77.099999999999994</v>
      </c>
      <c r="D132" s="68" t="s">
        <v>330</v>
      </c>
      <c r="E132" s="112">
        <v>10.429</v>
      </c>
      <c r="F132" s="112">
        <v>11.411</v>
      </c>
      <c r="G132" s="75">
        <f t="shared" si="6"/>
        <v>0.8443235999999994</v>
      </c>
      <c r="H132" s="109">
        <f t="shared" si="5"/>
        <v>0.27358634178279784</v>
      </c>
      <c r="I132" s="92">
        <f t="shared" si="7"/>
        <v>1.1179099417827971</v>
      </c>
      <c r="J132" s="25"/>
      <c r="K132" s="38"/>
      <c r="L132" s="206"/>
      <c r="M132" s="210"/>
      <c r="N132" s="181"/>
      <c r="O132" s="183"/>
      <c r="P132" s="183"/>
      <c r="Q132" s="181">
        <v>43009</v>
      </c>
      <c r="R132" s="182">
        <v>9.4578000000000273E-2</v>
      </c>
      <c r="U132" s="207"/>
      <c r="V132" s="207"/>
    </row>
    <row r="133" spans="1:22" x14ac:dyDescent="0.25">
      <c r="A133" s="45">
        <v>116</v>
      </c>
      <c r="B133" s="58" t="s">
        <v>147</v>
      </c>
      <c r="C133" s="53">
        <v>45.3</v>
      </c>
      <c r="D133" s="68" t="s">
        <v>330</v>
      </c>
      <c r="E133" s="112">
        <v>7.4390000000000001</v>
      </c>
      <c r="F133" s="112">
        <v>7.4390000000000001</v>
      </c>
      <c r="G133" s="75">
        <f t="shared" si="6"/>
        <v>0</v>
      </c>
      <c r="H133" s="109">
        <f t="shared" si="5"/>
        <v>0.16074528252607967</v>
      </c>
      <c r="I133" s="92">
        <f>G133+H133</f>
        <v>0.16074528252607967</v>
      </c>
      <c r="J133" s="25"/>
      <c r="K133" s="38"/>
      <c r="L133" s="206"/>
      <c r="M133" s="210"/>
      <c r="N133" s="181"/>
      <c r="O133" s="183"/>
      <c r="P133" s="183"/>
      <c r="Q133" s="181">
        <v>43040</v>
      </c>
      <c r="R133" s="182">
        <v>0.1023161999999998</v>
      </c>
      <c r="U133" s="207"/>
      <c r="V133" s="207"/>
    </row>
    <row r="134" spans="1:22" x14ac:dyDescent="0.25">
      <c r="A134" s="45">
        <v>117</v>
      </c>
      <c r="B134" s="58" t="s">
        <v>148</v>
      </c>
      <c r="C134" s="53">
        <v>74.099999999999994</v>
      </c>
      <c r="D134" s="68" t="s">
        <v>330</v>
      </c>
      <c r="E134" s="112">
        <v>7.4359999999999999</v>
      </c>
      <c r="F134" s="112">
        <v>7.4359999999999999</v>
      </c>
      <c r="G134" s="75">
        <f t="shared" si="6"/>
        <v>0</v>
      </c>
      <c r="H134" s="109">
        <f t="shared" si="5"/>
        <v>0.26294095883405083</v>
      </c>
      <c r="I134" s="92">
        <f t="shared" si="7"/>
        <v>0.26294095883405083</v>
      </c>
      <c r="J134" s="25"/>
      <c r="K134" s="38"/>
      <c r="L134" s="206"/>
      <c r="M134" s="210"/>
      <c r="N134" s="181"/>
      <c r="O134" s="183"/>
      <c r="P134" s="183"/>
      <c r="Q134" s="181" t="s">
        <v>389</v>
      </c>
      <c r="R134" s="182">
        <f>SUM(R128:R133)/6</f>
        <v>0.26395859999999999</v>
      </c>
    </row>
    <row r="135" spans="1:22" x14ac:dyDescent="0.25">
      <c r="A135" s="45">
        <v>118</v>
      </c>
      <c r="B135" s="58" t="s">
        <v>149</v>
      </c>
      <c r="C135" s="53">
        <v>48.8</v>
      </c>
      <c r="D135" s="68" t="s">
        <v>330</v>
      </c>
      <c r="E135" s="112">
        <v>2.02</v>
      </c>
      <c r="F135" s="154">
        <v>2.105</v>
      </c>
      <c r="G135" s="75">
        <f t="shared" si="6"/>
        <v>7.3082999999999967E-2</v>
      </c>
      <c r="H135" s="109">
        <f t="shared" si="5"/>
        <v>0.17316489596628451</v>
      </c>
      <c r="I135" s="92">
        <f>G135+H135</f>
        <v>0.24624789596628449</v>
      </c>
      <c r="J135" s="25"/>
      <c r="K135" s="38"/>
      <c r="L135" s="206"/>
      <c r="M135" s="210"/>
      <c r="N135" s="181"/>
      <c r="O135" s="183"/>
      <c r="P135" s="183"/>
    </row>
    <row r="136" spans="1:22" x14ac:dyDescent="0.25">
      <c r="A136" s="45">
        <v>119</v>
      </c>
      <c r="B136" s="58" t="s">
        <v>150</v>
      </c>
      <c r="C136" s="53">
        <v>98.1</v>
      </c>
      <c r="D136" s="68" t="s">
        <v>330</v>
      </c>
      <c r="E136" s="112">
        <v>12.321999999999999</v>
      </c>
      <c r="F136" s="154">
        <v>12.499000000000001</v>
      </c>
      <c r="G136" s="75">
        <f t="shared" si="6"/>
        <v>0.1521846000000012</v>
      </c>
      <c r="H136" s="109">
        <f t="shared" si="5"/>
        <v>0.34810402242402683</v>
      </c>
      <c r="I136" s="92">
        <f>G136+H136</f>
        <v>0.50028862242402805</v>
      </c>
      <c r="J136" s="25"/>
      <c r="K136" s="38"/>
      <c r="L136" s="206"/>
      <c r="M136" s="210"/>
      <c r="N136" s="181"/>
      <c r="O136" s="183"/>
      <c r="P136" s="183"/>
    </row>
    <row r="137" spans="1:22" x14ac:dyDescent="0.25">
      <c r="A137" s="45">
        <v>120</v>
      </c>
      <c r="B137" s="58" t="s">
        <v>151</v>
      </c>
      <c r="C137" s="53">
        <v>76.8</v>
      </c>
      <c r="D137" s="68" t="s">
        <v>330</v>
      </c>
      <c r="E137" s="112">
        <v>9.2460000000000004</v>
      </c>
      <c r="F137" s="112">
        <v>9.2460000000000004</v>
      </c>
      <c r="G137" s="75">
        <f t="shared" si="6"/>
        <v>0</v>
      </c>
      <c r="H137" s="109">
        <f t="shared" si="5"/>
        <v>0.27252180348792315</v>
      </c>
      <c r="I137" s="92">
        <f t="shared" si="7"/>
        <v>0.27252180348792315</v>
      </c>
      <c r="J137" s="25"/>
      <c r="K137" s="38"/>
      <c r="L137" s="206"/>
      <c r="M137" s="210"/>
      <c r="N137" s="181"/>
      <c r="O137" s="183"/>
      <c r="P137" s="183"/>
    </row>
    <row r="138" spans="1:22" x14ac:dyDescent="0.25">
      <c r="A138" s="45">
        <v>121</v>
      </c>
      <c r="B138" s="58" t="s">
        <v>152</v>
      </c>
      <c r="C138" s="53">
        <v>44.9</v>
      </c>
      <c r="D138" s="68" t="s">
        <v>330</v>
      </c>
      <c r="E138" s="112">
        <v>2.6749999999999998</v>
      </c>
      <c r="F138" s="112">
        <v>2.6749999999999998</v>
      </c>
      <c r="G138" s="75">
        <f t="shared" si="6"/>
        <v>0</v>
      </c>
      <c r="H138" s="109">
        <f t="shared" si="5"/>
        <v>0.1593258981329134</v>
      </c>
      <c r="I138" s="92">
        <f>G138+H138</f>
        <v>0.1593258981329134</v>
      </c>
      <c r="J138" s="25"/>
      <c r="K138" s="38"/>
      <c r="L138" s="206"/>
      <c r="M138" s="210"/>
      <c r="N138" s="181"/>
      <c r="O138" s="184"/>
      <c r="P138" s="183"/>
    </row>
    <row r="139" spans="1:22" x14ac:dyDescent="0.25">
      <c r="A139" s="45">
        <v>122</v>
      </c>
      <c r="B139" s="58" t="s">
        <v>153</v>
      </c>
      <c r="C139" s="53">
        <v>73.400000000000006</v>
      </c>
      <c r="D139" s="68" t="s">
        <v>330</v>
      </c>
      <c r="E139" s="112">
        <v>7.8959999999999999</v>
      </c>
      <c r="F139" s="112">
        <v>7.8959999999999999</v>
      </c>
      <c r="G139" s="75">
        <f t="shared" si="6"/>
        <v>0</v>
      </c>
      <c r="H139" s="109">
        <f t="shared" si="5"/>
        <v>0.2604570361460099</v>
      </c>
      <c r="I139" s="92">
        <f t="shared" si="7"/>
        <v>0.2604570361460099</v>
      </c>
      <c r="J139" s="25"/>
      <c r="K139" s="38"/>
      <c r="L139" s="206"/>
      <c r="M139" s="210"/>
      <c r="N139" s="181"/>
      <c r="O139" s="183"/>
      <c r="P139" s="183"/>
    </row>
    <row r="140" spans="1:22" x14ac:dyDescent="0.25">
      <c r="A140" s="45">
        <v>123</v>
      </c>
      <c r="B140" s="58" t="s">
        <v>154</v>
      </c>
      <c r="C140" s="53">
        <v>48.7</v>
      </c>
      <c r="D140" s="68" t="s">
        <v>330</v>
      </c>
      <c r="E140" s="112">
        <v>6.2729999999999997</v>
      </c>
      <c r="F140" s="112">
        <v>6.3630000000000004</v>
      </c>
      <c r="G140" s="75">
        <f t="shared" si="6"/>
        <v>7.7382000000000645E-2</v>
      </c>
      <c r="H140" s="109">
        <f t="shared" si="5"/>
        <v>0.17281004986799295</v>
      </c>
      <c r="I140" s="92">
        <f t="shared" si="7"/>
        <v>0.25019204986799359</v>
      </c>
      <c r="J140" s="25"/>
      <c r="K140" s="38"/>
      <c r="L140" s="206"/>
      <c r="M140" s="210"/>
      <c r="N140" s="181"/>
      <c r="O140" s="183"/>
      <c r="P140" s="183"/>
    </row>
    <row r="141" spans="1:22" x14ac:dyDescent="0.25">
      <c r="A141" s="45">
        <v>124</v>
      </c>
      <c r="B141" s="58" t="s">
        <v>155</v>
      </c>
      <c r="C141" s="53">
        <v>98</v>
      </c>
      <c r="D141" s="68" t="s">
        <v>330</v>
      </c>
      <c r="E141" s="112">
        <v>5.5149999999999997</v>
      </c>
      <c r="F141" s="112">
        <v>5.5739999999999998</v>
      </c>
      <c r="G141" s="75">
        <f t="shared" si="6"/>
        <v>5.072820000000014E-2</v>
      </c>
      <c r="H141" s="109">
        <f t="shared" si="5"/>
        <v>0.34774917632573527</v>
      </c>
      <c r="I141" s="92">
        <f>G141+H141</f>
        <v>0.39847737632573543</v>
      </c>
      <c r="J141" s="25"/>
      <c r="K141" s="38"/>
      <c r="L141" s="206"/>
      <c r="M141" s="210"/>
    </row>
    <row r="142" spans="1:22" x14ac:dyDescent="0.25">
      <c r="A142" s="45">
        <v>125</v>
      </c>
      <c r="B142" s="58" t="s">
        <v>156</v>
      </c>
      <c r="C142" s="53">
        <v>76.599999999999994</v>
      </c>
      <c r="D142" s="68" t="s">
        <v>330</v>
      </c>
      <c r="E142" s="112">
        <v>13.332000000000001</v>
      </c>
      <c r="F142" s="112">
        <v>15.09</v>
      </c>
      <c r="G142" s="75">
        <f t="shared" si="6"/>
        <v>1.5115283999999993</v>
      </c>
      <c r="H142" s="109">
        <f t="shared" si="5"/>
        <v>0.27181211129134003</v>
      </c>
      <c r="I142" s="92">
        <f>G142+H142</f>
        <v>1.7833405112913394</v>
      </c>
      <c r="J142" s="25"/>
      <c r="K142" s="38"/>
      <c r="L142" s="206"/>
      <c r="M142" s="210"/>
    </row>
    <row r="143" spans="1:22" x14ac:dyDescent="0.25">
      <c r="A143" s="45">
        <v>126</v>
      </c>
      <c r="B143" s="58" t="s">
        <v>157</v>
      </c>
      <c r="C143" s="53">
        <v>44.8</v>
      </c>
      <c r="D143" s="68" t="s">
        <v>330</v>
      </c>
      <c r="E143" s="112">
        <v>3.5089999999999999</v>
      </c>
      <c r="F143" s="112">
        <v>3.887</v>
      </c>
      <c r="G143" s="75">
        <f t="shared" si="6"/>
        <v>0.32500440000000008</v>
      </c>
      <c r="H143" s="109">
        <f t="shared" si="5"/>
        <v>0.15897105203462183</v>
      </c>
      <c r="I143" s="92">
        <f t="shared" si="7"/>
        <v>0.48397545203462189</v>
      </c>
      <c r="J143" s="25"/>
      <c r="K143" s="38"/>
      <c r="L143" s="206"/>
      <c r="M143" s="210"/>
    </row>
    <row r="144" spans="1:22" x14ac:dyDescent="0.25">
      <c r="A144" s="45">
        <v>127</v>
      </c>
      <c r="B144" s="58" t="s">
        <v>158</v>
      </c>
      <c r="C144" s="53">
        <v>73.400000000000006</v>
      </c>
      <c r="D144" s="68" t="s">
        <v>331</v>
      </c>
      <c r="E144" s="144">
        <v>14066</v>
      </c>
      <c r="F144" s="144">
        <v>14371</v>
      </c>
      <c r="G144" s="75">
        <f>(F144-E144)* 0.00086</f>
        <v>0.26229999999999998</v>
      </c>
      <c r="H144" s="109">
        <f t="shared" si="5"/>
        <v>0.2604570361460099</v>
      </c>
      <c r="I144" s="92">
        <f>G144+H144</f>
        <v>0.52275703614600988</v>
      </c>
      <c r="J144" s="25"/>
      <c r="K144" s="38"/>
      <c r="L144" s="206"/>
      <c r="M144" s="210"/>
    </row>
    <row r="145" spans="1:16" x14ac:dyDescent="0.25">
      <c r="A145" s="45">
        <v>128</v>
      </c>
      <c r="B145" s="58" t="s">
        <v>159</v>
      </c>
      <c r="C145" s="53">
        <v>49.2</v>
      </c>
      <c r="D145" s="68" t="s">
        <v>330</v>
      </c>
      <c r="E145" s="112">
        <v>10.265000000000001</v>
      </c>
      <c r="F145" s="112">
        <v>11.199</v>
      </c>
      <c r="G145" s="75">
        <f t="shared" si="6"/>
        <v>0.80305319999999936</v>
      </c>
      <c r="H145" s="109">
        <f t="shared" ref="H145:H208" si="8">$G$11/$C$304*C145</f>
        <v>0.17458428035945078</v>
      </c>
      <c r="I145" s="92">
        <f>G145+H145</f>
        <v>0.97763748035945008</v>
      </c>
      <c r="J145" s="25"/>
      <c r="K145" s="38"/>
      <c r="L145" s="206"/>
      <c r="M145" s="210"/>
    </row>
    <row r="146" spans="1:16" x14ac:dyDescent="0.25">
      <c r="A146" s="45">
        <v>129</v>
      </c>
      <c r="B146" s="58" t="s">
        <v>160</v>
      </c>
      <c r="C146" s="53">
        <v>97.8</v>
      </c>
      <c r="D146" s="68" t="s">
        <v>331</v>
      </c>
      <c r="E146" s="144">
        <v>8526</v>
      </c>
      <c r="F146" s="144">
        <v>10139</v>
      </c>
      <c r="G146" s="75">
        <f>(F146-E146)* 0.00086</f>
        <v>1.3871799999999999</v>
      </c>
      <c r="H146" s="109">
        <f t="shared" si="8"/>
        <v>0.34703948412915214</v>
      </c>
      <c r="I146" s="92">
        <f t="shared" si="7"/>
        <v>1.7342194841291521</v>
      </c>
      <c r="J146" s="25"/>
      <c r="K146" s="38"/>
      <c r="L146" s="206"/>
      <c r="M146" s="210"/>
    </row>
    <row r="147" spans="1:16" x14ac:dyDescent="0.25">
      <c r="A147" s="45">
        <v>130</v>
      </c>
      <c r="B147" s="58" t="s">
        <v>161</v>
      </c>
      <c r="C147" s="53">
        <v>76.3</v>
      </c>
      <c r="D147" s="68" t="s">
        <v>330</v>
      </c>
      <c r="E147" s="112">
        <v>11.87</v>
      </c>
      <c r="F147" s="112">
        <v>11.87</v>
      </c>
      <c r="G147" s="75">
        <f t="shared" si="6"/>
        <v>0</v>
      </c>
      <c r="H147" s="109">
        <f t="shared" si="8"/>
        <v>0.27074757299646535</v>
      </c>
      <c r="I147" s="92">
        <f t="shared" si="7"/>
        <v>0.27074757299646535</v>
      </c>
      <c r="J147" s="25"/>
      <c r="K147" s="38"/>
      <c r="L147" s="206"/>
      <c r="M147" s="210"/>
    </row>
    <row r="148" spans="1:16" x14ac:dyDescent="0.25">
      <c r="A148" s="45">
        <v>131</v>
      </c>
      <c r="B148" s="58" t="s">
        <v>162</v>
      </c>
      <c r="C148" s="53">
        <v>44.2</v>
      </c>
      <c r="D148" s="68" t="s">
        <v>330</v>
      </c>
      <c r="E148" s="112">
        <v>4.2839999999999998</v>
      </c>
      <c r="F148" s="112">
        <v>5.2720000000000002</v>
      </c>
      <c r="G148" s="75">
        <f t="shared" si="6"/>
        <v>0.84948240000000041</v>
      </c>
      <c r="H148" s="109">
        <f t="shared" si="8"/>
        <v>0.15684197544487247</v>
      </c>
      <c r="I148" s="92">
        <f t="shared" si="7"/>
        <v>1.006324375444873</v>
      </c>
      <c r="J148" s="25"/>
      <c r="K148" s="38"/>
      <c r="L148" s="206"/>
      <c r="M148" s="210"/>
    </row>
    <row r="149" spans="1:16" x14ac:dyDescent="0.25">
      <c r="A149" s="45">
        <v>132</v>
      </c>
      <c r="B149" s="58" t="s">
        <v>163</v>
      </c>
      <c r="C149" s="53">
        <v>73.3</v>
      </c>
      <c r="D149" s="68" t="s">
        <v>330</v>
      </c>
      <c r="E149" s="112">
        <v>6.16</v>
      </c>
      <c r="F149" s="112">
        <v>6.8780000000000001</v>
      </c>
      <c r="G149" s="75">
        <f t="shared" ref="G149:G188" si="9">(F149-E149)*0.8598</f>
        <v>0.61733640000000001</v>
      </c>
      <c r="H149" s="109">
        <f t="shared" si="8"/>
        <v>0.26010219004771834</v>
      </c>
      <c r="I149" s="92">
        <f t="shared" si="7"/>
        <v>0.8774385900477184</v>
      </c>
      <c r="J149" s="193"/>
      <c r="K149" s="38"/>
      <c r="L149" s="146">
        <v>133</v>
      </c>
      <c r="M149" s="210"/>
    </row>
    <row r="150" spans="1:16" ht="15" customHeight="1" x14ac:dyDescent="0.25">
      <c r="A150" s="45">
        <v>133</v>
      </c>
      <c r="B150" s="58" t="s">
        <v>164</v>
      </c>
      <c r="C150" s="53">
        <v>49.5</v>
      </c>
      <c r="D150" s="68" t="s">
        <v>330</v>
      </c>
      <c r="E150" s="112">
        <v>3.5</v>
      </c>
      <c r="F150" s="112">
        <v>3.5</v>
      </c>
      <c r="G150" s="75">
        <f t="shared" si="9"/>
        <v>0</v>
      </c>
      <c r="H150" s="109">
        <f t="shared" si="8"/>
        <v>0.17564881865432547</v>
      </c>
      <c r="I150" s="92">
        <f>G150+H150</f>
        <v>0.17564881865432547</v>
      </c>
      <c r="J150" s="193"/>
      <c r="K150" s="38"/>
      <c r="L150" s="146">
        <v>134</v>
      </c>
      <c r="M150" s="208" t="s">
        <v>384</v>
      </c>
    </row>
    <row r="151" spans="1:16" x14ac:dyDescent="0.25">
      <c r="A151" s="45">
        <v>134</v>
      </c>
      <c r="B151" s="58" t="s">
        <v>165</v>
      </c>
      <c r="C151" s="53">
        <v>97.2</v>
      </c>
      <c r="D151" s="68" t="s">
        <v>330</v>
      </c>
      <c r="E151" s="112">
        <v>12.932</v>
      </c>
      <c r="F151" s="112">
        <v>12.932</v>
      </c>
      <c r="G151" s="75">
        <f t="shared" si="9"/>
        <v>0</v>
      </c>
      <c r="H151" s="109">
        <f t="shared" si="8"/>
        <v>0.34491040753940277</v>
      </c>
      <c r="I151" s="92">
        <f t="shared" si="7"/>
        <v>0.34491040753940277</v>
      </c>
      <c r="J151" s="25"/>
      <c r="K151" s="38"/>
      <c r="L151" s="206"/>
      <c r="M151" s="210"/>
    </row>
    <row r="152" spans="1:16" x14ac:dyDescent="0.25">
      <c r="A152" s="45">
        <v>135</v>
      </c>
      <c r="B152" s="58" t="s">
        <v>166</v>
      </c>
      <c r="C152" s="53">
        <v>76.7</v>
      </c>
      <c r="D152" s="68" t="s">
        <v>330</v>
      </c>
      <c r="E152" s="112">
        <v>15.16</v>
      </c>
      <c r="F152" s="112">
        <v>15.811999999999999</v>
      </c>
      <c r="G152" s="75">
        <f t="shared" si="9"/>
        <v>0.56058959999999936</v>
      </c>
      <c r="H152" s="109">
        <f t="shared" si="8"/>
        <v>0.27216695738963159</v>
      </c>
      <c r="I152" s="92">
        <f t="shared" si="7"/>
        <v>0.83275655738963095</v>
      </c>
      <c r="J152" s="25"/>
      <c r="K152" s="38"/>
      <c r="L152" s="206"/>
      <c r="M152" s="210"/>
    </row>
    <row r="153" spans="1:16" x14ac:dyDescent="0.25">
      <c r="A153" s="45">
        <v>136</v>
      </c>
      <c r="B153" s="58" t="s">
        <v>167</v>
      </c>
      <c r="C153" s="53">
        <v>44.4</v>
      </c>
      <c r="D153" s="68" t="s">
        <v>330</v>
      </c>
      <c r="E153" s="112">
        <v>5.202</v>
      </c>
      <c r="F153" s="112">
        <v>5.7119999999999997</v>
      </c>
      <c r="G153" s="75">
        <f t="shared" si="9"/>
        <v>0.43849799999999983</v>
      </c>
      <c r="H153" s="109">
        <f t="shared" si="8"/>
        <v>0.15755166764145556</v>
      </c>
      <c r="I153" s="92">
        <f t="shared" si="7"/>
        <v>0.59604966764145539</v>
      </c>
      <c r="J153" s="25"/>
      <c r="K153" s="38"/>
      <c r="L153" s="206"/>
      <c r="M153" s="210"/>
    </row>
    <row r="154" spans="1:16" x14ac:dyDescent="0.25">
      <c r="A154" s="45">
        <v>137</v>
      </c>
      <c r="B154" s="58" t="s">
        <v>168</v>
      </c>
      <c r="C154" s="53">
        <v>71.599999999999994</v>
      </c>
      <c r="D154" s="68" t="s">
        <v>330</v>
      </c>
      <c r="E154" s="112">
        <v>11.475</v>
      </c>
      <c r="F154" s="112">
        <v>12.26</v>
      </c>
      <c r="G154" s="75">
        <f t="shared" si="9"/>
        <v>0.67494300000000018</v>
      </c>
      <c r="H154" s="109">
        <f t="shared" si="8"/>
        <v>0.25406980637676169</v>
      </c>
      <c r="I154" s="92">
        <f>G154+H154</f>
        <v>0.92901280637676187</v>
      </c>
      <c r="J154" s="25"/>
      <c r="K154" s="38"/>
      <c r="L154" s="146">
        <v>138</v>
      </c>
      <c r="M154"/>
      <c r="N154" s="208"/>
      <c r="O154" s="208"/>
      <c r="P154" s="95" t="s">
        <v>387</v>
      </c>
    </row>
    <row r="155" spans="1:16" x14ac:dyDescent="0.25">
      <c r="A155" s="45">
        <v>138</v>
      </c>
      <c r="B155" s="58" t="s">
        <v>169</v>
      </c>
      <c r="C155" s="53">
        <v>49.1</v>
      </c>
      <c r="D155" s="68" t="s">
        <v>330</v>
      </c>
      <c r="E155" s="112">
        <v>3.9420000000000002</v>
      </c>
      <c r="F155" s="112">
        <v>3.9420000000000002</v>
      </c>
      <c r="G155" s="75">
        <f t="shared" si="9"/>
        <v>0</v>
      </c>
      <c r="H155" s="109">
        <f t="shared" si="8"/>
        <v>0.17422943426115922</v>
      </c>
      <c r="I155" s="92">
        <f t="shared" ref="I155:I158" si="10">G155+H155</f>
        <v>0.17422943426115922</v>
      </c>
      <c r="J155" s="25"/>
      <c r="K155" s="38"/>
      <c r="L155" s="146">
        <v>139</v>
      </c>
      <c r="M155"/>
    </row>
    <row r="156" spans="1:16" x14ac:dyDescent="0.25">
      <c r="A156" s="45">
        <v>139</v>
      </c>
      <c r="B156" s="58" t="s">
        <v>170</v>
      </c>
      <c r="C156" s="53">
        <v>97.3</v>
      </c>
      <c r="D156" s="68" t="s">
        <v>330</v>
      </c>
      <c r="E156" s="112">
        <v>8.3279999999999994</v>
      </c>
      <c r="F156" s="112">
        <v>9.3030000000000008</v>
      </c>
      <c r="G156" s="75">
        <f t="shared" si="9"/>
        <v>0.83830500000000119</v>
      </c>
      <c r="H156" s="109">
        <f t="shared" si="8"/>
        <v>0.34526525363769434</v>
      </c>
      <c r="I156" s="92">
        <f t="shared" si="10"/>
        <v>1.1835702536376955</v>
      </c>
      <c r="J156" s="25"/>
      <c r="K156" s="38"/>
      <c r="L156" s="206"/>
      <c r="M156" s="210"/>
    </row>
    <row r="157" spans="1:16" x14ac:dyDescent="0.25">
      <c r="A157" s="45">
        <v>140</v>
      </c>
      <c r="B157" s="58" t="s">
        <v>171</v>
      </c>
      <c r="C157" s="53">
        <v>77</v>
      </c>
      <c r="D157" s="68" t="s">
        <v>330</v>
      </c>
      <c r="E157" s="112">
        <v>15.912000000000001</v>
      </c>
      <c r="F157" s="112">
        <v>17.547000000000001</v>
      </c>
      <c r="G157" s="75">
        <f t="shared" si="9"/>
        <v>1.4057729999999999</v>
      </c>
      <c r="H157" s="109">
        <f t="shared" si="8"/>
        <v>0.27323149568450628</v>
      </c>
      <c r="I157" s="92">
        <f t="shared" si="10"/>
        <v>1.6790044956845063</v>
      </c>
      <c r="J157" s="25"/>
      <c r="K157" s="38"/>
      <c r="L157" s="206"/>
      <c r="M157" s="163"/>
    </row>
    <row r="158" spans="1:16" x14ac:dyDescent="0.25">
      <c r="A158" s="45">
        <v>141</v>
      </c>
      <c r="B158" s="58" t="s">
        <v>172</v>
      </c>
      <c r="C158" s="53">
        <v>44.6</v>
      </c>
      <c r="D158" s="68" t="s">
        <v>330</v>
      </c>
      <c r="E158" s="112">
        <v>7.5019999999999998</v>
      </c>
      <c r="F158" s="112">
        <v>8.1080000000000005</v>
      </c>
      <c r="G158" s="75">
        <f t="shared" si="9"/>
        <v>0.52103880000000069</v>
      </c>
      <c r="H158" s="109">
        <f t="shared" si="8"/>
        <v>0.15826135983803871</v>
      </c>
      <c r="I158" s="92">
        <f t="shared" si="10"/>
        <v>0.67930015983803937</v>
      </c>
      <c r="J158" s="25"/>
      <c r="K158" s="38"/>
      <c r="L158" s="206"/>
      <c r="M158" s="210"/>
      <c r="P158"/>
    </row>
    <row r="159" spans="1:16" x14ac:dyDescent="0.25">
      <c r="A159" s="45">
        <v>142</v>
      </c>
      <c r="B159" s="58" t="s">
        <v>173</v>
      </c>
      <c r="C159" s="53">
        <v>72.5</v>
      </c>
      <c r="D159" s="68" t="s">
        <v>330</v>
      </c>
      <c r="E159" s="112">
        <v>9.0030000000000001</v>
      </c>
      <c r="F159" s="112">
        <v>9.0030000000000001</v>
      </c>
      <c r="G159" s="75">
        <f t="shared" si="9"/>
        <v>0</v>
      </c>
      <c r="H159" s="109">
        <f t="shared" si="8"/>
        <v>0.25726342126138579</v>
      </c>
      <c r="I159" s="92">
        <f>G159+H159</f>
        <v>0.25726342126138579</v>
      </c>
      <c r="J159" s="25"/>
      <c r="K159" s="38"/>
      <c r="L159" s="206"/>
      <c r="M159" s="210"/>
      <c r="P159"/>
    </row>
    <row r="160" spans="1:16" x14ac:dyDescent="0.25">
      <c r="A160" s="45">
        <v>143</v>
      </c>
      <c r="B160" s="58" t="s">
        <v>174</v>
      </c>
      <c r="C160" s="53">
        <v>49</v>
      </c>
      <c r="D160" s="68" t="s">
        <v>331</v>
      </c>
      <c r="E160" s="144">
        <v>7776</v>
      </c>
      <c r="F160" s="144">
        <v>8917</v>
      </c>
      <c r="G160" s="75">
        <f>(F160-E160)* 0.00086</f>
        <v>0.98126000000000002</v>
      </c>
      <c r="H160" s="109">
        <f t="shared" si="8"/>
        <v>0.17387458816286763</v>
      </c>
      <c r="I160" s="92">
        <f t="shared" ref="I160:I223" si="11">G160+H160</f>
        <v>1.1551345881628676</v>
      </c>
      <c r="J160" s="25"/>
      <c r="K160" s="38"/>
      <c r="L160" s="206"/>
      <c r="M160" s="210"/>
    </row>
    <row r="161" spans="1:16" x14ac:dyDescent="0.25">
      <c r="A161" s="45">
        <v>144</v>
      </c>
      <c r="B161" s="58" t="s">
        <v>175</v>
      </c>
      <c r="C161" s="53">
        <v>96.9</v>
      </c>
      <c r="D161" s="68" t="s">
        <v>330</v>
      </c>
      <c r="E161" s="112">
        <v>18.96</v>
      </c>
      <c r="F161" s="112">
        <v>19.058</v>
      </c>
      <c r="G161" s="75">
        <f t="shared" si="9"/>
        <v>8.4260399999999125E-2</v>
      </c>
      <c r="H161" s="109">
        <f t="shared" si="8"/>
        <v>0.34384586924452809</v>
      </c>
      <c r="I161" s="92">
        <f>G161+H161</f>
        <v>0.42810626924452722</v>
      </c>
      <c r="J161" s="25"/>
      <c r="K161" s="38"/>
      <c r="L161" s="206"/>
      <c r="M161" s="210"/>
      <c r="N161" s="163"/>
      <c r="O161" s="163"/>
      <c r="P161" s="163"/>
    </row>
    <row r="162" spans="1:16" x14ac:dyDescent="0.25">
      <c r="A162" s="45">
        <v>145</v>
      </c>
      <c r="B162" s="58" t="s">
        <v>176</v>
      </c>
      <c r="C162" s="53">
        <v>108.8</v>
      </c>
      <c r="D162" s="68" t="s">
        <v>330</v>
      </c>
      <c r="E162" s="112">
        <v>15.342000000000001</v>
      </c>
      <c r="F162" s="112">
        <v>18.626999999999999</v>
      </c>
      <c r="G162" s="75">
        <f t="shared" si="9"/>
        <v>2.8244429999999987</v>
      </c>
      <c r="H162" s="109">
        <f t="shared" si="8"/>
        <v>0.3860725549412245</v>
      </c>
      <c r="I162" s="92">
        <f t="shared" si="11"/>
        <v>3.2105155549412232</v>
      </c>
      <c r="J162" s="25"/>
      <c r="K162" s="38"/>
      <c r="L162" s="206"/>
      <c r="M162" s="210"/>
    </row>
    <row r="163" spans="1:16" x14ac:dyDescent="0.25">
      <c r="A163" s="136">
        <v>146</v>
      </c>
      <c r="B163" s="58" t="s">
        <v>177</v>
      </c>
      <c r="C163" s="53">
        <v>43.6</v>
      </c>
      <c r="D163" s="68" t="s">
        <v>330</v>
      </c>
      <c r="E163" s="112">
        <v>9.7789999999999999</v>
      </c>
      <c r="F163" s="112">
        <v>10.805</v>
      </c>
      <c r="G163" s="92">
        <f t="shared" si="9"/>
        <v>0.88215479999999979</v>
      </c>
      <c r="H163" s="109">
        <f t="shared" si="8"/>
        <v>0.15471289885512304</v>
      </c>
      <c r="I163" s="92">
        <f t="shared" si="11"/>
        <v>1.0368676988551229</v>
      </c>
      <c r="J163" s="25"/>
      <c r="K163" s="38"/>
      <c r="L163" s="206"/>
      <c r="M163" s="210"/>
    </row>
    <row r="164" spans="1:16" x14ac:dyDescent="0.25">
      <c r="A164" s="45">
        <v>147</v>
      </c>
      <c r="B164" s="58" t="s">
        <v>178</v>
      </c>
      <c r="C164" s="53">
        <v>66.099999999999994</v>
      </c>
      <c r="D164" s="68" t="s">
        <v>330</v>
      </c>
      <c r="E164" s="112">
        <v>16.78</v>
      </c>
      <c r="F164" s="112">
        <v>17.283999999999999</v>
      </c>
      <c r="G164" s="75">
        <f t="shared" si="9"/>
        <v>0.43333919999999809</v>
      </c>
      <c r="H164" s="109">
        <f t="shared" si="8"/>
        <v>0.23455327097072551</v>
      </c>
      <c r="I164" s="92">
        <f>G164+H164</f>
        <v>0.66789247097072357</v>
      </c>
      <c r="J164" s="25"/>
      <c r="K164" s="38"/>
      <c r="L164" s="206"/>
      <c r="M164" s="210"/>
    </row>
    <row r="165" spans="1:16" x14ac:dyDescent="0.25">
      <c r="A165" s="46">
        <v>148</v>
      </c>
      <c r="B165" s="86" t="s">
        <v>179</v>
      </c>
      <c r="C165" s="87">
        <v>107</v>
      </c>
      <c r="D165" s="88" t="s">
        <v>330</v>
      </c>
      <c r="E165" s="154">
        <v>14.164</v>
      </c>
      <c r="F165" s="154">
        <v>14.164</v>
      </c>
      <c r="G165" s="89">
        <f t="shared" si="9"/>
        <v>0</v>
      </c>
      <c r="H165" s="115">
        <f t="shared" si="8"/>
        <v>0.37968532517197628</v>
      </c>
      <c r="I165" s="76">
        <f t="shared" si="11"/>
        <v>0.37968532517197628</v>
      </c>
      <c r="J165" s="25"/>
      <c r="K165" s="38"/>
      <c r="L165" s="206"/>
      <c r="M165" s="210"/>
    </row>
    <row r="166" spans="1:16" x14ac:dyDescent="0.25">
      <c r="A166" s="45">
        <v>149</v>
      </c>
      <c r="B166" s="58" t="s">
        <v>180</v>
      </c>
      <c r="C166" s="53">
        <v>43.9</v>
      </c>
      <c r="D166" s="68" t="s">
        <v>330</v>
      </c>
      <c r="E166" s="112">
        <v>4.3959999999999999</v>
      </c>
      <c r="F166" s="112">
        <v>4.4580000000000002</v>
      </c>
      <c r="G166" s="75">
        <f t="shared" si="9"/>
        <v>5.330760000000024E-2</v>
      </c>
      <c r="H166" s="109">
        <f t="shared" si="8"/>
        <v>0.15577743714999776</v>
      </c>
      <c r="I166" s="92">
        <f>G166+H166</f>
        <v>0.20908503714999799</v>
      </c>
      <c r="J166" s="25"/>
      <c r="K166" s="38"/>
      <c r="L166" s="38"/>
      <c r="M166" s="210"/>
    </row>
    <row r="167" spans="1:16" x14ac:dyDescent="0.25">
      <c r="A167" s="45">
        <v>150</v>
      </c>
      <c r="B167" s="58" t="s">
        <v>181</v>
      </c>
      <c r="C167" s="53">
        <v>65.599999999999994</v>
      </c>
      <c r="D167" s="68" t="s">
        <v>330</v>
      </c>
      <c r="E167" s="112">
        <v>9.1489999999999991</v>
      </c>
      <c r="F167" s="112">
        <v>9.593</v>
      </c>
      <c r="G167" s="75">
        <f t="shared" si="9"/>
        <v>0.38175120000000073</v>
      </c>
      <c r="H167" s="109">
        <f t="shared" si="8"/>
        <v>0.23277904047926767</v>
      </c>
      <c r="I167" s="92">
        <f>G167+H167</f>
        <v>0.61453024047926841</v>
      </c>
      <c r="J167" s="25"/>
      <c r="K167" s="39"/>
      <c r="L167" s="206"/>
      <c r="M167" s="210"/>
    </row>
    <row r="168" spans="1:16" x14ac:dyDescent="0.25">
      <c r="A168" s="45">
        <v>151</v>
      </c>
      <c r="B168" s="58" t="s">
        <v>182</v>
      </c>
      <c r="C168" s="53">
        <v>108.7</v>
      </c>
      <c r="D168" s="68" t="s">
        <v>330</v>
      </c>
      <c r="E168" s="112">
        <v>12.406000000000001</v>
      </c>
      <c r="F168" s="112">
        <v>15.064</v>
      </c>
      <c r="G168" s="75">
        <f t="shared" si="9"/>
        <v>2.2853483999999997</v>
      </c>
      <c r="H168" s="109">
        <f t="shared" si="8"/>
        <v>0.38571770884293294</v>
      </c>
      <c r="I168" s="92">
        <f t="shared" si="11"/>
        <v>2.6710661088429326</v>
      </c>
      <c r="J168" s="25"/>
      <c r="K168" s="38"/>
      <c r="L168" s="206"/>
      <c r="M168" s="210"/>
    </row>
    <row r="169" spans="1:16" x14ac:dyDescent="0.25">
      <c r="A169" s="45">
        <v>152</v>
      </c>
      <c r="B169" s="58" t="s">
        <v>183</v>
      </c>
      <c r="C169" s="53">
        <v>43.5</v>
      </c>
      <c r="D169" s="68" t="s">
        <v>330</v>
      </c>
      <c r="E169" s="112">
        <v>4.03</v>
      </c>
      <c r="F169" s="112">
        <v>4.0330000000000004</v>
      </c>
      <c r="G169" s="75">
        <f t="shared" si="9"/>
        <v>2.5794000000000979E-3</v>
      </c>
      <c r="H169" s="109">
        <f t="shared" si="8"/>
        <v>0.15435805275683148</v>
      </c>
      <c r="I169" s="92">
        <f>G169+H169</f>
        <v>0.15693745275683157</v>
      </c>
      <c r="J169" s="25"/>
      <c r="K169" s="38"/>
      <c r="L169" s="206"/>
      <c r="M169" s="210"/>
    </row>
    <row r="170" spans="1:16" x14ac:dyDescent="0.25">
      <c r="A170" s="45">
        <v>153</v>
      </c>
      <c r="B170" s="58" t="s">
        <v>184</v>
      </c>
      <c r="C170" s="53">
        <v>65.8</v>
      </c>
      <c r="D170" s="68" t="s">
        <v>330</v>
      </c>
      <c r="E170" s="112">
        <v>10.542</v>
      </c>
      <c r="F170" s="112">
        <v>11.021000000000001</v>
      </c>
      <c r="G170" s="75">
        <f t="shared" si="9"/>
        <v>0.41184420000000083</v>
      </c>
      <c r="H170" s="109">
        <f t="shared" si="8"/>
        <v>0.23348873267585082</v>
      </c>
      <c r="I170" s="92">
        <f t="shared" si="11"/>
        <v>0.64533293267585168</v>
      </c>
      <c r="J170" s="25"/>
      <c r="K170" s="38"/>
      <c r="L170" s="206"/>
      <c r="M170" s="210"/>
    </row>
    <row r="171" spans="1:16" x14ac:dyDescent="0.25">
      <c r="A171" s="45">
        <v>154</v>
      </c>
      <c r="B171" s="58" t="s">
        <v>185</v>
      </c>
      <c r="C171" s="53">
        <v>108.7</v>
      </c>
      <c r="D171" s="68" t="s">
        <v>330</v>
      </c>
      <c r="E171" s="112">
        <v>20.332000000000001</v>
      </c>
      <c r="F171" s="112">
        <v>22.465</v>
      </c>
      <c r="G171" s="75">
        <f t="shared" si="9"/>
        <v>1.8339533999999993</v>
      </c>
      <c r="H171" s="109">
        <f t="shared" si="8"/>
        <v>0.38571770884293294</v>
      </c>
      <c r="I171" s="92">
        <f t="shared" si="11"/>
        <v>2.2196711088429324</v>
      </c>
      <c r="J171" s="25"/>
      <c r="K171" s="38"/>
      <c r="L171" s="206"/>
      <c r="M171" s="210"/>
    </row>
    <row r="172" spans="1:16" x14ac:dyDescent="0.25">
      <c r="A172" s="45">
        <v>155</v>
      </c>
      <c r="B172" s="58" t="s">
        <v>186</v>
      </c>
      <c r="C172" s="53">
        <v>43.5</v>
      </c>
      <c r="D172" s="68" t="s">
        <v>330</v>
      </c>
      <c r="E172" s="112">
        <v>8.8049999999999997</v>
      </c>
      <c r="F172" s="112">
        <v>9.6189999999999998</v>
      </c>
      <c r="G172" s="75">
        <f t="shared" si="9"/>
        <v>0.69987720000000009</v>
      </c>
      <c r="H172" s="109">
        <f t="shared" si="8"/>
        <v>0.15435805275683148</v>
      </c>
      <c r="I172" s="92">
        <f t="shared" si="11"/>
        <v>0.85423525275683154</v>
      </c>
      <c r="J172" s="25"/>
      <c r="K172" s="38"/>
      <c r="L172" s="206"/>
      <c r="M172" s="210"/>
    </row>
    <row r="173" spans="1:16" x14ac:dyDescent="0.25">
      <c r="A173" s="45">
        <v>156</v>
      </c>
      <c r="B173" s="58" t="s">
        <v>187</v>
      </c>
      <c r="C173" s="53">
        <v>66.099999999999994</v>
      </c>
      <c r="D173" s="68" t="s">
        <v>330</v>
      </c>
      <c r="E173" s="112">
        <v>4.4829999999999997</v>
      </c>
      <c r="F173" s="112">
        <v>4.4829999999999997</v>
      </c>
      <c r="G173" s="75">
        <f t="shared" si="9"/>
        <v>0</v>
      </c>
      <c r="H173" s="109">
        <f t="shared" si="8"/>
        <v>0.23455327097072551</v>
      </c>
      <c r="I173" s="92">
        <f t="shared" si="11"/>
        <v>0.23455327097072551</v>
      </c>
      <c r="J173" s="25"/>
      <c r="K173" s="38"/>
      <c r="L173" s="206"/>
      <c r="M173" s="210"/>
    </row>
    <row r="174" spans="1:16" x14ac:dyDescent="0.25">
      <c r="A174" s="45">
        <v>157</v>
      </c>
      <c r="B174" s="58" t="s">
        <v>188</v>
      </c>
      <c r="C174" s="53">
        <v>108.8</v>
      </c>
      <c r="D174" s="68" t="s">
        <v>330</v>
      </c>
      <c r="E174" s="112">
        <v>15.917</v>
      </c>
      <c r="F174" s="112">
        <v>17.408999999999999</v>
      </c>
      <c r="G174" s="75">
        <f t="shared" si="9"/>
        <v>1.2828215999999992</v>
      </c>
      <c r="H174" s="109">
        <f t="shared" si="8"/>
        <v>0.3860725549412245</v>
      </c>
      <c r="I174" s="92">
        <f t="shared" si="11"/>
        <v>1.6688941549412237</v>
      </c>
      <c r="J174" s="25"/>
      <c r="K174" s="38"/>
      <c r="L174" s="206"/>
      <c r="M174" s="210"/>
    </row>
    <row r="175" spans="1:16" x14ac:dyDescent="0.25">
      <c r="A175" s="45">
        <v>158</v>
      </c>
      <c r="B175" s="58" t="s">
        <v>189</v>
      </c>
      <c r="C175" s="53">
        <v>43.1</v>
      </c>
      <c r="D175" s="68" t="s">
        <v>330</v>
      </c>
      <c r="E175" s="112">
        <v>3.92</v>
      </c>
      <c r="F175" s="112">
        <v>4.4889999999999999</v>
      </c>
      <c r="G175" s="75">
        <f t="shared" si="9"/>
        <v>0.48922619999999994</v>
      </c>
      <c r="H175" s="109">
        <f t="shared" si="8"/>
        <v>0.15293866836366521</v>
      </c>
      <c r="I175" s="92">
        <f t="shared" si="11"/>
        <v>0.64216486836366515</v>
      </c>
      <c r="J175" s="25"/>
      <c r="K175" s="38"/>
      <c r="L175" s="206"/>
      <c r="M175" s="210"/>
    </row>
    <row r="176" spans="1:16" x14ac:dyDescent="0.25">
      <c r="A176" s="45">
        <v>159</v>
      </c>
      <c r="B176" s="58" t="s">
        <v>190</v>
      </c>
      <c r="C176" s="53">
        <v>66.099999999999994</v>
      </c>
      <c r="D176" s="68" t="s">
        <v>330</v>
      </c>
      <c r="E176" s="112">
        <v>14.807</v>
      </c>
      <c r="F176" s="112">
        <v>16.244</v>
      </c>
      <c r="G176" s="75">
        <f t="shared" si="9"/>
        <v>1.2355325999999995</v>
      </c>
      <c r="H176" s="109">
        <f t="shared" si="8"/>
        <v>0.23455327097072551</v>
      </c>
      <c r="I176" s="92">
        <f>G176+H176</f>
        <v>1.470085870970725</v>
      </c>
      <c r="J176" s="25"/>
      <c r="K176" s="38"/>
      <c r="L176" s="206"/>
      <c r="M176" s="210"/>
    </row>
    <row r="177" spans="1:13" x14ac:dyDescent="0.25">
      <c r="A177" s="45">
        <v>160</v>
      </c>
      <c r="B177" s="58" t="s">
        <v>191</v>
      </c>
      <c r="C177" s="53">
        <v>109.1</v>
      </c>
      <c r="D177" s="68" t="s">
        <v>330</v>
      </c>
      <c r="E177" s="112">
        <v>11.289</v>
      </c>
      <c r="F177" s="112">
        <v>11.727</v>
      </c>
      <c r="G177" s="75">
        <f t="shared" si="9"/>
        <v>0.37659240000000055</v>
      </c>
      <c r="H177" s="109">
        <f t="shared" si="8"/>
        <v>0.38713709323609918</v>
      </c>
      <c r="I177" s="92">
        <f t="shared" si="11"/>
        <v>0.76372949323609973</v>
      </c>
      <c r="J177" s="25"/>
      <c r="K177" s="38"/>
      <c r="L177" s="206"/>
      <c r="M177" s="210"/>
    </row>
    <row r="178" spans="1:13" x14ac:dyDescent="0.25">
      <c r="A178" s="45">
        <v>161</v>
      </c>
      <c r="B178" s="58" t="s">
        <v>192</v>
      </c>
      <c r="C178" s="53">
        <v>43.1</v>
      </c>
      <c r="D178" s="68" t="s">
        <v>330</v>
      </c>
      <c r="E178" s="112">
        <v>8.4939999999999998</v>
      </c>
      <c r="F178" s="112">
        <v>9.532</v>
      </c>
      <c r="G178" s="75">
        <f t="shared" si="9"/>
        <v>0.89247240000000028</v>
      </c>
      <c r="H178" s="109">
        <f t="shared" si="8"/>
        <v>0.15293866836366521</v>
      </c>
      <c r="I178" s="92">
        <f t="shared" si="11"/>
        <v>1.0454110683636655</v>
      </c>
      <c r="J178" s="25"/>
      <c r="K178" s="38"/>
      <c r="L178" s="206"/>
      <c r="M178" s="210"/>
    </row>
    <row r="179" spans="1:13" x14ac:dyDescent="0.25">
      <c r="A179" s="45">
        <v>162</v>
      </c>
      <c r="B179" s="58" t="s">
        <v>193</v>
      </c>
      <c r="C179" s="53">
        <v>65.8</v>
      </c>
      <c r="D179" s="68" t="s">
        <v>330</v>
      </c>
      <c r="E179" s="112">
        <v>6.1849999999999996</v>
      </c>
      <c r="F179" s="112">
        <v>6.5919999999999996</v>
      </c>
      <c r="G179" s="75">
        <f t="shared" si="9"/>
        <v>0.34993860000000004</v>
      </c>
      <c r="H179" s="109">
        <f t="shared" si="8"/>
        <v>0.23348873267585082</v>
      </c>
      <c r="I179" s="92">
        <f>G179+H179</f>
        <v>0.5834273326758509</v>
      </c>
      <c r="J179" s="25"/>
      <c r="K179" s="38"/>
      <c r="L179" s="206"/>
      <c r="M179" s="210"/>
    </row>
    <row r="180" spans="1:13" x14ac:dyDescent="0.25">
      <c r="A180" s="45">
        <v>163</v>
      </c>
      <c r="B180" s="58" t="s">
        <v>194</v>
      </c>
      <c r="C180" s="53">
        <v>109.9</v>
      </c>
      <c r="D180" s="68" t="s">
        <v>330</v>
      </c>
      <c r="E180" s="112">
        <v>13.834</v>
      </c>
      <c r="F180" s="112">
        <v>14.637</v>
      </c>
      <c r="G180" s="75">
        <f t="shared" si="9"/>
        <v>0.69041940000000068</v>
      </c>
      <c r="H180" s="109">
        <f t="shared" si="8"/>
        <v>0.38997586202243173</v>
      </c>
      <c r="I180" s="92">
        <f t="shared" si="11"/>
        <v>1.0803952620224324</v>
      </c>
      <c r="J180" s="25"/>
      <c r="K180" s="38"/>
      <c r="L180" s="206"/>
      <c r="M180" s="210"/>
    </row>
    <row r="181" spans="1:13" x14ac:dyDescent="0.25">
      <c r="A181" s="45">
        <v>164</v>
      </c>
      <c r="B181" s="58" t="s">
        <v>195</v>
      </c>
      <c r="C181" s="53">
        <v>43.8</v>
      </c>
      <c r="D181" s="68" t="s">
        <v>330</v>
      </c>
      <c r="E181" s="112">
        <v>6.4649999999999999</v>
      </c>
      <c r="F181" s="112">
        <v>6.4649999999999999</v>
      </c>
      <c r="G181" s="75">
        <f t="shared" si="9"/>
        <v>0</v>
      </c>
      <c r="H181" s="109">
        <f t="shared" si="8"/>
        <v>0.15542259105170617</v>
      </c>
      <c r="I181" s="92">
        <f t="shared" si="11"/>
        <v>0.15542259105170617</v>
      </c>
      <c r="J181" s="25"/>
      <c r="K181" s="38"/>
      <c r="L181" s="206"/>
      <c r="M181" s="210"/>
    </row>
    <row r="182" spans="1:13" x14ac:dyDescent="0.25">
      <c r="A182" s="45">
        <v>165</v>
      </c>
      <c r="B182" s="58" t="s">
        <v>196</v>
      </c>
      <c r="C182" s="53">
        <v>65.900000000000006</v>
      </c>
      <c r="D182" s="68" t="s">
        <v>330</v>
      </c>
      <c r="E182" s="112">
        <v>2.37</v>
      </c>
      <c r="F182" s="112">
        <v>2.3980000000000001</v>
      </c>
      <c r="G182" s="75">
        <f t="shared" si="9"/>
        <v>2.407440000000002E-2</v>
      </c>
      <c r="H182" s="109">
        <f t="shared" si="8"/>
        <v>0.23384357877414241</v>
      </c>
      <c r="I182" s="92">
        <f t="shared" si="11"/>
        <v>0.25791797877414241</v>
      </c>
      <c r="J182" s="25"/>
      <c r="K182" s="38"/>
      <c r="L182" s="206"/>
      <c r="M182" s="210"/>
    </row>
    <row r="183" spans="1:13" x14ac:dyDescent="0.25">
      <c r="A183" s="45">
        <v>166</v>
      </c>
      <c r="B183" s="58" t="s">
        <v>197</v>
      </c>
      <c r="C183" s="53">
        <v>109.5</v>
      </c>
      <c r="D183" s="68" t="s">
        <v>330</v>
      </c>
      <c r="E183" s="112">
        <v>25.356000000000002</v>
      </c>
      <c r="F183" s="112">
        <v>28.206</v>
      </c>
      <c r="G183" s="75">
        <f t="shared" si="9"/>
        <v>2.4504299999999981</v>
      </c>
      <c r="H183" s="109">
        <f t="shared" si="8"/>
        <v>0.38855647762926543</v>
      </c>
      <c r="I183" s="92">
        <f t="shared" si="11"/>
        <v>2.8389864776292635</v>
      </c>
      <c r="J183" s="25"/>
      <c r="K183" s="38"/>
      <c r="L183" s="206"/>
      <c r="M183" s="210"/>
    </row>
    <row r="184" spans="1:13" x14ac:dyDescent="0.25">
      <c r="A184" s="45">
        <v>167</v>
      </c>
      <c r="B184" s="58" t="s">
        <v>198</v>
      </c>
      <c r="C184" s="53">
        <v>43.1</v>
      </c>
      <c r="D184" s="68" t="s">
        <v>330</v>
      </c>
      <c r="E184" s="112">
        <v>5.9240000000000004</v>
      </c>
      <c r="F184" s="112">
        <v>6.141</v>
      </c>
      <c r="G184" s="75">
        <f t="shared" si="9"/>
        <v>0.1865765999999997</v>
      </c>
      <c r="H184" s="109">
        <f t="shared" si="8"/>
        <v>0.15293866836366521</v>
      </c>
      <c r="I184" s="92">
        <f t="shared" si="11"/>
        <v>0.33951526836366491</v>
      </c>
      <c r="J184" s="25"/>
      <c r="K184" s="38"/>
      <c r="L184" s="206"/>
      <c r="M184" s="210"/>
    </row>
    <row r="185" spans="1:13" x14ac:dyDescent="0.25">
      <c r="A185" s="45">
        <v>168</v>
      </c>
      <c r="B185" s="58" t="s">
        <v>199</v>
      </c>
      <c r="C185" s="53">
        <v>66</v>
      </c>
      <c r="D185" s="68" t="s">
        <v>330</v>
      </c>
      <c r="E185" s="112">
        <v>11.82</v>
      </c>
      <c r="F185" s="112">
        <v>12.335000000000001</v>
      </c>
      <c r="G185" s="75">
        <f t="shared" si="9"/>
        <v>0.4427970000000005</v>
      </c>
      <c r="H185" s="109">
        <f t="shared" si="8"/>
        <v>0.23419842487243397</v>
      </c>
      <c r="I185" s="92">
        <f>G185+H185</f>
        <v>0.67699542487243447</v>
      </c>
      <c r="J185" s="25"/>
      <c r="K185" s="38"/>
      <c r="L185" s="206"/>
      <c r="M185" s="210"/>
    </row>
    <row r="186" spans="1:13" x14ac:dyDescent="0.25">
      <c r="A186" s="45">
        <v>169</v>
      </c>
      <c r="B186" s="58" t="s">
        <v>200</v>
      </c>
      <c r="C186" s="53">
        <v>109.6</v>
      </c>
      <c r="D186" s="68" t="s">
        <v>330</v>
      </c>
      <c r="E186" s="112">
        <v>10.292</v>
      </c>
      <c r="F186" s="112">
        <v>10.592000000000001</v>
      </c>
      <c r="G186" s="75">
        <f t="shared" si="9"/>
        <v>0.25794000000000061</v>
      </c>
      <c r="H186" s="109">
        <f t="shared" si="8"/>
        <v>0.38891132372755699</v>
      </c>
      <c r="I186" s="92">
        <f>G186+H186</f>
        <v>0.6468513237275576</v>
      </c>
      <c r="J186" s="25"/>
      <c r="K186" s="38"/>
      <c r="L186" s="206"/>
      <c r="M186" s="210"/>
    </row>
    <row r="187" spans="1:13" x14ac:dyDescent="0.25">
      <c r="A187" s="45">
        <v>170</v>
      </c>
      <c r="B187" s="58" t="s">
        <v>201</v>
      </c>
      <c r="C187" s="53">
        <v>43</v>
      </c>
      <c r="D187" s="68" t="s">
        <v>330</v>
      </c>
      <c r="E187" s="112">
        <v>9.6170000000000009</v>
      </c>
      <c r="F187" s="112">
        <v>10.851000000000001</v>
      </c>
      <c r="G187" s="75">
        <f t="shared" si="9"/>
        <v>1.0609932</v>
      </c>
      <c r="H187" s="109">
        <f t="shared" si="8"/>
        <v>0.15258382226537365</v>
      </c>
      <c r="I187" s="92">
        <f t="shared" si="11"/>
        <v>1.2135770222653737</v>
      </c>
      <c r="J187" s="25"/>
      <c r="K187" s="38"/>
      <c r="L187" s="206"/>
      <c r="M187" s="210"/>
    </row>
    <row r="188" spans="1:13" x14ac:dyDescent="0.25">
      <c r="A188" s="45">
        <v>171</v>
      </c>
      <c r="B188" s="58" t="s">
        <v>202</v>
      </c>
      <c r="C188" s="53">
        <v>65.900000000000006</v>
      </c>
      <c r="D188" s="68" t="s">
        <v>330</v>
      </c>
      <c r="E188" s="112">
        <v>11.895</v>
      </c>
      <c r="F188" s="112">
        <v>12.308999999999999</v>
      </c>
      <c r="G188" s="75">
        <f t="shared" si="9"/>
        <v>0.35595719999999975</v>
      </c>
      <c r="H188" s="109">
        <f t="shared" si="8"/>
        <v>0.23384357877414241</v>
      </c>
      <c r="I188" s="92">
        <f t="shared" si="11"/>
        <v>0.58980077877414216</v>
      </c>
      <c r="J188" s="25"/>
      <c r="K188" s="38"/>
      <c r="L188" s="206"/>
      <c r="M188" s="210"/>
    </row>
    <row r="189" spans="1:13" x14ac:dyDescent="0.25">
      <c r="A189" s="45">
        <v>172</v>
      </c>
      <c r="B189" s="58" t="s">
        <v>203</v>
      </c>
      <c r="C189" s="53">
        <v>110</v>
      </c>
      <c r="D189" s="68" t="s">
        <v>331</v>
      </c>
      <c r="E189" s="144">
        <v>8974</v>
      </c>
      <c r="F189" s="144">
        <v>9553</v>
      </c>
      <c r="G189" s="75">
        <f>(F189-E189)* 0.00086</f>
        <v>0.49793999999999999</v>
      </c>
      <c r="H189" s="109">
        <f t="shared" si="8"/>
        <v>0.39033070812072329</v>
      </c>
      <c r="I189" s="92">
        <f>G189+H189</f>
        <v>0.88827070812072328</v>
      </c>
      <c r="J189" s="25"/>
      <c r="K189" s="38"/>
      <c r="L189" s="206"/>
      <c r="M189" s="210"/>
    </row>
    <row r="190" spans="1:13" x14ac:dyDescent="0.25">
      <c r="A190" s="45">
        <v>173</v>
      </c>
      <c r="B190" s="58" t="s">
        <v>204</v>
      </c>
      <c r="C190" s="53">
        <v>42.8</v>
      </c>
      <c r="D190" s="68" t="s">
        <v>331</v>
      </c>
      <c r="E190" s="144">
        <v>2886</v>
      </c>
      <c r="F190" s="144">
        <v>3044</v>
      </c>
      <c r="G190" s="75">
        <f>(F190-E190)* 0.00086</f>
        <v>0.13588</v>
      </c>
      <c r="H190" s="109">
        <f t="shared" si="8"/>
        <v>0.1518741300687905</v>
      </c>
      <c r="I190" s="92">
        <f>G190+H190</f>
        <v>0.28775413006879047</v>
      </c>
      <c r="J190" s="25"/>
      <c r="K190" s="38"/>
      <c r="L190" s="206"/>
      <c r="M190" s="210"/>
    </row>
    <row r="191" spans="1:13" x14ac:dyDescent="0.25">
      <c r="A191" s="45">
        <v>174</v>
      </c>
      <c r="B191" s="58" t="s">
        <v>205</v>
      </c>
      <c r="C191" s="53">
        <v>66.099999999999994</v>
      </c>
      <c r="D191" s="68" t="s">
        <v>331</v>
      </c>
      <c r="E191" s="144">
        <v>5005</v>
      </c>
      <c r="F191" s="144">
        <v>5410</v>
      </c>
      <c r="G191" s="75">
        <f t="shared" ref="G191:G208" si="12">(F191-E191)* 0.00086</f>
        <v>0.3483</v>
      </c>
      <c r="H191" s="109">
        <f t="shared" si="8"/>
        <v>0.23455327097072551</v>
      </c>
      <c r="I191" s="92">
        <f t="shared" si="11"/>
        <v>0.58285327097072548</v>
      </c>
      <c r="J191" s="25"/>
      <c r="K191" s="38"/>
      <c r="L191" s="206"/>
      <c r="M191" s="210"/>
    </row>
    <row r="192" spans="1:13" x14ac:dyDescent="0.25">
      <c r="A192" s="45">
        <v>175</v>
      </c>
      <c r="B192" s="58" t="s">
        <v>206</v>
      </c>
      <c r="C192" s="53">
        <v>109.9</v>
      </c>
      <c r="D192" s="68" t="s">
        <v>331</v>
      </c>
      <c r="E192" s="144">
        <v>18842</v>
      </c>
      <c r="F192" s="144">
        <v>19652</v>
      </c>
      <c r="G192" s="75">
        <f t="shared" si="12"/>
        <v>0.6966</v>
      </c>
      <c r="H192" s="109">
        <f t="shared" si="8"/>
        <v>0.38997586202243173</v>
      </c>
      <c r="I192" s="92">
        <f t="shared" si="11"/>
        <v>1.0865758620224317</v>
      </c>
      <c r="J192" s="25"/>
      <c r="K192" s="38"/>
      <c r="L192" s="206"/>
      <c r="M192" s="210"/>
    </row>
    <row r="193" spans="1:19" x14ac:dyDescent="0.25">
      <c r="A193" s="45">
        <v>176</v>
      </c>
      <c r="B193" s="58" t="s">
        <v>207</v>
      </c>
      <c r="C193" s="53">
        <v>43.1</v>
      </c>
      <c r="D193" s="68" t="s">
        <v>331</v>
      </c>
      <c r="E193" s="144">
        <v>2833</v>
      </c>
      <c r="F193" s="144">
        <v>3130</v>
      </c>
      <c r="G193" s="75">
        <f t="shared" si="12"/>
        <v>0.25541999999999998</v>
      </c>
      <c r="H193" s="109">
        <f t="shared" si="8"/>
        <v>0.15293866836366521</v>
      </c>
      <c r="I193" s="92">
        <f t="shared" si="11"/>
        <v>0.40835866836366519</v>
      </c>
      <c r="J193" s="25"/>
      <c r="K193" s="38"/>
      <c r="L193" s="206"/>
      <c r="M193" s="210"/>
    </row>
    <row r="194" spans="1:19" x14ac:dyDescent="0.25">
      <c r="A194" s="45">
        <v>177</v>
      </c>
      <c r="B194" s="58" t="s">
        <v>208</v>
      </c>
      <c r="C194" s="53">
        <v>65.8</v>
      </c>
      <c r="D194" s="68" t="s">
        <v>331</v>
      </c>
      <c r="E194" s="144">
        <v>5120</v>
      </c>
      <c r="F194" s="144">
        <v>5120</v>
      </c>
      <c r="G194" s="75">
        <f t="shared" si="12"/>
        <v>0</v>
      </c>
      <c r="H194" s="109">
        <f t="shared" si="8"/>
        <v>0.23348873267585082</v>
      </c>
      <c r="I194" s="92">
        <f t="shared" si="11"/>
        <v>0.23348873267585082</v>
      </c>
      <c r="J194" s="25"/>
      <c r="K194" s="38"/>
      <c r="L194"/>
      <c r="M194"/>
    </row>
    <row r="195" spans="1:19" x14ac:dyDescent="0.25">
      <c r="A195" s="45">
        <v>178</v>
      </c>
      <c r="B195" s="58" t="s">
        <v>209</v>
      </c>
      <c r="C195" s="53">
        <v>108</v>
      </c>
      <c r="D195" s="68" t="s">
        <v>331</v>
      </c>
      <c r="E195" s="145">
        <v>10383</v>
      </c>
      <c r="F195" s="145">
        <v>11930</v>
      </c>
      <c r="G195" s="75">
        <f t="shared" si="12"/>
        <v>1.3304199999999999</v>
      </c>
      <c r="H195" s="109">
        <f t="shared" si="8"/>
        <v>0.38323378615489195</v>
      </c>
      <c r="I195" s="92">
        <f t="shared" si="11"/>
        <v>1.7136537861548919</v>
      </c>
      <c r="J195" s="25"/>
      <c r="K195" s="38"/>
      <c r="L195" s="206">
        <v>89511319999</v>
      </c>
      <c r="M195" s="210" t="s">
        <v>383</v>
      </c>
    </row>
    <row r="196" spans="1:19" ht="15" customHeight="1" x14ac:dyDescent="0.25">
      <c r="A196" s="45">
        <v>179</v>
      </c>
      <c r="B196" s="58" t="s">
        <v>210</v>
      </c>
      <c r="C196" s="53">
        <v>43</v>
      </c>
      <c r="D196" s="68" t="s">
        <v>331</v>
      </c>
      <c r="E196" s="145">
        <v>4326</v>
      </c>
      <c r="F196" s="145">
        <v>4326</v>
      </c>
      <c r="G196" s="75">
        <f t="shared" si="12"/>
        <v>0</v>
      </c>
      <c r="H196" s="109">
        <f t="shared" si="8"/>
        <v>0.15258382226537365</v>
      </c>
      <c r="I196" s="92">
        <f>G196+H196</f>
        <v>0.15258382226537365</v>
      </c>
      <c r="J196" s="25"/>
      <c r="K196" s="38"/>
      <c r="L196" s="334" t="s">
        <v>393</v>
      </c>
      <c r="M196" s="335"/>
      <c r="N196" s="335"/>
      <c r="O196" s="335"/>
      <c r="P196" s="95" t="s">
        <v>407</v>
      </c>
    </row>
    <row r="197" spans="1:19" x14ac:dyDescent="0.25">
      <c r="A197" s="45">
        <v>180</v>
      </c>
      <c r="B197" s="122" t="s">
        <v>211</v>
      </c>
      <c r="C197" s="53">
        <v>66.3</v>
      </c>
      <c r="D197" s="68" t="s">
        <v>331</v>
      </c>
      <c r="E197" s="179">
        <v>7018</v>
      </c>
      <c r="F197" s="179">
        <v>7018</v>
      </c>
      <c r="G197" s="198">
        <v>1.0046999999999999</v>
      </c>
      <c r="H197" s="109">
        <f t="shared" si="8"/>
        <v>0.23526296316730866</v>
      </c>
      <c r="I197" s="92">
        <f>G197+H197</f>
        <v>1.2399629631673086</v>
      </c>
      <c r="J197" s="25"/>
      <c r="K197" s="38"/>
      <c r="L197" s="206"/>
      <c r="M197" s="210"/>
    </row>
    <row r="198" spans="1:19" x14ac:dyDescent="0.25">
      <c r="A198" s="45">
        <v>181</v>
      </c>
      <c r="B198" s="58" t="s">
        <v>212</v>
      </c>
      <c r="C198" s="53">
        <v>110.9</v>
      </c>
      <c r="D198" s="68" t="s">
        <v>331</v>
      </c>
      <c r="E198" s="144">
        <v>10343</v>
      </c>
      <c r="F198" s="144">
        <v>10343</v>
      </c>
      <c r="G198" s="75">
        <f t="shared" si="12"/>
        <v>0</v>
      </c>
      <c r="H198" s="109">
        <f t="shared" si="8"/>
        <v>0.3935243230053474</v>
      </c>
      <c r="I198" s="92">
        <f t="shared" si="11"/>
        <v>0.3935243230053474</v>
      </c>
      <c r="J198" s="25"/>
      <c r="K198" s="38"/>
      <c r="L198" s="206"/>
      <c r="M198" s="210"/>
      <c r="P198" s="181"/>
    </row>
    <row r="199" spans="1:19" x14ac:dyDescent="0.25">
      <c r="A199" s="45">
        <v>182</v>
      </c>
      <c r="B199" s="58" t="s">
        <v>213</v>
      </c>
      <c r="C199" s="53">
        <v>42.6</v>
      </c>
      <c r="D199" s="68" t="s">
        <v>331</v>
      </c>
      <c r="E199" s="144">
        <v>8706</v>
      </c>
      <c r="F199" s="144">
        <v>9713</v>
      </c>
      <c r="G199" s="75">
        <f t="shared" si="12"/>
        <v>0.86602000000000001</v>
      </c>
      <c r="H199" s="109">
        <f t="shared" si="8"/>
        <v>0.15116443787220737</v>
      </c>
      <c r="I199" s="92">
        <f>G199+H199</f>
        <v>1.0171844378722075</v>
      </c>
      <c r="J199" s="25"/>
      <c r="K199" s="38"/>
      <c r="L199" s="206"/>
      <c r="M199" s="210"/>
      <c r="P199" s="200" t="s">
        <v>406</v>
      </c>
      <c r="Q199" s="201"/>
      <c r="R199" s="200"/>
    </row>
    <row r="200" spans="1:19" x14ac:dyDescent="0.25">
      <c r="A200" s="45">
        <v>183</v>
      </c>
      <c r="B200" s="58" t="s">
        <v>214</v>
      </c>
      <c r="C200" s="53">
        <v>65.3</v>
      </c>
      <c r="D200" s="68" t="s">
        <v>331</v>
      </c>
      <c r="E200" s="144">
        <v>12560</v>
      </c>
      <c r="F200" s="144">
        <v>13900</v>
      </c>
      <c r="G200" s="75">
        <f t="shared" si="12"/>
        <v>1.1523999999999999</v>
      </c>
      <c r="H200" s="109">
        <f t="shared" si="8"/>
        <v>0.23171450218439299</v>
      </c>
      <c r="I200" s="92">
        <f t="shared" si="11"/>
        <v>1.3841145021843928</v>
      </c>
      <c r="J200" s="25"/>
      <c r="K200" s="38"/>
      <c r="L200" s="206"/>
      <c r="M200" s="210"/>
      <c r="P200" s="181">
        <v>42705</v>
      </c>
      <c r="Q200" s="199">
        <v>1.48952</v>
      </c>
    </row>
    <row r="201" spans="1:19" x14ac:dyDescent="0.25">
      <c r="A201" s="45">
        <v>184</v>
      </c>
      <c r="B201" s="58" t="s">
        <v>215</v>
      </c>
      <c r="C201" s="53">
        <v>110</v>
      </c>
      <c r="D201" s="68" t="s">
        <v>331</v>
      </c>
      <c r="E201" s="144">
        <v>23658</v>
      </c>
      <c r="F201" s="144">
        <v>25097</v>
      </c>
      <c r="G201" s="75">
        <f t="shared" si="12"/>
        <v>1.2375399999999999</v>
      </c>
      <c r="H201" s="109">
        <f t="shared" si="8"/>
        <v>0.39033070812072329</v>
      </c>
      <c r="I201" s="92">
        <f t="shared" si="11"/>
        <v>1.6278707081207231</v>
      </c>
      <c r="J201" s="25"/>
      <c r="K201" s="38"/>
      <c r="L201" s="206"/>
      <c r="M201" s="210"/>
      <c r="P201" s="181">
        <v>42736</v>
      </c>
      <c r="Q201" s="199">
        <v>0.66391999999999995</v>
      </c>
    </row>
    <row r="202" spans="1:19" x14ac:dyDescent="0.25">
      <c r="A202" s="45">
        <v>185</v>
      </c>
      <c r="B202" s="58" t="s">
        <v>216</v>
      </c>
      <c r="C202" s="53">
        <v>42.6</v>
      </c>
      <c r="D202" s="68" t="s">
        <v>331</v>
      </c>
      <c r="E202" s="144">
        <v>7121</v>
      </c>
      <c r="F202" s="144">
        <v>7340</v>
      </c>
      <c r="G202" s="75">
        <f t="shared" si="12"/>
        <v>0.18834000000000001</v>
      </c>
      <c r="H202" s="109">
        <f t="shared" si="8"/>
        <v>0.15116443787220737</v>
      </c>
      <c r="I202" s="92">
        <f>G202+H202</f>
        <v>0.33950443787220741</v>
      </c>
      <c r="J202" s="25"/>
      <c r="K202" s="38"/>
      <c r="L202" s="206"/>
      <c r="M202" s="210"/>
      <c r="P202" s="181">
        <v>42767</v>
      </c>
      <c r="Q202" s="182">
        <v>1.50844</v>
      </c>
    </row>
    <row r="203" spans="1:19" ht="15" customHeight="1" x14ac:dyDescent="0.25">
      <c r="A203" s="45">
        <v>186</v>
      </c>
      <c r="B203" s="58" t="s">
        <v>217</v>
      </c>
      <c r="C203" s="53">
        <v>65.3</v>
      </c>
      <c r="D203" s="68" t="s">
        <v>331</v>
      </c>
      <c r="E203" s="144">
        <v>13709</v>
      </c>
      <c r="F203" s="144">
        <v>15113</v>
      </c>
      <c r="G203" s="75">
        <f t="shared" si="12"/>
        <v>1.2074400000000001</v>
      </c>
      <c r="H203" s="109">
        <f t="shared" si="8"/>
        <v>0.23171450218439299</v>
      </c>
      <c r="I203" s="92">
        <f t="shared" ref="I203:I205" si="13">G203+H203</f>
        <v>1.439154502184393</v>
      </c>
      <c r="J203" s="25"/>
      <c r="K203" s="38"/>
      <c r="L203" s="147">
        <v>187</v>
      </c>
      <c r="M203" s="208" t="s">
        <v>372</v>
      </c>
      <c r="P203" s="181">
        <v>42795</v>
      </c>
      <c r="Q203" s="182">
        <v>0.96921999999999997</v>
      </c>
    </row>
    <row r="204" spans="1:19" x14ac:dyDescent="0.25">
      <c r="A204" s="45">
        <v>187</v>
      </c>
      <c r="B204" s="58" t="s">
        <v>218</v>
      </c>
      <c r="C204" s="53">
        <v>109.9</v>
      </c>
      <c r="D204" s="68" t="s">
        <v>331</v>
      </c>
      <c r="E204" s="145">
        <v>20003</v>
      </c>
      <c r="F204" s="145">
        <v>21799</v>
      </c>
      <c r="G204" s="75">
        <f t="shared" si="12"/>
        <v>1.5445599999999999</v>
      </c>
      <c r="H204" s="109">
        <f t="shared" si="8"/>
        <v>0.38997586202243173</v>
      </c>
      <c r="I204" s="92">
        <f t="shared" si="13"/>
        <v>1.9345358620224316</v>
      </c>
      <c r="J204" s="25"/>
      <c r="K204" s="38"/>
      <c r="L204" s="147">
        <v>188</v>
      </c>
      <c r="M204" s="188">
        <v>89087841022</v>
      </c>
      <c r="P204" s="181">
        <v>42826</v>
      </c>
      <c r="Q204" s="182">
        <v>0.39216000000000001</v>
      </c>
    </row>
    <row r="205" spans="1:19" x14ac:dyDescent="0.25">
      <c r="A205" s="45">
        <v>188</v>
      </c>
      <c r="B205" s="58" t="s">
        <v>219</v>
      </c>
      <c r="C205" s="53">
        <v>42.8</v>
      </c>
      <c r="D205" s="68" t="s">
        <v>331</v>
      </c>
      <c r="E205" s="145">
        <v>8902</v>
      </c>
      <c r="F205" s="145">
        <v>8950</v>
      </c>
      <c r="G205" s="75">
        <f t="shared" si="12"/>
        <v>4.1279999999999997E-2</v>
      </c>
      <c r="H205" s="109">
        <f t="shared" si="8"/>
        <v>0.1518741300687905</v>
      </c>
      <c r="I205" s="92">
        <f t="shared" si="13"/>
        <v>0.19315413006879051</v>
      </c>
      <c r="J205" s="25"/>
      <c r="K205" s="38"/>
      <c r="L205" s="147">
        <v>189</v>
      </c>
      <c r="M205" s="210"/>
      <c r="P205" s="181" t="s">
        <v>389</v>
      </c>
      <c r="Q205" s="182">
        <f>SUM(Q199:Q204)/5</f>
        <v>1.0046519999999999</v>
      </c>
    </row>
    <row r="206" spans="1:19" x14ac:dyDescent="0.25">
      <c r="A206" s="45">
        <v>189</v>
      </c>
      <c r="B206" s="58" t="s">
        <v>220</v>
      </c>
      <c r="C206" s="53">
        <v>65.5</v>
      </c>
      <c r="D206" s="68" t="s">
        <v>331</v>
      </c>
      <c r="E206" s="145">
        <v>4242</v>
      </c>
      <c r="F206" s="145">
        <v>4321</v>
      </c>
      <c r="G206" s="75">
        <f t="shared" si="12"/>
        <v>6.794E-2</v>
      </c>
      <c r="H206" s="109">
        <f t="shared" si="8"/>
        <v>0.23242419438097614</v>
      </c>
      <c r="I206" s="92">
        <f t="shared" si="11"/>
        <v>0.30036419438097617</v>
      </c>
      <c r="J206" s="25"/>
      <c r="K206" s="38"/>
      <c r="L206" s="206"/>
      <c r="M206" s="210"/>
    </row>
    <row r="207" spans="1:19" ht="15" customHeight="1" x14ac:dyDescent="0.25">
      <c r="A207" s="46">
        <v>190</v>
      </c>
      <c r="B207" s="158" t="s">
        <v>221</v>
      </c>
      <c r="C207" s="87">
        <v>109.5</v>
      </c>
      <c r="D207" s="88" t="s">
        <v>331</v>
      </c>
      <c r="E207" s="144">
        <v>12159.627906976744</v>
      </c>
      <c r="F207" s="145">
        <v>14384</v>
      </c>
      <c r="G207" s="89">
        <f t="shared" si="12"/>
        <v>1.9129599999999998</v>
      </c>
      <c r="H207" s="115">
        <f t="shared" si="8"/>
        <v>0.38855647762926543</v>
      </c>
      <c r="I207" s="76">
        <f t="shared" si="11"/>
        <v>2.3015164776292654</v>
      </c>
      <c r="J207" s="25"/>
      <c r="K207" s="38"/>
      <c r="L207" s="146" t="s">
        <v>391</v>
      </c>
      <c r="M207" s="210" t="s">
        <v>390</v>
      </c>
      <c r="N207" s="208"/>
      <c r="O207" s="208"/>
      <c r="Q207" s="182"/>
    </row>
    <row r="208" spans="1:19" x14ac:dyDescent="0.25">
      <c r="A208" s="45">
        <v>191</v>
      </c>
      <c r="B208" s="58" t="s">
        <v>222</v>
      </c>
      <c r="C208" s="53">
        <v>43</v>
      </c>
      <c r="D208" s="68" t="s">
        <v>331</v>
      </c>
      <c r="E208" s="144">
        <v>6359</v>
      </c>
      <c r="F208" s="145">
        <v>7682</v>
      </c>
      <c r="G208" s="75">
        <f t="shared" si="12"/>
        <v>1.13778</v>
      </c>
      <c r="H208" s="109">
        <f t="shared" si="8"/>
        <v>0.15258382226537365</v>
      </c>
      <c r="I208" s="92">
        <f t="shared" si="11"/>
        <v>1.2903638222653737</v>
      </c>
      <c r="J208" s="25"/>
      <c r="K208" s="38"/>
      <c r="L208" s="206"/>
      <c r="M208" s="210"/>
      <c r="P208"/>
      <c r="Q208" s="182"/>
      <c r="S208" s="182"/>
    </row>
    <row r="209" spans="1:19" x14ac:dyDescent="0.25">
      <c r="A209" s="45">
        <v>192</v>
      </c>
      <c r="B209" s="58" t="s">
        <v>223</v>
      </c>
      <c r="C209" s="53">
        <v>65.3</v>
      </c>
      <c r="D209" s="68" t="s">
        <v>331</v>
      </c>
      <c r="E209" s="144">
        <v>11035.348837209302</v>
      </c>
      <c r="F209" s="145">
        <v>12346</v>
      </c>
      <c r="G209" s="75">
        <f>(F209-E209)* 0.00086</f>
        <v>1.1271600000000006</v>
      </c>
      <c r="H209" s="109">
        <f t="shared" ref="H209:H272" si="14">$G$11/$C$304*C209</f>
        <v>0.23171450218439299</v>
      </c>
      <c r="I209" s="92">
        <f t="shared" si="11"/>
        <v>1.3588745021843935</v>
      </c>
      <c r="J209" s="25"/>
      <c r="K209" s="38"/>
      <c r="L209" s="206"/>
      <c r="M209" s="210"/>
      <c r="P209" s="181"/>
      <c r="Q209" s="182"/>
      <c r="R209" s="182"/>
      <c r="S209" s="182"/>
    </row>
    <row r="210" spans="1:19" x14ac:dyDescent="0.25">
      <c r="A210" s="45">
        <v>196</v>
      </c>
      <c r="B210" s="58" t="s">
        <v>224</v>
      </c>
      <c r="C210" s="53">
        <v>52.8</v>
      </c>
      <c r="D210" s="68" t="s">
        <v>330</v>
      </c>
      <c r="E210" s="112">
        <v>6.1</v>
      </c>
      <c r="F210" s="112">
        <v>6.923</v>
      </c>
      <c r="G210" s="75">
        <f>(F210-E210)*0.8598</f>
        <v>0.70761540000000034</v>
      </c>
      <c r="H210" s="109">
        <f t="shared" si="14"/>
        <v>0.18735873989794716</v>
      </c>
      <c r="I210" s="92">
        <f t="shared" si="11"/>
        <v>0.8949741398979475</v>
      </c>
      <c r="J210" s="25"/>
      <c r="K210" s="38"/>
      <c r="L210" s="206"/>
      <c r="M210" s="210"/>
      <c r="P210" s="181"/>
      <c r="Q210" s="182"/>
    </row>
    <row r="211" spans="1:19" x14ac:dyDescent="0.25">
      <c r="A211" s="45">
        <v>197</v>
      </c>
      <c r="B211" s="58" t="s">
        <v>225</v>
      </c>
      <c r="C211" s="53">
        <v>51.2</v>
      </c>
      <c r="D211" s="68" t="s">
        <v>330</v>
      </c>
      <c r="E211" s="112">
        <v>8.4640000000000004</v>
      </c>
      <c r="F211" s="112">
        <v>9.7780000000000005</v>
      </c>
      <c r="G211" s="75">
        <f t="shared" ref="G211:G274" si="15">(F211-E211)*0.8598</f>
        <v>1.1297772000000001</v>
      </c>
      <c r="H211" s="109">
        <f t="shared" si="14"/>
        <v>0.18168120232528212</v>
      </c>
      <c r="I211" s="92">
        <f t="shared" si="11"/>
        <v>1.3114584023252822</v>
      </c>
      <c r="J211" s="25"/>
      <c r="K211" s="38"/>
      <c r="L211" s="206"/>
      <c r="M211" s="210"/>
      <c r="N211" s="207"/>
      <c r="O211" s="207"/>
      <c r="P211" s="181"/>
      <c r="Q211" s="182"/>
    </row>
    <row r="212" spans="1:19" x14ac:dyDescent="0.25">
      <c r="A212" s="45">
        <v>198</v>
      </c>
      <c r="B212" s="58" t="s">
        <v>226</v>
      </c>
      <c r="C212" s="53">
        <v>113.6</v>
      </c>
      <c r="D212" s="68" t="s">
        <v>330</v>
      </c>
      <c r="E212" s="112">
        <v>29.425999999999998</v>
      </c>
      <c r="F212" s="112">
        <v>33.134999999999998</v>
      </c>
      <c r="G212" s="75">
        <f t="shared" si="15"/>
        <v>3.1889981999999999</v>
      </c>
      <c r="H212" s="109">
        <f t="shared" si="14"/>
        <v>0.40310516765921967</v>
      </c>
      <c r="I212" s="92">
        <f t="shared" si="11"/>
        <v>3.5921033676592193</v>
      </c>
      <c r="J212" s="25"/>
      <c r="K212" s="38"/>
      <c r="L212" s="206"/>
      <c r="M212" s="210"/>
      <c r="P212" s="181"/>
      <c r="Q212" s="182"/>
    </row>
    <row r="213" spans="1:19" x14ac:dyDescent="0.25">
      <c r="A213" s="46">
        <v>199</v>
      </c>
      <c r="B213" s="86" t="s">
        <v>227</v>
      </c>
      <c r="C213" s="87">
        <v>106.7</v>
      </c>
      <c r="D213" s="88" t="s">
        <v>330</v>
      </c>
      <c r="E213" s="154">
        <v>21.199000000000002</v>
      </c>
      <c r="F213" s="154">
        <v>22.507999999999999</v>
      </c>
      <c r="G213" s="89">
        <f t="shared" si="15"/>
        <v>1.1254781999999979</v>
      </c>
      <c r="H213" s="115">
        <f t="shared" si="14"/>
        <v>0.3786207868771016</v>
      </c>
      <c r="I213" s="76">
        <f t="shared" si="11"/>
        <v>1.5040989868770995</v>
      </c>
      <c r="J213" s="25"/>
      <c r="K213" s="38"/>
      <c r="L213" s="206"/>
      <c r="M213" s="210"/>
      <c r="N213" s="3"/>
      <c r="P213" s="181"/>
      <c r="Q213" s="182"/>
    </row>
    <row r="214" spans="1:19" x14ac:dyDescent="0.25">
      <c r="A214" s="45">
        <v>200</v>
      </c>
      <c r="B214" s="58" t="s">
        <v>228</v>
      </c>
      <c r="C214" s="53">
        <v>92.7</v>
      </c>
      <c r="D214" s="68" t="s">
        <v>330</v>
      </c>
      <c r="E214" s="112">
        <v>7.69</v>
      </c>
      <c r="F214" s="112">
        <v>7.98</v>
      </c>
      <c r="G214" s="75">
        <f t="shared" si="15"/>
        <v>0.24934200000000004</v>
      </c>
      <c r="H214" s="109">
        <f t="shared" si="14"/>
        <v>0.32894233311628229</v>
      </c>
      <c r="I214" s="92">
        <f t="shared" si="11"/>
        <v>0.57828433311628236</v>
      </c>
      <c r="J214" s="25"/>
      <c r="K214" s="38"/>
      <c r="L214" s="206"/>
      <c r="M214" s="210"/>
      <c r="P214" s="181"/>
    </row>
    <row r="215" spans="1:19" x14ac:dyDescent="0.25">
      <c r="A215" s="45">
        <v>201</v>
      </c>
      <c r="B215" s="58" t="s">
        <v>229</v>
      </c>
      <c r="C215" s="53">
        <v>81.8</v>
      </c>
      <c r="D215" s="68" t="s">
        <v>330</v>
      </c>
      <c r="E215" s="112">
        <v>15.378</v>
      </c>
      <c r="F215" s="112">
        <v>17.454999999999998</v>
      </c>
      <c r="G215" s="75">
        <f t="shared" si="15"/>
        <v>1.7858045999999985</v>
      </c>
      <c r="H215" s="109">
        <f t="shared" si="14"/>
        <v>0.2902641084025015</v>
      </c>
      <c r="I215" s="92">
        <f t="shared" si="11"/>
        <v>2.0760687084025</v>
      </c>
      <c r="J215" s="25"/>
      <c r="K215" s="38"/>
      <c r="L215" s="206"/>
      <c r="M215" s="210"/>
      <c r="P215" s="181"/>
    </row>
    <row r="216" spans="1:19" x14ac:dyDescent="0.25">
      <c r="A216" s="45">
        <v>202</v>
      </c>
      <c r="B216" s="58" t="s">
        <v>230</v>
      </c>
      <c r="C216" s="53">
        <v>52.3</v>
      </c>
      <c r="D216" s="68" t="s">
        <v>330</v>
      </c>
      <c r="E216" s="112">
        <v>3.9039999999999999</v>
      </c>
      <c r="F216" s="112">
        <v>4.3419999999999996</v>
      </c>
      <c r="G216" s="75">
        <f t="shared" si="15"/>
        <v>0.37659239999999977</v>
      </c>
      <c r="H216" s="109">
        <f t="shared" si="14"/>
        <v>0.18558450940648932</v>
      </c>
      <c r="I216" s="92">
        <f t="shared" si="11"/>
        <v>0.56217690940648912</v>
      </c>
      <c r="J216" s="25"/>
      <c r="K216" s="38"/>
      <c r="L216" s="206"/>
      <c r="M216" s="210"/>
      <c r="P216" s="181"/>
    </row>
    <row r="217" spans="1:19" x14ac:dyDescent="0.25">
      <c r="A217" s="45">
        <v>203</v>
      </c>
      <c r="B217" s="58" t="s">
        <v>231</v>
      </c>
      <c r="C217" s="53">
        <v>51.3</v>
      </c>
      <c r="D217" s="68" t="s">
        <v>330</v>
      </c>
      <c r="E217" s="112">
        <v>8.0850000000000009</v>
      </c>
      <c r="F217" s="112">
        <v>8.9570000000000007</v>
      </c>
      <c r="G217" s="75">
        <f t="shared" si="15"/>
        <v>0.7497455999999999</v>
      </c>
      <c r="H217" s="109">
        <f t="shared" si="14"/>
        <v>0.18203604842357365</v>
      </c>
      <c r="I217" s="92">
        <f t="shared" si="11"/>
        <v>0.93178164842357358</v>
      </c>
      <c r="J217" s="25"/>
      <c r="K217" s="38"/>
      <c r="L217" s="206"/>
      <c r="M217" s="210"/>
      <c r="P217" s="181"/>
    </row>
    <row r="218" spans="1:19" x14ac:dyDescent="0.25">
      <c r="A218" s="45">
        <v>204</v>
      </c>
      <c r="B218" s="58" t="s">
        <v>232</v>
      </c>
      <c r="C218" s="53">
        <v>113.7</v>
      </c>
      <c r="D218" s="68" t="s">
        <v>330</v>
      </c>
      <c r="E218" s="112">
        <v>31.887</v>
      </c>
      <c r="F218" s="112">
        <v>35.430999999999997</v>
      </c>
      <c r="G218" s="75">
        <f t="shared" si="15"/>
        <v>3.0471311999999973</v>
      </c>
      <c r="H218" s="109">
        <f t="shared" si="14"/>
        <v>0.40346001375751128</v>
      </c>
      <c r="I218" s="92">
        <f t="shared" si="11"/>
        <v>3.4505912137575088</v>
      </c>
      <c r="J218" s="25"/>
      <c r="K218" s="38"/>
      <c r="L218" s="206"/>
      <c r="M218" s="210"/>
    </row>
    <row r="219" spans="1:19" x14ac:dyDescent="0.25">
      <c r="A219" s="45">
        <v>205</v>
      </c>
      <c r="B219" s="58" t="s">
        <v>233</v>
      </c>
      <c r="C219" s="53">
        <v>107</v>
      </c>
      <c r="D219" s="68" t="s">
        <v>330</v>
      </c>
      <c r="E219" s="112">
        <v>13.002000000000001</v>
      </c>
      <c r="F219" s="112">
        <v>15.298</v>
      </c>
      <c r="G219" s="75">
        <f t="shared" si="15"/>
        <v>1.9741007999999995</v>
      </c>
      <c r="H219" s="109">
        <f t="shared" si="14"/>
        <v>0.37968532517197628</v>
      </c>
      <c r="I219" s="92">
        <f t="shared" si="11"/>
        <v>2.3537861251719758</v>
      </c>
      <c r="J219" s="25"/>
      <c r="K219" s="38"/>
      <c r="L219" s="206"/>
      <c r="M219" s="210"/>
    </row>
    <row r="220" spans="1:19" x14ac:dyDescent="0.25">
      <c r="A220" s="45">
        <v>206</v>
      </c>
      <c r="B220" s="58" t="s">
        <v>234</v>
      </c>
      <c r="C220" s="53">
        <v>92.7</v>
      </c>
      <c r="D220" s="68" t="s">
        <v>330</v>
      </c>
      <c r="E220" s="112">
        <v>15.733000000000001</v>
      </c>
      <c r="F220" s="112">
        <v>17.437000000000001</v>
      </c>
      <c r="G220" s="75">
        <f t="shared" si="15"/>
        <v>1.4650992000000005</v>
      </c>
      <c r="H220" s="109">
        <f t="shared" si="14"/>
        <v>0.32894233311628229</v>
      </c>
      <c r="I220" s="92">
        <f t="shared" si="11"/>
        <v>1.7940415331162827</v>
      </c>
      <c r="J220" s="25"/>
      <c r="K220" s="38"/>
      <c r="L220" s="206"/>
      <c r="M220" s="210"/>
    </row>
    <row r="221" spans="1:19" x14ac:dyDescent="0.25">
      <c r="A221" s="45">
        <v>207</v>
      </c>
      <c r="B221" s="58" t="s">
        <v>235</v>
      </c>
      <c r="C221" s="53">
        <v>81</v>
      </c>
      <c r="D221" s="68" t="s">
        <v>330</v>
      </c>
      <c r="E221" s="112">
        <v>11.952</v>
      </c>
      <c r="F221" s="112">
        <v>13.698</v>
      </c>
      <c r="G221" s="75">
        <f t="shared" si="15"/>
        <v>1.5012108000000004</v>
      </c>
      <c r="H221" s="109">
        <f t="shared" si="14"/>
        <v>0.28742533961616895</v>
      </c>
      <c r="I221" s="92">
        <f t="shared" si="11"/>
        <v>1.7886361396161694</v>
      </c>
      <c r="J221" s="25"/>
      <c r="K221" s="38"/>
      <c r="L221" s="206"/>
      <c r="M221" s="210"/>
    </row>
    <row r="222" spans="1:19" x14ac:dyDescent="0.25">
      <c r="A222" s="45">
        <v>208</v>
      </c>
      <c r="B222" s="58" t="s">
        <v>236</v>
      </c>
      <c r="C222" s="53">
        <v>53.2</v>
      </c>
      <c r="D222" s="68" t="s">
        <v>330</v>
      </c>
      <c r="E222" s="112">
        <v>7.1130000000000004</v>
      </c>
      <c r="F222" s="112">
        <v>7.3840000000000003</v>
      </c>
      <c r="G222" s="75">
        <f t="shared" si="15"/>
        <v>0.23300579999999993</v>
      </c>
      <c r="H222" s="109">
        <f t="shared" si="14"/>
        <v>0.18877812429111346</v>
      </c>
      <c r="I222" s="92">
        <f t="shared" si="11"/>
        <v>0.42178392429111339</v>
      </c>
      <c r="J222" s="25"/>
      <c r="K222" s="38"/>
      <c r="L222" s="206"/>
      <c r="M222" s="210"/>
    </row>
    <row r="223" spans="1:19" x14ac:dyDescent="0.25">
      <c r="A223" s="45">
        <v>209</v>
      </c>
      <c r="B223" s="58" t="s">
        <v>237</v>
      </c>
      <c r="C223" s="53">
        <v>51.1</v>
      </c>
      <c r="D223" s="68" t="s">
        <v>330</v>
      </c>
      <c r="E223" s="112">
        <v>13.529</v>
      </c>
      <c r="F223" s="112">
        <v>15.15</v>
      </c>
      <c r="G223" s="75">
        <f t="shared" si="15"/>
        <v>1.3937358000000004</v>
      </c>
      <c r="H223" s="109">
        <f t="shared" si="14"/>
        <v>0.18132635622699056</v>
      </c>
      <c r="I223" s="92">
        <f t="shared" si="11"/>
        <v>1.5750621562269909</v>
      </c>
      <c r="J223" s="25"/>
      <c r="K223" s="38"/>
      <c r="L223" s="206"/>
      <c r="M223" s="210"/>
    </row>
    <row r="224" spans="1:19" x14ac:dyDescent="0.25">
      <c r="A224" s="45">
        <v>210</v>
      </c>
      <c r="B224" s="58" t="s">
        <v>238</v>
      </c>
      <c r="C224" s="53">
        <v>113.8</v>
      </c>
      <c r="D224" s="68" t="s">
        <v>330</v>
      </c>
      <c r="E224" s="112">
        <v>25.742000000000001</v>
      </c>
      <c r="F224" s="112">
        <v>27.596</v>
      </c>
      <c r="G224" s="75">
        <f t="shared" si="15"/>
        <v>1.5940691999999994</v>
      </c>
      <c r="H224" s="109">
        <f t="shared" si="14"/>
        <v>0.40381485985580279</v>
      </c>
      <c r="I224" s="92">
        <f t="shared" ref="I224:I281" si="16">G224+H224</f>
        <v>1.9978840598558021</v>
      </c>
      <c r="J224" s="25"/>
      <c r="K224" s="38"/>
      <c r="L224" s="206"/>
      <c r="M224" s="210"/>
    </row>
    <row r="225" spans="1:13" x14ac:dyDescent="0.25">
      <c r="A225" s="46">
        <v>211</v>
      </c>
      <c r="B225" s="86" t="s">
        <v>239</v>
      </c>
      <c r="C225" s="87">
        <v>106.9</v>
      </c>
      <c r="D225" s="88" t="s">
        <v>330</v>
      </c>
      <c r="E225" s="154">
        <v>5.16</v>
      </c>
      <c r="F225" s="154">
        <v>5.16</v>
      </c>
      <c r="G225" s="89">
        <f t="shared" si="15"/>
        <v>0</v>
      </c>
      <c r="H225" s="115">
        <f t="shared" si="14"/>
        <v>0.37933047907368472</v>
      </c>
      <c r="I225" s="76">
        <f t="shared" si="16"/>
        <v>0.37933047907368472</v>
      </c>
      <c r="J225" s="25"/>
      <c r="K225" s="38"/>
      <c r="L225" s="206"/>
      <c r="M225" s="210"/>
    </row>
    <row r="226" spans="1:13" x14ac:dyDescent="0.25">
      <c r="A226" s="45">
        <v>212</v>
      </c>
      <c r="B226" s="58" t="s">
        <v>240</v>
      </c>
      <c r="C226" s="53">
        <v>93.2</v>
      </c>
      <c r="D226" s="68" t="s">
        <v>330</v>
      </c>
      <c r="E226" s="112">
        <v>14.446999999999999</v>
      </c>
      <c r="F226" s="112">
        <v>15.731999999999999</v>
      </c>
      <c r="G226" s="75">
        <f t="shared" si="15"/>
        <v>1.1048430000000002</v>
      </c>
      <c r="H226" s="109">
        <f t="shared" si="14"/>
        <v>0.3307165636077401</v>
      </c>
      <c r="I226" s="92">
        <f t="shared" si="16"/>
        <v>1.4355595636077403</v>
      </c>
      <c r="J226" s="25"/>
      <c r="K226" s="38"/>
      <c r="L226" s="206"/>
      <c r="M226" s="210"/>
    </row>
    <row r="227" spans="1:13" x14ac:dyDescent="0.25">
      <c r="A227" s="45">
        <v>213</v>
      </c>
      <c r="B227" s="58" t="s">
        <v>241</v>
      </c>
      <c r="C227" s="53">
        <v>80.7</v>
      </c>
      <c r="D227" s="68" t="s">
        <v>330</v>
      </c>
      <c r="E227" s="112">
        <v>5.6840000000000002</v>
      </c>
      <c r="F227" s="112">
        <v>5.8929999999999998</v>
      </c>
      <c r="G227" s="75">
        <f t="shared" si="15"/>
        <v>0.1796981999999997</v>
      </c>
      <c r="H227" s="109">
        <f t="shared" si="14"/>
        <v>0.28636080132129427</v>
      </c>
      <c r="I227" s="92">
        <f t="shared" si="16"/>
        <v>0.46605900132129396</v>
      </c>
      <c r="J227" s="25"/>
      <c r="K227" s="38"/>
      <c r="L227" s="206"/>
      <c r="M227" s="210"/>
    </row>
    <row r="228" spans="1:13" x14ac:dyDescent="0.25">
      <c r="A228" s="45">
        <v>214</v>
      </c>
      <c r="B228" s="58" t="s">
        <v>242</v>
      </c>
      <c r="C228" s="53">
        <v>52.5</v>
      </c>
      <c r="D228" s="68" t="s">
        <v>330</v>
      </c>
      <c r="E228" s="112">
        <v>7.8470000000000004</v>
      </c>
      <c r="F228" s="112">
        <v>8.4779999999999998</v>
      </c>
      <c r="G228" s="75">
        <f t="shared" si="15"/>
        <v>0.5425337999999994</v>
      </c>
      <c r="H228" s="109">
        <f t="shared" si="14"/>
        <v>0.18629420160307247</v>
      </c>
      <c r="I228" s="92">
        <f t="shared" si="16"/>
        <v>0.72882800160307193</v>
      </c>
      <c r="K228" s="38"/>
      <c r="L228" s="206"/>
      <c r="M228" s="210"/>
    </row>
    <row r="229" spans="1:13" x14ac:dyDescent="0.25">
      <c r="A229" s="45">
        <v>215</v>
      </c>
      <c r="B229" s="58" t="s">
        <v>243</v>
      </c>
      <c r="C229" s="53">
        <v>51</v>
      </c>
      <c r="D229" s="68" t="s">
        <v>330</v>
      </c>
      <c r="E229" s="112">
        <v>0.42199999999999999</v>
      </c>
      <c r="F229" s="112">
        <v>0.45700000000000002</v>
      </c>
      <c r="G229" s="75">
        <f t="shared" si="15"/>
        <v>3.0093000000000026E-2</v>
      </c>
      <c r="H229" s="109">
        <f t="shared" si="14"/>
        <v>0.18097151012869897</v>
      </c>
      <c r="I229" s="92">
        <f t="shared" si="16"/>
        <v>0.21106451012869901</v>
      </c>
      <c r="J229" s="25"/>
      <c r="K229" s="38"/>
      <c r="L229" s="206"/>
      <c r="M229" s="210"/>
    </row>
    <row r="230" spans="1:13" x14ac:dyDescent="0.25">
      <c r="A230" s="45">
        <v>216</v>
      </c>
      <c r="B230" s="58" t="s">
        <v>244</v>
      </c>
      <c r="C230" s="53">
        <v>113.9</v>
      </c>
      <c r="D230" s="68" t="s">
        <v>330</v>
      </c>
      <c r="E230" s="112">
        <v>32.279000000000003</v>
      </c>
      <c r="F230" s="112">
        <v>35.953000000000003</v>
      </c>
      <c r="G230" s="75">
        <f t="shared" si="15"/>
        <v>3.1589051999999995</v>
      </c>
      <c r="H230" s="109">
        <f t="shared" si="14"/>
        <v>0.4041697059540944</v>
      </c>
      <c r="I230" s="92">
        <f t="shared" si="16"/>
        <v>3.5630749059540938</v>
      </c>
      <c r="J230" s="25"/>
      <c r="K230" s="38"/>
      <c r="L230" s="206"/>
      <c r="M230" s="210"/>
    </row>
    <row r="231" spans="1:13" x14ac:dyDescent="0.25">
      <c r="A231" s="45">
        <v>217</v>
      </c>
      <c r="B231" s="58" t="s">
        <v>245</v>
      </c>
      <c r="C231" s="53">
        <v>106.5</v>
      </c>
      <c r="D231" s="68" t="s">
        <v>330</v>
      </c>
      <c r="E231" s="112">
        <v>11.051</v>
      </c>
      <c r="F231" s="112">
        <v>11.792999999999999</v>
      </c>
      <c r="G231" s="75">
        <f t="shared" si="15"/>
        <v>0.63797159999999919</v>
      </c>
      <c r="H231" s="109">
        <f t="shared" si="14"/>
        <v>0.37791109468051848</v>
      </c>
      <c r="I231" s="92">
        <f t="shared" si="16"/>
        <v>1.0158826946805177</v>
      </c>
      <c r="J231" s="25"/>
      <c r="K231" s="38"/>
      <c r="L231" s="206"/>
      <c r="M231" s="210"/>
    </row>
    <row r="232" spans="1:13" x14ac:dyDescent="0.25">
      <c r="A232" s="45">
        <v>218</v>
      </c>
      <c r="B232" s="58" t="s">
        <v>246</v>
      </c>
      <c r="C232" s="53">
        <v>92.6</v>
      </c>
      <c r="D232" s="68" t="s">
        <v>330</v>
      </c>
      <c r="E232" s="112">
        <v>9.782</v>
      </c>
      <c r="F232" s="112">
        <v>11.786</v>
      </c>
      <c r="G232" s="75">
        <f t="shared" si="15"/>
        <v>1.7230391999999997</v>
      </c>
      <c r="H232" s="109">
        <f t="shared" si="14"/>
        <v>0.32858748701799068</v>
      </c>
      <c r="I232" s="92">
        <f t="shared" si="16"/>
        <v>2.0516266870179902</v>
      </c>
      <c r="J232" s="25"/>
      <c r="K232" s="38"/>
      <c r="L232" s="206"/>
      <c r="M232" s="210"/>
    </row>
    <row r="233" spans="1:13" x14ac:dyDescent="0.25">
      <c r="A233" s="45">
        <v>219</v>
      </c>
      <c r="B233" s="58" t="s">
        <v>247</v>
      </c>
      <c r="C233" s="53">
        <v>81.400000000000006</v>
      </c>
      <c r="D233" s="68" t="s">
        <v>330</v>
      </c>
      <c r="E233" s="112">
        <v>10.41</v>
      </c>
      <c r="F233" s="112">
        <v>11.528</v>
      </c>
      <c r="G233" s="75">
        <f t="shared" si="15"/>
        <v>0.96125640000000034</v>
      </c>
      <c r="H233" s="109">
        <f t="shared" si="14"/>
        <v>0.28884472400933525</v>
      </c>
      <c r="I233" s="92">
        <f t="shared" si="16"/>
        <v>1.2501011240093356</v>
      </c>
      <c r="J233" s="25"/>
      <c r="K233" s="38"/>
      <c r="L233" s="206"/>
      <c r="M233" s="210"/>
    </row>
    <row r="234" spans="1:13" x14ac:dyDescent="0.25">
      <c r="A234" s="45">
        <v>220</v>
      </c>
      <c r="B234" s="58" t="s">
        <v>248</v>
      </c>
      <c r="C234" s="53">
        <v>52.9</v>
      </c>
      <c r="D234" s="68" t="s">
        <v>330</v>
      </c>
      <c r="E234" s="112">
        <v>8.4949999999999992</v>
      </c>
      <c r="F234" s="112">
        <v>9.3350000000000009</v>
      </c>
      <c r="G234" s="75">
        <f t="shared" si="15"/>
        <v>0.72223200000000143</v>
      </c>
      <c r="H234" s="109">
        <f t="shared" si="14"/>
        <v>0.18771358599623875</v>
      </c>
      <c r="I234" s="92">
        <f t="shared" si="16"/>
        <v>0.9099455859962402</v>
      </c>
      <c r="J234" s="25"/>
      <c r="K234" s="38"/>
      <c r="L234" s="206"/>
      <c r="M234" s="210"/>
    </row>
    <row r="235" spans="1:13" x14ac:dyDescent="0.25">
      <c r="A235" s="46">
        <v>221</v>
      </c>
      <c r="B235" s="86" t="s">
        <v>249</v>
      </c>
      <c r="C235" s="87">
        <v>51.4</v>
      </c>
      <c r="D235" s="88" t="s">
        <v>330</v>
      </c>
      <c r="E235" s="154">
        <v>11.925000000000001</v>
      </c>
      <c r="F235" s="154">
        <v>12.933999999999999</v>
      </c>
      <c r="G235" s="89">
        <f t="shared" si="15"/>
        <v>0.86753819999999882</v>
      </c>
      <c r="H235" s="115">
        <f t="shared" si="14"/>
        <v>0.18239089452186524</v>
      </c>
      <c r="I235" s="76">
        <f t="shared" si="16"/>
        <v>1.049929094521864</v>
      </c>
      <c r="J235" s="25"/>
      <c r="K235" s="38"/>
      <c r="L235" s="206"/>
      <c r="M235" s="210"/>
    </row>
    <row r="236" spans="1:13" x14ac:dyDescent="0.25">
      <c r="A236" s="46">
        <v>222</v>
      </c>
      <c r="B236" s="86" t="s">
        <v>250</v>
      </c>
      <c r="C236" s="87">
        <v>115</v>
      </c>
      <c r="D236" s="88" t="s">
        <v>330</v>
      </c>
      <c r="E236" s="154">
        <v>7.9660000000000002</v>
      </c>
      <c r="F236" s="154">
        <v>7.9660000000000002</v>
      </c>
      <c r="G236" s="89">
        <f t="shared" si="15"/>
        <v>0</v>
      </c>
      <c r="H236" s="115">
        <f t="shared" si="14"/>
        <v>0.40807301303530163</v>
      </c>
      <c r="I236" s="76">
        <f t="shared" si="16"/>
        <v>0.40807301303530163</v>
      </c>
      <c r="J236" s="25"/>
      <c r="K236" s="38"/>
      <c r="L236" s="206"/>
      <c r="M236" s="210"/>
    </row>
    <row r="237" spans="1:13" x14ac:dyDescent="0.25">
      <c r="A237" s="46">
        <v>223</v>
      </c>
      <c r="B237" s="86" t="s">
        <v>251</v>
      </c>
      <c r="C237" s="87">
        <v>106.7</v>
      </c>
      <c r="D237" s="88" t="s">
        <v>330</v>
      </c>
      <c r="E237" s="154">
        <v>14.832000000000001</v>
      </c>
      <c r="F237" s="154">
        <v>16.12</v>
      </c>
      <c r="G237" s="89">
        <f t="shared" si="15"/>
        <v>1.1074224000000001</v>
      </c>
      <c r="H237" s="115">
        <f t="shared" si="14"/>
        <v>0.3786207868771016</v>
      </c>
      <c r="I237" s="76">
        <f t="shared" si="16"/>
        <v>1.4860431868771018</v>
      </c>
      <c r="J237" s="25"/>
      <c r="K237" s="38"/>
      <c r="L237" s="206"/>
      <c r="M237" s="210"/>
    </row>
    <row r="238" spans="1:13" x14ac:dyDescent="0.25">
      <c r="A238" s="46">
        <v>224</v>
      </c>
      <c r="B238" s="86" t="s">
        <v>252</v>
      </c>
      <c r="C238" s="87">
        <v>92.4</v>
      </c>
      <c r="D238" s="88" t="s">
        <v>330</v>
      </c>
      <c r="E238" s="154">
        <v>8.3650000000000002</v>
      </c>
      <c r="F238" s="154">
        <v>8.3650000000000002</v>
      </c>
      <c r="G238" s="89">
        <f t="shared" si="15"/>
        <v>0</v>
      </c>
      <c r="H238" s="115">
        <f t="shared" si="14"/>
        <v>0.32787779482140755</v>
      </c>
      <c r="I238" s="76">
        <f t="shared" si="16"/>
        <v>0.32787779482140755</v>
      </c>
      <c r="J238" s="25"/>
      <c r="K238" s="38"/>
      <c r="L238" s="206"/>
      <c r="M238" s="210"/>
    </row>
    <row r="239" spans="1:13" x14ac:dyDescent="0.25">
      <c r="A239" s="46">
        <v>225</v>
      </c>
      <c r="B239" s="86" t="s">
        <v>253</v>
      </c>
      <c r="C239" s="87">
        <v>81.2</v>
      </c>
      <c r="D239" s="88" t="s">
        <v>330</v>
      </c>
      <c r="E239" s="154">
        <v>10.597</v>
      </c>
      <c r="F239" s="154">
        <v>11.959</v>
      </c>
      <c r="G239" s="89">
        <f t="shared" si="15"/>
        <v>1.1710476000000001</v>
      </c>
      <c r="H239" s="115">
        <f t="shared" si="14"/>
        <v>0.28813503181275213</v>
      </c>
      <c r="I239" s="76">
        <f t="shared" si="16"/>
        <v>1.4591826318127521</v>
      </c>
      <c r="J239" s="25"/>
      <c r="K239" s="38"/>
      <c r="L239" s="206"/>
      <c r="M239" s="210"/>
    </row>
    <row r="240" spans="1:13" x14ac:dyDescent="0.25">
      <c r="A240" s="46">
        <v>226</v>
      </c>
      <c r="B240" s="86" t="s">
        <v>254</v>
      </c>
      <c r="C240" s="87">
        <v>52.7</v>
      </c>
      <c r="D240" s="88" t="s">
        <v>330</v>
      </c>
      <c r="E240" s="154">
        <v>4.2389999999999999</v>
      </c>
      <c r="F240" s="154">
        <v>4.8040000000000003</v>
      </c>
      <c r="G240" s="89">
        <f t="shared" si="15"/>
        <v>0.48578700000000036</v>
      </c>
      <c r="H240" s="115">
        <f t="shared" si="14"/>
        <v>0.18700389379965562</v>
      </c>
      <c r="I240" s="76">
        <f t="shared" si="16"/>
        <v>0.67279089379965595</v>
      </c>
      <c r="J240" s="25"/>
      <c r="K240" s="38"/>
      <c r="L240" s="206"/>
      <c r="M240" s="210"/>
    </row>
    <row r="241" spans="1:13" x14ac:dyDescent="0.25">
      <c r="A241" s="46">
        <v>227</v>
      </c>
      <c r="B241" s="86" t="s">
        <v>255</v>
      </c>
      <c r="C241" s="87">
        <v>51.5</v>
      </c>
      <c r="D241" s="88" t="s">
        <v>330</v>
      </c>
      <c r="E241" s="154">
        <v>8.7629999999999999</v>
      </c>
      <c r="F241" s="154">
        <v>9.3819999999999997</v>
      </c>
      <c r="G241" s="89">
        <f t="shared" si="15"/>
        <v>0.53221619999999981</v>
      </c>
      <c r="H241" s="115">
        <f t="shared" si="14"/>
        <v>0.1827457406201568</v>
      </c>
      <c r="I241" s="76">
        <f t="shared" si="16"/>
        <v>0.71496194062015661</v>
      </c>
      <c r="J241" s="25"/>
      <c r="K241" s="38"/>
      <c r="L241" s="206"/>
      <c r="M241" s="210"/>
    </row>
    <row r="242" spans="1:13" x14ac:dyDescent="0.25">
      <c r="A242" s="46">
        <v>228</v>
      </c>
      <c r="B242" s="86" t="s">
        <v>256</v>
      </c>
      <c r="C242" s="87">
        <v>113.5</v>
      </c>
      <c r="D242" s="88" t="s">
        <v>330</v>
      </c>
      <c r="E242" s="154">
        <v>32.618000000000002</v>
      </c>
      <c r="F242" s="154">
        <v>36.804000000000002</v>
      </c>
      <c r="G242" s="89">
        <f t="shared" si="15"/>
        <v>3.5991228</v>
      </c>
      <c r="H242" s="115">
        <f t="shared" si="14"/>
        <v>0.4027503215609281</v>
      </c>
      <c r="I242" s="76">
        <f t="shared" si="16"/>
        <v>4.0018731215609282</v>
      </c>
      <c r="J242" s="25"/>
      <c r="K242" s="38"/>
      <c r="L242" s="206"/>
      <c r="M242" s="210"/>
    </row>
    <row r="243" spans="1:13" x14ac:dyDescent="0.25">
      <c r="A243" s="46">
        <v>229</v>
      </c>
      <c r="B243" s="86" t="s">
        <v>257</v>
      </c>
      <c r="C243" s="87">
        <v>107.4</v>
      </c>
      <c r="D243" s="88" t="s">
        <v>330</v>
      </c>
      <c r="E243" s="154">
        <v>16.297999999999998</v>
      </c>
      <c r="F243" s="154">
        <v>17.64</v>
      </c>
      <c r="G243" s="89">
        <f t="shared" si="15"/>
        <v>1.1538516000000021</v>
      </c>
      <c r="H243" s="115">
        <f t="shared" si="14"/>
        <v>0.38110470956514259</v>
      </c>
      <c r="I243" s="76">
        <f t="shared" si="16"/>
        <v>1.5349563095651446</v>
      </c>
      <c r="J243" s="25"/>
      <c r="K243" s="38"/>
      <c r="L243" s="206"/>
      <c r="M243" s="210"/>
    </row>
    <row r="244" spans="1:13" x14ac:dyDescent="0.25">
      <c r="A244" s="46">
        <v>230</v>
      </c>
      <c r="B244" s="86" t="s">
        <v>258</v>
      </c>
      <c r="C244" s="87">
        <v>93</v>
      </c>
      <c r="D244" s="88" t="s">
        <v>330</v>
      </c>
      <c r="E244" s="154">
        <v>14.215999999999999</v>
      </c>
      <c r="F244" s="154">
        <v>16.096</v>
      </c>
      <c r="G244" s="89">
        <f t="shared" si="15"/>
        <v>1.6164240000000007</v>
      </c>
      <c r="H244" s="115">
        <f t="shared" si="14"/>
        <v>0.33000687141115698</v>
      </c>
      <c r="I244" s="76">
        <f t="shared" si="16"/>
        <v>1.9464308714111578</v>
      </c>
      <c r="J244" s="25"/>
      <c r="K244" s="38"/>
      <c r="L244" s="206"/>
      <c r="M244" s="210"/>
    </row>
    <row r="245" spans="1:13" x14ac:dyDescent="0.25">
      <c r="A245" s="46">
        <v>231</v>
      </c>
      <c r="B245" s="86" t="s">
        <v>259</v>
      </c>
      <c r="C245" s="87">
        <v>80.900000000000006</v>
      </c>
      <c r="D245" s="88" t="s">
        <v>330</v>
      </c>
      <c r="E245" s="154">
        <v>17.242000000000001</v>
      </c>
      <c r="F245" s="154">
        <v>19.602</v>
      </c>
      <c r="G245" s="89">
        <f t="shared" si="15"/>
        <v>2.0291279999999996</v>
      </c>
      <c r="H245" s="115">
        <f t="shared" si="14"/>
        <v>0.28707049351787739</v>
      </c>
      <c r="I245" s="76">
        <f t="shared" si="16"/>
        <v>2.3161984935178772</v>
      </c>
      <c r="J245" s="25"/>
      <c r="K245" s="38"/>
      <c r="L245" s="206"/>
      <c r="M245" s="210"/>
    </row>
    <row r="246" spans="1:13" x14ac:dyDescent="0.25">
      <c r="A246" s="46">
        <v>232</v>
      </c>
      <c r="B246" s="86" t="s">
        <v>260</v>
      </c>
      <c r="C246" s="87">
        <v>52.5</v>
      </c>
      <c r="D246" s="88" t="s">
        <v>330</v>
      </c>
      <c r="E246" s="154">
        <v>11.643000000000001</v>
      </c>
      <c r="F246" s="154">
        <v>13.01</v>
      </c>
      <c r="G246" s="89">
        <f t="shared" si="15"/>
        <v>1.1753465999999992</v>
      </c>
      <c r="H246" s="115">
        <f t="shared" si="14"/>
        <v>0.18629420160307247</v>
      </c>
      <c r="I246" s="76">
        <f t="shared" si="16"/>
        <v>1.3616408016030717</v>
      </c>
      <c r="J246" s="25"/>
      <c r="K246" s="38"/>
      <c r="L246" s="206"/>
      <c r="M246" s="210"/>
    </row>
    <row r="247" spans="1:13" x14ac:dyDescent="0.25">
      <c r="A247" s="45">
        <v>233</v>
      </c>
      <c r="B247" s="58" t="s">
        <v>261</v>
      </c>
      <c r="C247" s="53">
        <v>50.7</v>
      </c>
      <c r="D247" s="68" t="s">
        <v>330</v>
      </c>
      <c r="E247" s="112">
        <v>9.8480000000000008</v>
      </c>
      <c r="F247" s="112">
        <v>10.878</v>
      </c>
      <c r="G247" s="75">
        <f t="shared" si="15"/>
        <v>0.88559399999999944</v>
      </c>
      <c r="H247" s="109">
        <f t="shared" si="14"/>
        <v>0.17990697183382429</v>
      </c>
      <c r="I247" s="92">
        <f t="shared" si="16"/>
        <v>1.0655009718338238</v>
      </c>
      <c r="J247" s="25"/>
      <c r="K247" s="38"/>
      <c r="L247" s="206"/>
      <c r="M247" s="210"/>
    </row>
    <row r="248" spans="1:13" x14ac:dyDescent="0.25">
      <c r="A248" s="45">
        <v>234</v>
      </c>
      <c r="B248" s="58" t="s">
        <v>262</v>
      </c>
      <c r="C248" s="53">
        <v>113.8</v>
      </c>
      <c r="D248" s="68" t="s">
        <v>330</v>
      </c>
      <c r="E248" s="112">
        <v>13.189</v>
      </c>
      <c r="F248" s="112">
        <v>16.09</v>
      </c>
      <c r="G248" s="75">
        <f t="shared" si="15"/>
        <v>2.4942797999999997</v>
      </c>
      <c r="H248" s="109">
        <f t="shared" si="14"/>
        <v>0.40381485985580279</v>
      </c>
      <c r="I248" s="92">
        <f t="shared" si="16"/>
        <v>2.8980946598558024</v>
      </c>
      <c r="J248" s="25"/>
      <c r="K248" s="38"/>
      <c r="L248" s="206"/>
      <c r="M248" s="210"/>
    </row>
    <row r="249" spans="1:13" x14ac:dyDescent="0.25">
      <c r="A249" s="45">
        <v>235</v>
      </c>
      <c r="B249" s="58" t="s">
        <v>263</v>
      </c>
      <c r="C249" s="53">
        <v>106.4</v>
      </c>
      <c r="D249" s="68" t="s">
        <v>330</v>
      </c>
      <c r="E249" s="112">
        <v>9.5340000000000007</v>
      </c>
      <c r="F249" s="112">
        <v>10.978</v>
      </c>
      <c r="G249" s="75">
        <f t="shared" si="15"/>
        <v>1.2415511999999993</v>
      </c>
      <c r="H249" s="109">
        <f t="shared" si="14"/>
        <v>0.37755624858222692</v>
      </c>
      <c r="I249" s="92">
        <f t="shared" si="16"/>
        <v>1.6191074485822261</v>
      </c>
      <c r="J249" s="25"/>
      <c r="K249" s="38"/>
      <c r="L249" s="206"/>
      <c r="M249" s="210"/>
    </row>
    <row r="250" spans="1:13" x14ac:dyDescent="0.25">
      <c r="A250" s="45">
        <v>236</v>
      </c>
      <c r="B250" s="58" t="s">
        <v>264</v>
      </c>
      <c r="C250" s="159">
        <v>93.5</v>
      </c>
      <c r="D250" s="68" t="s">
        <v>330</v>
      </c>
      <c r="E250" s="112">
        <v>12.983000000000001</v>
      </c>
      <c r="F250" s="112">
        <v>13.72</v>
      </c>
      <c r="G250" s="75">
        <f t="shared" si="15"/>
        <v>0.63367260000000014</v>
      </c>
      <c r="H250" s="109">
        <f t="shared" si="14"/>
        <v>0.33178110190261478</v>
      </c>
      <c r="I250" s="92">
        <f t="shared" si="16"/>
        <v>0.96545370190261492</v>
      </c>
      <c r="J250" s="25"/>
      <c r="K250" s="38"/>
      <c r="L250" s="206"/>
      <c r="M250" s="210"/>
    </row>
    <row r="251" spans="1:13" x14ac:dyDescent="0.25">
      <c r="A251" s="45">
        <v>237</v>
      </c>
      <c r="B251" s="58" t="s">
        <v>265</v>
      </c>
      <c r="C251" s="53">
        <v>80.3</v>
      </c>
      <c r="D251" s="68" t="s">
        <v>330</v>
      </c>
      <c r="E251" s="112">
        <v>5.9340000000000002</v>
      </c>
      <c r="F251" s="112">
        <v>5.9340000000000002</v>
      </c>
      <c r="G251" s="75">
        <f t="shared" si="15"/>
        <v>0</v>
      </c>
      <c r="H251" s="109">
        <f t="shared" si="14"/>
        <v>0.28494141692812797</v>
      </c>
      <c r="I251" s="92">
        <f t="shared" si="16"/>
        <v>0.28494141692812797</v>
      </c>
      <c r="J251" s="25"/>
      <c r="K251" s="38"/>
      <c r="L251" s="206"/>
      <c r="M251" s="210"/>
    </row>
    <row r="252" spans="1:13" x14ac:dyDescent="0.25">
      <c r="A252" s="45">
        <v>238</v>
      </c>
      <c r="B252" s="58" t="s">
        <v>266</v>
      </c>
      <c r="C252" s="53">
        <v>52.4</v>
      </c>
      <c r="D252" s="68" t="s">
        <v>330</v>
      </c>
      <c r="E252" s="112">
        <v>3.33</v>
      </c>
      <c r="F252" s="112">
        <v>3.3780000000000001</v>
      </c>
      <c r="G252" s="75">
        <f t="shared" si="15"/>
        <v>4.127040000000004E-2</v>
      </c>
      <c r="H252" s="109">
        <f t="shared" si="14"/>
        <v>0.18593935550478091</v>
      </c>
      <c r="I252" s="92">
        <f t="shared" si="16"/>
        <v>0.22720975550478095</v>
      </c>
      <c r="J252" s="25"/>
      <c r="K252" s="38"/>
      <c r="L252" s="206"/>
      <c r="M252" s="210"/>
    </row>
    <row r="253" spans="1:13" x14ac:dyDescent="0.25">
      <c r="A253" s="45">
        <v>239</v>
      </c>
      <c r="B253" s="58" t="s">
        <v>267</v>
      </c>
      <c r="C253" s="53">
        <v>50.9</v>
      </c>
      <c r="D253" s="68" t="s">
        <v>330</v>
      </c>
      <c r="E253" s="112">
        <v>8.5289999999999999</v>
      </c>
      <c r="F253" s="112">
        <v>10.641999999999999</v>
      </c>
      <c r="G253" s="75">
        <f t="shared" si="15"/>
        <v>1.8167573999999995</v>
      </c>
      <c r="H253" s="109">
        <f t="shared" si="14"/>
        <v>0.18061666403040741</v>
      </c>
      <c r="I253" s="92">
        <f t="shared" si="16"/>
        <v>1.997374064030407</v>
      </c>
      <c r="J253" s="25"/>
      <c r="K253" s="38"/>
      <c r="L253" s="206"/>
      <c r="M253" s="210"/>
    </row>
    <row r="254" spans="1:13" x14ac:dyDescent="0.25">
      <c r="A254" s="45">
        <v>240</v>
      </c>
      <c r="B254" s="58" t="s">
        <v>268</v>
      </c>
      <c r="C254" s="53">
        <v>114.5</v>
      </c>
      <c r="D254" s="68" t="s">
        <v>330</v>
      </c>
      <c r="E254" s="112">
        <v>29.170999999999999</v>
      </c>
      <c r="F254" s="112">
        <v>31.550999999999998</v>
      </c>
      <c r="G254" s="75">
        <f t="shared" si="15"/>
        <v>2.0463239999999994</v>
      </c>
      <c r="H254" s="109">
        <f t="shared" si="14"/>
        <v>0.40629878254384377</v>
      </c>
      <c r="I254" s="92">
        <f t="shared" si="16"/>
        <v>2.4526227825438429</v>
      </c>
      <c r="J254" s="25"/>
      <c r="K254" s="38"/>
      <c r="L254" s="206"/>
      <c r="M254" s="210"/>
    </row>
    <row r="255" spans="1:13" x14ac:dyDescent="0.25">
      <c r="A255" s="45">
        <v>241</v>
      </c>
      <c r="B255" s="58" t="s">
        <v>269</v>
      </c>
      <c r="C255" s="53">
        <v>106.5</v>
      </c>
      <c r="D255" s="68" t="s">
        <v>330</v>
      </c>
      <c r="E255" s="154">
        <v>8.4770000000000003</v>
      </c>
      <c r="F255" s="154">
        <v>9.25</v>
      </c>
      <c r="G255" s="75">
        <f>(F255-E255)*0.8598</f>
        <v>0.6646253999999997</v>
      </c>
      <c r="H255" s="109">
        <f t="shared" si="14"/>
        <v>0.37791109468051848</v>
      </c>
      <c r="I255" s="92">
        <f t="shared" si="16"/>
        <v>1.0425364946805182</v>
      </c>
      <c r="J255" s="25"/>
      <c r="K255" s="38"/>
      <c r="L255" s="206"/>
      <c r="M255" s="210"/>
    </row>
    <row r="256" spans="1:13" x14ac:dyDescent="0.25">
      <c r="A256" s="45">
        <v>242</v>
      </c>
      <c r="B256" s="58" t="s">
        <v>270</v>
      </c>
      <c r="C256" s="53">
        <v>93.5</v>
      </c>
      <c r="D256" s="68" t="s">
        <v>330</v>
      </c>
      <c r="E256" s="154">
        <v>16.567</v>
      </c>
      <c r="F256" s="154">
        <v>17.849</v>
      </c>
      <c r="G256" s="75">
        <f>(F256-E256)*0.8598</f>
        <v>1.1022636000000001</v>
      </c>
      <c r="H256" s="109">
        <f t="shared" si="14"/>
        <v>0.33178110190261478</v>
      </c>
      <c r="I256" s="92">
        <f t="shared" si="16"/>
        <v>1.4340447019026148</v>
      </c>
      <c r="J256" s="25"/>
      <c r="K256" s="38"/>
      <c r="L256" s="206"/>
      <c r="M256" s="210"/>
    </row>
    <row r="257" spans="1:13" x14ac:dyDescent="0.25">
      <c r="A257" s="45">
        <v>243</v>
      </c>
      <c r="B257" s="58" t="s">
        <v>271</v>
      </c>
      <c r="C257" s="53">
        <v>80.5</v>
      </c>
      <c r="D257" s="68" t="s">
        <v>330</v>
      </c>
      <c r="E257" s="154">
        <v>6.391</v>
      </c>
      <c r="F257" s="154">
        <v>6.976</v>
      </c>
      <c r="G257" s="75">
        <f t="shared" si="15"/>
        <v>0.50298299999999996</v>
      </c>
      <c r="H257" s="109">
        <f t="shared" si="14"/>
        <v>0.28565110912471114</v>
      </c>
      <c r="I257" s="92">
        <f t="shared" si="16"/>
        <v>0.7886341091247111</v>
      </c>
      <c r="J257" s="25"/>
      <c r="K257" s="38"/>
      <c r="L257" s="206"/>
      <c r="M257" s="210"/>
    </row>
    <row r="258" spans="1:13" x14ac:dyDescent="0.25">
      <c r="A258" s="45">
        <v>244</v>
      </c>
      <c r="B258" s="58" t="s">
        <v>272</v>
      </c>
      <c r="C258" s="53">
        <v>52.7</v>
      </c>
      <c r="D258" s="68" t="s">
        <v>330</v>
      </c>
      <c r="E258" s="154">
        <v>7.22</v>
      </c>
      <c r="F258" s="154">
        <v>7.9009999999999998</v>
      </c>
      <c r="G258" s="75">
        <f t="shared" si="15"/>
        <v>0.58552380000000004</v>
      </c>
      <c r="H258" s="109">
        <f t="shared" si="14"/>
        <v>0.18700389379965562</v>
      </c>
      <c r="I258" s="92">
        <f t="shared" si="16"/>
        <v>0.77252769379965569</v>
      </c>
      <c r="J258" s="25"/>
      <c r="K258" s="38"/>
      <c r="L258" s="206"/>
      <c r="M258" s="210"/>
    </row>
    <row r="259" spans="1:13" x14ac:dyDescent="0.25">
      <c r="A259" s="45">
        <v>245</v>
      </c>
      <c r="B259" s="58" t="s">
        <v>273</v>
      </c>
      <c r="C259" s="53">
        <v>50.3</v>
      </c>
      <c r="D259" s="68" t="s">
        <v>330</v>
      </c>
      <c r="E259" s="154">
        <v>8.4640000000000004</v>
      </c>
      <c r="F259" s="154">
        <v>8.4640000000000004</v>
      </c>
      <c r="G259" s="75">
        <f t="shared" si="15"/>
        <v>0</v>
      </c>
      <c r="H259" s="109">
        <f t="shared" si="14"/>
        <v>0.17848758744065801</v>
      </c>
      <c r="I259" s="92">
        <f t="shared" si="16"/>
        <v>0.17848758744065801</v>
      </c>
      <c r="J259" s="25"/>
      <c r="K259" s="38"/>
      <c r="L259" s="206"/>
      <c r="M259" s="210"/>
    </row>
    <row r="260" spans="1:13" x14ac:dyDescent="0.25">
      <c r="A260" s="45">
        <v>246</v>
      </c>
      <c r="B260" s="58" t="s">
        <v>274</v>
      </c>
      <c r="C260" s="53">
        <v>113.9</v>
      </c>
      <c r="D260" s="68" t="s">
        <v>330</v>
      </c>
      <c r="E260" s="154">
        <v>20.716000000000001</v>
      </c>
      <c r="F260" s="154">
        <v>23.713999999999999</v>
      </c>
      <c r="G260" s="75">
        <f t="shared" si="15"/>
        <v>2.577680399999998</v>
      </c>
      <c r="H260" s="109">
        <f t="shared" si="14"/>
        <v>0.4041697059540944</v>
      </c>
      <c r="I260" s="92">
        <f t="shared" si="16"/>
        <v>2.9818501059540923</v>
      </c>
      <c r="J260" s="25"/>
      <c r="K260" s="39"/>
      <c r="L260" s="206"/>
      <c r="M260" s="210"/>
    </row>
    <row r="261" spans="1:13" x14ac:dyDescent="0.25">
      <c r="A261" s="45">
        <v>247</v>
      </c>
      <c r="B261" s="58" t="s">
        <v>275</v>
      </c>
      <c r="C261" s="53">
        <v>106.3</v>
      </c>
      <c r="D261" s="68" t="s">
        <v>330</v>
      </c>
      <c r="E261" s="112">
        <v>13.391999999999999</v>
      </c>
      <c r="F261" s="112">
        <v>15.455</v>
      </c>
      <c r="G261" s="75">
        <f t="shared" si="15"/>
        <v>1.7737674000000005</v>
      </c>
      <c r="H261" s="109">
        <f t="shared" si="14"/>
        <v>0.3772014024839353</v>
      </c>
      <c r="I261" s="92">
        <f t="shared" si="16"/>
        <v>2.150968802483936</v>
      </c>
      <c r="J261" s="25"/>
      <c r="K261" s="38"/>
      <c r="L261" s="206"/>
      <c r="M261" s="210"/>
    </row>
    <row r="262" spans="1:13" x14ac:dyDescent="0.25">
      <c r="A262" s="45">
        <v>248</v>
      </c>
      <c r="B262" s="58" t="s">
        <v>276</v>
      </c>
      <c r="C262" s="53">
        <v>92.5</v>
      </c>
      <c r="D262" s="68" t="s">
        <v>330</v>
      </c>
      <c r="E262" s="112">
        <v>15.627000000000001</v>
      </c>
      <c r="F262" s="112">
        <v>17.431000000000001</v>
      </c>
      <c r="G262" s="75">
        <f t="shared" si="15"/>
        <v>1.5510792000000002</v>
      </c>
      <c r="H262" s="109">
        <f t="shared" si="14"/>
        <v>0.32823264091969911</v>
      </c>
      <c r="I262" s="92">
        <f t="shared" si="16"/>
        <v>1.8793118409196994</v>
      </c>
      <c r="J262" s="25"/>
      <c r="K262" s="38"/>
      <c r="L262" s="206"/>
      <c r="M262" s="210"/>
    </row>
    <row r="263" spans="1:13" x14ac:dyDescent="0.25">
      <c r="A263" s="45">
        <v>249</v>
      </c>
      <c r="B263" s="58" t="s">
        <v>277</v>
      </c>
      <c r="C263" s="53">
        <v>85.1</v>
      </c>
      <c r="D263" s="68" t="s">
        <v>330</v>
      </c>
      <c r="E263" s="112">
        <v>9.0679999999999996</v>
      </c>
      <c r="F263" s="112">
        <v>10.148</v>
      </c>
      <c r="G263" s="75">
        <f t="shared" si="15"/>
        <v>0.92858400000000008</v>
      </c>
      <c r="H263" s="109">
        <f t="shared" si="14"/>
        <v>0.30197402964612319</v>
      </c>
      <c r="I263" s="92">
        <f t="shared" si="16"/>
        <v>1.2305580296461232</v>
      </c>
      <c r="J263" s="25"/>
      <c r="K263" s="38"/>
      <c r="L263" s="206"/>
      <c r="M263" s="210"/>
    </row>
    <row r="264" spans="1:13" x14ac:dyDescent="0.25">
      <c r="A264" s="45">
        <v>250</v>
      </c>
      <c r="B264" s="58" t="s">
        <v>278</v>
      </c>
      <c r="C264" s="53">
        <v>52.4</v>
      </c>
      <c r="D264" s="68" t="s">
        <v>330</v>
      </c>
      <c r="E264" s="112">
        <v>11.276</v>
      </c>
      <c r="F264" s="112">
        <v>12.673999999999999</v>
      </c>
      <c r="G264" s="75">
        <f t="shared" si="15"/>
        <v>1.2020003999999997</v>
      </c>
      <c r="H264" s="109">
        <f t="shared" si="14"/>
        <v>0.18593935550478091</v>
      </c>
      <c r="I264" s="92">
        <f t="shared" si="16"/>
        <v>1.3879397555047808</v>
      </c>
      <c r="J264" s="25"/>
      <c r="K264" s="38"/>
      <c r="L264" s="206"/>
      <c r="M264" s="210"/>
    </row>
    <row r="265" spans="1:13" x14ac:dyDescent="0.25">
      <c r="A265" s="45">
        <v>251</v>
      </c>
      <c r="B265" s="58" t="s">
        <v>279</v>
      </c>
      <c r="C265" s="53">
        <v>50.9</v>
      </c>
      <c r="D265" s="68" t="s">
        <v>330</v>
      </c>
      <c r="E265" s="112">
        <v>12.897</v>
      </c>
      <c r="F265" s="112">
        <v>14.307</v>
      </c>
      <c r="G265" s="75">
        <f t="shared" si="15"/>
        <v>1.2123180000000002</v>
      </c>
      <c r="H265" s="109">
        <f t="shared" si="14"/>
        <v>0.18061666403040741</v>
      </c>
      <c r="I265" s="92">
        <f t="shared" si="16"/>
        <v>1.3929346640304077</v>
      </c>
      <c r="J265" s="25"/>
      <c r="K265" s="38"/>
      <c r="L265" s="206"/>
      <c r="M265" s="210"/>
    </row>
    <row r="266" spans="1:13" x14ac:dyDescent="0.25">
      <c r="A266" s="45">
        <v>252</v>
      </c>
      <c r="B266" s="58" t="s">
        <v>280</v>
      </c>
      <c r="C266" s="53">
        <v>113.9</v>
      </c>
      <c r="D266" s="68" t="s">
        <v>330</v>
      </c>
      <c r="E266" s="112">
        <v>22.425000000000001</v>
      </c>
      <c r="F266" s="112">
        <v>24.193000000000001</v>
      </c>
      <c r="G266" s="75">
        <f t="shared" si="15"/>
        <v>1.5201264000000005</v>
      </c>
      <c r="H266" s="109">
        <f t="shared" si="14"/>
        <v>0.4041697059540944</v>
      </c>
      <c r="I266" s="92">
        <f t="shared" si="16"/>
        <v>1.9242961059540948</v>
      </c>
      <c r="J266" s="25"/>
      <c r="K266" s="38"/>
      <c r="L266" s="206"/>
      <c r="M266" s="210"/>
    </row>
    <row r="267" spans="1:13" x14ac:dyDescent="0.25">
      <c r="A267" s="45">
        <v>253</v>
      </c>
      <c r="B267" s="58" t="s">
        <v>281</v>
      </c>
      <c r="C267" s="53">
        <v>106.8</v>
      </c>
      <c r="D267" s="68" t="s">
        <v>330</v>
      </c>
      <c r="E267" s="112">
        <v>6.1840000000000002</v>
      </c>
      <c r="F267" s="112">
        <v>6.1840000000000002</v>
      </c>
      <c r="G267" s="75">
        <f t="shared" si="15"/>
        <v>0</v>
      </c>
      <c r="H267" s="109">
        <f t="shared" si="14"/>
        <v>0.37897563297539316</v>
      </c>
      <c r="I267" s="92">
        <f t="shared" si="16"/>
        <v>0.37897563297539316</v>
      </c>
      <c r="J267" s="25"/>
      <c r="K267" s="38"/>
      <c r="L267" s="206"/>
      <c r="M267" s="210"/>
    </row>
    <row r="268" spans="1:13" x14ac:dyDescent="0.25">
      <c r="A268" s="45">
        <v>254</v>
      </c>
      <c r="B268" s="58" t="s">
        <v>282</v>
      </c>
      <c r="C268" s="53">
        <v>92.5</v>
      </c>
      <c r="D268" s="68" t="s">
        <v>330</v>
      </c>
      <c r="E268" s="112">
        <v>10.631</v>
      </c>
      <c r="F268" s="112">
        <v>11.5</v>
      </c>
      <c r="G268" s="75">
        <f t="shared" si="15"/>
        <v>0.74716619999999978</v>
      </c>
      <c r="H268" s="109">
        <f t="shared" si="14"/>
        <v>0.32823264091969911</v>
      </c>
      <c r="I268" s="92">
        <f t="shared" si="16"/>
        <v>1.0753988409196988</v>
      </c>
      <c r="J268" s="25"/>
      <c r="K268" s="38"/>
      <c r="L268" s="206"/>
      <c r="M268" s="210"/>
    </row>
    <row r="269" spans="1:13" x14ac:dyDescent="0.25">
      <c r="A269" s="45">
        <v>255</v>
      </c>
      <c r="B269" s="58" t="s">
        <v>283</v>
      </c>
      <c r="C269" s="53">
        <v>81</v>
      </c>
      <c r="D269" s="68" t="s">
        <v>330</v>
      </c>
      <c r="E269" s="112">
        <v>11.452</v>
      </c>
      <c r="F269" s="112">
        <v>11.925000000000001</v>
      </c>
      <c r="G269" s="75">
        <f t="shared" si="15"/>
        <v>0.40668540000000064</v>
      </c>
      <c r="H269" s="109">
        <f t="shared" si="14"/>
        <v>0.28742533961616895</v>
      </c>
      <c r="I269" s="92">
        <f t="shared" si="16"/>
        <v>0.69411073961616965</v>
      </c>
      <c r="J269" s="25"/>
      <c r="K269" s="38"/>
      <c r="L269" s="206"/>
      <c r="M269" s="210"/>
    </row>
    <row r="270" spans="1:13" x14ac:dyDescent="0.25">
      <c r="A270" s="45">
        <v>256</v>
      </c>
      <c r="B270" s="58" t="s">
        <v>284</v>
      </c>
      <c r="C270" s="53">
        <v>52.2</v>
      </c>
      <c r="D270" s="68" t="s">
        <v>330</v>
      </c>
      <c r="E270" s="112">
        <v>6.6420000000000003</v>
      </c>
      <c r="F270" s="112">
        <v>7.4550000000000001</v>
      </c>
      <c r="G270" s="75">
        <f t="shared" si="15"/>
        <v>0.69901739999999979</v>
      </c>
      <c r="H270" s="109">
        <f t="shared" si="14"/>
        <v>0.18522966330819779</v>
      </c>
      <c r="I270" s="92">
        <f t="shared" si="16"/>
        <v>0.88424706330819758</v>
      </c>
      <c r="J270" s="25"/>
      <c r="K270" s="38"/>
      <c r="L270" s="206"/>
      <c r="M270" s="210"/>
    </row>
    <row r="271" spans="1:13" x14ac:dyDescent="0.25">
      <c r="A271" s="45">
        <v>257</v>
      </c>
      <c r="B271" s="58" t="s">
        <v>285</v>
      </c>
      <c r="C271" s="53">
        <v>50.7</v>
      </c>
      <c r="D271" s="68" t="s">
        <v>330</v>
      </c>
      <c r="E271" s="112">
        <v>6.3440000000000003</v>
      </c>
      <c r="F271" s="112">
        <v>6.9189999999999996</v>
      </c>
      <c r="G271" s="75">
        <f t="shared" si="15"/>
        <v>0.49438499999999941</v>
      </c>
      <c r="H271" s="109">
        <f t="shared" si="14"/>
        <v>0.17990697183382429</v>
      </c>
      <c r="I271" s="92">
        <f t="shared" si="16"/>
        <v>0.67429197183382372</v>
      </c>
      <c r="J271" s="25"/>
      <c r="K271" s="38"/>
      <c r="L271" s="206"/>
      <c r="M271" s="210"/>
    </row>
    <row r="272" spans="1:13" x14ac:dyDescent="0.25">
      <c r="A272" s="45">
        <v>258</v>
      </c>
      <c r="B272" s="58" t="s">
        <v>286</v>
      </c>
      <c r="C272" s="53">
        <v>113.9</v>
      </c>
      <c r="D272" s="68" t="s">
        <v>330</v>
      </c>
      <c r="E272" s="112">
        <v>18.888000000000002</v>
      </c>
      <c r="F272" s="112">
        <v>21.027999999999999</v>
      </c>
      <c r="G272" s="75">
        <f t="shared" si="15"/>
        <v>1.8399719999999975</v>
      </c>
      <c r="H272" s="109">
        <f t="shared" si="14"/>
        <v>0.4041697059540944</v>
      </c>
      <c r="I272" s="92">
        <f t="shared" si="16"/>
        <v>2.244141705954092</v>
      </c>
      <c r="J272" s="25"/>
      <c r="K272" s="38"/>
      <c r="L272" s="206"/>
      <c r="M272" s="210"/>
    </row>
    <row r="273" spans="1:14" x14ac:dyDescent="0.25">
      <c r="A273" s="45">
        <v>259</v>
      </c>
      <c r="B273" s="58" t="s">
        <v>287</v>
      </c>
      <c r="C273" s="53">
        <v>106.9</v>
      </c>
      <c r="D273" s="68" t="s">
        <v>330</v>
      </c>
      <c r="E273" s="112">
        <v>10.776</v>
      </c>
      <c r="F273" s="112">
        <v>10.776</v>
      </c>
      <c r="G273" s="75">
        <f t="shared" si="15"/>
        <v>0</v>
      </c>
      <c r="H273" s="109">
        <f t="shared" ref="H273:H303" si="17">$G$11/$C$304*C273</f>
        <v>0.37933047907368472</v>
      </c>
      <c r="I273" s="92">
        <f t="shared" si="16"/>
        <v>0.37933047907368472</v>
      </c>
      <c r="J273" s="25"/>
      <c r="K273" s="38"/>
      <c r="L273" s="206"/>
      <c r="M273" s="210"/>
    </row>
    <row r="274" spans="1:14" x14ac:dyDescent="0.25">
      <c r="A274" s="45">
        <v>260</v>
      </c>
      <c r="B274" s="58" t="s">
        <v>288</v>
      </c>
      <c r="C274" s="53">
        <v>92.5</v>
      </c>
      <c r="D274" s="68" t="s">
        <v>330</v>
      </c>
      <c r="E274" s="112">
        <v>5.9390000000000001</v>
      </c>
      <c r="F274" s="112">
        <v>5.9390000000000001</v>
      </c>
      <c r="G274" s="75">
        <f t="shared" si="15"/>
        <v>0</v>
      </c>
      <c r="H274" s="109">
        <f t="shared" si="17"/>
        <v>0.32823264091969911</v>
      </c>
      <c r="I274" s="92">
        <f t="shared" si="16"/>
        <v>0.32823264091969911</v>
      </c>
      <c r="J274" s="25"/>
      <c r="K274" s="38"/>
      <c r="L274" s="206"/>
      <c r="M274" s="210"/>
    </row>
    <row r="275" spans="1:14" x14ac:dyDescent="0.25">
      <c r="A275" s="45">
        <v>261</v>
      </c>
      <c r="B275" s="58" t="s">
        <v>289</v>
      </c>
      <c r="C275" s="53">
        <v>80.900000000000006</v>
      </c>
      <c r="D275" s="68" t="s">
        <v>330</v>
      </c>
      <c r="E275" s="112">
        <v>14.201000000000001</v>
      </c>
      <c r="F275" s="112">
        <v>16.402000000000001</v>
      </c>
      <c r="G275" s="75">
        <f t="shared" ref="G275:G302" si="18">(F275-E275)*0.8598</f>
        <v>1.8924198000000005</v>
      </c>
      <c r="H275" s="109">
        <f t="shared" si="17"/>
        <v>0.28707049351787739</v>
      </c>
      <c r="I275" s="92">
        <f t="shared" si="16"/>
        <v>2.1794902935178779</v>
      </c>
      <c r="J275" s="25" t="s">
        <v>410</v>
      </c>
      <c r="K275" s="38"/>
      <c r="L275" s="206"/>
      <c r="M275" s="210"/>
    </row>
    <row r="276" spans="1:14" x14ac:dyDescent="0.25">
      <c r="A276" s="45">
        <v>262</v>
      </c>
      <c r="B276" s="58" t="s">
        <v>290</v>
      </c>
      <c r="C276" s="53">
        <v>52.1</v>
      </c>
      <c r="D276" s="68" t="s">
        <v>330</v>
      </c>
      <c r="E276" s="112">
        <v>2.0179999999999998</v>
      </c>
      <c r="F276" s="112">
        <v>2.0179999999999998</v>
      </c>
      <c r="G276" s="75">
        <f t="shared" si="18"/>
        <v>0</v>
      </c>
      <c r="H276" s="109">
        <f t="shared" si="17"/>
        <v>0.1848748172099062</v>
      </c>
      <c r="I276" s="92">
        <f t="shared" si="16"/>
        <v>0.1848748172099062</v>
      </c>
      <c r="J276" s="25"/>
      <c r="K276" s="38"/>
      <c r="L276" s="206"/>
      <c r="M276" s="210"/>
    </row>
    <row r="277" spans="1:14" x14ac:dyDescent="0.25">
      <c r="A277" s="45">
        <v>263</v>
      </c>
      <c r="B277" s="58" t="s">
        <v>291</v>
      </c>
      <c r="C277" s="53">
        <v>50.6</v>
      </c>
      <c r="D277" s="68" t="s">
        <v>330</v>
      </c>
      <c r="E277" s="112">
        <v>2.2050000000000001</v>
      </c>
      <c r="F277" s="112">
        <v>2.2050000000000001</v>
      </c>
      <c r="G277" s="75">
        <f t="shared" si="18"/>
        <v>0</v>
      </c>
      <c r="H277" s="109">
        <f t="shared" si="17"/>
        <v>0.17955212573553272</v>
      </c>
      <c r="I277" s="92">
        <f t="shared" si="16"/>
        <v>0.17955212573553272</v>
      </c>
      <c r="J277" s="25"/>
      <c r="K277" s="38"/>
      <c r="L277" s="206"/>
      <c r="M277" s="210"/>
    </row>
    <row r="278" spans="1:14" x14ac:dyDescent="0.25">
      <c r="A278" s="45">
        <v>264</v>
      </c>
      <c r="B278" s="58" t="s">
        <v>292</v>
      </c>
      <c r="C278" s="53">
        <v>114.3</v>
      </c>
      <c r="D278" s="68" t="s">
        <v>330</v>
      </c>
      <c r="E278" s="112">
        <v>17.998000000000001</v>
      </c>
      <c r="F278" s="112">
        <v>21.344999999999999</v>
      </c>
      <c r="G278" s="75">
        <f t="shared" si="18"/>
        <v>2.8777505999999979</v>
      </c>
      <c r="H278" s="109">
        <f t="shared" si="17"/>
        <v>0.40558909034726065</v>
      </c>
      <c r="I278" s="92">
        <f t="shared" si="16"/>
        <v>3.2833396903472587</v>
      </c>
      <c r="J278" s="25"/>
      <c r="K278" s="38"/>
      <c r="L278" s="206"/>
      <c r="M278" s="210"/>
    </row>
    <row r="279" spans="1:14" x14ac:dyDescent="0.25">
      <c r="A279" s="45">
        <v>265</v>
      </c>
      <c r="B279" s="58" t="s">
        <v>293</v>
      </c>
      <c r="C279" s="53">
        <v>107</v>
      </c>
      <c r="D279" s="68" t="s">
        <v>330</v>
      </c>
      <c r="E279" s="112">
        <v>12.648</v>
      </c>
      <c r="F279" s="112">
        <v>14.579000000000001</v>
      </c>
      <c r="G279" s="75">
        <f t="shared" si="18"/>
        <v>1.6602738000000008</v>
      </c>
      <c r="H279" s="109">
        <f t="shared" si="17"/>
        <v>0.37968532517197628</v>
      </c>
      <c r="I279" s="92">
        <f t="shared" si="16"/>
        <v>2.0399591251719773</v>
      </c>
      <c r="J279" s="25"/>
      <c r="K279" s="38"/>
      <c r="L279" s="206"/>
      <c r="M279" s="210"/>
    </row>
    <row r="280" spans="1:14" x14ac:dyDescent="0.25">
      <c r="A280" s="45">
        <v>266</v>
      </c>
      <c r="B280" s="58" t="s">
        <v>294</v>
      </c>
      <c r="C280" s="53">
        <v>92.8</v>
      </c>
      <c r="D280" s="68" t="s">
        <v>330</v>
      </c>
      <c r="E280" s="112">
        <v>12.148999999999999</v>
      </c>
      <c r="F280" s="112">
        <v>13.202</v>
      </c>
      <c r="G280" s="75">
        <f t="shared" si="18"/>
        <v>0.90536940000000077</v>
      </c>
      <c r="H280" s="109">
        <f t="shared" si="17"/>
        <v>0.3292971792145738</v>
      </c>
      <c r="I280" s="92">
        <f t="shared" si="16"/>
        <v>1.2346665792145746</v>
      </c>
      <c r="J280" s="25"/>
      <c r="K280" s="38"/>
      <c r="L280" s="206"/>
      <c r="M280" s="210"/>
    </row>
    <row r="281" spans="1:14" x14ac:dyDescent="0.25">
      <c r="A281" s="45">
        <v>267</v>
      </c>
      <c r="B281" s="58" t="s">
        <v>295</v>
      </c>
      <c r="C281" s="53">
        <v>80.3</v>
      </c>
      <c r="D281" s="68" t="s">
        <v>330</v>
      </c>
      <c r="E281" s="112">
        <v>10.715999999999999</v>
      </c>
      <c r="F281" s="112">
        <v>10.757</v>
      </c>
      <c r="G281" s="75">
        <f>(F281-E281)*0.8598</f>
        <v>3.5251800000000319E-2</v>
      </c>
      <c r="H281" s="109">
        <f t="shared" si="17"/>
        <v>0.28494141692812797</v>
      </c>
      <c r="I281" s="92">
        <f t="shared" si="16"/>
        <v>0.3201932169281283</v>
      </c>
      <c r="K281" s="25"/>
      <c r="L281" s="206"/>
      <c r="M281" s="210"/>
    </row>
    <row r="282" spans="1:14" x14ac:dyDescent="0.25">
      <c r="A282" s="45">
        <v>268</v>
      </c>
      <c r="B282" s="58" t="s">
        <v>296</v>
      </c>
      <c r="C282" s="53">
        <v>52</v>
      </c>
      <c r="D282" s="68" t="s">
        <v>330</v>
      </c>
      <c r="E282" s="112">
        <v>2.4529999999999998</v>
      </c>
      <c r="F282" s="112">
        <v>3.0190000000000001</v>
      </c>
      <c r="G282" s="75">
        <f>(F282-E282)*0.8598</f>
        <v>0.48664680000000027</v>
      </c>
      <c r="H282" s="109">
        <f t="shared" si="17"/>
        <v>0.18451997111161464</v>
      </c>
      <c r="I282" s="92">
        <f>G282+H282</f>
        <v>0.67116677111161493</v>
      </c>
      <c r="J282" s="25"/>
      <c r="K282" s="38"/>
      <c r="L282" s="206"/>
      <c r="M282" s="210"/>
    </row>
    <row r="283" spans="1:14" x14ac:dyDescent="0.25">
      <c r="A283" s="45">
        <v>269</v>
      </c>
      <c r="B283" s="58" t="s">
        <v>297</v>
      </c>
      <c r="C283" s="53">
        <v>50.4</v>
      </c>
      <c r="D283" s="68" t="s">
        <v>330</v>
      </c>
      <c r="E283" s="112">
        <v>5.8339999999999996</v>
      </c>
      <c r="F283" s="112">
        <v>6.242</v>
      </c>
      <c r="G283" s="75">
        <f t="shared" si="18"/>
        <v>0.35079840000000029</v>
      </c>
      <c r="H283" s="109">
        <f t="shared" si="17"/>
        <v>0.17884243353894957</v>
      </c>
      <c r="I283" s="92">
        <f t="shared" ref="I283:I302" si="19">G283+H283</f>
        <v>0.52964083353894986</v>
      </c>
      <c r="J283" s="25"/>
      <c r="K283" s="38"/>
      <c r="L283" s="206"/>
      <c r="M283" s="210"/>
    </row>
    <row r="284" spans="1:14" x14ac:dyDescent="0.25">
      <c r="A284" s="45">
        <v>270</v>
      </c>
      <c r="B284" s="58" t="s">
        <v>298</v>
      </c>
      <c r="C284" s="53">
        <v>113.4</v>
      </c>
      <c r="D284" s="68" t="s">
        <v>330</v>
      </c>
      <c r="E284" s="112">
        <v>12.324</v>
      </c>
      <c r="F284" s="112">
        <v>14.271000000000001</v>
      </c>
      <c r="G284" s="75">
        <f t="shared" si="18"/>
        <v>1.6740306000000009</v>
      </c>
      <c r="H284" s="109">
        <f t="shared" si="17"/>
        <v>0.40239547546263654</v>
      </c>
      <c r="I284" s="92">
        <f t="shared" si="19"/>
        <v>2.0764260754626376</v>
      </c>
      <c r="J284" s="25"/>
      <c r="K284" s="38"/>
      <c r="L284" s="206"/>
      <c r="M284" s="210"/>
      <c r="N284" s="206"/>
    </row>
    <row r="285" spans="1:14" x14ac:dyDescent="0.25">
      <c r="A285" s="45">
        <v>271</v>
      </c>
      <c r="B285" s="58" t="s">
        <v>299</v>
      </c>
      <c r="C285" s="53">
        <v>106.2</v>
      </c>
      <c r="D285" s="68" t="s">
        <v>330</v>
      </c>
      <c r="E285" s="112">
        <v>10.358000000000001</v>
      </c>
      <c r="F285" s="112">
        <v>10.819000000000001</v>
      </c>
      <c r="G285" s="75">
        <f t="shared" si="18"/>
        <v>0.39636780000000027</v>
      </c>
      <c r="H285" s="109">
        <f t="shared" si="17"/>
        <v>0.37684655638564374</v>
      </c>
      <c r="I285" s="92">
        <f t="shared" si="19"/>
        <v>0.77321435638564395</v>
      </c>
      <c r="J285" s="25"/>
      <c r="K285" s="38"/>
      <c r="L285" s="206"/>
      <c r="M285" s="210"/>
    </row>
    <row r="286" spans="1:14" x14ac:dyDescent="0.25">
      <c r="A286" s="45">
        <v>272</v>
      </c>
      <c r="B286" s="58" t="s">
        <v>300</v>
      </c>
      <c r="C286" s="53">
        <v>92.7</v>
      </c>
      <c r="D286" s="68" t="s">
        <v>330</v>
      </c>
      <c r="E286" s="112">
        <v>10.135</v>
      </c>
      <c r="F286" s="112">
        <v>10.907</v>
      </c>
      <c r="G286" s="75">
        <f t="shared" si="18"/>
        <v>0.66376560000000018</v>
      </c>
      <c r="H286" s="109">
        <f t="shared" si="17"/>
        <v>0.32894233311628229</v>
      </c>
      <c r="I286" s="92">
        <f t="shared" si="19"/>
        <v>0.99270793311628247</v>
      </c>
      <c r="J286" s="25"/>
      <c r="K286" s="38"/>
      <c r="L286" s="206"/>
      <c r="M286" s="210"/>
    </row>
    <row r="287" spans="1:14" x14ac:dyDescent="0.25">
      <c r="A287" s="45">
        <v>273</v>
      </c>
      <c r="B287" s="58" t="s">
        <v>301</v>
      </c>
      <c r="C287" s="53">
        <v>81.5</v>
      </c>
      <c r="D287" s="68" t="s">
        <v>330</v>
      </c>
      <c r="E287" s="112">
        <v>14.007999999999999</v>
      </c>
      <c r="F287" s="112">
        <v>14.859</v>
      </c>
      <c r="G287" s="75">
        <f t="shared" si="18"/>
        <v>0.73168980000000072</v>
      </c>
      <c r="H287" s="109">
        <f t="shared" si="17"/>
        <v>0.28919957010762681</v>
      </c>
      <c r="I287" s="92">
        <f t="shared" si="19"/>
        <v>1.0208893701076276</v>
      </c>
      <c r="J287" s="25"/>
      <c r="K287" s="38"/>
      <c r="L287" s="206"/>
      <c r="M287" s="210"/>
    </row>
    <row r="288" spans="1:14" x14ac:dyDescent="0.25">
      <c r="A288" s="45">
        <v>274</v>
      </c>
      <c r="B288" s="58" t="s">
        <v>302</v>
      </c>
      <c r="C288" s="53">
        <v>52</v>
      </c>
      <c r="D288" s="68" t="s">
        <v>330</v>
      </c>
      <c r="E288" s="112">
        <v>11.468999999999999</v>
      </c>
      <c r="F288" s="112">
        <v>12.912000000000001</v>
      </c>
      <c r="G288" s="75">
        <f t="shared" si="18"/>
        <v>1.2406914000000011</v>
      </c>
      <c r="H288" s="109">
        <f t="shared" si="17"/>
        <v>0.18451997111161464</v>
      </c>
      <c r="I288" s="92">
        <f t="shared" si="19"/>
        <v>1.4252113711116157</v>
      </c>
      <c r="J288" s="25"/>
      <c r="K288" s="38"/>
      <c r="L288" s="206"/>
      <c r="M288" s="210"/>
    </row>
    <row r="289" spans="1:13" x14ac:dyDescent="0.25">
      <c r="A289" s="45">
        <v>275</v>
      </c>
      <c r="B289" s="58" t="s">
        <v>303</v>
      </c>
      <c r="C289" s="53">
        <v>50.1</v>
      </c>
      <c r="D289" s="68" t="s">
        <v>330</v>
      </c>
      <c r="E289" s="112">
        <v>8.1839999999999993</v>
      </c>
      <c r="F289" s="112">
        <v>9.8119999999999994</v>
      </c>
      <c r="G289" s="75">
        <f t="shared" si="18"/>
        <v>1.3997544000000002</v>
      </c>
      <c r="H289" s="109">
        <f t="shared" si="17"/>
        <v>0.17777789524407489</v>
      </c>
      <c r="I289" s="92">
        <f t="shared" si="19"/>
        <v>1.5775322952440751</v>
      </c>
      <c r="J289" s="25"/>
      <c r="K289" s="38"/>
      <c r="L289" s="206"/>
      <c r="M289" s="210"/>
    </row>
    <row r="290" spans="1:13" x14ac:dyDescent="0.25">
      <c r="A290" s="45">
        <v>276</v>
      </c>
      <c r="B290" s="58" t="s">
        <v>304</v>
      </c>
      <c r="C290" s="53">
        <v>113.9</v>
      </c>
      <c r="D290" s="68" t="s">
        <v>330</v>
      </c>
      <c r="E290" s="112">
        <v>24.428000000000001</v>
      </c>
      <c r="F290" s="112">
        <v>25.853000000000002</v>
      </c>
      <c r="G290" s="75">
        <f t="shared" si="18"/>
        <v>1.2252150000000006</v>
      </c>
      <c r="H290" s="109">
        <f t="shared" si="17"/>
        <v>0.4041697059540944</v>
      </c>
      <c r="I290" s="92">
        <f t="shared" si="19"/>
        <v>1.6293847059540951</v>
      </c>
      <c r="J290" s="25" t="s">
        <v>345</v>
      </c>
      <c r="K290" s="38"/>
      <c r="L290" s="206"/>
      <c r="M290" s="210"/>
    </row>
    <row r="291" spans="1:13" x14ac:dyDescent="0.25">
      <c r="A291" s="98">
        <v>277</v>
      </c>
      <c r="B291" s="81" t="s">
        <v>305</v>
      </c>
      <c r="C291" s="82">
        <v>107.4</v>
      </c>
      <c r="D291" s="83" t="s">
        <v>330</v>
      </c>
      <c r="E291" s="153">
        <v>24.222999999999999</v>
      </c>
      <c r="F291" s="153">
        <v>26.5</v>
      </c>
      <c r="G291" s="84">
        <f t="shared" si="18"/>
        <v>1.9577646000000009</v>
      </c>
      <c r="H291" s="103">
        <f t="shared" si="17"/>
        <v>0.38110470956514259</v>
      </c>
      <c r="I291" s="97">
        <f t="shared" si="19"/>
        <v>2.3388693095651436</v>
      </c>
      <c r="J291" s="25"/>
      <c r="K291" s="38"/>
      <c r="L291" s="206"/>
      <c r="M291" s="210"/>
    </row>
    <row r="292" spans="1:13" x14ac:dyDescent="0.25">
      <c r="A292" s="45">
        <v>278</v>
      </c>
      <c r="B292" s="58" t="s">
        <v>306</v>
      </c>
      <c r="C292" s="53">
        <v>92.6</v>
      </c>
      <c r="D292" s="68" t="s">
        <v>330</v>
      </c>
      <c r="E292" s="112">
        <v>6.6029999999999998</v>
      </c>
      <c r="F292" s="112">
        <v>6.9859999999999998</v>
      </c>
      <c r="G292" s="75">
        <f t="shared" si="18"/>
        <v>0.32930340000000002</v>
      </c>
      <c r="H292" s="109">
        <f t="shared" si="17"/>
        <v>0.32858748701799068</v>
      </c>
      <c r="I292" s="92">
        <f t="shared" si="19"/>
        <v>0.6578908870179907</v>
      </c>
      <c r="J292" s="25"/>
      <c r="K292" s="38"/>
      <c r="L292" s="206"/>
      <c r="M292" s="210"/>
    </row>
    <row r="293" spans="1:13" x14ac:dyDescent="0.25">
      <c r="A293" s="45">
        <v>279</v>
      </c>
      <c r="B293" s="58" t="s">
        <v>307</v>
      </c>
      <c r="C293" s="53">
        <v>80.5</v>
      </c>
      <c r="D293" s="68" t="s">
        <v>330</v>
      </c>
      <c r="E293" s="112">
        <v>10.666</v>
      </c>
      <c r="F293" s="112">
        <v>11.875999999999999</v>
      </c>
      <c r="G293" s="75">
        <f t="shared" si="18"/>
        <v>1.0403579999999992</v>
      </c>
      <c r="H293" s="109">
        <f t="shared" si="17"/>
        <v>0.28565110912471114</v>
      </c>
      <c r="I293" s="92">
        <f t="shared" si="19"/>
        <v>1.3260091091247104</v>
      </c>
      <c r="J293" s="25"/>
      <c r="K293" s="38"/>
      <c r="L293" s="206"/>
      <c r="M293" s="210"/>
    </row>
    <row r="294" spans="1:13" x14ac:dyDescent="0.25">
      <c r="A294" s="45">
        <v>280</v>
      </c>
      <c r="B294" s="58" t="s">
        <v>308</v>
      </c>
      <c r="C294" s="53">
        <v>52</v>
      </c>
      <c r="D294" s="68" t="s">
        <v>330</v>
      </c>
      <c r="E294" s="112">
        <v>7.3159999999999998</v>
      </c>
      <c r="F294" s="112">
        <v>7.9290000000000003</v>
      </c>
      <c r="G294" s="75">
        <f t="shared" si="18"/>
        <v>0.52705740000000034</v>
      </c>
      <c r="H294" s="109">
        <f t="shared" si="17"/>
        <v>0.18451997111161464</v>
      </c>
      <c r="I294" s="92">
        <f t="shared" si="19"/>
        <v>0.71157737111161501</v>
      </c>
      <c r="J294" s="25"/>
      <c r="K294" s="38"/>
      <c r="L294" s="206"/>
      <c r="M294" s="210"/>
    </row>
    <row r="295" spans="1:13" x14ac:dyDescent="0.25">
      <c r="A295" s="45">
        <v>281</v>
      </c>
      <c r="B295" s="58" t="s">
        <v>309</v>
      </c>
      <c r="C295" s="53">
        <v>50.4</v>
      </c>
      <c r="D295" s="68" t="s">
        <v>330</v>
      </c>
      <c r="E295" s="112">
        <v>10.443</v>
      </c>
      <c r="F295" s="112">
        <v>11.327</v>
      </c>
      <c r="G295" s="75">
        <f t="shared" si="18"/>
        <v>0.76006320000000027</v>
      </c>
      <c r="H295" s="109">
        <f t="shared" si="17"/>
        <v>0.17884243353894957</v>
      </c>
      <c r="I295" s="92">
        <f t="shared" si="19"/>
        <v>0.93890563353894985</v>
      </c>
      <c r="J295" s="25"/>
      <c r="K295" s="38"/>
      <c r="L295" s="206"/>
      <c r="M295" s="210"/>
    </row>
    <row r="296" spans="1:13" x14ac:dyDescent="0.25">
      <c r="A296" s="45">
        <v>282</v>
      </c>
      <c r="B296" s="58" t="s">
        <v>310</v>
      </c>
      <c r="C296" s="53">
        <v>113.7</v>
      </c>
      <c r="D296" s="68" t="s">
        <v>330</v>
      </c>
      <c r="E296" s="112">
        <v>26.061</v>
      </c>
      <c r="F296" s="112">
        <v>29.413</v>
      </c>
      <c r="G296" s="75">
        <f t="shared" si="18"/>
        <v>2.8820496000000002</v>
      </c>
      <c r="H296" s="109">
        <f t="shared" si="17"/>
        <v>0.40346001375751128</v>
      </c>
      <c r="I296" s="92">
        <f t="shared" si="19"/>
        <v>3.2855096137575117</v>
      </c>
      <c r="J296" s="25"/>
      <c r="K296" s="38"/>
      <c r="L296" s="206"/>
      <c r="M296" s="210"/>
    </row>
    <row r="297" spans="1:13" x14ac:dyDescent="0.25">
      <c r="A297" s="45">
        <v>283</v>
      </c>
      <c r="B297" s="58" t="s">
        <v>311</v>
      </c>
      <c r="C297" s="53">
        <v>106.2</v>
      </c>
      <c r="D297" s="68" t="s">
        <v>330</v>
      </c>
      <c r="E297" s="112">
        <v>7.62</v>
      </c>
      <c r="F297" s="112">
        <v>8.64</v>
      </c>
      <c r="G297" s="75">
        <f t="shared" si="18"/>
        <v>0.87699600000000044</v>
      </c>
      <c r="H297" s="109">
        <f t="shared" si="17"/>
        <v>0.37684655638564374</v>
      </c>
      <c r="I297" s="92">
        <f t="shared" si="19"/>
        <v>1.2538425563856441</v>
      </c>
      <c r="J297" s="25"/>
      <c r="K297" s="38"/>
      <c r="L297" s="206"/>
      <c r="M297" s="210"/>
    </row>
    <row r="298" spans="1:13" x14ac:dyDescent="0.25">
      <c r="A298" s="45">
        <v>284</v>
      </c>
      <c r="B298" s="58" t="s">
        <v>312</v>
      </c>
      <c r="C298" s="53">
        <v>92</v>
      </c>
      <c r="D298" s="68" t="s">
        <v>330</v>
      </c>
      <c r="E298" s="112">
        <v>7.226</v>
      </c>
      <c r="F298" s="112">
        <v>7.226</v>
      </c>
      <c r="G298" s="75">
        <f t="shared" si="18"/>
        <v>0</v>
      </c>
      <c r="H298" s="109">
        <f t="shared" si="17"/>
        <v>0.32645841042824131</v>
      </c>
      <c r="I298" s="92">
        <f t="shared" si="19"/>
        <v>0.32645841042824131</v>
      </c>
      <c r="J298" s="25"/>
      <c r="K298" s="38"/>
      <c r="L298" s="206"/>
      <c r="M298" s="210"/>
    </row>
    <row r="299" spans="1:13" x14ac:dyDescent="0.25">
      <c r="A299" s="45">
        <v>285</v>
      </c>
      <c r="B299" s="58" t="s">
        <v>313</v>
      </c>
      <c r="C299" s="53">
        <v>79.7</v>
      </c>
      <c r="D299" s="68" t="s">
        <v>330</v>
      </c>
      <c r="E299" s="112">
        <v>10.452999999999999</v>
      </c>
      <c r="F299" s="112">
        <v>11.576000000000001</v>
      </c>
      <c r="G299" s="75">
        <f t="shared" si="18"/>
        <v>0.96555540000000095</v>
      </c>
      <c r="H299" s="109">
        <f t="shared" si="17"/>
        <v>0.2828123403383786</v>
      </c>
      <c r="I299" s="92">
        <f t="shared" si="19"/>
        <v>1.2483677403383795</v>
      </c>
      <c r="J299" s="25"/>
      <c r="K299" s="38"/>
      <c r="L299" s="206"/>
      <c r="M299" s="210"/>
    </row>
    <row r="300" spans="1:13" x14ac:dyDescent="0.25">
      <c r="A300" s="45">
        <v>286</v>
      </c>
      <c r="B300" s="58" t="s">
        <v>314</v>
      </c>
      <c r="C300" s="53">
        <v>51.4</v>
      </c>
      <c r="D300" s="68" t="s">
        <v>330</v>
      </c>
      <c r="E300" s="112">
        <v>6.0359999999999996</v>
      </c>
      <c r="F300" s="112">
        <v>6.49</v>
      </c>
      <c r="G300" s="75">
        <f t="shared" si="18"/>
        <v>0.39034920000000056</v>
      </c>
      <c r="H300" s="109">
        <f t="shared" si="17"/>
        <v>0.18239089452186524</v>
      </c>
      <c r="I300" s="92">
        <f>G300+H300</f>
        <v>0.57274009452186581</v>
      </c>
      <c r="J300" s="25"/>
      <c r="K300" s="38"/>
      <c r="L300" s="206"/>
      <c r="M300" s="210"/>
    </row>
    <row r="301" spans="1:13" x14ac:dyDescent="0.25">
      <c r="A301" s="45">
        <v>287</v>
      </c>
      <c r="B301" s="58" t="s">
        <v>315</v>
      </c>
      <c r="C301" s="53">
        <v>50.3</v>
      </c>
      <c r="D301" s="68" t="s">
        <v>330</v>
      </c>
      <c r="E301" s="112">
        <v>6.7679999999999998</v>
      </c>
      <c r="F301" s="112">
        <v>7.4989999999999997</v>
      </c>
      <c r="G301" s="75">
        <f t="shared" si="18"/>
        <v>0.6285137999999999</v>
      </c>
      <c r="H301" s="109">
        <f t="shared" si="17"/>
        <v>0.17848758744065801</v>
      </c>
      <c r="I301" s="92">
        <f t="shared" si="19"/>
        <v>0.80700138744065786</v>
      </c>
      <c r="J301" s="25"/>
      <c r="K301" s="38"/>
      <c r="L301" s="206"/>
      <c r="M301" s="210"/>
    </row>
    <row r="302" spans="1:13" x14ac:dyDescent="0.25">
      <c r="A302" s="45">
        <v>288</v>
      </c>
      <c r="B302" s="58" t="s">
        <v>316</v>
      </c>
      <c r="C302" s="53">
        <v>114.8</v>
      </c>
      <c r="D302" s="68" t="s">
        <v>330</v>
      </c>
      <c r="E302" s="112">
        <v>24.638999999999999</v>
      </c>
      <c r="F302" s="112">
        <v>27.265000000000001</v>
      </c>
      <c r="G302" s="75">
        <f t="shared" si="18"/>
        <v>2.2578348000000013</v>
      </c>
      <c r="H302" s="109">
        <f t="shared" si="17"/>
        <v>0.40736332083871846</v>
      </c>
      <c r="I302" s="92">
        <f t="shared" si="19"/>
        <v>2.6651981208387197</v>
      </c>
      <c r="J302" s="25" t="s">
        <v>401</v>
      </c>
      <c r="K302" s="38"/>
      <c r="L302" s="206"/>
      <c r="M302" s="210"/>
    </row>
    <row r="303" spans="1:13" x14ac:dyDescent="0.25">
      <c r="A303" s="45" t="s">
        <v>349</v>
      </c>
      <c r="B303" s="155" t="s">
        <v>332</v>
      </c>
      <c r="C303" s="156">
        <v>296.85000000000002</v>
      </c>
      <c r="D303" s="68" t="s">
        <v>330</v>
      </c>
      <c r="E303" s="154">
        <v>34.896999999999998</v>
      </c>
      <c r="F303" s="154">
        <v>38.970999999999997</v>
      </c>
      <c r="G303" s="75">
        <f>(F303-E303)*0.8598</f>
        <v>3.5028251999999984</v>
      </c>
      <c r="H303" s="109">
        <f t="shared" si="17"/>
        <v>1.0533606427785156</v>
      </c>
      <c r="I303" s="92">
        <f>G303+H303</f>
        <v>4.5561858427785138</v>
      </c>
      <c r="J303" s="25"/>
      <c r="K303" s="38"/>
      <c r="M303" s="38"/>
    </row>
    <row r="304" spans="1:13" x14ac:dyDescent="0.25">
      <c r="A304" s="336" t="s">
        <v>3</v>
      </c>
      <c r="B304" s="337"/>
      <c r="C304" s="118">
        <f>SUM(C17:C303)</f>
        <v>20466.950000000008</v>
      </c>
      <c r="D304" s="56"/>
      <c r="E304" s="145"/>
      <c r="F304" s="145"/>
      <c r="G304" s="76">
        <f>SUM(G17:G303)</f>
        <v>238.48282648571416</v>
      </c>
      <c r="H304" s="76">
        <f>SUM(H17:H303)</f>
        <v>72.62617351428581</v>
      </c>
      <c r="I304" s="76">
        <f>SUM(I17:I303)</f>
        <v>311.10900000000004</v>
      </c>
      <c r="J304" s="27"/>
      <c r="K304" s="38"/>
      <c r="M304" s="38"/>
    </row>
    <row r="305" spans="1:16" x14ac:dyDescent="0.25">
      <c r="D305" s="52"/>
      <c r="E305" s="20"/>
      <c r="G305" s="73"/>
      <c r="H305" s="27"/>
      <c r="I305" s="27"/>
      <c r="J305" s="25"/>
      <c r="K305" s="38"/>
      <c r="M305" s="38"/>
      <c r="P305" s="96"/>
    </row>
    <row r="306" spans="1:16" ht="36" x14ac:dyDescent="0.25">
      <c r="A306" s="8" t="s">
        <v>16</v>
      </c>
      <c r="B306" s="8" t="s">
        <v>1</v>
      </c>
      <c r="C306" s="8" t="s">
        <v>2</v>
      </c>
      <c r="D306" s="8" t="s">
        <v>328</v>
      </c>
      <c r="E306" s="22" t="str">
        <f>E16</f>
        <v>Показания  на 24.02.18</v>
      </c>
      <c r="F306" s="22" t="str">
        <f>F16</f>
        <v>Показания  на 24.03.18</v>
      </c>
      <c r="G306" s="74" t="s">
        <v>20</v>
      </c>
      <c r="H306" s="29" t="s">
        <v>9</v>
      </c>
      <c r="I306" s="28" t="s">
        <v>21</v>
      </c>
      <c r="J306" s="30" t="s">
        <v>363</v>
      </c>
      <c r="K306" s="38"/>
      <c r="M306" s="38"/>
      <c r="O306" s="101"/>
    </row>
    <row r="307" spans="1:16" x14ac:dyDescent="0.25">
      <c r="A307" s="209" t="s">
        <v>23</v>
      </c>
      <c r="B307" s="58" t="s">
        <v>317</v>
      </c>
      <c r="C307" s="53">
        <v>58</v>
      </c>
      <c r="D307" s="69" t="s">
        <v>330</v>
      </c>
      <c r="E307" s="153">
        <v>12.318</v>
      </c>
      <c r="F307" s="185">
        <f>12.318+0.983</f>
        <v>13.301</v>
      </c>
      <c r="G307" s="112">
        <f>2.779/163.9*C307</f>
        <v>0.98341671751067716</v>
      </c>
      <c r="H307" s="92"/>
      <c r="I307" s="112">
        <f t="shared" ref="I307:I309" si="20">G307+H307</f>
        <v>0.98341671751067716</v>
      </c>
      <c r="J307" s="30" t="s">
        <v>362</v>
      </c>
      <c r="K307" s="38"/>
      <c r="M307" s="38"/>
      <c r="O307" s="101"/>
    </row>
    <row r="308" spans="1:16" x14ac:dyDescent="0.25">
      <c r="A308" s="209" t="s">
        <v>24</v>
      </c>
      <c r="B308" s="58" t="s">
        <v>318</v>
      </c>
      <c r="C308" s="53">
        <v>105.9</v>
      </c>
      <c r="D308" s="69" t="s">
        <v>330</v>
      </c>
      <c r="E308" s="153">
        <f>21.5+1.5</f>
        <v>23</v>
      </c>
      <c r="F308" s="185">
        <f>23+1.796</f>
        <v>24.795999999999999</v>
      </c>
      <c r="G308" s="112">
        <f>2.779/163.9*C308</f>
        <v>1.7955832824893228</v>
      </c>
      <c r="H308" s="92"/>
      <c r="I308" s="112">
        <f t="shared" si="20"/>
        <v>1.7955832824893228</v>
      </c>
      <c r="J308" s="30" t="s">
        <v>392</v>
      </c>
      <c r="K308" s="39"/>
      <c r="L308" s="52"/>
      <c r="M308" s="39"/>
      <c r="N308" s="141"/>
      <c r="O308" s="142"/>
      <c r="P308" s="143"/>
    </row>
    <row r="309" spans="1:16" x14ac:dyDescent="0.25">
      <c r="A309" s="209" t="s">
        <v>25</v>
      </c>
      <c r="B309" s="58" t="s">
        <v>319</v>
      </c>
      <c r="C309" s="53">
        <v>56.3</v>
      </c>
      <c r="D309" s="69" t="s">
        <v>330</v>
      </c>
      <c r="E309" s="154">
        <v>11.606</v>
      </c>
      <c r="F309" s="186">
        <v>11.606</v>
      </c>
      <c r="G309" s="112">
        <f t="shared" ref="G309" si="21">F309-E309</f>
        <v>0</v>
      </c>
      <c r="H309" s="92"/>
      <c r="I309" s="112">
        <f t="shared" si="20"/>
        <v>0</v>
      </c>
      <c r="J309" s="25"/>
      <c r="K309" s="39"/>
      <c r="M309" s="38"/>
      <c r="O309" s="101"/>
    </row>
    <row r="310" spans="1:16" x14ac:dyDescent="0.25">
      <c r="A310" s="338" t="s">
        <v>17</v>
      </c>
      <c r="B310" s="338"/>
      <c r="C310" s="45">
        <f>SUM(C307:C309)</f>
        <v>220.2</v>
      </c>
      <c r="D310" s="13"/>
      <c r="E310" s="26">
        <f>SUM(E307:E309)</f>
        <v>46.923999999999999</v>
      </c>
      <c r="F310" s="26">
        <f>SUM(F307:F309)</f>
        <v>49.703000000000003</v>
      </c>
      <c r="G310" s="187">
        <f>SUM(G307:G309)</f>
        <v>2.7789999999999999</v>
      </c>
      <c r="H310" s="26">
        <f>SUM(H307:H309)</f>
        <v>0</v>
      </c>
      <c r="I310" s="26">
        <f>SUM(I307:I309)</f>
        <v>2.7789999999999999</v>
      </c>
      <c r="J310" s="39"/>
      <c r="O310" s="101"/>
    </row>
    <row r="311" spans="1:16" x14ac:dyDescent="0.25">
      <c r="A311" s="9"/>
      <c r="B311" s="9"/>
      <c r="C311" s="10"/>
      <c r="D311" s="11"/>
      <c r="E311" s="10"/>
      <c r="F311" s="31"/>
      <c r="G311" s="78"/>
      <c r="H311" s="32"/>
      <c r="I311" s="25"/>
      <c r="J311" s="39"/>
      <c r="O311" s="101"/>
    </row>
    <row r="312" spans="1:16" x14ac:dyDescent="0.25">
      <c r="A312" s="9"/>
      <c r="B312" s="9"/>
      <c r="C312" s="10"/>
      <c r="D312" s="11"/>
      <c r="E312" s="10"/>
      <c r="F312" s="33"/>
      <c r="G312" s="78"/>
      <c r="H312" s="32"/>
      <c r="I312" s="25"/>
      <c r="J312" s="39"/>
    </row>
    <row r="313" spans="1:16" x14ac:dyDescent="0.25">
      <c r="A313" s="47" t="s">
        <v>19</v>
      </c>
      <c r="B313" s="12"/>
      <c r="C313" s="57"/>
      <c r="D313" s="12"/>
      <c r="E313" s="12"/>
      <c r="F313" s="34"/>
      <c r="G313" s="79"/>
      <c r="H313" s="27"/>
      <c r="I313" s="25"/>
      <c r="J313" s="39"/>
    </row>
    <row r="314" spans="1:16" x14ac:dyDescent="0.25">
      <c r="G314" s="79"/>
      <c r="H314" s="27"/>
      <c r="I314" s="25"/>
      <c r="J314" s="108" t="s">
        <v>360</v>
      </c>
      <c r="K314" s="161">
        <v>43034</v>
      </c>
      <c r="M314" s="38"/>
    </row>
    <row r="315" spans="1:16" x14ac:dyDescent="0.25">
      <c r="F315" s="108">
        <v>42732</v>
      </c>
      <c r="G315" s="108">
        <v>42759</v>
      </c>
      <c r="H315" s="108">
        <v>42792</v>
      </c>
      <c r="I315" s="108">
        <v>42821</v>
      </c>
      <c r="J315" s="107"/>
      <c r="K315" s="107"/>
      <c r="L315" s="63"/>
      <c r="M315" s="102"/>
    </row>
    <row r="316" spans="1:16" x14ac:dyDescent="0.25">
      <c r="A316" s="339" t="s">
        <v>320</v>
      </c>
      <c r="B316" s="340"/>
      <c r="C316" s="66" t="s">
        <v>321</v>
      </c>
      <c r="D316" s="62"/>
      <c r="E316" s="62" t="s">
        <v>330</v>
      </c>
      <c r="F316" s="106">
        <v>15.368</v>
      </c>
      <c r="G316" s="106">
        <v>30.472000000000001</v>
      </c>
      <c r="H316" s="107" t="s">
        <v>347</v>
      </c>
      <c r="I316" s="107" t="s">
        <v>358</v>
      </c>
      <c r="J316" s="107"/>
      <c r="K316" s="107" t="s">
        <v>367</v>
      </c>
      <c r="L316" s="63"/>
      <c r="M316" s="102"/>
      <c r="P316"/>
    </row>
    <row r="317" spans="1:16" x14ac:dyDescent="0.25">
      <c r="A317" s="339" t="s">
        <v>322</v>
      </c>
      <c r="B317" s="340"/>
      <c r="C317" s="66" t="s">
        <v>323</v>
      </c>
      <c r="D317" s="62"/>
      <c r="E317" s="62" t="s">
        <v>330</v>
      </c>
      <c r="F317" s="107" t="s">
        <v>340</v>
      </c>
      <c r="G317" s="107" t="s">
        <v>343</v>
      </c>
      <c r="H317" s="107" t="s">
        <v>348</v>
      </c>
      <c r="I317" s="107" t="s">
        <v>359</v>
      </c>
      <c r="J317" s="107"/>
      <c r="K317" s="107" t="s">
        <v>365</v>
      </c>
      <c r="L317" s="63"/>
      <c r="M317" s="102"/>
      <c r="P317" s="63"/>
    </row>
    <row r="318" spans="1:16" x14ac:dyDescent="0.25">
      <c r="A318" s="64" t="s">
        <v>324</v>
      </c>
      <c r="B318" s="65"/>
      <c r="C318" s="66" t="s">
        <v>325</v>
      </c>
      <c r="D318" s="62"/>
      <c r="E318" s="62" t="s">
        <v>330</v>
      </c>
      <c r="F318" s="106">
        <v>18.023</v>
      </c>
      <c r="G318" s="106">
        <v>28.045999999999999</v>
      </c>
      <c r="H318" s="107"/>
      <c r="I318" s="107"/>
      <c r="J318" s="107"/>
      <c r="K318" s="107" t="s">
        <v>366</v>
      </c>
      <c r="L318" s="63"/>
      <c r="M318" s="102"/>
      <c r="N318" s="63"/>
      <c r="O318" s="63"/>
      <c r="P318" s="63"/>
    </row>
    <row r="319" spans="1:16" x14ac:dyDescent="0.25">
      <c r="A319" s="64" t="s">
        <v>326</v>
      </c>
      <c r="B319" s="65"/>
      <c r="C319" s="66" t="s">
        <v>327</v>
      </c>
      <c r="D319" s="62"/>
      <c r="E319" s="62" t="s">
        <v>330</v>
      </c>
      <c r="F319" s="106">
        <v>1.4710000000000001</v>
      </c>
      <c r="G319" s="106">
        <v>2.278</v>
      </c>
      <c r="H319" s="107"/>
      <c r="I319" s="107"/>
      <c r="N319" s="63"/>
      <c r="O319" s="63"/>
      <c r="P319" s="63"/>
    </row>
    <row r="320" spans="1:16" x14ac:dyDescent="0.25">
      <c r="N320" s="63"/>
      <c r="O320" s="63"/>
      <c r="P320" s="63"/>
    </row>
    <row r="321" spans="14:15" x14ac:dyDescent="0.25">
      <c r="N321" s="63"/>
      <c r="O321" s="63"/>
    </row>
  </sheetData>
  <mergeCells count="28">
    <mergeCell ref="L196:O196"/>
    <mergeCell ref="A304:B304"/>
    <mergeCell ref="A310:B310"/>
    <mergeCell ref="A316:B316"/>
    <mergeCell ref="A317:B317"/>
    <mergeCell ref="M61:U61"/>
    <mergeCell ref="A9:D9"/>
    <mergeCell ref="E9:F9"/>
    <mergeCell ref="A10:D11"/>
    <mergeCell ref="E10:F10"/>
    <mergeCell ref="E11:F11"/>
    <mergeCell ref="A12:D12"/>
    <mergeCell ref="E12:F12"/>
    <mergeCell ref="A13:D13"/>
    <mergeCell ref="E13:F13"/>
    <mergeCell ref="A14:D14"/>
    <mergeCell ref="E14:F14"/>
    <mergeCell ref="O17:P17"/>
    <mergeCell ref="A1:J1"/>
    <mergeCell ref="A3:J3"/>
    <mergeCell ref="A5:G5"/>
    <mergeCell ref="I5:J9"/>
    <mergeCell ref="A6:D6"/>
    <mergeCell ref="E6:F6"/>
    <mergeCell ref="A7:D7"/>
    <mergeCell ref="E7:F7"/>
    <mergeCell ref="A8:D8"/>
    <mergeCell ref="E8:F8"/>
  </mergeCells>
  <pageMargins left="0.23622047244094491" right="0.23622047244094491" top="0" bottom="0" header="0.31496062992125984" footer="0.31496062992125984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03"/>
  <sheetViews>
    <sheetView tabSelected="1" workbookViewId="0">
      <selection activeCell="J302" sqref="J302"/>
    </sheetView>
  </sheetViews>
  <sheetFormatPr defaultRowHeight="15" x14ac:dyDescent="0.25"/>
  <cols>
    <col min="1" max="1" width="6.7109375" style="236" customWidth="1"/>
    <col min="2" max="2" width="17" style="236" customWidth="1"/>
    <col min="3" max="8" width="9.140625" style="236"/>
    <col min="9" max="9" width="10.85546875" style="236" customWidth="1"/>
    <col min="10" max="16384" width="9.140625" style="236"/>
  </cols>
  <sheetData>
    <row r="1" spans="1:11" ht="20.25" x14ac:dyDescent="0.3">
      <c r="A1" s="344" t="s">
        <v>10</v>
      </c>
      <c r="B1" s="344"/>
      <c r="C1" s="344"/>
      <c r="D1" s="344"/>
      <c r="E1" s="344"/>
      <c r="F1" s="344"/>
      <c r="G1" s="344"/>
      <c r="H1" s="344"/>
      <c r="I1" s="344"/>
      <c r="J1" s="344"/>
      <c r="K1" s="235"/>
    </row>
    <row r="2" spans="1:11" ht="20.25" x14ac:dyDescent="0.3">
      <c r="A2" s="237"/>
      <c r="B2" s="305"/>
      <c r="C2" s="305"/>
      <c r="D2" s="305"/>
      <c r="E2" s="305"/>
      <c r="F2" s="305"/>
      <c r="G2" s="218"/>
      <c r="H2" s="219"/>
      <c r="I2" s="305"/>
      <c r="J2" s="238"/>
      <c r="K2" s="305"/>
    </row>
    <row r="3" spans="1:11" ht="37.5" customHeight="1" x14ac:dyDescent="0.25">
      <c r="A3" s="345" t="s">
        <v>438</v>
      </c>
      <c r="B3" s="345"/>
      <c r="C3" s="345"/>
      <c r="D3" s="345"/>
      <c r="E3" s="345"/>
      <c r="F3" s="345"/>
      <c r="G3" s="345"/>
      <c r="H3" s="345"/>
      <c r="I3" s="345"/>
      <c r="J3" s="345"/>
      <c r="K3" s="220"/>
    </row>
    <row r="4" spans="1:11" ht="18.75" x14ac:dyDescent="0.25">
      <c r="A4" s="221"/>
      <c r="B4" s="221"/>
      <c r="C4" s="221"/>
      <c r="D4" s="221"/>
      <c r="E4" s="221"/>
      <c r="F4" s="221"/>
      <c r="G4" s="222"/>
      <c r="H4" s="221"/>
      <c r="I4" s="221"/>
      <c r="J4" s="240"/>
      <c r="K4" s="221"/>
    </row>
    <row r="5" spans="1:11" ht="18.75" x14ac:dyDescent="0.25">
      <c r="A5" s="346" t="s">
        <v>11</v>
      </c>
      <c r="B5" s="347"/>
      <c r="C5" s="347"/>
      <c r="D5" s="347"/>
      <c r="E5" s="347"/>
      <c r="F5" s="347"/>
      <c r="G5" s="348"/>
      <c r="H5" s="223"/>
      <c r="I5" s="349" t="s">
        <v>15</v>
      </c>
      <c r="J5" s="350"/>
      <c r="K5" s="221"/>
    </row>
    <row r="6" spans="1:11" ht="72" x14ac:dyDescent="0.25">
      <c r="A6" s="355" t="s">
        <v>4</v>
      </c>
      <c r="B6" s="355"/>
      <c r="C6" s="355"/>
      <c r="D6" s="355"/>
      <c r="E6" s="355" t="s">
        <v>5</v>
      </c>
      <c r="F6" s="355"/>
      <c r="G6" s="224" t="s">
        <v>439</v>
      </c>
      <c r="H6" s="306"/>
      <c r="I6" s="351"/>
      <c r="J6" s="352"/>
      <c r="K6" s="221"/>
    </row>
    <row r="7" spans="1:11" ht="18.75" x14ac:dyDescent="0.25">
      <c r="A7" s="356" t="s">
        <v>26</v>
      </c>
      <c r="B7" s="356"/>
      <c r="C7" s="356"/>
      <c r="D7" s="356"/>
      <c r="E7" s="355" t="s">
        <v>6</v>
      </c>
      <c r="F7" s="355"/>
      <c r="G7" s="49"/>
      <c r="H7" s="226"/>
      <c r="I7" s="351"/>
      <c r="J7" s="352"/>
      <c r="K7" s="221"/>
    </row>
    <row r="8" spans="1:11" ht="18.75" x14ac:dyDescent="0.25">
      <c r="A8" s="357" t="s">
        <v>7</v>
      </c>
      <c r="B8" s="358"/>
      <c r="C8" s="358"/>
      <c r="D8" s="359"/>
      <c r="E8" s="355"/>
      <c r="F8" s="355"/>
      <c r="G8" s="49"/>
      <c r="H8" s="226"/>
      <c r="I8" s="351"/>
      <c r="J8" s="352"/>
      <c r="K8" s="221"/>
    </row>
    <row r="9" spans="1:11" ht="18.75" x14ac:dyDescent="0.25">
      <c r="A9" s="356" t="s">
        <v>27</v>
      </c>
      <c r="B9" s="356"/>
      <c r="C9" s="356"/>
      <c r="D9" s="356"/>
      <c r="E9" s="355" t="s">
        <v>8</v>
      </c>
      <c r="F9" s="355"/>
      <c r="G9" s="49">
        <v>246.07300000000001</v>
      </c>
      <c r="H9" s="226"/>
      <c r="I9" s="353"/>
      <c r="J9" s="354"/>
      <c r="K9" s="221"/>
    </row>
    <row r="10" spans="1:11" ht="18.75" x14ac:dyDescent="0.25">
      <c r="A10" s="360" t="s">
        <v>7</v>
      </c>
      <c r="B10" s="361"/>
      <c r="C10" s="361"/>
      <c r="D10" s="362"/>
      <c r="E10" s="355" t="s">
        <v>12</v>
      </c>
      <c r="F10" s="355"/>
      <c r="G10" s="99">
        <f>G303</f>
        <v>213.40007060000005</v>
      </c>
      <c r="H10" s="226"/>
      <c r="I10" s="241"/>
      <c r="J10" s="242"/>
      <c r="K10" s="221"/>
    </row>
    <row r="11" spans="1:11" ht="18.75" x14ac:dyDescent="0.25">
      <c r="A11" s="363"/>
      <c r="B11" s="364"/>
      <c r="C11" s="364"/>
      <c r="D11" s="365"/>
      <c r="E11" s="355" t="s">
        <v>13</v>
      </c>
      <c r="F11" s="355"/>
      <c r="G11" s="99">
        <f>G9-G10</f>
        <v>32.672929399999958</v>
      </c>
      <c r="H11" s="226"/>
      <c r="I11" s="243" t="s">
        <v>335</v>
      </c>
      <c r="J11" s="242"/>
      <c r="K11" s="221"/>
    </row>
    <row r="12" spans="1:11" ht="18.75" x14ac:dyDescent="0.25">
      <c r="A12" s="356" t="s">
        <v>30</v>
      </c>
      <c r="B12" s="356"/>
      <c r="C12" s="356"/>
      <c r="D12" s="356"/>
      <c r="E12" s="346" t="s">
        <v>28</v>
      </c>
      <c r="F12" s="348"/>
      <c r="G12" s="227"/>
      <c r="H12" s="226"/>
      <c r="I12" s="243" t="s">
        <v>334</v>
      </c>
      <c r="J12" s="242"/>
      <c r="K12" s="221"/>
    </row>
    <row r="13" spans="1:11" x14ac:dyDescent="0.25">
      <c r="A13" s="356" t="s">
        <v>31</v>
      </c>
      <c r="B13" s="356"/>
      <c r="C13" s="356"/>
      <c r="D13" s="356"/>
      <c r="E13" s="346" t="s">
        <v>29</v>
      </c>
      <c r="F13" s="348"/>
      <c r="G13" s="48"/>
      <c r="H13" s="228"/>
      <c r="I13" s="25"/>
      <c r="J13" s="244"/>
      <c r="K13" s="25"/>
    </row>
    <row r="14" spans="1:11" x14ac:dyDescent="0.25">
      <c r="A14" s="356"/>
      <c r="B14" s="356"/>
      <c r="C14" s="356"/>
      <c r="D14" s="356"/>
      <c r="E14" s="355" t="s">
        <v>14</v>
      </c>
      <c r="F14" s="355"/>
      <c r="G14" s="49"/>
      <c r="H14" s="226"/>
      <c r="I14" s="243" t="s">
        <v>433</v>
      </c>
      <c r="J14" s="243"/>
      <c r="K14" s="243"/>
    </row>
    <row r="15" spans="1:11" x14ac:dyDescent="0.25">
      <c r="A15" s="246"/>
      <c r="B15" s="25"/>
      <c r="C15" s="25"/>
      <c r="D15" s="25"/>
      <c r="E15" s="25"/>
      <c r="F15" s="25"/>
      <c r="G15" s="229"/>
      <c r="H15" s="25"/>
      <c r="I15" s="25"/>
      <c r="J15" s="244"/>
      <c r="K15" s="25"/>
    </row>
    <row r="16" spans="1:11" ht="38.25" x14ac:dyDescent="0.25">
      <c r="A16" s="132" t="s">
        <v>0</v>
      </c>
      <c r="B16" s="133" t="s">
        <v>1</v>
      </c>
      <c r="C16" s="132" t="s">
        <v>2</v>
      </c>
      <c r="D16" s="132" t="s">
        <v>328</v>
      </c>
      <c r="E16" s="22" t="s">
        <v>437</v>
      </c>
      <c r="F16" s="22" t="s">
        <v>440</v>
      </c>
      <c r="G16" s="74" t="s">
        <v>18</v>
      </c>
      <c r="H16" s="230" t="s">
        <v>9</v>
      </c>
      <c r="I16" s="231" t="s">
        <v>21</v>
      </c>
      <c r="J16" s="25"/>
      <c r="K16" s="244"/>
    </row>
    <row r="17" spans="1:11" x14ac:dyDescent="0.25">
      <c r="A17" s="136">
        <v>1</v>
      </c>
      <c r="B17" s="58" t="s">
        <v>32</v>
      </c>
      <c r="C17" s="53">
        <v>64.3</v>
      </c>
      <c r="D17" s="68" t="s">
        <v>330</v>
      </c>
      <c r="E17" s="112">
        <v>16.353000000000002</v>
      </c>
      <c r="F17" s="112">
        <v>17.428999999999998</v>
      </c>
      <c r="G17" s="92">
        <f>(F17-E17)*0.8598</f>
        <v>0.92514479999999744</v>
      </c>
      <c r="H17" s="109">
        <f>$G$11/$C$303*C17</f>
        <v>0.10264691907783018</v>
      </c>
      <c r="I17" s="92">
        <f t="shared" ref="I17:I80" si="0">G17+H17</f>
        <v>1.0277917190778276</v>
      </c>
      <c r="J17" s="25"/>
      <c r="K17" s="244"/>
    </row>
    <row r="18" spans="1:11" x14ac:dyDescent="0.25">
      <c r="A18" s="136">
        <v>2</v>
      </c>
      <c r="B18" s="58" t="s">
        <v>33</v>
      </c>
      <c r="C18" s="59">
        <v>43.1</v>
      </c>
      <c r="D18" s="68" t="s">
        <v>330</v>
      </c>
      <c r="E18" s="112">
        <v>32.704000000000001</v>
      </c>
      <c r="F18" s="112">
        <v>33.918999999999997</v>
      </c>
      <c r="G18" s="92">
        <f t="shared" ref="G18:G80" si="1">(F18-E18)*0.8598</f>
        <v>1.0446569999999968</v>
      </c>
      <c r="H18" s="109">
        <f t="shared" ref="H18:H81" si="2">$G$11/$C$303*C18</f>
        <v>6.8803766909089903E-2</v>
      </c>
      <c r="I18" s="92">
        <f t="shared" si="0"/>
        <v>1.1134607669090868</v>
      </c>
      <c r="J18" s="25"/>
      <c r="K18" s="244"/>
    </row>
    <row r="19" spans="1:11" x14ac:dyDescent="0.25">
      <c r="A19" s="136">
        <v>3</v>
      </c>
      <c r="B19" s="58" t="s">
        <v>34</v>
      </c>
      <c r="C19" s="59">
        <v>45.1</v>
      </c>
      <c r="D19" s="68" t="s">
        <v>330</v>
      </c>
      <c r="E19" s="112">
        <v>23.824999999999999</v>
      </c>
      <c r="F19" s="112">
        <v>25.132000000000001</v>
      </c>
      <c r="G19" s="92">
        <f t="shared" si="1"/>
        <v>1.1237586000000019</v>
      </c>
      <c r="H19" s="109">
        <f t="shared" si="2"/>
        <v>7.1996517113688041E-2</v>
      </c>
      <c r="I19" s="92">
        <f t="shared" si="0"/>
        <v>1.19575511711369</v>
      </c>
      <c r="J19" s="25"/>
      <c r="K19" s="244"/>
    </row>
    <row r="20" spans="1:11" x14ac:dyDescent="0.25">
      <c r="A20" s="136">
        <v>4</v>
      </c>
      <c r="B20" s="58" t="s">
        <v>35</v>
      </c>
      <c r="C20" s="59">
        <v>69.900000000000006</v>
      </c>
      <c r="D20" s="68" t="s">
        <v>330</v>
      </c>
      <c r="E20" s="112">
        <v>59.578000000000003</v>
      </c>
      <c r="F20" s="112">
        <v>61.752000000000002</v>
      </c>
      <c r="G20" s="92">
        <f>(F20-E20)*0.8598</f>
        <v>1.8692051999999997</v>
      </c>
      <c r="H20" s="109">
        <f t="shared" si="2"/>
        <v>0.11158661965070499</v>
      </c>
      <c r="I20" s="92">
        <f t="shared" si="0"/>
        <v>1.9807918196507046</v>
      </c>
      <c r="J20" s="25"/>
      <c r="K20" s="244"/>
    </row>
    <row r="21" spans="1:11" x14ac:dyDescent="0.25">
      <c r="A21" s="136">
        <v>5</v>
      </c>
      <c r="B21" s="58" t="s">
        <v>36</v>
      </c>
      <c r="C21" s="53">
        <v>64.400000000000006</v>
      </c>
      <c r="D21" s="68" t="s">
        <v>330</v>
      </c>
      <c r="E21" s="112">
        <v>26.675000000000001</v>
      </c>
      <c r="F21" s="112">
        <v>27.8</v>
      </c>
      <c r="G21" s="92">
        <f t="shared" si="1"/>
        <v>0.967275</v>
      </c>
      <c r="H21" s="109">
        <f t="shared" si="2"/>
        <v>0.10280655658806009</v>
      </c>
      <c r="I21" s="92">
        <f t="shared" si="0"/>
        <v>1.0700815565880601</v>
      </c>
      <c r="J21" s="25"/>
      <c r="K21" s="244"/>
    </row>
    <row r="22" spans="1:11" x14ac:dyDescent="0.25">
      <c r="A22" s="136">
        <v>6</v>
      </c>
      <c r="B22" s="58" t="s">
        <v>37</v>
      </c>
      <c r="C22" s="53">
        <v>42.9</v>
      </c>
      <c r="D22" s="68" t="s">
        <v>330</v>
      </c>
      <c r="E22" s="112">
        <v>11.603999999999999</v>
      </c>
      <c r="F22" s="112">
        <v>11.936</v>
      </c>
      <c r="G22" s="92">
        <f t="shared" si="1"/>
        <v>0.28545360000000064</v>
      </c>
      <c r="H22" s="109">
        <f t="shared" si="2"/>
        <v>6.8484491888630095E-2</v>
      </c>
      <c r="I22" s="92">
        <f t="shared" si="0"/>
        <v>0.35393809188863073</v>
      </c>
      <c r="J22" s="25"/>
      <c r="K22" s="244"/>
    </row>
    <row r="23" spans="1:11" x14ac:dyDescent="0.25">
      <c r="A23" s="136">
        <v>7</v>
      </c>
      <c r="B23" s="58" t="s">
        <v>38</v>
      </c>
      <c r="C23" s="53">
        <v>44.6</v>
      </c>
      <c r="D23" s="68" t="s">
        <v>330</v>
      </c>
      <c r="E23" s="112">
        <v>16.501000000000001</v>
      </c>
      <c r="F23" s="112">
        <v>17.498999999999999</v>
      </c>
      <c r="G23" s="92">
        <f t="shared" si="1"/>
        <v>0.85808039999999786</v>
      </c>
      <c r="H23" s="109">
        <f t="shared" si="2"/>
        <v>7.1198329562538507E-2</v>
      </c>
      <c r="I23" s="92">
        <f t="shared" si="0"/>
        <v>0.92927872956253632</v>
      </c>
      <c r="J23" s="25"/>
      <c r="K23" s="244"/>
    </row>
    <row r="24" spans="1:11" x14ac:dyDescent="0.25">
      <c r="A24" s="136">
        <v>8</v>
      </c>
      <c r="B24" s="58" t="s">
        <v>39</v>
      </c>
      <c r="C24" s="53">
        <v>69.900000000000006</v>
      </c>
      <c r="D24" s="68" t="s">
        <v>330</v>
      </c>
      <c r="E24" s="112">
        <v>15.016</v>
      </c>
      <c r="F24" s="112">
        <v>15.811999999999999</v>
      </c>
      <c r="G24" s="92">
        <f t="shared" si="1"/>
        <v>0.68440079999999948</v>
      </c>
      <c r="H24" s="109">
        <f t="shared" si="2"/>
        <v>0.11158661965070499</v>
      </c>
      <c r="I24" s="92">
        <f t="shared" si="0"/>
        <v>0.79598741965070441</v>
      </c>
      <c r="J24" s="25"/>
      <c r="K24" s="244"/>
    </row>
    <row r="25" spans="1:11" x14ac:dyDescent="0.25">
      <c r="A25" s="136">
        <v>9</v>
      </c>
      <c r="B25" s="58" t="s">
        <v>40</v>
      </c>
      <c r="C25" s="53">
        <v>64.2</v>
      </c>
      <c r="D25" s="68" t="s">
        <v>330</v>
      </c>
      <c r="E25" s="112">
        <v>20.216000000000001</v>
      </c>
      <c r="F25" s="112">
        <v>21.140999999999998</v>
      </c>
      <c r="G25" s="92">
        <f t="shared" si="1"/>
        <v>0.79531499999999755</v>
      </c>
      <c r="H25" s="109">
        <f t="shared" si="2"/>
        <v>0.10248728156760029</v>
      </c>
      <c r="I25" s="92">
        <f t="shared" si="0"/>
        <v>0.89780228156759789</v>
      </c>
      <c r="J25" s="25"/>
      <c r="K25" s="244"/>
    </row>
    <row r="26" spans="1:11" x14ac:dyDescent="0.25">
      <c r="A26" s="136">
        <v>10</v>
      </c>
      <c r="B26" s="58" t="s">
        <v>41</v>
      </c>
      <c r="C26" s="53">
        <v>42.6</v>
      </c>
      <c r="D26" s="68" t="s">
        <v>330</v>
      </c>
      <c r="E26" s="112">
        <v>14.901999999999999</v>
      </c>
      <c r="F26" s="112">
        <v>15.694000000000001</v>
      </c>
      <c r="G26" s="92">
        <f t="shared" si="1"/>
        <v>0.68096160000000139</v>
      </c>
      <c r="H26" s="109">
        <f t="shared" si="2"/>
        <v>6.8005579357940368E-2</v>
      </c>
      <c r="I26" s="92">
        <f t="shared" si="0"/>
        <v>0.74896717935794177</v>
      </c>
      <c r="J26" s="25"/>
      <c r="K26" s="244"/>
    </row>
    <row r="27" spans="1:11" x14ac:dyDescent="0.25">
      <c r="A27" s="136">
        <v>11</v>
      </c>
      <c r="B27" s="58" t="s">
        <v>42</v>
      </c>
      <c r="C27" s="53">
        <v>44.6</v>
      </c>
      <c r="D27" s="68" t="s">
        <v>330</v>
      </c>
      <c r="E27" s="112">
        <v>20.902999999999999</v>
      </c>
      <c r="F27" s="112">
        <v>22.091000000000001</v>
      </c>
      <c r="G27" s="92">
        <f t="shared" si="1"/>
        <v>1.021442400000002</v>
      </c>
      <c r="H27" s="109">
        <f t="shared" si="2"/>
        <v>7.1198329562538507E-2</v>
      </c>
      <c r="I27" s="92">
        <f t="shared" si="0"/>
        <v>1.0926407295625404</v>
      </c>
      <c r="J27" s="25"/>
      <c r="K27" s="244"/>
    </row>
    <row r="28" spans="1:11" x14ac:dyDescent="0.25">
      <c r="A28" s="136">
        <v>12</v>
      </c>
      <c r="B28" s="58" t="s">
        <v>43</v>
      </c>
      <c r="C28" s="53">
        <v>69.900000000000006</v>
      </c>
      <c r="D28" s="68" t="s">
        <v>330</v>
      </c>
      <c r="E28" s="112">
        <v>27.905999999999999</v>
      </c>
      <c r="F28" s="112">
        <v>29.337</v>
      </c>
      <c r="G28" s="92">
        <f t="shared" si="1"/>
        <v>1.2303738000000009</v>
      </c>
      <c r="H28" s="109">
        <f t="shared" si="2"/>
        <v>0.11158661965070499</v>
      </c>
      <c r="I28" s="92">
        <f t="shared" si="0"/>
        <v>1.3419604196507058</v>
      </c>
      <c r="J28" s="25"/>
      <c r="K28" s="244"/>
    </row>
    <row r="29" spans="1:11" x14ac:dyDescent="0.25">
      <c r="A29" s="136">
        <v>13</v>
      </c>
      <c r="B29" s="58" t="s">
        <v>44</v>
      </c>
      <c r="C29" s="53">
        <v>64.900000000000006</v>
      </c>
      <c r="D29" s="68" t="s">
        <v>330</v>
      </c>
      <c r="E29" s="112">
        <v>28.638000000000002</v>
      </c>
      <c r="F29" s="112">
        <v>29.791</v>
      </c>
      <c r="G29" s="92">
        <f t="shared" si="1"/>
        <v>0.99134939999999894</v>
      </c>
      <c r="H29" s="109">
        <f t="shared" si="2"/>
        <v>0.10360474413920963</v>
      </c>
      <c r="I29" s="92">
        <f t="shared" si="0"/>
        <v>1.0949541441392086</v>
      </c>
      <c r="J29" s="25"/>
      <c r="K29" s="244"/>
    </row>
    <row r="30" spans="1:11" x14ac:dyDescent="0.25">
      <c r="A30" s="136">
        <v>14</v>
      </c>
      <c r="B30" s="58" t="s">
        <v>45</v>
      </c>
      <c r="C30" s="53">
        <v>42.4</v>
      </c>
      <c r="D30" s="68" t="s">
        <v>330</v>
      </c>
      <c r="E30" s="112">
        <v>11.693</v>
      </c>
      <c r="F30" s="112">
        <v>12.212999999999999</v>
      </c>
      <c r="G30" s="92">
        <f t="shared" si="1"/>
        <v>0.44709599999999966</v>
      </c>
      <c r="H30" s="109">
        <f t="shared" si="2"/>
        <v>6.768630433748056E-2</v>
      </c>
      <c r="I30" s="92">
        <f t="shared" si="0"/>
        <v>0.51478230433748018</v>
      </c>
      <c r="J30" s="25"/>
      <c r="K30" s="244"/>
    </row>
    <row r="31" spans="1:11" x14ac:dyDescent="0.25">
      <c r="A31" s="136">
        <v>15</v>
      </c>
      <c r="B31" s="58" t="s">
        <v>46</v>
      </c>
      <c r="C31" s="53">
        <v>45</v>
      </c>
      <c r="D31" s="68" t="s">
        <v>330</v>
      </c>
      <c r="E31" s="112">
        <v>10.952</v>
      </c>
      <c r="F31" s="112">
        <v>11.407999999999999</v>
      </c>
      <c r="G31" s="92">
        <f t="shared" si="1"/>
        <v>0.39206879999999961</v>
      </c>
      <c r="H31" s="109">
        <f t="shared" si="2"/>
        <v>7.1836879603458137E-2</v>
      </c>
      <c r="I31" s="92">
        <f t="shared" si="0"/>
        <v>0.46390567960345774</v>
      </c>
      <c r="J31" s="25"/>
      <c r="K31" s="244"/>
    </row>
    <row r="32" spans="1:11" x14ac:dyDescent="0.25">
      <c r="A32" s="136">
        <v>16</v>
      </c>
      <c r="B32" s="58" t="s">
        <v>47</v>
      </c>
      <c r="C32" s="53">
        <v>70</v>
      </c>
      <c r="D32" s="68" t="s">
        <v>330</v>
      </c>
      <c r="E32" s="112">
        <v>23.675000000000001</v>
      </c>
      <c r="F32" s="112">
        <v>25.155000000000001</v>
      </c>
      <c r="G32" s="92">
        <f t="shared" si="1"/>
        <v>1.2725040000000003</v>
      </c>
      <c r="H32" s="109">
        <f t="shared" si="2"/>
        <v>0.11174625716093488</v>
      </c>
      <c r="I32" s="92">
        <f t="shared" si="0"/>
        <v>1.3842502571609352</v>
      </c>
      <c r="J32" s="25"/>
      <c r="K32" s="244"/>
    </row>
    <row r="33" spans="1:11" x14ac:dyDescent="0.25">
      <c r="A33" s="136">
        <v>17</v>
      </c>
      <c r="B33" s="58" t="s">
        <v>48</v>
      </c>
      <c r="C33" s="53">
        <v>64.599999999999994</v>
      </c>
      <c r="D33" s="68" t="s">
        <v>330</v>
      </c>
      <c r="E33" s="112">
        <v>24.151</v>
      </c>
      <c r="F33" s="112">
        <v>25.97</v>
      </c>
      <c r="G33" s="92">
        <f t="shared" si="1"/>
        <v>1.5639761999999993</v>
      </c>
      <c r="H33" s="109">
        <f t="shared" si="2"/>
        <v>0.1031258316085199</v>
      </c>
      <c r="I33" s="92">
        <f t="shared" si="0"/>
        <v>1.6671020316085192</v>
      </c>
      <c r="J33" s="25"/>
      <c r="K33" s="244"/>
    </row>
    <row r="34" spans="1:11" x14ac:dyDescent="0.25">
      <c r="A34" s="136">
        <v>18</v>
      </c>
      <c r="B34" s="58" t="s">
        <v>49</v>
      </c>
      <c r="C34" s="53">
        <v>42.5</v>
      </c>
      <c r="D34" s="68" t="s">
        <v>330</v>
      </c>
      <c r="E34" s="112">
        <v>15.98</v>
      </c>
      <c r="F34" s="112">
        <v>16.704999999999998</v>
      </c>
      <c r="G34" s="92">
        <f t="shared" si="1"/>
        <v>0.62335499999999822</v>
      </c>
      <c r="H34" s="109">
        <f t="shared" si="2"/>
        <v>6.7845941847710464E-2</v>
      </c>
      <c r="I34" s="92">
        <f t="shared" si="0"/>
        <v>0.69120094184770864</v>
      </c>
      <c r="J34" s="25"/>
      <c r="K34" s="244"/>
    </row>
    <row r="35" spans="1:11" x14ac:dyDescent="0.25">
      <c r="A35" s="136">
        <v>19</v>
      </c>
      <c r="B35" s="58" t="s">
        <v>50</v>
      </c>
      <c r="C35" s="53">
        <v>44.6</v>
      </c>
      <c r="D35" s="68" t="s">
        <v>330</v>
      </c>
      <c r="E35" s="112">
        <v>7.3369999999999997</v>
      </c>
      <c r="F35" s="112">
        <v>7.5650000000000004</v>
      </c>
      <c r="G35" s="92">
        <f t="shared" si="1"/>
        <v>0.19603440000000055</v>
      </c>
      <c r="H35" s="109">
        <f t="shared" si="2"/>
        <v>7.1198329562538507E-2</v>
      </c>
      <c r="I35" s="92">
        <f t="shared" si="0"/>
        <v>0.26723272956253907</v>
      </c>
      <c r="J35" s="25"/>
      <c r="K35" s="244"/>
    </row>
    <row r="36" spans="1:11" x14ac:dyDescent="0.25">
      <c r="A36" s="136">
        <v>20</v>
      </c>
      <c r="B36" s="58" t="s">
        <v>51</v>
      </c>
      <c r="C36" s="53">
        <v>69.7</v>
      </c>
      <c r="D36" s="68" t="s">
        <v>330</v>
      </c>
      <c r="E36" s="112">
        <v>17.821000000000002</v>
      </c>
      <c r="F36" s="112">
        <v>18.966000000000001</v>
      </c>
      <c r="G36" s="92">
        <f t="shared" si="1"/>
        <v>0.98447099999999965</v>
      </c>
      <c r="H36" s="109">
        <f t="shared" si="2"/>
        <v>0.11126734463024517</v>
      </c>
      <c r="I36" s="92">
        <f t="shared" si="0"/>
        <v>1.0957383446302449</v>
      </c>
      <c r="J36" s="25"/>
      <c r="K36" s="244"/>
    </row>
    <row r="37" spans="1:11" x14ac:dyDescent="0.25">
      <c r="A37" s="136">
        <v>21</v>
      </c>
      <c r="B37" s="58" t="s">
        <v>52</v>
      </c>
      <c r="C37" s="53">
        <v>64.2</v>
      </c>
      <c r="D37" s="68" t="s">
        <v>330</v>
      </c>
      <c r="E37" s="112">
        <v>32.293999999999997</v>
      </c>
      <c r="F37" s="112">
        <v>33.956000000000003</v>
      </c>
      <c r="G37" s="92">
        <f t="shared" si="1"/>
        <v>1.4289876000000052</v>
      </c>
      <c r="H37" s="109">
        <f t="shared" si="2"/>
        <v>0.10248728156760029</v>
      </c>
      <c r="I37" s="92">
        <f t="shared" si="0"/>
        <v>1.5314748815676056</v>
      </c>
      <c r="J37" s="25"/>
      <c r="K37" s="244"/>
    </row>
    <row r="38" spans="1:11" x14ac:dyDescent="0.25">
      <c r="A38" s="136">
        <v>22</v>
      </c>
      <c r="B38" s="58" t="s">
        <v>53</v>
      </c>
      <c r="C38" s="53">
        <v>42.3</v>
      </c>
      <c r="D38" s="68" t="s">
        <v>330</v>
      </c>
      <c r="E38" s="112">
        <v>12.596</v>
      </c>
      <c r="F38" s="112">
        <v>13.423</v>
      </c>
      <c r="G38" s="92">
        <f t="shared" si="1"/>
        <v>0.71105459999999998</v>
      </c>
      <c r="H38" s="109">
        <f t="shared" si="2"/>
        <v>6.7526666827250642E-2</v>
      </c>
      <c r="I38" s="92">
        <f t="shared" si="0"/>
        <v>0.7785812668272506</v>
      </c>
      <c r="J38" s="25"/>
      <c r="K38" s="244"/>
    </row>
    <row r="39" spans="1:11" x14ac:dyDescent="0.25">
      <c r="A39" s="136">
        <v>23</v>
      </c>
      <c r="B39" s="58" t="s">
        <v>54</v>
      </c>
      <c r="C39" s="53">
        <v>44.5</v>
      </c>
      <c r="D39" s="68" t="s">
        <v>330</v>
      </c>
      <c r="E39" s="112">
        <v>13.661</v>
      </c>
      <c r="F39" s="112">
        <v>14.35</v>
      </c>
      <c r="G39" s="92">
        <f t="shared" si="1"/>
        <v>0.5924022000000001</v>
      </c>
      <c r="H39" s="109">
        <f t="shared" si="2"/>
        <v>7.1038692052308602E-2</v>
      </c>
      <c r="I39" s="92">
        <f t="shared" si="0"/>
        <v>0.66344089205230872</v>
      </c>
      <c r="J39" s="244"/>
      <c r="K39" s="25"/>
    </row>
    <row r="40" spans="1:11" x14ac:dyDescent="0.25">
      <c r="A40" s="136">
        <v>24</v>
      </c>
      <c r="B40" s="58" t="s">
        <v>55</v>
      </c>
      <c r="C40" s="53">
        <v>69.400000000000006</v>
      </c>
      <c r="D40" s="68" t="s">
        <v>330</v>
      </c>
      <c r="E40" s="112">
        <v>24.466000000000001</v>
      </c>
      <c r="F40" s="112">
        <v>25.712</v>
      </c>
      <c r="G40" s="92">
        <f t="shared" si="1"/>
        <v>1.0713107999999989</v>
      </c>
      <c r="H40" s="109">
        <f t="shared" si="2"/>
        <v>0.11078843209955545</v>
      </c>
      <c r="I40" s="92">
        <f t="shared" si="0"/>
        <v>1.1820992320995543</v>
      </c>
      <c r="J40" s="25"/>
      <c r="K40" s="244"/>
    </row>
    <row r="41" spans="1:11" x14ac:dyDescent="0.25">
      <c r="A41" s="136">
        <v>25</v>
      </c>
      <c r="B41" s="58" t="s">
        <v>56</v>
      </c>
      <c r="C41" s="53">
        <v>64.3</v>
      </c>
      <c r="D41" s="68" t="s">
        <v>330</v>
      </c>
      <c r="E41" s="112">
        <v>3.9470000000000001</v>
      </c>
      <c r="F41" s="112">
        <v>3.9470000000000001</v>
      </c>
      <c r="G41" s="92">
        <f t="shared" si="1"/>
        <v>0</v>
      </c>
      <c r="H41" s="109">
        <f t="shared" si="2"/>
        <v>0.10264691907783018</v>
      </c>
      <c r="I41" s="92">
        <f t="shared" si="0"/>
        <v>0.10264691907783018</v>
      </c>
      <c r="J41" s="25"/>
      <c r="K41" s="244"/>
    </row>
    <row r="42" spans="1:11" x14ac:dyDescent="0.25">
      <c r="A42" s="136">
        <v>26</v>
      </c>
      <c r="B42" s="58" t="s">
        <v>57</v>
      </c>
      <c r="C42" s="53">
        <v>42.8</v>
      </c>
      <c r="D42" s="68" t="s">
        <v>330</v>
      </c>
      <c r="E42" s="112">
        <v>14.946</v>
      </c>
      <c r="F42" s="112">
        <v>15.272</v>
      </c>
      <c r="G42" s="92">
        <f t="shared" si="1"/>
        <v>0.28029480000000045</v>
      </c>
      <c r="H42" s="109">
        <f t="shared" si="2"/>
        <v>6.8324854378400177E-2</v>
      </c>
      <c r="I42" s="92">
        <f t="shared" si="0"/>
        <v>0.34861965437840065</v>
      </c>
      <c r="J42" s="25"/>
      <c r="K42" s="244"/>
    </row>
    <row r="43" spans="1:11" x14ac:dyDescent="0.25">
      <c r="A43" s="136">
        <v>27</v>
      </c>
      <c r="B43" s="58" t="s">
        <v>58</v>
      </c>
      <c r="C43" s="53">
        <v>45.3</v>
      </c>
      <c r="D43" s="68" t="s">
        <v>330</v>
      </c>
      <c r="E43" s="112">
        <v>11.099</v>
      </c>
      <c r="F43" s="112">
        <v>11.917999999999999</v>
      </c>
      <c r="G43" s="92">
        <f t="shared" si="1"/>
        <v>0.70417619999999925</v>
      </c>
      <c r="H43" s="109">
        <f t="shared" si="2"/>
        <v>7.2315792134147849E-2</v>
      </c>
      <c r="I43" s="92">
        <f t="shared" si="0"/>
        <v>0.7764919921341471</v>
      </c>
      <c r="J43" s="25"/>
      <c r="K43" s="244"/>
    </row>
    <row r="44" spans="1:11" x14ac:dyDescent="0.25">
      <c r="A44" s="136">
        <v>28</v>
      </c>
      <c r="B44" s="58" t="s">
        <v>59</v>
      </c>
      <c r="C44" s="53">
        <v>69.599999999999994</v>
      </c>
      <c r="D44" s="68" t="s">
        <v>330</v>
      </c>
      <c r="E44" s="112">
        <v>29.507000000000001</v>
      </c>
      <c r="F44" s="112">
        <v>30.928999999999998</v>
      </c>
      <c r="G44" s="92">
        <f t="shared" si="1"/>
        <v>1.2226355999999974</v>
      </c>
      <c r="H44" s="109">
        <f t="shared" si="2"/>
        <v>0.11110770712001525</v>
      </c>
      <c r="I44" s="92">
        <f t="shared" si="0"/>
        <v>1.3337433071200127</v>
      </c>
      <c r="J44" s="25"/>
      <c r="K44" s="244"/>
    </row>
    <row r="45" spans="1:11" x14ac:dyDescent="0.25">
      <c r="A45" s="136">
        <v>29</v>
      </c>
      <c r="B45" s="58" t="s">
        <v>60</v>
      </c>
      <c r="C45" s="53">
        <v>63.3</v>
      </c>
      <c r="D45" s="68" t="s">
        <v>330</v>
      </c>
      <c r="E45" s="112">
        <v>7.5739999999999998</v>
      </c>
      <c r="F45" s="112">
        <v>9.4480000000000004</v>
      </c>
      <c r="G45" s="92">
        <f t="shared" si="1"/>
        <v>1.6112652000000005</v>
      </c>
      <c r="H45" s="109">
        <f t="shared" si="2"/>
        <v>0.10105054397553111</v>
      </c>
      <c r="I45" s="92">
        <f t="shared" si="0"/>
        <v>1.7123157439755317</v>
      </c>
      <c r="J45" s="25"/>
      <c r="K45" s="244"/>
    </row>
    <row r="46" spans="1:11" x14ac:dyDescent="0.25">
      <c r="A46" s="136">
        <v>30</v>
      </c>
      <c r="B46" s="58" t="s">
        <v>61</v>
      </c>
      <c r="C46" s="53">
        <v>42.5</v>
      </c>
      <c r="D46" s="68" t="s">
        <v>330</v>
      </c>
      <c r="E46" s="112">
        <v>7.9290000000000003</v>
      </c>
      <c r="F46" s="112">
        <v>8.1690000000000005</v>
      </c>
      <c r="G46" s="92">
        <f t="shared" si="1"/>
        <v>0.20635200000000017</v>
      </c>
      <c r="H46" s="109">
        <f t="shared" si="2"/>
        <v>6.7845941847710464E-2</v>
      </c>
      <c r="I46" s="92">
        <f t="shared" si="0"/>
        <v>0.27419794184771062</v>
      </c>
      <c r="J46" s="25"/>
      <c r="K46" s="244"/>
    </row>
    <row r="47" spans="1:11" x14ac:dyDescent="0.25">
      <c r="A47" s="136">
        <v>31</v>
      </c>
      <c r="B47" s="58" t="s">
        <v>62</v>
      </c>
      <c r="C47" s="53">
        <v>44.5</v>
      </c>
      <c r="D47" s="68" t="s">
        <v>330</v>
      </c>
      <c r="E47" s="112">
        <v>15.333</v>
      </c>
      <c r="F47" s="112">
        <v>15.778</v>
      </c>
      <c r="G47" s="92">
        <f t="shared" si="1"/>
        <v>0.38261100000000026</v>
      </c>
      <c r="H47" s="109">
        <f t="shared" si="2"/>
        <v>7.1038692052308602E-2</v>
      </c>
      <c r="I47" s="92">
        <f t="shared" si="0"/>
        <v>0.45364969205230887</v>
      </c>
      <c r="J47" s="25"/>
      <c r="K47" s="244"/>
    </row>
    <row r="48" spans="1:11" x14ac:dyDescent="0.25">
      <c r="A48" s="136">
        <v>32</v>
      </c>
      <c r="B48" s="58" t="s">
        <v>63</v>
      </c>
      <c r="C48" s="53">
        <v>69.900000000000006</v>
      </c>
      <c r="D48" s="68" t="s">
        <v>330</v>
      </c>
      <c r="E48" s="112">
        <v>1.143</v>
      </c>
      <c r="F48" s="112">
        <v>1.9830000000000001</v>
      </c>
      <c r="G48" s="92">
        <f t="shared" si="1"/>
        <v>0.7222320000000001</v>
      </c>
      <c r="H48" s="109">
        <f t="shared" si="2"/>
        <v>0.11158661965070499</v>
      </c>
      <c r="I48" s="92">
        <f t="shared" si="0"/>
        <v>0.83381861965070514</v>
      </c>
      <c r="J48" s="25"/>
      <c r="K48" s="244"/>
    </row>
    <row r="49" spans="1:11" x14ac:dyDescent="0.25">
      <c r="A49" s="136">
        <v>33</v>
      </c>
      <c r="B49" s="58" t="s">
        <v>64</v>
      </c>
      <c r="C49" s="53">
        <v>64.8</v>
      </c>
      <c r="D49" s="68" t="s">
        <v>330</v>
      </c>
      <c r="E49" s="112">
        <v>22.774999999999999</v>
      </c>
      <c r="F49" s="112">
        <v>24.196999999999999</v>
      </c>
      <c r="G49" s="92">
        <f t="shared" si="1"/>
        <v>1.2226356000000005</v>
      </c>
      <c r="H49" s="109">
        <f t="shared" si="2"/>
        <v>0.10344510662897971</v>
      </c>
      <c r="I49" s="92">
        <f t="shared" si="0"/>
        <v>1.3260807066289801</v>
      </c>
      <c r="J49" s="25"/>
      <c r="K49" s="244"/>
    </row>
    <row r="50" spans="1:11" x14ac:dyDescent="0.25">
      <c r="A50" s="136">
        <v>34</v>
      </c>
      <c r="B50" s="58" t="s">
        <v>341</v>
      </c>
      <c r="C50" s="53">
        <v>42.7</v>
      </c>
      <c r="D50" s="68" t="s">
        <v>330</v>
      </c>
      <c r="E50" s="112">
        <v>6.734</v>
      </c>
      <c r="F50" s="112">
        <v>6.774</v>
      </c>
      <c r="G50" s="92">
        <f>(F50-E50)*0.8598</f>
        <v>3.4392000000000034E-2</v>
      </c>
      <c r="H50" s="109">
        <f t="shared" si="2"/>
        <v>6.8165216868170286E-2</v>
      </c>
      <c r="I50" s="92">
        <f t="shared" si="0"/>
        <v>0.10255721686817032</v>
      </c>
      <c r="J50" s="25"/>
      <c r="K50" s="244"/>
    </row>
    <row r="51" spans="1:11" x14ac:dyDescent="0.25">
      <c r="A51" s="136">
        <v>35</v>
      </c>
      <c r="B51" s="58" t="s">
        <v>66</v>
      </c>
      <c r="C51" s="53">
        <v>44.4</v>
      </c>
      <c r="D51" s="68" t="s">
        <v>330</v>
      </c>
      <c r="E51" s="112">
        <v>18.001999999999999</v>
      </c>
      <c r="F51" s="112">
        <v>19.116</v>
      </c>
      <c r="G51" s="92">
        <f>(F51-E51)*0.8598</f>
        <v>0.9578172000000007</v>
      </c>
      <c r="H51" s="109">
        <f t="shared" si="2"/>
        <v>7.0879054542078698E-2</v>
      </c>
      <c r="I51" s="92">
        <f t="shared" si="0"/>
        <v>1.0286962545420795</v>
      </c>
      <c r="J51" s="244"/>
      <c r="K51" s="25"/>
    </row>
    <row r="52" spans="1:11" x14ac:dyDescent="0.25">
      <c r="A52" s="136">
        <v>36</v>
      </c>
      <c r="B52" s="58" t="s">
        <v>67</v>
      </c>
      <c r="C52" s="53">
        <v>69</v>
      </c>
      <c r="D52" s="68" t="s">
        <v>330</v>
      </c>
      <c r="E52" s="112">
        <v>15.698</v>
      </c>
      <c r="F52" s="112">
        <v>16.364999999999998</v>
      </c>
      <c r="G52" s="92">
        <f t="shared" si="1"/>
        <v>0.57348659999999829</v>
      </c>
      <c r="H52" s="109">
        <f t="shared" si="2"/>
        <v>0.11014988205863581</v>
      </c>
      <c r="I52" s="92">
        <f t="shared" si="0"/>
        <v>0.68363648205863414</v>
      </c>
      <c r="J52" s="25"/>
      <c r="K52" s="244"/>
    </row>
    <row r="53" spans="1:11" x14ac:dyDescent="0.25">
      <c r="A53" s="136">
        <v>37</v>
      </c>
      <c r="B53" s="58" t="s">
        <v>68</v>
      </c>
      <c r="C53" s="53">
        <v>64.5</v>
      </c>
      <c r="D53" s="68" t="s">
        <v>330</v>
      </c>
      <c r="E53" s="112">
        <v>16.904</v>
      </c>
      <c r="F53" s="112">
        <v>17.864000000000001</v>
      </c>
      <c r="G53" s="92">
        <f t="shared" si="1"/>
        <v>0.8254080000000007</v>
      </c>
      <c r="H53" s="109">
        <f t="shared" si="2"/>
        <v>0.10296619409829</v>
      </c>
      <c r="I53" s="92">
        <f t="shared" si="0"/>
        <v>0.92837419409829069</v>
      </c>
      <c r="J53" s="25"/>
      <c r="K53" s="244"/>
    </row>
    <row r="54" spans="1:11" x14ac:dyDescent="0.25">
      <c r="A54" s="136">
        <v>38</v>
      </c>
      <c r="B54" s="58" t="s">
        <v>69</v>
      </c>
      <c r="C54" s="53">
        <v>42</v>
      </c>
      <c r="D54" s="68" t="s">
        <v>330</v>
      </c>
      <c r="E54" s="112">
        <v>23.337</v>
      </c>
      <c r="F54" s="112">
        <v>24.359000000000002</v>
      </c>
      <c r="G54" s="92">
        <f t="shared" si="1"/>
        <v>0.87871560000000171</v>
      </c>
      <c r="H54" s="109">
        <f t="shared" si="2"/>
        <v>6.704775429656093E-2</v>
      </c>
      <c r="I54" s="92">
        <f t="shared" si="0"/>
        <v>0.94576335429656266</v>
      </c>
      <c r="J54" s="25"/>
      <c r="K54" s="244"/>
    </row>
    <row r="55" spans="1:11" x14ac:dyDescent="0.25">
      <c r="A55" s="136">
        <v>39</v>
      </c>
      <c r="B55" s="58" t="s">
        <v>70</v>
      </c>
      <c r="C55" s="53">
        <v>44.4</v>
      </c>
      <c r="D55" s="68" t="s">
        <v>330</v>
      </c>
      <c r="E55" s="112">
        <v>6.5430000000000001</v>
      </c>
      <c r="F55" s="112">
        <v>6.5430000000000001</v>
      </c>
      <c r="G55" s="92">
        <f t="shared" si="1"/>
        <v>0</v>
      </c>
      <c r="H55" s="109">
        <f t="shared" si="2"/>
        <v>7.0879054542078698E-2</v>
      </c>
      <c r="I55" s="92">
        <f t="shared" si="0"/>
        <v>7.0879054542078698E-2</v>
      </c>
      <c r="J55" s="25"/>
      <c r="K55" s="244"/>
    </row>
    <row r="56" spans="1:11" x14ac:dyDescent="0.25">
      <c r="A56" s="136">
        <v>40</v>
      </c>
      <c r="B56" s="58" t="s">
        <v>71</v>
      </c>
      <c r="C56" s="53">
        <v>69.2</v>
      </c>
      <c r="D56" s="68" t="s">
        <v>330</v>
      </c>
      <c r="E56" s="112">
        <v>24.908000000000001</v>
      </c>
      <c r="F56" s="112">
        <v>26.213999999999999</v>
      </c>
      <c r="G56" s="92">
        <f t="shared" si="1"/>
        <v>1.1228987999999978</v>
      </c>
      <c r="H56" s="109">
        <f t="shared" si="2"/>
        <v>0.11046915707909563</v>
      </c>
      <c r="I56" s="92">
        <f t="shared" si="0"/>
        <v>1.2333679570790934</v>
      </c>
      <c r="J56" s="25"/>
      <c r="K56" s="244"/>
    </row>
    <row r="57" spans="1:11" x14ac:dyDescent="0.25">
      <c r="A57" s="136">
        <v>41</v>
      </c>
      <c r="B57" s="58" t="s">
        <v>72</v>
      </c>
      <c r="C57" s="53">
        <v>64.7</v>
      </c>
      <c r="D57" s="68" t="s">
        <v>330</v>
      </c>
      <c r="E57" s="112">
        <v>23.071000000000002</v>
      </c>
      <c r="F57" s="112">
        <v>24.364000000000001</v>
      </c>
      <c r="G57" s="92">
        <f t="shared" si="1"/>
        <v>1.1117213999999993</v>
      </c>
      <c r="H57" s="109">
        <f t="shared" si="2"/>
        <v>0.10328546911874982</v>
      </c>
      <c r="I57" s="92">
        <f t="shared" si="0"/>
        <v>1.2150068691187492</v>
      </c>
      <c r="J57" s="25"/>
      <c r="K57" s="244"/>
    </row>
    <row r="58" spans="1:11" x14ac:dyDescent="0.25">
      <c r="A58" s="136">
        <v>42</v>
      </c>
      <c r="B58" s="58" t="s">
        <v>73</v>
      </c>
      <c r="C58" s="53">
        <v>42.5</v>
      </c>
      <c r="D58" s="68" t="s">
        <v>330</v>
      </c>
      <c r="E58" s="112">
        <v>2.8479999999999999</v>
      </c>
      <c r="F58" s="112">
        <v>2.8769999999999998</v>
      </c>
      <c r="G58" s="92">
        <f t="shared" si="1"/>
        <v>2.4934199999999927E-2</v>
      </c>
      <c r="H58" s="109">
        <f t="shared" si="2"/>
        <v>6.7845941847710464E-2</v>
      </c>
      <c r="I58" s="92">
        <f t="shared" si="0"/>
        <v>9.2780141847710385E-2</v>
      </c>
      <c r="J58" s="25"/>
      <c r="K58" s="244"/>
    </row>
    <row r="59" spans="1:11" x14ac:dyDescent="0.25">
      <c r="A59" s="136">
        <v>43</v>
      </c>
      <c r="B59" s="58" t="s">
        <v>74</v>
      </c>
      <c r="C59" s="53">
        <v>44.5</v>
      </c>
      <c r="D59" s="68" t="s">
        <v>330</v>
      </c>
      <c r="E59" s="112">
        <v>19.399999999999999</v>
      </c>
      <c r="F59" s="112">
        <v>20.731000000000002</v>
      </c>
      <c r="G59" s="92">
        <f t="shared" si="1"/>
        <v>1.1443938000000027</v>
      </c>
      <c r="H59" s="109">
        <f t="shared" si="2"/>
        <v>7.1038692052308602E-2</v>
      </c>
      <c r="I59" s="92">
        <f t="shared" si="0"/>
        <v>1.2154324920523112</v>
      </c>
      <c r="J59" s="25"/>
      <c r="K59" s="244"/>
    </row>
    <row r="60" spans="1:11" x14ac:dyDescent="0.25">
      <c r="A60" s="136">
        <v>44</v>
      </c>
      <c r="B60" s="58" t="s">
        <v>75</v>
      </c>
      <c r="C60" s="53">
        <v>69.599999999999994</v>
      </c>
      <c r="D60" s="68" t="s">
        <v>330</v>
      </c>
      <c r="E60" s="112">
        <v>17.308</v>
      </c>
      <c r="F60" s="112">
        <v>18.167999999999999</v>
      </c>
      <c r="G60" s="92">
        <f t="shared" si="1"/>
        <v>0.73942799999999953</v>
      </c>
      <c r="H60" s="109">
        <f t="shared" si="2"/>
        <v>0.11110770712001525</v>
      </c>
      <c r="I60" s="92">
        <f t="shared" si="0"/>
        <v>0.85053570712001481</v>
      </c>
      <c r="J60" s="25"/>
      <c r="K60" s="244"/>
    </row>
    <row r="61" spans="1:11" x14ac:dyDescent="0.25">
      <c r="A61" s="136">
        <v>45</v>
      </c>
      <c r="B61" s="58" t="s">
        <v>76</v>
      </c>
      <c r="C61" s="53">
        <v>64.8</v>
      </c>
      <c r="D61" s="68" t="s">
        <v>330</v>
      </c>
      <c r="E61" s="112">
        <v>20.728999999999999</v>
      </c>
      <c r="F61" s="112">
        <v>21.535</v>
      </c>
      <c r="G61" s="92">
        <f t="shared" si="1"/>
        <v>0.6929988000000008</v>
      </c>
      <c r="H61" s="109">
        <f t="shared" si="2"/>
        <v>0.10344510662897971</v>
      </c>
      <c r="I61" s="92">
        <f t="shared" si="0"/>
        <v>0.79644390662898057</v>
      </c>
      <c r="J61" s="244"/>
      <c r="K61" s="25"/>
    </row>
    <row r="62" spans="1:11" x14ac:dyDescent="0.25">
      <c r="A62" s="136">
        <v>46</v>
      </c>
      <c r="B62" s="58" t="s">
        <v>77</v>
      </c>
      <c r="C62" s="53">
        <v>42.6</v>
      </c>
      <c r="D62" s="68" t="s">
        <v>330</v>
      </c>
      <c r="E62" s="112">
        <v>8.4510000000000005</v>
      </c>
      <c r="F62" s="112">
        <v>8.8450000000000006</v>
      </c>
      <c r="G62" s="92">
        <f t="shared" si="1"/>
        <v>0.3387612000000001</v>
      </c>
      <c r="H62" s="109">
        <f t="shared" si="2"/>
        <v>6.8005579357940368E-2</v>
      </c>
      <c r="I62" s="92">
        <f t="shared" si="0"/>
        <v>0.40676677935794048</v>
      </c>
      <c r="J62" s="244"/>
      <c r="K62" s="25"/>
    </row>
    <row r="63" spans="1:11" x14ac:dyDescent="0.25">
      <c r="A63" s="136">
        <v>47</v>
      </c>
      <c r="B63" s="58" t="s">
        <v>78</v>
      </c>
      <c r="C63" s="53">
        <v>44.2</v>
      </c>
      <c r="D63" s="68" t="s">
        <v>330</v>
      </c>
      <c r="E63" s="112">
        <v>12.693</v>
      </c>
      <c r="F63" s="112">
        <v>13.079000000000001</v>
      </c>
      <c r="G63" s="92">
        <f t="shared" si="1"/>
        <v>0.33188280000000087</v>
      </c>
      <c r="H63" s="109">
        <f t="shared" si="2"/>
        <v>7.055977952161889E-2</v>
      </c>
      <c r="I63" s="92">
        <f t="shared" si="0"/>
        <v>0.40244257952161977</v>
      </c>
      <c r="J63" s="244"/>
      <c r="K63" s="25"/>
    </row>
    <row r="64" spans="1:11" x14ac:dyDescent="0.25">
      <c r="A64" s="136">
        <v>48</v>
      </c>
      <c r="B64" s="58" t="s">
        <v>79</v>
      </c>
      <c r="C64" s="53">
        <v>69.2</v>
      </c>
      <c r="D64" s="68" t="s">
        <v>330</v>
      </c>
      <c r="E64" s="112">
        <v>25.006</v>
      </c>
      <c r="F64" s="112">
        <v>26.318000000000001</v>
      </c>
      <c r="G64" s="92">
        <f t="shared" si="1"/>
        <v>1.1280576000000011</v>
      </c>
      <c r="H64" s="109">
        <f t="shared" si="2"/>
        <v>0.11046915707909563</v>
      </c>
      <c r="I64" s="92">
        <f t="shared" si="0"/>
        <v>1.2385267570790968</v>
      </c>
      <c r="J64" s="244"/>
      <c r="K64" s="25"/>
    </row>
    <row r="65" spans="1:11" x14ac:dyDescent="0.25">
      <c r="A65" s="136">
        <v>49</v>
      </c>
      <c r="B65" s="58" t="s">
        <v>80</v>
      </c>
      <c r="C65" s="53">
        <v>64.3</v>
      </c>
      <c r="D65" s="68" t="s">
        <v>330</v>
      </c>
      <c r="E65" s="112">
        <v>16.234000000000002</v>
      </c>
      <c r="F65" s="112">
        <v>17.248999999999999</v>
      </c>
      <c r="G65" s="92">
        <f t="shared" si="1"/>
        <v>0.87269699999999739</v>
      </c>
      <c r="H65" s="109">
        <f t="shared" si="2"/>
        <v>0.10264691907783018</v>
      </c>
      <c r="I65" s="92">
        <f t="shared" si="0"/>
        <v>0.97534391907782758</v>
      </c>
      <c r="J65" s="25"/>
      <c r="K65" s="244"/>
    </row>
    <row r="66" spans="1:11" x14ac:dyDescent="0.25">
      <c r="A66" s="136">
        <v>50</v>
      </c>
      <c r="B66" s="58" t="s">
        <v>81</v>
      </c>
      <c r="C66" s="53">
        <v>42.5</v>
      </c>
      <c r="D66" s="68" t="s">
        <v>330</v>
      </c>
      <c r="E66" s="112">
        <v>11.022</v>
      </c>
      <c r="F66" s="112">
        <v>11.736000000000001</v>
      </c>
      <c r="G66" s="92">
        <f t="shared" si="1"/>
        <v>0.61389720000000036</v>
      </c>
      <c r="H66" s="109">
        <f t="shared" si="2"/>
        <v>6.7845941847710464E-2</v>
      </c>
      <c r="I66" s="92">
        <f t="shared" si="0"/>
        <v>0.68174314184771079</v>
      </c>
      <c r="J66" s="25"/>
      <c r="K66" s="244"/>
    </row>
    <row r="67" spans="1:11" x14ac:dyDescent="0.25">
      <c r="A67" s="136">
        <v>51</v>
      </c>
      <c r="B67" s="58" t="s">
        <v>82</v>
      </c>
      <c r="C67" s="53">
        <v>43.8</v>
      </c>
      <c r="D67" s="68" t="s">
        <v>330</v>
      </c>
      <c r="E67" s="112">
        <v>6.1609999999999996</v>
      </c>
      <c r="F67" s="112">
        <v>6.2130000000000001</v>
      </c>
      <c r="G67" s="92">
        <f t="shared" si="1"/>
        <v>4.4709600000000425E-2</v>
      </c>
      <c r="H67" s="109">
        <f t="shared" si="2"/>
        <v>6.9921229480699246E-2</v>
      </c>
      <c r="I67" s="92">
        <f t="shared" si="0"/>
        <v>0.11463082948069966</v>
      </c>
      <c r="J67" s="25"/>
      <c r="K67" s="244"/>
    </row>
    <row r="68" spans="1:11" x14ac:dyDescent="0.25">
      <c r="A68" s="136">
        <v>52</v>
      </c>
      <c r="B68" s="58" t="s">
        <v>83</v>
      </c>
      <c r="C68" s="53">
        <v>69.3</v>
      </c>
      <c r="D68" s="68" t="s">
        <v>330</v>
      </c>
      <c r="E68" s="112">
        <v>20.544</v>
      </c>
      <c r="F68" s="112">
        <v>21.637</v>
      </c>
      <c r="G68" s="92">
        <f t="shared" si="1"/>
        <v>0.93976139999999997</v>
      </c>
      <c r="H68" s="109">
        <f t="shared" si="2"/>
        <v>0.11062879458932554</v>
      </c>
      <c r="I68" s="92">
        <f t="shared" si="0"/>
        <v>1.0503901945893255</v>
      </c>
      <c r="J68" s="25"/>
      <c r="K68" s="244"/>
    </row>
    <row r="69" spans="1:11" x14ac:dyDescent="0.25">
      <c r="A69" s="136">
        <v>53</v>
      </c>
      <c r="B69" s="58" t="s">
        <v>84</v>
      </c>
      <c r="C69" s="53">
        <v>63.7</v>
      </c>
      <c r="D69" s="68" t="s">
        <v>330</v>
      </c>
      <c r="E69" s="112">
        <v>20.975000000000001</v>
      </c>
      <c r="F69" s="112">
        <v>21.975000000000001</v>
      </c>
      <c r="G69" s="92">
        <f t="shared" si="1"/>
        <v>0.85980000000000001</v>
      </c>
      <c r="H69" s="109">
        <f t="shared" si="2"/>
        <v>0.10168909401645075</v>
      </c>
      <c r="I69" s="92">
        <f t="shared" si="0"/>
        <v>0.96148909401645077</v>
      </c>
      <c r="J69" s="25"/>
      <c r="K69" s="244"/>
    </row>
    <row r="70" spans="1:11" x14ac:dyDescent="0.25">
      <c r="A70" s="136">
        <v>54</v>
      </c>
      <c r="B70" s="58" t="s">
        <v>85</v>
      </c>
      <c r="C70" s="53">
        <v>42.4</v>
      </c>
      <c r="D70" s="68" t="s">
        <v>330</v>
      </c>
      <c r="E70" s="112">
        <v>19.678000000000001</v>
      </c>
      <c r="F70" s="112">
        <v>20.716000000000001</v>
      </c>
      <c r="G70" s="92">
        <f t="shared" si="1"/>
        <v>0.89247240000000028</v>
      </c>
      <c r="H70" s="109">
        <f t="shared" si="2"/>
        <v>6.768630433748056E-2</v>
      </c>
      <c r="I70" s="92">
        <f t="shared" si="0"/>
        <v>0.96015870433748085</v>
      </c>
      <c r="J70" s="25"/>
      <c r="K70" s="244"/>
    </row>
    <row r="71" spans="1:11" x14ac:dyDescent="0.25">
      <c r="A71" s="136">
        <v>55</v>
      </c>
      <c r="B71" s="58" t="s">
        <v>86</v>
      </c>
      <c r="C71" s="53">
        <v>44</v>
      </c>
      <c r="D71" s="68" t="s">
        <v>330</v>
      </c>
      <c r="E71" s="112">
        <v>20.213000000000001</v>
      </c>
      <c r="F71" s="112">
        <v>21.481999999999999</v>
      </c>
      <c r="G71" s="92">
        <f t="shared" si="1"/>
        <v>1.0910861999999986</v>
      </c>
      <c r="H71" s="109">
        <f t="shared" si="2"/>
        <v>7.0240504501159068E-2</v>
      </c>
      <c r="I71" s="92">
        <f t="shared" si="0"/>
        <v>1.1613267045011577</v>
      </c>
      <c r="J71" s="25"/>
      <c r="K71" s="244"/>
    </row>
    <row r="72" spans="1:11" x14ac:dyDescent="0.25">
      <c r="A72" s="136">
        <v>56</v>
      </c>
      <c r="B72" s="58" t="s">
        <v>87</v>
      </c>
      <c r="C72" s="53">
        <v>69.5</v>
      </c>
      <c r="D72" s="68" t="s">
        <v>330</v>
      </c>
      <c r="E72" s="112">
        <v>17.465</v>
      </c>
      <c r="F72" s="112">
        <v>18.388999999999999</v>
      </c>
      <c r="G72" s="92">
        <f t="shared" si="1"/>
        <v>0.79445519999999958</v>
      </c>
      <c r="H72" s="109">
        <f t="shared" si="2"/>
        <v>0.11094806960978534</v>
      </c>
      <c r="I72" s="92">
        <f t="shared" si="0"/>
        <v>0.9054032696097849</v>
      </c>
      <c r="J72" s="25"/>
      <c r="K72" s="244"/>
    </row>
    <row r="73" spans="1:11" x14ac:dyDescent="0.25">
      <c r="A73" s="136">
        <v>57</v>
      </c>
      <c r="B73" s="58" t="s">
        <v>88</v>
      </c>
      <c r="C73" s="53">
        <v>63.6</v>
      </c>
      <c r="D73" s="68" t="s">
        <v>330</v>
      </c>
      <c r="E73" s="112">
        <v>9.4390000000000001</v>
      </c>
      <c r="F73" s="112">
        <v>10.08</v>
      </c>
      <c r="G73" s="92">
        <f t="shared" si="1"/>
        <v>0.55113180000000006</v>
      </c>
      <c r="H73" s="109">
        <f t="shared" si="2"/>
        <v>0.10152945650622083</v>
      </c>
      <c r="I73" s="92">
        <f t="shared" si="0"/>
        <v>0.65266125650622087</v>
      </c>
      <c r="J73" s="25"/>
      <c r="K73" s="244"/>
    </row>
    <row r="74" spans="1:11" x14ac:dyDescent="0.25">
      <c r="A74" s="136">
        <v>58</v>
      </c>
      <c r="B74" s="58" t="s">
        <v>89</v>
      </c>
      <c r="C74" s="53">
        <v>42.6</v>
      </c>
      <c r="D74" s="68" t="s">
        <v>330</v>
      </c>
      <c r="E74" s="112">
        <v>15.706</v>
      </c>
      <c r="F74" s="112">
        <v>16.7</v>
      </c>
      <c r="G74" s="92">
        <f t="shared" si="1"/>
        <v>0.85464119999999977</v>
      </c>
      <c r="H74" s="109">
        <f t="shared" si="2"/>
        <v>6.8005579357940368E-2</v>
      </c>
      <c r="I74" s="92">
        <f t="shared" si="0"/>
        <v>0.92264677935794015</v>
      </c>
      <c r="J74" s="25"/>
      <c r="K74" s="244"/>
    </row>
    <row r="75" spans="1:11" x14ac:dyDescent="0.25">
      <c r="A75" s="136">
        <v>59</v>
      </c>
      <c r="B75" s="58" t="s">
        <v>90</v>
      </c>
      <c r="C75" s="53">
        <v>43.9</v>
      </c>
      <c r="D75" s="68" t="s">
        <v>330</v>
      </c>
      <c r="E75" s="112">
        <v>20.199000000000002</v>
      </c>
      <c r="F75" s="112">
        <v>21.585000000000001</v>
      </c>
      <c r="G75" s="92">
        <f t="shared" si="1"/>
        <v>1.1916827999999993</v>
      </c>
      <c r="H75" s="109">
        <f t="shared" si="2"/>
        <v>7.0080866990929164E-2</v>
      </c>
      <c r="I75" s="92">
        <f t="shared" si="0"/>
        <v>1.2617636669909285</v>
      </c>
      <c r="J75" s="25"/>
      <c r="K75" s="244"/>
    </row>
    <row r="76" spans="1:11" x14ac:dyDescent="0.25">
      <c r="A76" s="136">
        <v>60</v>
      </c>
      <c r="B76" s="58" t="s">
        <v>91</v>
      </c>
      <c r="C76" s="53">
        <v>68.900000000000006</v>
      </c>
      <c r="D76" s="68" t="s">
        <v>330</v>
      </c>
      <c r="E76" s="112">
        <v>2.9380000000000002</v>
      </c>
      <c r="F76" s="112">
        <v>2.9380000000000002</v>
      </c>
      <c r="G76" s="92">
        <f t="shared" si="1"/>
        <v>0</v>
      </c>
      <c r="H76" s="109">
        <f t="shared" si="2"/>
        <v>0.10999024454840592</v>
      </c>
      <c r="I76" s="92">
        <f t="shared" si="0"/>
        <v>0.10999024454840592</v>
      </c>
      <c r="J76" s="25"/>
      <c r="K76" s="244"/>
    </row>
    <row r="77" spans="1:11" x14ac:dyDescent="0.25">
      <c r="A77" s="136">
        <v>61</v>
      </c>
      <c r="B77" s="58" t="s">
        <v>92</v>
      </c>
      <c r="C77" s="53">
        <v>63.7</v>
      </c>
      <c r="D77" s="68" t="s">
        <v>330</v>
      </c>
      <c r="E77" s="112">
        <v>35.076000000000001</v>
      </c>
      <c r="F77" s="112">
        <v>36.725000000000001</v>
      </c>
      <c r="G77" s="92">
        <f t="shared" si="1"/>
        <v>1.4178102000000008</v>
      </c>
      <c r="H77" s="109">
        <f t="shared" si="2"/>
        <v>0.10168909401645075</v>
      </c>
      <c r="I77" s="92">
        <f t="shared" si="0"/>
        <v>1.5194992940164516</v>
      </c>
      <c r="J77" s="25"/>
      <c r="K77" s="244"/>
    </row>
    <row r="78" spans="1:11" x14ac:dyDescent="0.25">
      <c r="A78" s="136">
        <v>62</v>
      </c>
      <c r="B78" s="58" t="s">
        <v>93</v>
      </c>
      <c r="C78" s="53">
        <v>42.8</v>
      </c>
      <c r="D78" s="68" t="s">
        <v>330</v>
      </c>
      <c r="E78" s="112">
        <v>25.838000000000001</v>
      </c>
      <c r="F78" s="112">
        <v>26.943999999999999</v>
      </c>
      <c r="G78" s="92">
        <f t="shared" si="1"/>
        <v>0.95093879999999842</v>
      </c>
      <c r="H78" s="109">
        <f t="shared" si="2"/>
        <v>6.8324854378400177E-2</v>
      </c>
      <c r="I78" s="92">
        <f t="shared" si="0"/>
        <v>1.0192636543783986</v>
      </c>
      <c r="J78" s="25"/>
      <c r="K78" s="244"/>
    </row>
    <row r="79" spans="1:11" x14ac:dyDescent="0.25">
      <c r="A79" s="136">
        <v>63</v>
      </c>
      <c r="B79" s="58" t="s">
        <v>94</v>
      </c>
      <c r="C79" s="53">
        <v>44.3</v>
      </c>
      <c r="D79" s="68" t="s">
        <v>330</v>
      </c>
      <c r="E79" s="112">
        <v>19.239000000000001</v>
      </c>
      <c r="F79" s="112">
        <v>19.986000000000001</v>
      </c>
      <c r="G79" s="92">
        <f t="shared" si="1"/>
        <v>0.64227059999999991</v>
      </c>
      <c r="H79" s="109">
        <f t="shared" si="2"/>
        <v>7.071941703184878E-2</v>
      </c>
      <c r="I79" s="92">
        <f t="shared" si="0"/>
        <v>0.71299001703184872</v>
      </c>
      <c r="J79" s="25"/>
      <c r="K79" s="244"/>
    </row>
    <row r="80" spans="1:11" x14ac:dyDescent="0.25">
      <c r="A80" s="136">
        <v>64</v>
      </c>
      <c r="B80" s="58" t="s">
        <v>95</v>
      </c>
      <c r="C80" s="53">
        <v>69</v>
      </c>
      <c r="D80" s="68" t="s">
        <v>330</v>
      </c>
      <c r="E80" s="112">
        <v>20.352</v>
      </c>
      <c r="F80" s="112">
        <v>21.484999999999999</v>
      </c>
      <c r="G80" s="92">
        <f t="shared" si="1"/>
        <v>0.97415339999999928</v>
      </c>
      <c r="H80" s="109">
        <f t="shared" si="2"/>
        <v>0.11014988205863581</v>
      </c>
      <c r="I80" s="92">
        <f t="shared" si="0"/>
        <v>1.0843032820586351</v>
      </c>
      <c r="J80" s="25"/>
      <c r="K80" s="244"/>
    </row>
    <row r="81" spans="1:11" x14ac:dyDescent="0.25">
      <c r="A81" s="136">
        <v>65</v>
      </c>
      <c r="B81" s="58" t="s">
        <v>97</v>
      </c>
      <c r="C81" s="53">
        <v>78</v>
      </c>
      <c r="D81" s="68" t="s">
        <v>330</v>
      </c>
      <c r="E81" s="112">
        <v>22.728999999999999</v>
      </c>
      <c r="F81" s="112">
        <v>23.071000000000002</v>
      </c>
      <c r="G81" s="92">
        <f>(F81-E81)*0.8598</f>
        <v>0.29405160000000197</v>
      </c>
      <c r="H81" s="109">
        <f t="shared" si="2"/>
        <v>0.12451725797932744</v>
      </c>
      <c r="I81" s="92">
        <f t="shared" ref="I81:I142" si="3">G81+H81</f>
        <v>0.41856885797932941</v>
      </c>
      <c r="J81" s="25"/>
      <c r="K81" s="244"/>
    </row>
    <row r="82" spans="1:11" x14ac:dyDescent="0.25">
      <c r="A82" s="136">
        <v>66</v>
      </c>
      <c r="B82" s="58" t="s">
        <v>96</v>
      </c>
      <c r="C82" s="53">
        <v>45.4</v>
      </c>
      <c r="D82" s="68" t="s">
        <v>330</v>
      </c>
      <c r="E82" s="112">
        <v>15.472</v>
      </c>
      <c r="F82" s="112">
        <v>16.056000000000001</v>
      </c>
      <c r="G82" s="92">
        <f t="shared" ref="G82:G147" si="4">(F82-E82)*0.8598</f>
        <v>0.50212320000000121</v>
      </c>
      <c r="H82" s="109">
        <f t="shared" ref="H82:H145" si="5">$G$11/$C$303*C82</f>
        <v>7.2475429644377767E-2</v>
      </c>
      <c r="I82" s="92">
        <f t="shared" si="3"/>
        <v>0.57459862964437902</v>
      </c>
      <c r="J82" s="25"/>
      <c r="K82" s="244"/>
    </row>
    <row r="83" spans="1:11" x14ac:dyDescent="0.25">
      <c r="A83" s="136">
        <v>67</v>
      </c>
      <c r="B83" s="58" t="s">
        <v>98</v>
      </c>
      <c r="C83" s="53">
        <v>73.599999999999994</v>
      </c>
      <c r="D83" s="68" t="s">
        <v>330</v>
      </c>
      <c r="E83" s="112">
        <v>21.038</v>
      </c>
      <c r="F83" s="112">
        <v>22.539000000000001</v>
      </c>
      <c r="G83" s="92">
        <f t="shared" si="4"/>
        <v>1.2905598000000011</v>
      </c>
      <c r="H83" s="109">
        <f t="shared" si="5"/>
        <v>0.11749320752921152</v>
      </c>
      <c r="I83" s="92">
        <f t="shared" si="3"/>
        <v>1.4080530075292126</v>
      </c>
      <c r="J83" s="25"/>
      <c r="K83" s="244"/>
    </row>
    <row r="84" spans="1:11" x14ac:dyDescent="0.25">
      <c r="A84" s="136">
        <v>68</v>
      </c>
      <c r="B84" s="58" t="s">
        <v>99</v>
      </c>
      <c r="C84" s="53">
        <v>50</v>
      </c>
      <c r="D84" s="68" t="s">
        <v>330</v>
      </c>
      <c r="E84" s="112">
        <v>8.859</v>
      </c>
      <c r="F84" s="112">
        <v>8.859</v>
      </c>
      <c r="G84" s="92">
        <f t="shared" si="4"/>
        <v>0</v>
      </c>
      <c r="H84" s="109">
        <f t="shared" si="5"/>
        <v>7.9818755114953482E-2</v>
      </c>
      <c r="I84" s="92">
        <f t="shared" si="3"/>
        <v>7.9818755114953482E-2</v>
      </c>
      <c r="J84" s="25"/>
      <c r="K84" s="244"/>
    </row>
    <row r="85" spans="1:11" x14ac:dyDescent="0.25">
      <c r="A85" s="136">
        <v>69</v>
      </c>
      <c r="B85" s="58" t="s">
        <v>100</v>
      </c>
      <c r="C85" s="53">
        <v>96.3</v>
      </c>
      <c r="D85" s="68" t="s">
        <v>330</v>
      </c>
      <c r="E85" s="112">
        <v>39.712000000000003</v>
      </c>
      <c r="F85" s="112">
        <v>41.767000000000003</v>
      </c>
      <c r="G85" s="92">
        <f t="shared" si="4"/>
        <v>1.7668889999999997</v>
      </c>
      <c r="H85" s="109">
        <f t="shared" si="5"/>
        <v>0.1537309223514004</v>
      </c>
      <c r="I85" s="92">
        <f t="shared" si="3"/>
        <v>1.9206199223514</v>
      </c>
      <c r="J85" s="25"/>
      <c r="K85" s="244"/>
    </row>
    <row r="86" spans="1:11" x14ac:dyDescent="0.25">
      <c r="A86" s="136">
        <v>70</v>
      </c>
      <c r="B86" s="58" t="s">
        <v>101</v>
      </c>
      <c r="C86" s="53">
        <v>77.900000000000006</v>
      </c>
      <c r="D86" s="68" t="s">
        <v>330</v>
      </c>
      <c r="E86" s="112">
        <v>9.4060000000000006</v>
      </c>
      <c r="F86" s="112">
        <v>9.4060000000000006</v>
      </c>
      <c r="G86" s="92">
        <f t="shared" si="4"/>
        <v>0</v>
      </c>
      <c r="H86" s="109">
        <f t="shared" si="5"/>
        <v>0.12435762046909754</v>
      </c>
      <c r="I86" s="92">
        <f t="shared" si="3"/>
        <v>0.12435762046909754</v>
      </c>
      <c r="J86" s="25"/>
      <c r="K86" s="244"/>
    </row>
    <row r="87" spans="1:11" x14ac:dyDescent="0.25">
      <c r="A87" s="136">
        <v>71</v>
      </c>
      <c r="B87" s="58" t="s">
        <v>102</v>
      </c>
      <c r="C87" s="53">
        <v>44.7</v>
      </c>
      <c r="D87" s="68" t="s">
        <v>330</v>
      </c>
      <c r="E87" s="112">
        <v>11.172000000000001</v>
      </c>
      <c r="F87" s="112">
        <v>12.081</v>
      </c>
      <c r="G87" s="92">
        <f t="shared" si="4"/>
        <v>0.78155819999999909</v>
      </c>
      <c r="H87" s="109">
        <f t="shared" si="5"/>
        <v>7.1357967072768425E-2</v>
      </c>
      <c r="I87" s="92">
        <f t="shared" si="3"/>
        <v>0.85291616707276752</v>
      </c>
      <c r="J87" s="25"/>
      <c r="K87" s="244"/>
    </row>
    <row r="88" spans="1:11" x14ac:dyDescent="0.25">
      <c r="A88" s="136">
        <v>72</v>
      </c>
      <c r="B88" s="58" t="s">
        <v>103</v>
      </c>
      <c r="C88" s="53">
        <v>73.599999999999994</v>
      </c>
      <c r="D88" s="68" t="s">
        <v>330</v>
      </c>
      <c r="E88" s="112">
        <v>8.0760000000000005</v>
      </c>
      <c r="F88" s="112">
        <v>8.0760000000000005</v>
      </c>
      <c r="G88" s="92">
        <f t="shared" si="4"/>
        <v>0</v>
      </c>
      <c r="H88" s="109">
        <f t="shared" si="5"/>
        <v>0.11749320752921152</v>
      </c>
      <c r="I88" s="92">
        <f t="shared" si="3"/>
        <v>0.11749320752921152</v>
      </c>
      <c r="J88" s="25"/>
      <c r="K88" s="244"/>
    </row>
    <row r="89" spans="1:11" x14ac:dyDescent="0.25">
      <c r="A89" s="136">
        <v>73</v>
      </c>
      <c r="B89" s="58" t="s">
        <v>104</v>
      </c>
      <c r="C89" s="53">
        <v>49.4</v>
      </c>
      <c r="D89" s="68" t="s">
        <v>330</v>
      </c>
      <c r="E89" s="112">
        <v>5.9370000000000003</v>
      </c>
      <c r="F89" s="112">
        <v>5.9489999999999998</v>
      </c>
      <c r="G89" s="92">
        <f t="shared" si="4"/>
        <v>1.0317599999999627E-2</v>
      </c>
      <c r="H89" s="109">
        <f t="shared" si="5"/>
        <v>7.8860930053574044E-2</v>
      </c>
      <c r="I89" s="92">
        <f t="shared" si="3"/>
        <v>8.9178530053573665E-2</v>
      </c>
      <c r="J89" s="25"/>
      <c r="K89" s="244"/>
    </row>
    <row r="90" spans="1:11" x14ac:dyDescent="0.25">
      <c r="A90" s="136">
        <v>74</v>
      </c>
      <c r="B90" s="58" t="s">
        <v>105</v>
      </c>
      <c r="C90" s="53">
        <v>96.1</v>
      </c>
      <c r="D90" s="68" t="s">
        <v>330</v>
      </c>
      <c r="E90" s="112">
        <v>31.224</v>
      </c>
      <c r="F90" s="112">
        <v>32.587000000000003</v>
      </c>
      <c r="G90" s="92">
        <f t="shared" si="4"/>
        <v>1.1719074000000027</v>
      </c>
      <c r="H90" s="109">
        <f t="shared" si="5"/>
        <v>0.15341164733094059</v>
      </c>
      <c r="I90" s="92">
        <f t="shared" si="3"/>
        <v>1.3253190473309433</v>
      </c>
      <c r="J90" s="25"/>
      <c r="K90" s="244"/>
    </row>
    <row r="91" spans="1:11" x14ac:dyDescent="0.25">
      <c r="A91" s="136">
        <v>75</v>
      </c>
      <c r="B91" s="58" t="s">
        <v>106</v>
      </c>
      <c r="C91" s="53">
        <v>77.3</v>
      </c>
      <c r="D91" s="68" t="s">
        <v>330</v>
      </c>
      <c r="E91" s="112">
        <v>13.138</v>
      </c>
      <c r="F91" s="112">
        <v>14.29</v>
      </c>
      <c r="G91" s="92">
        <f t="shared" si="4"/>
        <v>0.99048959999999941</v>
      </c>
      <c r="H91" s="109">
        <f t="shared" si="5"/>
        <v>0.12339979540771809</v>
      </c>
      <c r="I91" s="92">
        <f t="shared" si="3"/>
        <v>1.1138893954077176</v>
      </c>
      <c r="J91" s="25"/>
      <c r="K91" s="244"/>
    </row>
    <row r="92" spans="1:11" x14ac:dyDescent="0.25">
      <c r="A92" s="136">
        <v>76</v>
      </c>
      <c r="B92" s="58" t="s">
        <v>107</v>
      </c>
      <c r="C92" s="53">
        <v>45.1</v>
      </c>
      <c r="D92" s="68" t="s">
        <v>330</v>
      </c>
      <c r="E92" s="112">
        <v>11.805</v>
      </c>
      <c r="F92" s="112">
        <v>12.706</v>
      </c>
      <c r="G92" s="92">
        <f t="shared" si="4"/>
        <v>0.77467979999999981</v>
      </c>
      <c r="H92" s="109">
        <f t="shared" si="5"/>
        <v>7.1996517113688041E-2</v>
      </c>
      <c r="I92" s="92">
        <f t="shared" si="3"/>
        <v>0.84667631711368785</v>
      </c>
      <c r="J92" s="25"/>
      <c r="K92" s="244"/>
    </row>
    <row r="93" spans="1:11" x14ac:dyDescent="0.25">
      <c r="A93" s="136">
        <v>77</v>
      </c>
      <c r="B93" s="58" t="s">
        <v>108</v>
      </c>
      <c r="C93" s="53">
        <v>72.900000000000006</v>
      </c>
      <c r="D93" s="68" t="s">
        <v>330</v>
      </c>
      <c r="E93" s="112">
        <v>15.887</v>
      </c>
      <c r="F93" s="112">
        <v>16.542999999999999</v>
      </c>
      <c r="G93" s="92">
        <f t="shared" si="4"/>
        <v>0.564028799999999</v>
      </c>
      <c r="H93" s="109">
        <f t="shared" si="5"/>
        <v>0.1163757449576022</v>
      </c>
      <c r="I93" s="92">
        <f t="shared" si="3"/>
        <v>0.68040454495760117</v>
      </c>
      <c r="J93" s="25"/>
      <c r="K93" s="244"/>
    </row>
    <row r="94" spans="1:11" x14ac:dyDescent="0.25">
      <c r="A94" s="136">
        <v>78</v>
      </c>
      <c r="B94" s="58" t="s">
        <v>109</v>
      </c>
      <c r="C94" s="53">
        <v>48.6</v>
      </c>
      <c r="D94" s="68" t="s">
        <v>330</v>
      </c>
      <c r="E94" s="112">
        <v>2.5369999999999999</v>
      </c>
      <c r="F94" s="112">
        <v>2.6970000000000001</v>
      </c>
      <c r="G94" s="92">
        <f>(F94-E94)*0.8598</f>
        <v>0.13756800000000013</v>
      </c>
      <c r="H94" s="109">
        <f t="shared" si="5"/>
        <v>7.7583829971734797E-2</v>
      </c>
      <c r="I94" s="92">
        <f>G94+H94</f>
        <v>0.21515182997173493</v>
      </c>
      <c r="J94" s="25"/>
      <c r="K94" s="244"/>
    </row>
    <row r="95" spans="1:11" x14ac:dyDescent="0.25">
      <c r="A95" s="136">
        <v>79</v>
      </c>
      <c r="B95" s="58" t="s">
        <v>110</v>
      </c>
      <c r="C95" s="53">
        <v>96.9</v>
      </c>
      <c r="D95" s="68" t="s">
        <v>330</v>
      </c>
      <c r="E95" s="112">
        <v>25.335000000000001</v>
      </c>
      <c r="F95" s="112">
        <v>26.486999999999998</v>
      </c>
      <c r="G95" s="92">
        <f t="shared" si="4"/>
        <v>0.99048959999999786</v>
      </c>
      <c r="H95" s="109">
        <f t="shared" si="5"/>
        <v>0.15468874741277985</v>
      </c>
      <c r="I95" s="92">
        <f t="shared" si="3"/>
        <v>1.1451783474127777</v>
      </c>
      <c r="J95" s="25"/>
      <c r="K95" s="244"/>
    </row>
    <row r="96" spans="1:11" x14ac:dyDescent="0.25">
      <c r="A96" s="136">
        <v>80</v>
      </c>
      <c r="B96" s="58" t="s">
        <v>111</v>
      </c>
      <c r="C96" s="53">
        <v>77.8</v>
      </c>
      <c r="D96" s="68" t="s">
        <v>330</v>
      </c>
      <c r="E96" s="112">
        <v>17.516999999999999</v>
      </c>
      <c r="F96" s="112">
        <v>19.076000000000001</v>
      </c>
      <c r="G96" s="92">
        <f t="shared" si="4"/>
        <v>1.340428200000001</v>
      </c>
      <c r="H96" s="109">
        <f t="shared" si="5"/>
        <v>0.12419798295886762</v>
      </c>
      <c r="I96" s="92">
        <f>G96+H96</f>
        <v>1.4646261829588685</v>
      </c>
      <c r="J96" s="25"/>
      <c r="K96" s="244"/>
    </row>
    <row r="97" spans="1:11" x14ac:dyDescent="0.25">
      <c r="A97" s="136">
        <v>81</v>
      </c>
      <c r="B97" s="58" t="s">
        <v>112</v>
      </c>
      <c r="C97" s="53">
        <v>44.9</v>
      </c>
      <c r="D97" s="68" t="s">
        <v>330</v>
      </c>
      <c r="E97" s="112">
        <v>10.723000000000001</v>
      </c>
      <c r="F97" s="112">
        <v>11.205</v>
      </c>
      <c r="G97" s="92">
        <f t="shared" si="4"/>
        <v>0.41442359999999939</v>
      </c>
      <c r="H97" s="109">
        <f t="shared" si="5"/>
        <v>7.1677242093228233E-2</v>
      </c>
      <c r="I97" s="92">
        <f t="shared" si="3"/>
        <v>0.48610084209322763</v>
      </c>
      <c r="J97" s="25"/>
      <c r="K97" s="244"/>
    </row>
    <row r="98" spans="1:11" x14ac:dyDescent="0.25">
      <c r="A98" s="136">
        <v>82</v>
      </c>
      <c r="B98" s="58" t="s">
        <v>113</v>
      </c>
      <c r="C98" s="53">
        <v>73.2</v>
      </c>
      <c r="D98" s="68" t="s">
        <v>330</v>
      </c>
      <c r="E98" s="112">
        <v>23.378</v>
      </c>
      <c r="F98" s="112">
        <v>24.815000000000001</v>
      </c>
      <c r="G98" s="92">
        <f t="shared" si="4"/>
        <v>1.2355326000000011</v>
      </c>
      <c r="H98" s="109">
        <f t="shared" si="5"/>
        <v>0.11685465748829191</v>
      </c>
      <c r="I98" s="92">
        <f t="shared" si="3"/>
        <v>1.3523872574882929</v>
      </c>
      <c r="J98" s="25"/>
      <c r="K98" s="244"/>
    </row>
    <row r="99" spans="1:11" x14ac:dyDescent="0.25">
      <c r="A99" s="136">
        <v>83</v>
      </c>
      <c r="B99" s="58" t="s">
        <v>114</v>
      </c>
      <c r="C99" s="53">
        <v>49.1</v>
      </c>
      <c r="D99" s="68" t="s">
        <v>330</v>
      </c>
      <c r="E99" s="112">
        <v>16.254999999999999</v>
      </c>
      <c r="F99" s="112">
        <v>17.535</v>
      </c>
      <c r="G99" s="92">
        <f t="shared" si="4"/>
        <v>1.1005440000000011</v>
      </c>
      <c r="H99" s="109">
        <f t="shared" si="5"/>
        <v>7.8382017522884331E-2</v>
      </c>
      <c r="I99" s="92">
        <f t="shared" si="3"/>
        <v>1.1789260175228855</v>
      </c>
      <c r="J99" s="25"/>
      <c r="K99" s="25"/>
    </row>
    <row r="100" spans="1:11" x14ac:dyDescent="0.25">
      <c r="A100" s="136">
        <v>84</v>
      </c>
      <c r="B100" s="58" t="s">
        <v>115</v>
      </c>
      <c r="C100" s="53">
        <v>97.4</v>
      </c>
      <c r="D100" s="68" t="s">
        <v>330</v>
      </c>
      <c r="E100" s="112">
        <v>19.452999999999999</v>
      </c>
      <c r="F100" s="112">
        <v>20.376000000000001</v>
      </c>
      <c r="G100" s="92">
        <f t="shared" si="4"/>
        <v>0.79359540000000162</v>
      </c>
      <c r="H100" s="109">
        <f t="shared" si="5"/>
        <v>0.1554869349639294</v>
      </c>
      <c r="I100" s="92">
        <f t="shared" si="3"/>
        <v>0.94908233496393102</v>
      </c>
      <c r="J100" s="25"/>
      <c r="K100" s="244"/>
    </row>
    <row r="101" spans="1:11" x14ac:dyDescent="0.25">
      <c r="A101" s="136">
        <v>85</v>
      </c>
      <c r="B101" s="59" t="s">
        <v>116</v>
      </c>
      <c r="C101" s="53">
        <v>77.5</v>
      </c>
      <c r="D101" s="68" t="s">
        <v>330</v>
      </c>
      <c r="E101" s="112">
        <v>8.6690000000000005</v>
      </c>
      <c r="F101" s="112">
        <v>8.7319999999999993</v>
      </c>
      <c r="G101" s="92">
        <f t="shared" si="4"/>
        <v>5.4167399999998998E-2</v>
      </c>
      <c r="H101" s="109">
        <f t="shared" si="5"/>
        <v>0.12371907042817791</v>
      </c>
      <c r="I101" s="92">
        <f t="shared" si="3"/>
        <v>0.1778864704281769</v>
      </c>
      <c r="J101" s="25"/>
      <c r="K101" s="244"/>
    </row>
    <row r="102" spans="1:11" x14ac:dyDescent="0.25">
      <c r="A102" s="136">
        <v>86</v>
      </c>
      <c r="B102" s="58" t="s">
        <v>117</v>
      </c>
      <c r="C102" s="53">
        <v>45.7</v>
      </c>
      <c r="D102" s="68" t="s">
        <v>330</v>
      </c>
      <c r="E102" s="112">
        <v>18.411000000000001</v>
      </c>
      <c r="F102" s="112">
        <v>19.366</v>
      </c>
      <c r="G102" s="92">
        <f t="shared" si="4"/>
        <v>0.82110899999999853</v>
      </c>
      <c r="H102" s="109">
        <f t="shared" si="5"/>
        <v>7.2954342175067494E-2</v>
      </c>
      <c r="I102" s="92">
        <f t="shared" si="3"/>
        <v>0.894063342175066</v>
      </c>
      <c r="J102" s="25"/>
      <c r="K102" s="244"/>
    </row>
    <row r="103" spans="1:11" x14ac:dyDescent="0.25">
      <c r="A103" s="136">
        <v>87</v>
      </c>
      <c r="B103" s="58" t="s">
        <v>118</v>
      </c>
      <c r="C103" s="53">
        <v>74</v>
      </c>
      <c r="D103" s="68" t="s">
        <v>330</v>
      </c>
      <c r="E103" s="112">
        <v>17.829999999999998</v>
      </c>
      <c r="F103" s="112">
        <v>18.954000000000001</v>
      </c>
      <c r="G103" s="92">
        <f t="shared" si="4"/>
        <v>0.96641520000000203</v>
      </c>
      <c r="H103" s="109">
        <f t="shared" si="5"/>
        <v>0.11813175757013115</v>
      </c>
      <c r="I103" s="92">
        <f t="shared" si="3"/>
        <v>1.0845469575701332</v>
      </c>
      <c r="J103" s="25"/>
      <c r="K103" s="244"/>
    </row>
    <row r="104" spans="1:11" x14ac:dyDescent="0.25">
      <c r="A104" s="136">
        <v>88</v>
      </c>
      <c r="B104" s="58" t="s">
        <v>119</v>
      </c>
      <c r="C104" s="53">
        <v>48.1</v>
      </c>
      <c r="D104" s="68" t="s">
        <v>330</v>
      </c>
      <c r="E104" s="112">
        <v>4.4400000000000004</v>
      </c>
      <c r="F104" s="112">
        <v>4.4400000000000004</v>
      </c>
      <c r="G104" s="92">
        <f t="shared" si="4"/>
        <v>0</v>
      </c>
      <c r="H104" s="109">
        <f t="shared" si="5"/>
        <v>7.6785642420585262E-2</v>
      </c>
      <c r="I104" s="92">
        <f t="shared" si="3"/>
        <v>7.6785642420585262E-2</v>
      </c>
      <c r="J104" s="25"/>
      <c r="K104" s="244"/>
    </row>
    <row r="105" spans="1:11" x14ac:dyDescent="0.25">
      <c r="A105" s="136">
        <v>89</v>
      </c>
      <c r="B105" s="58" t="s">
        <v>120</v>
      </c>
      <c r="C105" s="53">
        <v>96.9</v>
      </c>
      <c r="D105" s="68" t="s">
        <v>330</v>
      </c>
      <c r="E105" s="112">
        <v>23.67</v>
      </c>
      <c r="F105" s="112">
        <v>25.611999999999998</v>
      </c>
      <c r="G105" s="92">
        <f t="shared" si="4"/>
        <v>1.6697315999999971</v>
      </c>
      <c r="H105" s="109">
        <f t="shared" si="5"/>
        <v>0.15468874741277985</v>
      </c>
      <c r="I105" s="92">
        <f>G105+H105</f>
        <v>1.8244203474127769</v>
      </c>
      <c r="J105" s="25"/>
      <c r="K105" s="244"/>
    </row>
    <row r="106" spans="1:11" x14ac:dyDescent="0.25">
      <c r="A106" s="136">
        <v>90</v>
      </c>
      <c r="B106" s="58" t="s">
        <v>121</v>
      </c>
      <c r="C106" s="53">
        <v>76.8</v>
      </c>
      <c r="D106" s="68" t="s">
        <v>330</v>
      </c>
      <c r="E106" s="112">
        <v>16.22</v>
      </c>
      <c r="F106" s="112">
        <v>17.57</v>
      </c>
      <c r="G106" s="92">
        <f t="shared" si="4"/>
        <v>1.1607300000000011</v>
      </c>
      <c r="H106" s="109">
        <f t="shared" si="5"/>
        <v>0.12260160785656855</v>
      </c>
      <c r="I106" s="92">
        <f t="shared" si="3"/>
        <v>1.2833316078565697</v>
      </c>
      <c r="J106" s="25"/>
      <c r="K106" s="244"/>
    </row>
    <row r="107" spans="1:11" x14ac:dyDescent="0.25">
      <c r="A107" s="136">
        <v>91</v>
      </c>
      <c r="B107" s="58" t="s">
        <v>122</v>
      </c>
      <c r="C107" s="53">
        <v>45.3</v>
      </c>
      <c r="D107" s="68" t="s">
        <v>330</v>
      </c>
      <c r="E107" s="112">
        <v>11.624000000000001</v>
      </c>
      <c r="F107" s="112">
        <v>12.709</v>
      </c>
      <c r="G107" s="92">
        <f t="shared" si="4"/>
        <v>0.93288299999999924</v>
      </c>
      <c r="H107" s="109">
        <f t="shared" si="5"/>
        <v>7.2315792134147849E-2</v>
      </c>
      <c r="I107" s="92">
        <f t="shared" si="3"/>
        <v>1.0051987921341472</v>
      </c>
      <c r="J107" s="25"/>
      <c r="K107" s="244"/>
    </row>
    <row r="108" spans="1:11" x14ac:dyDescent="0.25">
      <c r="A108" s="136">
        <v>92</v>
      </c>
      <c r="B108" s="58" t="s">
        <v>123</v>
      </c>
      <c r="C108" s="53">
        <v>73.099999999999994</v>
      </c>
      <c r="D108" s="68" t="s">
        <v>330</v>
      </c>
      <c r="E108" s="112">
        <v>21.381</v>
      </c>
      <c r="F108" s="112">
        <v>22.626999999999999</v>
      </c>
      <c r="G108" s="92">
        <f t="shared" si="4"/>
        <v>1.0713107999999989</v>
      </c>
      <c r="H108" s="109">
        <f t="shared" si="5"/>
        <v>0.11669501997806199</v>
      </c>
      <c r="I108" s="92">
        <f>G108+H108</f>
        <v>1.188005819978061</v>
      </c>
      <c r="J108" s="25"/>
      <c r="K108" s="244"/>
    </row>
    <row r="109" spans="1:11" x14ac:dyDescent="0.25">
      <c r="A109" s="136">
        <v>93</v>
      </c>
      <c r="B109" s="58" t="s">
        <v>124</v>
      </c>
      <c r="C109" s="53">
        <v>49.2</v>
      </c>
      <c r="D109" s="68" t="s">
        <v>330</v>
      </c>
      <c r="E109" s="112">
        <v>8.5120000000000005</v>
      </c>
      <c r="F109" s="112">
        <v>8.9719999999999995</v>
      </c>
      <c r="G109" s="92">
        <f t="shared" si="4"/>
        <v>0.39550799999999919</v>
      </c>
      <c r="H109" s="109">
        <f t="shared" si="5"/>
        <v>7.8541655033114235E-2</v>
      </c>
      <c r="I109" s="92">
        <f t="shared" si="3"/>
        <v>0.47404965503311342</v>
      </c>
      <c r="J109" s="25"/>
      <c r="K109" s="244"/>
    </row>
    <row r="110" spans="1:11" x14ac:dyDescent="0.25">
      <c r="A110" s="136">
        <v>94</v>
      </c>
      <c r="B110" s="58" t="s">
        <v>125</v>
      </c>
      <c r="C110" s="53">
        <v>97.2</v>
      </c>
      <c r="D110" s="68" t="s">
        <v>330</v>
      </c>
      <c r="E110" s="112">
        <v>22.646000000000001</v>
      </c>
      <c r="F110" s="112">
        <v>24.463999999999999</v>
      </c>
      <c r="G110" s="92">
        <f t="shared" si="4"/>
        <v>1.5631163999999982</v>
      </c>
      <c r="H110" s="109">
        <f t="shared" si="5"/>
        <v>0.15516765994346959</v>
      </c>
      <c r="I110" s="92">
        <f t="shared" si="3"/>
        <v>1.7182840599434677</v>
      </c>
      <c r="J110" s="25"/>
      <c r="K110" s="244"/>
    </row>
    <row r="111" spans="1:11" x14ac:dyDescent="0.25">
      <c r="A111" s="136">
        <v>95</v>
      </c>
      <c r="B111" s="58" t="s">
        <v>126</v>
      </c>
      <c r="C111" s="53">
        <v>76.099999999999994</v>
      </c>
      <c r="D111" s="68" t="s">
        <v>330</v>
      </c>
      <c r="E111" s="112">
        <v>10.972</v>
      </c>
      <c r="F111" s="112">
        <v>11.744999999999999</v>
      </c>
      <c r="G111" s="92">
        <f t="shared" si="4"/>
        <v>0.6646253999999997</v>
      </c>
      <c r="H111" s="109">
        <f t="shared" si="5"/>
        <v>0.1214841452849592</v>
      </c>
      <c r="I111" s="92">
        <f t="shared" si="3"/>
        <v>0.78610954528495891</v>
      </c>
      <c r="J111" s="25"/>
      <c r="K111" s="244"/>
    </row>
    <row r="112" spans="1:11" x14ac:dyDescent="0.25">
      <c r="A112" s="136">
        <v>96</v>
      </c>
      <c r="B112" s="58" t="s">
        <v>127</v>
      </c>
      <c r="C112" s="53">
        <v>45.1</v>
      </c>
      <c r="D112" s="68" t="s">
        <v>330</v>
      </c>
      <c r="E112" s="112">
        <v>5.4720000000000004</v>
      </c>
      <c r="F112" s="112">
        <v>5.4720000000000004</v>
      </c>
      <c r="G112" s="92">
        <f t="shared" si="4"/>
        <v>0</v>
      </c>
      <c r="H112" s="109">
        <f t="shared" si="5"/>
        <v>7.1996517113688041E-2</v>
      </c>
      <c r="I112" s="92">
        <f t="shared" si="3"/>
        <v>7.1996517113688041E-2</v>
      </c>
      <c r="J112" s="25"/>
      <c r="K112" s="244"/>
    </row>
    <row r="113" spans="1:11" x14ac:dyDescent="0.25">
      <c r="A113" s="136">
        <v>97</v>
      </c>
      <c r="B113" s="58" t="s">
        <v>128</v>
      </c>
      <c r="C113" s="53">
        <v>73.099999999999994</v>
      </c>
      <c r="D113" s="68" t="s">
        <v>330</v>
      </c>
      <c r="E113" s="112">
        <v>14.92</v>
      </c>
      <c r="F113" s="112">
        <v>15.601000000000001</v>
      </c>
      <c r="G113" s="92">
        <f t="shared" si="4"/>
        <v>0.58552380000000082</v>
      </c>
      <c r="H113" s="109">
        <f t="shared" si="5"/>
        <v>0.11669501997806199</v>
      </c>
      <c r="I113" s="92">
        <f>G113+H113</f>
        <v>0.70221881997806279</v>
      </c>
      <c r="J113" s="25"/>
      <c r="K113" s="244"/>
    </row>
    <row r="114" spans="1:11" x14ac:dyDescent="0.25">
      <c r="A114" s="136">
        <v>98</v>
      </c>
      <c r="B114" s="58" t="s">
        <v>129</v>
      </c>
      <c r="C114" s="53">
        <v>49.1</v>
      </c>
      <c r="D114" s="68" t="s">
        <v>330</v>
      </c>
      <c r="E114" s="112">
        <v>4.8040000000000003</v>
      </c>
      <c r="F114" s="112">
        <v>5.343</v>
      </c>
      <c r="G114" s="92">
        <f t="shared" si="4"/>
        <v>0.46343219999999974</v>
      </c>
      <c r="H114" s="109">
        <f t="shared" si="5"/>
        <v>7.8382017522884331E-2</v>
      </c>
      <c r="I114" s="92">
        <f>G114+H114</f>
        <v>0.54181421752288406</v>
      </c>
      <c r="J114" s="25"/>
      <c r="K114" s="244"/>
    </row>
    <row r="115" spans="1:11" x14ac:dyDescent="0.25">
      <c r="A115" s="136">
        <v>99</v>
      </c>
      <c r="B115" s="58" t="s">
        <v>130</v>
      </c>
      <c r="C115" s="53">
        <v>97.3</v>
      </c>
      <c r="D115" s="68" t="s">
        <v>330</v>
      </c>
      <c r="E115" s="112">
        <v>10.294</v>
      </c>
      <c r="F115" s="112">
        <v>10.294</v>
      </c>
      <c r="G115" s="92">
        <f t="shared" si="4"/>
        <v>0</v>
      </c>
      <c r="H115" s="109">
        <f t="shared" si="5"/>
        <v>0.15532729745369947</v>
      </c>
      <c r="I115" s="92">
        <f t="shared" si="3"/>
        <v>0.15532729745369947</v>
      </c>
      <c r="J115" s="25"/>
      <c r="K115" s="244"/>
    </row>
    <row r="116" spans="1:11" x14ac:dyDescent="0.25">
      <c r="A116" s="136">
        <v>100</v>
      </c>
      <c r="B116" s="58" t="s">
        <v>131</v>
      </c>
      <c r="C116" s="53">
        <v>76.3</v>
      </c>
      <c r="D116" s="68" t="s">
        <v>330</v>
      </c>
      <c r="E116" s="112">
        <v>15.526</v>
      </c>
      <c r="F116" s="112">
        <v>16.587</v>
      </c>
      <c r="G116" s="92">
        <f>(F116-E116)*0.8598</f>
        <v>0.91224779999999994</v>
      </c>
      <c r="H116" s="109">
        <f t="shared" si="5"/>
        <v>0.12180342030541902</v>
      </c>
      <c r="I116" s="92">
        <f t="shared" si="3"/>
        <v>1.0340512203054191</v>
      </c>
      <c r="J116" s="25"/>
      <c r="K116" s="244"/>
    </row>
    <row r="117" spans="1:11" x14ac:dyDescent="0.25">
      <c r="A117" s="136">
        <v>101</v>
      </c>
      <c r="B117" s="58" t="s">
        <v>132</v>
      </c>
      <c r="C117" s="53">
        <v>44.6</v>
      </c>
      <c r="D117" s="68" t="s">
        <v>330</v>
      </c>
      <c r="E117" s="112">
        <v>15.419</v>
      </c>
      <c r="F117" s="112">
        <v>16.574000000000002</v>
      </c>
      <c r="G117" s="92">
        <f t="shared" si="4"/>
        <v>0.99306900000000098</v>
      </c>
      <c r="H117" s="109">
        <f t="shared" si="5"/>
        <v>7.1198329562538507E-2</v>
      </c>
      <c r="I117" s="92">
        <f>G117+H117</f>
        <v>1.0642673295625396</v>
      </c>
      <c r="J117" s="244"/>
      <c r="K117" s="25"/>
    </row>
    <row r="118" spans="1:11" x14ac:dyDescent="0.25">
      <c r="A118" s="136">
        <v>102</v>
      </c>
      <c r="B118" s="58" t="s">
        <v>133</v>
      </c>
      <c r="C118" s="53">
        <v>73.099999999999994</v>
      </c>
      <c r="D118" s="68" t="s">
        <v>330</v>
      </c>
      <c r="E118" s="112">
        <v>18.768000000000001</v>
      </c>
      <c r="F118" s="112">
        <v>19.760999999999999</v>
      </c>
      <c r="G118" s="92">
        <f t="shared" si="4"/>
        <v>0.8537813999999988</v>
      </c>
      <c r="H118" s="109">
        <f t="shared" si="5"/>
        <v>0.11669501997806199</v>
      </c>
      <c r="I118" s="92">
        <f>G118+H118</f>
        <v>0.97047641997806078</v>
      </c>
      <c r="J118" s="25"/>
      <c r="K118" s="244"/>
    </row>
    <row r="119" spans="1:11" x14ac:dyDescent="0.25">
      <c r="A119" s="136">
        <v>103</v>
      </c>
      <c r="B119" s="58" t="s">
        <v>134</v>
      </c>
      <c r="C119" s="53">
        <v>49.5</v>
      </c>
      <c r="D119" s="68" t="s">
        <v>330</v>
      </c>
      <c r="E119" s="112">
        <v>4.9560000000000004</v>
      </c>
      <c r="F119" s="112">
        <v>4.9560000000000004</v>
      </c>
      <c r="G119" s="92">
        <f t="shared" si="4"/>
        <v>0</v>
      </c>
      <c r="H119" s="109">
        <f t="shared" si="5"/>
        <v>7.9020567563803948E-2</v>
      </c>
      <c r="I119" s="92">
        <f>G119+H119</f>
        <v>7.9020567563803948E-2</v>
      </c>
      <c r="J119" s="25"/>
      <c r="K119" s="244"/>
    </row>
    <row r="120" spans="1:11" x14ac:dyDescent="0.25">
      <c r="A120" s="136">
        <v>104</v>
      </c>
      <c r="B120" s="58" t="s">
        <v>135</v>
      </c>
      <c r="C120" s="53">
        <v>97.7</v>
      </c>
      <c r="D120" s="68" t="s">
        <v>330</v>
      </c>
      <c r="E120" s="112">
        <v>10.223000000000001</v>
      </c>
      <c r="F120" s="112">
        <v>10.81</v>
      </c>
      <c r="G120" s="92">
        <f t="shared" si="4"/>
        <v>0.50470259999999978</v>
      </c>
      <c r="H120" s="109">
        <f t="shared" si="5"/>
        <v>0.15596584749461911</v>
      </c>
      <c r="I120" s="92">
        <f t="shared" si="3"/>
        <v>0.66066844749461895</v>
      </c>
      <c r="J120" s="25"/>
      <c r="K120" s="244"/>
    </row>
    <row r="121" spans="1:11" x14ac:dyDescent="0.25">
      <c r="A121" s="136">
        <v>105</v>
      </c>
      <c r="B121" s="58" t="s">
        <v>136</v>
      </c>
      <c r="C121" s="53">
        <v>76.400000000000006</v>
      </c>
      <c r="D121" s="68" t="s">
        <v>330</v>
      </c>
      <c r="E121" s="112">
        <v>15.929</v>
      </c>
      <c r="F121" s="112">
        <v>16.95</v>
      </c>
      <c r="G121" s="92">
        <f t="shared" si="4"/>
        <v>0.87785579999999919</v>
      </c>
      <c r="H121" s="109">
        <f t="shared" si="5"/>
        <v>0.12196305781564894</v>
      </c>
      <c r="I121" s="92">
        <f>G121+H121</f>
        <v>0.99981885781564817</v>
      </c>
      <c r="J121" s="25"/>
      <c r="K121" s="244"/>
    </row>
    <row r="122" spans="1:11" x14ac:dyDescent="0.25">
      <c r="A122" s="136">
        <v>106</v>
      </c>
      <c r="B122" s="58" t="s">
        <v>137</v>
      </c>
      <c r="C122" s="53">
        <v>44.7</v>
      </c>
      <c r="D122" s="68" t="s">
        <v>330</v>
      </c>
      <c r="E122" s="112">
        <v>3.093</v>
      </c>
      <c r="F122" s="112">
        <v>3.093</v>
      </c>
      <c r="G122" s="92">
        <f t="shared" si="4"/>
        <v>0</v>
      </c>
      <c r="H122" s="109">
        <f>$G$11/$C$303*C122</f>
        <v>7.1357967072768425E-2</v>
      </c>
      <c r="I122" s="92">
        <f t="shared" si="3"/>
        <v>7.1357967072768425E-2</v>
      </c>
      <c r="J122" s="25"/>
      <c r="K122" s="244"/>
    </row>
    <row r="123" spans="1:11" x14ac:dyDescent="0.25">
      <c r="A123" s="136">
        <v>107</v>
      </c>
      <c r="B123" s="58" t="s">
        <v>138</v>
      </c>
      <c r="C123" s="53">
        <v>72.8</v>
      </c>
      <c r="D123" s="68" t="s">
        <v>330</v>
      </c>
      <c r="E123" s="112">
        <v>12.311999999999999</v>
      </c>
      <c r="F123" s="112">
        <v>13.032999999999999</v>
      </c>
      <c r="G123" s="92">
        <f t="shared" si="4"/>
        <v>0.61991580000000013</v>
      </c>
      <c r="H123" s="109">
        <f t="shared" si="5"/>
        <v>0.11621610744737228</v>
      </c>
      <c r="I123" s="92">
        <f t="shared" si="3"/>
        <v>0.73613190744737245</v>
      </c>
      <c r="J123" s="25"/>
      <c r="K123" s="244"/>
    </row>
    <row r="124" spans="1:11" x14ac:dyDescent="0.25">
      <c r="A124" s="136">
        <v>108</v>
      </c>
      <c r="B124" s="58" t="s">
        <v>139</v>
      </c>
      <c r="C124" s="53">
        <v>49.4</v>
      </c>
      <c r="D124" s="68" t="s">
        <v>330</v>
      </c>
      <c r="E124" s="112">
        <v>2.823</v>
      </c>
      <c r="F124" s="112">
        <v>2.823</v>
      </c>
      <c r="G124" s="92">
        <f t="shared" si="4"/>
        <v>0</v>
      </c>
      <c r="H124" s="109">
        <f t="shared" si="5"/>
        <v>7.8860930053574044E-2</v>
      </c>
      <c r="I124" s="92">
        <f>G124+H124</f>
        <v>7.8860930053574044E-2</v>
      </c>
      <c r="J124" s="25"/>
      <c r="K124" s="244"/>
    </row>
    <row r="125" spans="1:11" x14ac:dyDescent="0.25">
      <c r="A125" s="136">
        <v>109</v>
      </c>
      <c r="B125" s="58" t="s">
        <v>140</v>
      </c>
      <c r="C125" s="53">
        <v>97.4</v>
      </c>
      <c r="D125" s="68" t="s">
        <v>330</v>
      </c>
      <c r="E125" s="112">
        <v>21.853999999999999</v>
      </c>
      <c r="F125" s="112">
        <v>23.535</v>
      </c>
      <c r="G125" s="92">
        <f t="shared" si="4"/>
        <v>1.4453238000000008</v>
      </c>
      <c r="H125" s="109">
        <f t="shared" si="5"/>
        <v>0.1554869349639294</v>
      </c>
      <c r="I125" s="92">
        <f t="shared" si="3"/>
        <v>1.6008107349639302</v>
      </c>
      <c r="J125" s="25"/>
      <c r="K125" s="244"/>
    </row>
    <row r="126" spans="1:11" x14ac:dyDescent="0.25">
      <c r="A126" s="136">
        <v>110</v>
      </c>
      <c r="B126" s="58" t="s">
        <v>141</v>
      </c>
      <c r="C126" s="53">
        <v>77.400000000000006</v>
      </c>
      <c r="D126" s="68" t="s">
        <v>330</v>
      </c>
      <c r="E126" s="112">
        <v>13.012</v>
      </c>
      <c r="F126" s="112">
        <v>14.141</v>
      </c>
      <c r="G126" s="92">
        <f t="shared" si="4"/>
        <v>0.97071419999999964</v>
      </c>
      <c r="H126" s="109">
        <f t="shared" si="5"/>
        <v>0.12355943291794801</v>
      </c>
      <c r="I126" s="92">
        <f>G126+H126</f>
        <v>1.0942736329179477</v>
      </c>
      <c r="J126" s="25"/>
      <c r="K126" s="244"/>
    </row>
    <row r="127" spans="1:11" x14ac:dyDescent="0.25">
      <c r="A127" s="136">
        <v>111</v>
      </c>
      <c r="B127" s="58" t="s">
        <v>142</v>
      </c>
      <c r="C127" s="53">
        <v>44.6</v>
      </c>
      <c r="D127" s="68" t="s">
        <v>330</v>
      </c>
      <c r="E127" s="112">
        <v>3.81</v>
      </c>
      <c r="F127" s="112">
        <v>3.81</v>
      </c>
      <c r="G127" s="92">
        <f t="shared" si="4"/>
        <v>0</v>
      </c>
      <c r="H127" s="109">
        <f t="shared" si="5"/>
        <v>7.1198329562538507E-2</v>
      </c>
      <c r="I127" s="92">
        <f t="shared" si="3"/>
        <v>7.1198329562538507E-2</v>
      </c>
      <c r="J127" s="25"/>
      <c r="K127" s="244"/>
    </row>
    <row r="128" spans="1:11" x14ac:dyDescent="0.25">
      <c r="A128" s="136">
        <v>112</v>
      </c>
      <c r="B128" s="58" t="s">
        <v>143</v>
      </c>
      <c r="C128" s="53">
        <v>72.8</v>
      </c>
      <c r="D128" s="68" t="s">
        <v>330</v>
      </c>
      <c r="E128" s="112">
        <v>27.103999999999999</v>
      </c>
      <c r="F128" s="112">
        <v>28.376000000000001</v>
      </c>
      <c r="G128" s="92">
        <f t="shared" si="4"/>
        <v>1.0936656000000018</v>
      </c>
      <c r="H128" s="109">
        <f t="shared" si="5"/>
        <v>0.11621610744737228</v>
      </c>
      <c r="I128" s="92">
        <f t="shared" si="3"/>
        <v>1.209881707447374</v>
      </c>
      <c r="J128" s="25"/>
      <c r="K128" s="244"/>
    </row>
    <row r="129" spans="1:11" x14ac:dyDescent="0.25">
      <c r="A129" s="136">
        <v>113</v>
      </c>
      <c r="B129" s="58" t="s">
        <v>144</v>
      </c>
      <c r="C129" s="53">
        <v>48.9</v>
      </c>
      <c r="D129" s="68" t="s">
        <v>330</v>
      </c>
      <c r="E129" s="112">
        <v>10.962</v>
      </c>
      <c r="F129" s="112">
        <v>11.702999999999999</v>
      </c>
      <c r="G129" s="92">
        <f t="shared" si="4"/>
        <v>0.63711179999999967</v>
      </c>
      <c r="H129" s="109">
        <f t="shared" si="5"/>
        <v>7.8062742502424509E-2</v>
      </c>
      <c r="I129" s="92">
        <f t="shared" si="3"/>
        <v>0.71517454250242418</v>
      </c>
      <c r="J129" s="25"/>
      <c r="K129" s="244"/>
    </row>
    <row r="130" spans="1:11" x14ac:dyDescent="0.25">
      <c r="A130" s="136">
        <v>114</v>
      </c>
      <c r="B130" s="58" t="s">
        <v>145</v>
      </c>
      <c r="C130" s="53">
        <v>96.9</v>
      </c>
      <c r="D130" s="68" t="s">
        <v>330</v>
      </c>
      <c r="E130" s="112">
        <v>28.617000000000001</v>
      </c>
      <c r="F130" s="112">
        <v>30.571000000000002</v>
      </c>
      <c r="G130" s="92">
        <f t="shared" si="4"/>
        <v>1.6800492000000005</v>
      </c>
      <c r="H130" s="109">
        <f t="shared" si="5"/>
        <v>0.15468874741277985</v>
      </c>
      <c r="I130" s="92">
        <f t="shared" si="3"/>
        <v>1.8347379474127803</v>
      </c>
      <c r="J130" s="25"/>
      <c r="K130" s="244"/>
    </row>
    <row r="131" spans="1:11" x14ac:dyDescent="0.25">
      <c r="A131" s="136">
        <v>115</v>
      </c>
      <c r="B131" s="58" t="s">
        <v>146</v>
      </c>
      <c r="C131" s="53">
        <v>77.099999999999994</v>
      </c>
      <c r="D131" s="68" t="s">
        <v>330</v>
      </c>
      <c r="E131" s="112">
        <v>13.212</v>
      </c>
      <c r="F131" s="112">
        <v>14.363</v>
      </c>
      <c r="G131" s="92">
        <f t="shared" si="4"/>
        <v>0.98962979999999989</v>
      </c>
      <c r="H131" s="109">
        <f t="shared" si="5"/>
        <v>0.12308052038725827</v>
      </c>
      <c r="I131" s="92">
        <f t="shared" si="3"/>
        <v>1.1127103203872581</v>
      </c>
      <c r="J131" s="25"/>
      <c r="K131" s="244"/>
    </row>
    <row r="132" spans="1:11" x14ac:dyDescent="0.25">
      <c r="A132" s="136">
        <v>116</v>
      </c>
      <c r="B132" s="58" t="s">
        <v>147</v>
      </c>
      <c r="C132" s="53">
        <v>45.3</v>
      </c>
      <c r="D132" s="68" t="s">
        <v>330</v>
      </c>
      <c r="E132" s="112">
        <v>11.996</v>
      </c>
      <c r="F132" s="112">
        <v>12.682</v>
      </c>
      <c r="G132" s="92">
        <f t="shared" si="4"/>
        <v>0.58982279999999998</v>
      </c>
      <c r="H132" s="109">
        <f t="shared" si="5"/>
        <v>7.2315792134147849E-2</v>
      </c>
      <c r="I132" s="92">
        <f>G132+H132</f>
        <v>0.66213859213414783</v>
      </c>
      <c r="J132" s="25"/>
      <c r="K132" s="244"/>
    </row>
    <row r="133" spans="1:11" x14ac:dyDescent="0.25">
      <c r="A133" s="136">
        <v>117</v>
      </c>
      <c r="B133" s="58" t="s">
        <v>148</v>
      </c>
      <c r="C133" s="53">
        <v>74.099999999999994</v>
      </c>
      <c r="D133" s="68" t="s">
        <v>330</v>
      </c>
      <c r="E133" s="112">
        <v>14.202</v>
      </c>
      <c r="F133" s="112">
        <v>15.103</v>
      </c>
      <c r="G133" s="92">
        <f t="shared" si="4"/>
        <v>0.77467979999999981</v>
      </c>
      <c r="H133" s="109">
        <f t="shared" si="5"/>
        <v>0.11829139508036106</v>
      </c>
      <c r="I133" s="92">
        <f t="shared" si="3"/>
        <v>0.89297119508036082</v>
      </c>
      <c r="J133" s="25"/>
      <c r="K133" s="244"/>
    </row>
    <row r="134" spans="1:11" x14ac:dyDescent="0.25">
      <c r="A134" s="136">
        <v>118</v>
      </c>
      <c r="B134" s="58" t="s">
        <v>149</v>
      </c>
      <c r="C134" s="53">
        <v>48.8</v>
      </c>
      <c r="D134" s="68" t="s">
        <v>330</v>
      </c>
      <c r="E134" s="112">
        <v>2.5659999999999998</v>
      </c>
      <c r="F134" s="112">
        <v>2.82</v>
      </c>
      <c r="G134" s="92">
        <f t="shared" si="4"/>
        <v>0.21838920000000001</v>
      </c>
      <c r="H134" s="109">
        <f t="shared" si="5"/>
        <v>7.7903104992194605E-2</v>
      </c>
      <c r="I134" s="92">
        <f>G134+H134</f>
        <v>0.29629230499219461</v>
      </c>
      <c r="J134" s="25"/>
      <c r="K134" s="244"/>
    </row>
    <row r="135" spans="1:11" x14ac:dyDescent="0.25">
      <c r="A135" s="136">
        <v>119</v>
      </c>
      <c r="B135" s="58" t="s">
        <v>150</v>
      </c>
      <c r="C135" s="53">
        <v>98.1</v>
      </c>
      <c r="D135" s="68" t="s">
        <v>330</v>
      </c>
      <c r="E135" s="112">
        <v>16.547999999999998</v>
      </c>
      <c r="F135" s="112">
        <v>17.260999999999999</v>
      </c>
      <c r="G135" s="92">
        <f t="shared" si="4"/>
        <v>0.61303740000000084</v>
      </c>
      <c r="H135" s="109">
        <f t="shared" si="5"/>
        <v>0.15660439753553873</v>
      </c>
      <c r="I135" s="92">
        <f>G135+H135</f>
        <v>0.76964179753553963</v>
      </c>
      <c r="J135" s="25"/>
      <c r="K135" s="244"/>
    </row>
    <row r="136" spans="1:11" x14ac:dyDescent="0.25">
      <c r="A136" s="136">
        <v>120</v>
      </c>
      <c r="B136" s="58" t="s">
        <v>151</v>
      </c>
      <c r="C136" s="53">
        <v>76.8</v>
      </c>
      <c r="D136" s="68" t="s">
        <v>330</v>
      </c>
      <c r="E136" s="112">
        <v>18.873999999999999</v>
      </c>
      <c r="F136" s="112">
        <v>19.984000000000002</v>
      </c>
      <c r="G136" s="92">
        <f t="shared" si="4"/>
        <v>0.95437800000000261</v>
      </c>
      <c r="H136" s="109">
        <f t="shared" si="5"/>
        <v>0.12260160785656855</v>
      </c>
      <c r="I136" s="92">
        <f t="shared" si="3"/>
        <v>1.0769796078565712</v>
      </c>
      <c r="J136" s="25"/>
      <c r="K136" s="244"/>
    </row>
    <row r="137" spans="1:11" x14ac:dyDescent="0.25">
      <c r="A137" s="136">
        <v>121</v>
      </c>
      <c r="B137" s="58" t="s">
        <v>152</v>
      </c>
      <c r="C137" s="53">
        <v>44.9</v>
      </c>
      <c r="D137" s="68" t="s">
        <v>330</v>
      </c>
      <c r="E137" s="112">
        <v>7.35</v>
      </c>
      <c r="F137" s="112">
        <v>7.8220000000000001</v>
      </c>
      <c r="G137" s="92">
        <f t="shared" si="4"/>
        <v>0.40582560000000034</v>
      </c>
      <c r="H137" s="109">
        <f t="shared" si="5"/>
        <v>7.1677242093228233E-2</v>
      </c>
      <c r="I137" s="92">
        <f>G137+H137</f>
        <v>0.47750284209322857</v>
      </c>
      <c r="J137" s="25"/>
      <c r="K137" s="244"/>
    </row>
    <row r="138" spans="1:11" x14ac:dyDescent="0.25">
      <c r="A138" s="136">
        <v>122</v>
      </c>
      <c r="B138" s="58" t="s">
        <v>153</v>
      </c>
      <c r="C138" s="53">
        <v>73.400000000000006</v>
      </c>
      <c r="D138" s="68" t="s">
        <v>330</v>
      </c>
      <c r="E138" s="112">
        <v>15.041</v>
      </c>
      <c r="F138" s="112">
        <v>16.486000000000001</v>
      </c>
      <c r="G138" s="92">
        <f t="shared" si="4"/>
        <v>1.2424110000000002</v>
      </c>
      <c r="H138" s="109">
        <f t="shared" si="5"/>
        <v>0.11717393250875173</v>
      </c>
      <c r="I138" s="92">
        <f t="shared" si="3"/>
        <v>1.3595849325087519</v>
      </c>
      <c r="J138" s="25"/>
      <c r="K138" s="244"/>
    </row>
    <row r="139" spans="1:11" x14ac:dyDescent="0.25">
      <c r="A139" s="136">
        <v>123</v>
      </c>
      <c r="B139" s="58" t="s">
        <v>154</v>
      </c>
      <c r="C139" s="53">
        <v>48.7</v>
      </c>
      <c r="D139" s="68" t="s">
        <v>330</v>
      </c>
      <c r="E139" s="112">
        <v>11.489000000000001</v>
      </c>
      <c r="F139" s="112">
        <v>12.234</v>
      </c>
      <c r="G139" s="92">
        <f t="shared" si="4"/>
        <v>0.64055099999999932</v>
      </c>
      <c r="H139" s="109">
        <f t="shared" si="5"/>
        <v>7.7743467481964701E-2</v>
      </c>
      <c r="I139" s="92">
        <f t="shared" si="3"/>
        <v>0.71829446748196402</v>
      </c>
      <c r="J139" s="25"/>
      <c r="K139" s="244"/>
    </row>
    <row r="140" spans="1:11" x14ac:dyDescent="0.25">
      <c r="A140" s="136">
        <v>124</v>
      </c>
      <c r="B140" s="58" t="s">
        <v>155</v>
      </c>
      <c r="C140" s="53">
        <v>98</v>
      </c>
      <c r="D140" s="68" t="s">
        <v>330</v>
      </c>
      <c r="E140" s="112">
        <v>11.192</v>
      </c>
      <c r="F140" s="112">
        <v>12.416</v>
      </c>
      <c r="G140" s="92">
        <f t="shared" si="4"/>
        <v>1.0523952000000001</v>
      </c>
      <c r="H140" s="109">
        <f t="shared" si="5"/>
        <v>0.15644476002530883</v>
      </c>
      <c r="I140" s="92">
        <f>G140+H140</f>
        <v>1.2088399600253088</v>
      </c>
      <c r="J140" s="25"/>
      <c r="K140" s="244"/>
    </row>
    <row r="141" spans="1:11" x14ac:dyDescent="0.25">
      <c r="A141" s="136">
        <v>125</v>
      </c>
      <c r="B141" s="58" t="s">
        <v>156</v>
      </c>
      <c r="C141" s="53">
        <v>76.599999999999994</v>
      </c>
      <c r="D141" s="68" t="s">
        <v>330</v>
      </c>
      <c r="E141" s="112">
        <v>17.7</v>
      </c>
      <c r="F141" s="112">
        <v>18.693999999999999</v>
      </c>
      <c r="G141" s="92">
        <f t="shared" si="4"/>
        <v>0.85464119999999977</v>
      </c>
      <c r="H141" s="109">
        <f t="shared" si="5"/>
        <v>0.12228233283610873</v>
      </c>
      <c r="I141" s="92">
        <f>G141+H141</f>
        <v>0.97692353283610855</v>
      </c>
      <c r="J141" s="25"/>
      <c r="K141" s="244"/>
    </row>
    <row r="142" spans="1:11" x14ac:dyDescent="0.25">
      <c r="A142" s="136">
        <v>126</v>
      </c>
      <c r="B142" s="58" t="s">
        <v>157</v>
      </c>
      <c r="C142" s="53">
        <v>44.8</v>
      </c>
      <c r="D142" s="68" t="s">
        <v>330</v>
      </c>
      <c r="E142" s="112">
        <v>5.4560000000000004</v>
      </c>
      <c r="F142" s="112">
        <v>5.516</v>
      </c>
      <c r="G142" s="92">
        <f t="shared" si="4"/>
        <v>5.1587999999999662E-2</v>
      </c>
      <c r="H142" s="109">
        <f t="shared" si="5"/>
        <v>7.1517604582998315E-2</v>
      </c>
      <c r="I142" s="92">
        <f t="shared" si="3"/>
        <v>0.12310560458299798</v>
      </c>
      <c r="J142" s="25"/>
      <c r="K142" s="244"/>
    </row>
    <row r="143" spans="1:11" x14ac:dyDescent="0.25">
      <c r="A143" s="136">
        <v>127</v>
      </c>
      <c r="B143" s="58" t="s">
        <v>158</v>
      </c>
      <c r="C143" s="53">
        <v>73.400000000000006</v>
      </c>
      <c r="D143" s="68" t="s">
        <v>331</v>
      </c>
      <c r="E143" s="144">
        <v>20290</v>
      </c>
      <c r="F143" s="144">
        <v>21141</v>
      </c>
      <c r="G143" s="92">
        <f>(F143-E143)* 0.00086</f>
        <v>0.73185999999999996</v>
      </c>
      <c r="H143" s="109">
        <f t="shared" si="5"/>
        <v>0.11717393250875173</v>
      </c>
      <c r="I143" s="92">
        <f>G143+H143</f>
        <v>0.8490339325087517</v>
      </c>
      <c r="J143" s="25"/>
      <c r="K143" s="244"/>
    </row>
    <row r="144" spans="1:11" x14ac:dyDescent="0.25">
      <c r="A144" s="136">
        <v>128</v>
      </c>
      <c r="B144" s="58" t="s">
        <v>159</v>
      </c>
      <c r="C144" s="53">
        <v>49.2</v>
      </c>
      <c r="D144" s="68" t="s">
        <v>330</v>
      </c>
      <c r="E144" s="112">
        <v>13.246</v>
      </c>
      <c r="F144" s="112">
        <v>13.579000000000001</v>
      </c>
      <c r="G144" s="92">
        <f t="shared" si="4"/>
        <v>0.28631340000000016</v>
      </c>
      <c r="H144" s="109">
        <f t="shared" si="5"/>
        <v>7.8541655033114235E-2</v>
      </c>
      <c r="I144" s="92">
        <f>G144+H144</f>
        <v>0.36485505503311438</v>
      </c>
      <c r="J144" s="25"/>
      <c r="K144" s="244"/>
    </row>
    <row r="145" spans="1:11" x14ac:dyDescent="0.25">
      <c r="A145" s="136">
        <v>129</v>
      </c>
      <c r="B145" s="58" t="s">
        <v>160</v>
      </c>
      <c r="C145" s="53">
        <v>97.8</v>
      </c>
      <c r="D145" s="68" t="s">
        <v>331</v>
      </c>
      <c r="E145" s="144">
        <v>10909</v>
      </c>
      <c r="F145" s="144">
        <v>10909</v>
      </c>
      <c r="G145" s="92">
        <f>(F145-E145)* 0.00086</f>
        <v>0</v>
      </c>
      <c r="H145" s="109">
        <f t="shared" si="5"/>
        <v>0.15612548500484902</v>
      </c>
      <c r="I145" s="92">
        <f t="shared" ref="I145:I208" si="6">G145+H145</f>
        <v>0.15612548500484902</v>
      </c>
      <c r="J145" s="25"/>
      <c r="K145" s="244"/>
    </row>
    <row r="146" spans="1:11" x14ac:dyDescent="0.25">
      <c r="A146" s="136">
        <v>130</v>
      </c>
      <c r="B146" s="58" t="s">
        <v>161</v>
      </c>
      <c r="C146" s="53">
        <v>76.3</v>
      </c>
      <c r="D146" s="68" t="s">
        <v>330</v>
      </c>
      <c r="E146" s="112">
        <v>12.965</v>
      </c>
      <c r="F146" s="112">
        <v>13.654</v>
      </c>
      <c r="G146" s="92">
        <f t="shared" si="4"/>
        <v>0.5924022000000001</v>
      </c>
      <c r="H146" s="109">
        <f t="shared" ref="H146:H209" si="7">$G$11/$C$303*C146</f>
        <v>0.12180342030541902</v>
      </c>
      <c r="I146" s="92">
        <f t="shared" si="6"/>
        <v>0.71420562030541912</v>
      </c>
      <c r="J146" s="25"/>
      <c r="K146" s="244"/>
    </row>
    <row r="147" spans="1:11" x14ac:dyDescent="0.25">
      <c r="A147" s="136">
        <v>131</v>
      </c>
      <c r="B147" s="58" t="s">
        <v>162</v>
      </c>
      <c r="C147" s="53">
        <v>44.2</v>
      </c>
      <c r="D147" s="68" t="s">
        <v>330</v>
      </c>
      <c r="E147" s="112">
        <v>9.7989999999999995</v>
      </c>
      <c r="F147" s="112">
        <v>10.629</v>
      </c>
      <c r="G147" s="92">
        <f t="shared" si="4"/>
        <v>0.7136340000000001</v>
      </c>
      <c r="H147" s="109">
        <f t="shared" si="7"/>
        <v>7.055977952161889E-2</v>
      </c>
      <c r="I147" s="92">
        <f t="shared" si="6"/>
        <v>0.78419377952161895</v>
      </c>
      <c r="J147" s="25"/>
      <c r="K147" s="244"/>
    </row>
    <row r="148" spans="1:11" x14ac:dyDescent="0.25">
      <c r="A148" s="136">
        <v>132</v>
      </c>
      <c r="B148" s="58" t="s">
        <v>163</v>
      </c>
      <c r="C148" s="53">
        <v>73.3</v>
      </c>
      <c r="D148" s="68" t="s">
        <v>330</v>
      </c>
      <c r="E148" s="112">
        <v>9.1539999999999999</v>
      </c>
      <c r="F148" s="112">
        <v>9.3670000000000009</v>
      </c>
      <c r="G148" s="92">
        <f t="shared" ref="G148:G187" si="8">(F148-E148)*0.8598</f>
        <v>0.18313740000000084</v>
      </c>
      <c r="H148" s="109">
        <f t="shared" si="7"/>
        <v>0.11701429499852181</v>
      </c>
      <c r="I148" s="92">
        <f t="shared" si="6"/>
        <v>0.30015169499852268</v>
      </c>
      <c r="J148" s="202"/>
      <c r="K148" s="244"/>
    </row>
    <row r="149" spans="1:11" x14ac:dyDescent="0.25">
      <c r="A149" s="136">
        <v>133</v>
      </c>
      <c r="B149" s="58" t="s">
        <v>164</v>
      </c>
      <c r="C149" s="53">
        <v>49.5</v>
      </c>
      <c r="D149" s="68" t="s">
        <v>330</v>
      </c>
      <c r="E149" s="112">
        <v>4.319</v>
      </c>
      <c r="F149" s="112">
        <v>4.5599999999999996</v>
      </c>
      <c r="G149" s="92">
        <f t="shared" si="8"/>
        <v>0.2072117999999997</v>
      </c>
      <c r="H149" s="109">
        <f t="shared" si="7"/>
        <v>7.9020567563803948E-2</v>
      </c>
      <c r="I149" s="92">
        <f>G149+H149</f>
        <v>0.28623236756380366</v>
      </c>
      <c r="J149" s="202"/>
      <c r="K149" s="244"/>
    </row>
    <row r="150" spans="1:11" x14ac:dyDescent="0.25">
      <c r="A150" s="136">
        <v>134</v>
      </c>
      <c r="B150" s="58" t="s">
        <v>165</v>
      </c>
      <c r="C150" s="53">
        <v>97.2</v>
      </c>
      <c r="D150" s="68" t="s">
        <v>330</v>
      </c>
      <c r="E150" s="112">
        <v>20.001999999999999</v>
      </c>
      <c r="F150" s="112">
        <v>20.603000000000002</v>
      </c>
      <c r="G150" s="92">
        <f t="shared" si="8"/>
        <v>0.5167398000000023</v>
      </c>
      <c r="H150" s="109">
        <f t="shared" si="7"/>
        <v>0.15516765994346959</v>
      </c>
      <c r="I150" s="92">
        <f t="shared" si="6"/>
        <v>0.6719074599434719</v>
      </c>
      <c r="J150" s="202"/>
      <c r="K150" s="244"/>
    </row>
    <row r="151" spans="1:11" x14ac:dyDescent="0.25">
      <c r="A151" s="136">
        <v>135</v>
      </c>
      <c r="B151" s="58" t="s">
        <v>166</v>
      </c>
      <c r="C151" s="53">
        <v>76.7</v>
      </c>
      <c r="D151" s="68" t="s">
        <v>330</v>
      </c>
      <c r="E151" s="112">
        <v>23.481999999999999</v>
      </c>
      <c r="F151" s="112">
        <v>24.402999999999999</v>
      </c>
      <c r="G151" s="92">
        <f t="shared" si="8"/>
        <v>0.79187579999999946</v>
      </c>
      <c r="H151" s="109">
        <f t="shared" si="7"/>
        <v>0.12244197034633865</v>
      </c>
      <c r="I151" s="92">
        <f t="shared" si="6"/>
        <v>0.9143177703463381</v>
      </c>
      <c r="J151" s="202"/>
      <c r="K151" s="244"/>
    </row>
    <row r="152" spans="1:11" x14ac:dyDescent="0.25">
      <c r="A152" s="136">
        <v>136</v>
      </c>
      <c r="B152" s="58" t="s">
        <v>167</v>
      </c>
      <c r="C152" s="53">
        <v>44.4</v>
      </c>
      <c r="D152" s="68" t="s">
        <v>330</v>
      </c>
      <c r="E152" s="112">
        <v>7.23</v>
      </c>
      <c r="F152" s="112">
        <v>7.23</v>
      </c>
      <c r="G152" s="92">
        <f t="shared" si="8"/>
        <v>0</v>
      </c>
      <c r="H152" s="109">
        <f t="shared" si="7"/>
        <v>7.0879054542078698E-2</v>
      </c>
      <c r="I152" s="92">
        <f t="shared" si="6"/>
        <v>7.0879054542078698E-2</v>
      </c>
      <c r="J152" s="25"/>
      <c r="K152" s="244"/>
    </row>
    <row r="153" spans="1:11" x14ac:dyDescent="0.25">
      <c r="A153" s="136">
        <v>137</v>
      </c>
      <c r="B153" s="58" t="s">
        <v>168</v>
      </c>
      <c r="C153" s="53">
        <v>71.599999999999994</v>
      </c>
      <c r="D153" s="68" t="s">
        <v>330</v>
      </c>
      <c r="E153" s="112">
        <v>23.832000000000001</v>
      </c>
      <c r="F153" s="112">
        <v>25.585000000000001</v>
      </c>
      <c r="G153" s="92">
        <f t="shared" si="8"/>
        <v>1.5072294000000002</v>
      </c>
      <c r="H153" s="109">
        <f t="shared" si="7"/>
        <v>0.11430045732461339</v>
      </c>
      <c r="I153" s="92">
        <f t="shared" si="6"/>
        <v>1.6215298573246135</v>
      </c>
      <c r="J153" s="25"/>
      <c r="K153" s="244"/>
    </row>
    <row r="154" spans="1:11" x14ac:dyDescent="0.25">
      <c r="A154" s="136">
        <v>138</v>
      </c>
      <c r="B154" s="58" t="s">
        <v>169</v>
      </c>
      <c r="C154" s="53">
        <v>49.1</v>
      </c>
      <c r="D154" s="68" t="s">
        <v>330</v>
      </c>
      <c r="E154" s="112">
        <v>3.9460000000000002</v>
      </c>
      <c r="F154" s="112">
        <v>3.9460000000000002</v>
      </c>
      <c r="G154" s="92">
        <f t="shared" si="8"/>
        <v>0</v>
      </c>
      <c r="H154" s="109">
        <f t="shared" si="7"/>
        <v>7.8382017522884331E-2</v>
      </c>
      <c r="I154" s="92">
        <f t="shared" si="6"/>
        <v>7.8382017522884331E-2</v>
      </c>
      <c r="J154" s="25"/>
      <c r="K154" s="244"/>
    </row>
    <row r="155" spans="1:11" x14ac:dyDescent="0.25">
      <c r="A155" s="136">
        <v>139</v>
      </c>
      <c r="B155" s="58" t="s">
        <v>170</v>
      </c>
      <c r="C155" s="53">
        <v>97.3</v>
      </c>
      <c r="D155" s="68" t="s">
        <v>330</v>
      </c>
      <c r="E155" s="112">
        <v>18.148</v>
      </c>
      <c r="F155" s="112">
        <v>19.533999999999999</v>
      </c>
      <c r="G155" s="92">
        <f t="shared" si="8"/>
        <v>1.1916827999999993</v>
      </c>
      <c r="H155" s="109">
        <f t="shared" si="7"/>
        <v>0.15532729745369947</v>
      </c>
      <c r="I155" s="92">
        <f t="shared" si="6"/>
        <v>1.3470100974536987</v>
      </c>
      <c r="J155" s="25"/>
      <c r="K155" s="244"/>
    </row>
    <row r="156" spans="1:11" x14ac:dyDescent="0.25">
      <c r="A156" s="136">
        <v>140</v>
      </c>
      <c r="B156" s="58" t="s">
        <v>171</v>
      </c>
      <c r="C156" s="53">
        <v>77</v>
      </c>
      <c r="D156" s="68" t="s">
        <v>330</v>
      </c>
      <c r="E156" s="112">
        <v>28.582000000000001</v>
      </c>
      <c r="F156" s="112">
        <v>29.946000000000002</v>
      </c>
      <c r="G156" s="92">
        <f t="shared" si="8"/>
        <v>1.1727672000000007</v>
      </c>
      <c r="H156" s="109">
        <f t="shared" si="7"/>
        <v>0.12292088287702838</v>
      </c>
      <c r="I156" s="92">
        <f t="shared" si="6"/>
        <v>1.295688082877029</v>
      </c>
      <c r="J156" s="25"/>
      <c r="K156" s="244"/>
    </row>
    <row r="157" spans="1:11" x14ac:dyDescent="0.25">
      <c r="A157" s="136">
        <v>141</v>
      </c>
      <c r="B157" s="58" t="s">
        <v>172</v>
      </c>
      <c r="C157" s="53">
        <v>44.6</v>
      </c>
      <c r="D157" s="68" t="s">
        <v>330</v>
      </c>
      <c r="E157" s="112">
        <v>11.773999999999999</v>
      </c>
      <c r="F157" s="112">
        <v>12.129</v>
      </c>
      <c r="G157" s="92">
        <f t="shared" si="8"/>
        <v>0.30522900000000036</v>
      </c>
      <c r="H157" s="109">
        <f t="shared" si="7"/>
        <v>7.1198329562538507E-2</v>
      </c>
      <c r="I157" s="92">
        <f t="shared" si="6"/>
        <v>0.37642732956253888</v>
      </c>
      <c r="J157" s="25"/>
      <c r="K157" s="244"/>
    </row>
    <row r="158" spans="1:11" x14ac:dyDescent="0.25">
      <c r="A158" s="136">
        <v>142</v>
      </c>
      <c r="B158" s="58" t="s">
        <v>173</v>
      </c>
      <c r="C158" s="53">
        <v>72.5</v>
      </c>
      <c r="D158" s="68" t="s">
        <v>330</v>
      </c>
      <c r="E158" s="112">
        <v>10.87</v>
      </c>
      <c r="F158" s="112">
        <v>10.87</v>
      </c>
      <c r="G158" s="92">
        <f t="shared" si="8"/>
        <v>0</v>
      </c>
      <c r="H158" s="109">
        <f t="shared" si="7"/>
        <v>0.11573719491668255</v>
      </c>
      <c r="I158" s="92">
        <f t="shared" si="6"/>
        <v>0.11573719491668255</v>
      </c>
      <c r="J158" s="25"/>
      <c r="K158" s="244"/>
    </row>
    <row r="159" spans="1:11" x14ac:dyDescent="0.25">
      <c r="A159" s="136">
        <v>143</v>
      </c>
      <c r="B159" s="58" t="s">
        <v>174</v>
      </c>
      <c r="C159" s="53">
        <v>49</v>
      </c>
      <c r="D159" s="68" t="s">
        <v>331</v>
      </c>
      <c r="E159" s="144">
        <v>14433</v>
      </c>
      <c r="F159" s="144">
        <v>15194</v>
      </c>
      <c r="G159" s="92">
        <f>(F159-E159)*0.00086</f>
        <v>0.65445999999999993</v>
      </c>
      <c r="H159" s="109">
        <f t="shared" si="7"/>
        <v>7.8222380012654413E-2</v>
      </c>
      <c r="I159" s="92">
        <f t="shared" si="6"/>
        <v>0.73268238001265429</v>
      </c>
      <c r="J159" s="25"/>
      <c r="K159" s="244"/>
    </row>
    <row r="160" spans="1:11" x14ac:dyDescent="0.25">
      <c r="A160" s="136">
        <v>144</v>
      </c>
      <c r="B160" s="58" t="s">
        <v>175</v>
      </c>
      <c r="C160" s="53">
        <v>96.9</v>
      </c>
      <c r="D160" s="68" t="s">
        <v>330</v>
      </c>
      <c r="E160" s="112">
        <v>32.148000000000003</v>
      </c>
      <c r="F160" s="112">
        <v>34.244</v>
      </c>
      <c r="G160" s="92">
        <f t="shared" si="8"/>
        <v>1.802140799999997</v>
      </c>
      <c r="H160" s="109">
        <f t="shared" si="7"/>
        <v>0.15468874741277985</v>
      </c>
      <c r="I160" s="92">
        <f>G160+H160</f>
        <v>1.9568295474127768</v>
      </c>
      <c r="J160" s="25"/>
      <c r="K160" s="244"/>
    </row>
    <row r="161" spans="1:11" x14ac:dyDescent="0.25">
      <c r="A161" s="136">
        <v>145</v>
      </c>
      <c r="B161" s="58" t="s">
        <v>178</v>
      </c>
      <c r="C161" s="53">
        <v>108.8</v>
      </c>
      <c r="D161" s="68" t="s">
        <v>330</v>
      </c>
      <c r="E161" s="112">
        <v>27.256</v>
      </c>
      <c r="F161" s="112">
        <v>28.555</v>
      </c>
      <c r="G161" s="92">
        <f t="shared" si="8"/>
        <v>1.1168801999999995</v>
      </c>
      <c r="H161" s="109">
        <f t="shared" si="7"/>
        <v>0.17368561113013878</v>
      </c>
      <c r="I161" s="92">
        <f t="shared" si="6"/>
        <v>1.2905658111301384</v>
      </c>
      <c r="J161" s="25"/>
      <c r="K161" s="244"/>
    </row>
    <row r="162" spans="1:11" x14ac:dyDescent="0.25">
      <c r="A162" s="136">
        <v>146</v>
      </c>
      <c r="B162" s="58" t="s">
        <v>177</v>
      </c>
      <c r="C162" s="53">
        <v>43.6</v>
      </c>
      <c r="D162" s="68" t="s">
        <v>330</v>
      </c>
      <c r="E162" s="112">
        <v>20.015000000000001</v>
      </c>
      <c r="F162" s="112">
        <v>20.544</v>
      </c>
      <c r="G162" s="92">
        <f t="shared" si="8"/>
        <v>0.45483419999999991</v>
      </c>
      <c r="H162" s="109">
        <f t="shared" si="7"/>
        <v>6.9601954460239437E-2</v>
      </c>
      <c r="I162" s="92">
        <f t="shared" si="6"/>
        <v>0.52443615446023939</v>
      </c>
      <c r="J162" s="25"/>
      <c r="K162" s="244"/>
    </row>
    <row r="163" spans="1:11" x14ac:dyDescent="0.25">
      <c r="A163" s="136">
        <v>147</v>
      </c>
      <c r="B163" s="58" t="s">
        <v>176</v>
      </c>
      <c r="C163" s="53">
        <v>66.099999999999994</v>
      </c>
      <c r="D163" s="68" t="s">
        <v>330</v>
      </c>
      <c r="E163" s="112">
        <v>30.59</v>
      </c>
      <c r="F163" s="112">
        <v>32.468000000000004</v>
      </c>
      <c r="G163" s="92">
        <f t="shared" si="8"/>
        <v>1.6147044000000033</v>
      </c>
      <c r="H163" s="109">
        <f t="shared" si="7"/>
        <v>0.10552039426196851</v>
      </c>
      <c r="I163" s="92">
        <f>G163+H163</f>
        <v>1.7202247942619717</v>
      </c>
      <c r="J163" s="25"/>
      <c r="K163" s="244"/>
    </row>
    <row r="164" spans="1:11" x14ac:dyDescent="0.25">
      <c r="A164" s="136">
        <v>148</v>
      </c>
      <c r="B164" s="58" t="s">
        <v>179</v>
      </c>
      <c r="C164" s="53">
        <v>107</v>
      </c>
      <c r="D164" s="68" t="s">
        <v>330</v>
      </c>
      <c r="E164" s="112">
        <v>21.155000000000001</v>
      </c>
      <c r="F164" s="112">
        <v>21.882000000000001</v>
      </c>
      <c r="G164" s="92">
        <f t="shared" si="8"/>
        <v>0.62507460000000026</v>
      </c>
      <c r="H164" s="109">
        <f t="shared" si="7"/>
        <v>0.17081213594600048</v>
      </c>
      <c r="I164" s="92">
        <f t="shared" si="6"/>
        <v>0.79588673594600068</v>
      </c>
      <c r="J164" s="25"/>
      <c r="K164" s="244"/>
    </row>
    <row r="165" spans="1:11" x14ac:dyDescent="0.25">
      <c r="A165" s="136">
        <v>149</v>
      </c>
      <c r="B165" s="58" t="s">
        <v>180</v>
      </c>
      <c r="C165" s="53">
        <v>43.9</v>
      </c>
      <c r="D165" s="68" t="s">
        <v>330</v>
      </c>
      <c r="E165" s="112">
        <v>4.4989999999999997</v>
      </c>
      <c r="F165" s="112">
        <v>4.4989999999999997</v>
      </c>
      <c r="G165" s="92">
        <f t="shared" si="8"/>
        <v>0</v>
      </c>
      <c r="H165" s="109">
        <f t="shared" si="7"/>
        <v>7.0080866990929164E-2</v>
      </c>
      <c r="I165" s="92">
        <f>G165+H165</f>
        <v>7.0080866990929164E-2</v>
      </c>
      <c r="J165" s="25"/>
      <c r="K165" s="244"/>
    </row>
    <row r="166" spans="1:11" x14ac:dyDescent="0.25">
      <c r="A166" s="136">
        <v>150</v>
      </c>
      <c r="B166" s="58" t="s">
        <v>181</v>
      </c>
      <c r="C166" s="53">
        <v>65.599999999999994</v>
      </c>
      <c r="D166" s="68" t="s">
        <v>330</v>
      </c>
      <c r="E166" s="112">
        <v>12.993</v>
      </c>
      <c r="F166" s="112">
        <v>12.993</v>
      </c>
      <c r="G166" s="92">
        <f t="shared" si="8"/>
        <v>0</v>
      </c>
      <c r="H166" s="109">
        <f t="shared" si="7"/>
        <v>0.10472220671081897</v>
      </c>
      <c r="I166" s="92">
        <f>G166+H166</f>
        <v>0.10472220671081897</v>
      </c>
      <c r="J166" s="25"/>
      <c r="K166" s="244"/>
    </row>
    <row r="167" spans="1:11" x14ac:dyDescent="0.25">
      <c r="A167" s="136">
        <v>151</v>
      </c>
      <c r="B167" s="58" t="s">
        <v>182</v>
      </c>
      <c r="C167" s="53">
        <v>108.7</v>
      </c>
      <c r="D167" s="68" t="s">
        <v>330</v>
      </c>
      <c r="E167" s="112">
        <v>29.873000000000001</v>
      </c>
      <c r="F167" s="112">
        <v>31.016999999999999</v>
      </c>
      <c r="G167" s="92">
        <f t="shared" si="8"/>
        <v>0.98361119999999858</v>
      </c>
      <c r="H167" s="109">
        <f t="shared" si="7"/>
        <v>0.17352597361990887</v>
      </c>
      <c r="I167" s="92">
        <f t="shared" si="6"/>
        <v>1.1571371736199074</v>
      </c>
      <c r="J167" s="25"/>
      <c r="K167" s="244"/>
    </row>
    <row r="168" spans="1:11" x14ac:dyDescent="0.25">
      <c r="A168" s="136">
        <v>152</v>
      </c>
      <c r="B168" s="58" t="s">
        <v>183</v>
      </c>
      <c r="C168" s="53">
        <v>43.5</v>
      </c>
      <c r="D168" s="68" t="s">
        <v>330</v>
      </c>
      <c r="E168" s="112">
        <v>7.851</v>
      </c>
      <c r="F168" s="112">
        <v>8.4789999999999992</v>
      </c>
      <c r="G168" s="92">
        <f t="shared" si="8"/>
        <v>0.53995439999999939</v>
      </c>
      <c r="H168" s="109">
        <f t="shared" si="7"/>
        <v>6.9442316950009533E-2</v>
      </c>
      <c r="I168" s="92">
        <f>G168+H168</f>
        <v>0.60939671695000897</v>
      </c>
      <c r="J168" s="25"/>
      <c r="K168" s="244"/>
    </row>
    <row r="169" spans="1:11" x14ac:dyDescent="0.25">
      <c r="A169" s="136">
        <v>153</v>
      </c>
      <c r="B169" s="58" t="s">
        <v>184</v>
      </c>
      <c r="C169" s="53">
        <v>65.8</v>
      </c>
      <c r="D169" s="68" t="s">
        <v>330</v>
      </c>
      <c r="E169" s="112">
        <v>13.465</v>
      </c>
      <c r="F169" s="112">
        <v>13.587</v>
      </c>
      <c r="G169" s="92">
        <f t="shared" si="8"/>
        <v>0.10489559999999991</v>
      </c>
      <c r="H169" s="109">
        <f t="shared" si="7"/>
        <v>0.10504148173127878</v>
      </c>
      <c r="I169" s="92">
        <f t="shared" si="6"/>
        <v>0.20993708173127867</v>
      </c>
      <c r="J169" s="25"/>
      <c r="K169" s="244"/>
    </row>
    <row r="170" spans="1:11" x14ac:dyDescent="0.25">
      <c r="A170" s="136">
        <v>154</v>
      </c>
      <c r="B170" s="58" t="s">
        <v>185</v>
      </c>
      <c r="C170" s="53">
        <v>108.7</v>
      </c>
      <c r="D170" s="68" t="s">
        <v>330</v>
      </c>
      <c r="E170" s="112">
        <v>36.777000000000001</v>
      </c>
      <c r="F170" s="112">
        <v>39.216999999999999</v>
      </c>
      <c r="G170" s="92">
        <f t="shared" si="8"/>
        <v>2.0979119999999982</v>
      </c>
      <c r="H170" s="109">
        <f t="shared" si="7"/>
        <v>0.17352597361990887</v>
      </c>
      <c r="I170" s="92">
        <f t="shared" si="6"/>
        <v>2.2714379736199071</v>
      </c>
      <c r="J170" s="25"/>
      <c r="K170" s="244"/>
    </row>
    <row r="171" spans="1:11" x14ac:dyDescent="0.25">
      <c r="A171" s="136">
        <v>155</v>
      </c>
      <c r="B171" s="58" t="s">
        <v>186</v>
      </c>
      <c r="C171" s="53">
        <v>43.5</v>
      </c>
      <c r="D171" s="68" t="s">
        <v>330</v>
      </c>
      <c r="E171" s="112">
        <v>18.504999999999999</v>
      </c>
      <c r="F171" s="112">
        <v>19.603000000000002</v>
      </c>
      <c r="G171" s="92">
        <f t="shared" si="8"/>
        <v>0.94406040000000213</v>
      </c>
      <c r="H171" s="109">
        <f t="shared" si="7"/>
        <v>6.9442316950009533E-2</v>
      </c>
      <c r="I171" s="92">
        <f t="shared" si="6"/>
        <v>1.0135027169500117</v>
      </c>
      <c r="J171" s="25"/>
      <c r="K171" s="244"/>
    </row>
    <row r="172" spans="1:11" x14ac:dyDescent="0.25">
      <c r="A172" s="136">
        <v>156</v>
      </c>
      <c r="B172" s="58" t="s">
        <v>187</v>
      </c>
      <c r="C172" s="53">
        <v>66.099999999999994</v>
      </c>
      <c r="D172" s="68" t="s">
        <v>330</v>
      </c>
      <c r="E172" s="112">
        <v>4.5049999999999999</v>
      </c>
      <c r="F172" s="112">
        <v>4.5190000000000001</v>
      </c>
      <c r="G172" s="92">
        <f t="shared" si="8"/>
        <v>1.2037200000000201E-2</v>
      </c>
      <c r="H172" s="109">
        <f t="shared" si="7"/>
        <v>0.10552039426196851</v>
      </c>
      <c r="I172" s="92">
        <f t="shared" si="6"/>
        <v>0.11755759426196871</v>
      </c>
      <c r="J172" s="25"/>
      <c r="K172" s="244"/>
    </row>
    <row r="173" spans="1:11" x14ac:dyDescent="0.25">
      <c r="A173" s="136">
        <v>157</v>
      </c>
      <c r="B173" s="58" t="s">
        <v>188</v>
      </c>
      <c r="C173" s="53">
        <v>108.8</v>
      </c>
      <c r="D173" s="68" t="s">
        <v>330</v>
      </c>
      <c r="E173" s="112">
        <v>17.408999999999999</v>
      </c>
      <c r="F173" s="112">
        <v>17.408999999999999</v>
      </c>
      <c r="G173" s="92">
        <f t="shared" si="8"/>
        <v>0</v>
      </c>
      <c r="H173" s="109">
        <f t="shared" si="7"/>
        <v>0.17368561113013878</v>
      </c>
      <c r="I173" s="92">
        <f t="shared" si="6"/>
        <v>0.17368561113013878</v>
      </c>
      <c r="J173" s="25"/>
      <c r="K173" s="244"/>
    </row>
    <row r="174" spans="1:11" x14ac:dyDescent="0.25">
      <c r="A174" s="136">
        <v>158</v>
      </c>
      <c r="B174" s="58" t="s">
        <v>189</v>
      </c>
      <c r="C174" s="53">
        <v>43.1</v>
      </c>
      <c r="D174" s="68" t="s">
        <v>330</v>
      </c>
      <c r="E174" s="112">
        <v>8.391</v>
      </c>
      <c r="F174" s="112">
        <v>9.0540000000000003</v>
      </c>
      <c r="G174" s="92">
        <f t="shared" si="8"/>
        <v>0.5700474000000002</v>
      </c>
      <c r="H174" s="109">
        <f t="shared" si="7"/>
        <v>6.8803766909089903E-2</v>
      </c>
      <c r="I174" s="92">
        <f t="shared" si="6"/>
        <v>0.63885116690909016</v>
      </c>
      <c r="J174" s="25"/>
      <c r="K174" s="244"/>
    </row>
    <row r="175" spans="1:11" x14ac:dyDescent="0.25">
      <c r="A175" s="136">
        <v>159</v>
      </c>
      <c r="B175" s="58" t="s">
        <v>190</v>
      </c>
      <c r="C175" s="53">
        <v>66.099999999999994</v>
      </c>
      <c r="D175" s="68" t="s">
        <v>330</v>
      </c>
      <c r="E175" s="112">
        <v>25.692</v>
      </c>
      <c r="F175" s="112">
        <v>26.876999999999999</v>
      </c>
      <c r="G175" s="92">
        <f t="shared" si="8"/>
        <v>1.018862999999999</v>
      </c>
      <c r="H175" s="109">
        <f t="shared" si="7"/>
        <v>0.10552039426196851</v>
      </c>
      <c r="I175" s="92">
        <f>G175+H175</f>
        <v>1.1243833942619674</v>
      </c>
      <c r="J175" s="25"/>
      <c r="K175" s="244"/>
    </row>
    <row r="176" spans="1:11" x14ac:dyDescent="0.25">
      <c r="A176" s="136">
        <v>160</v>
      </c>
      <c r="B176" s="58" t="s">
        <v>191</v>
      </c>
      <c r="C176" s="53">
        <v>109.1</v>
      </c>
      <c r="D176" s="68" t="s">
        <v>330</v>
      </c>
      <c r="E176" s="112">
        <v>22.259</v>
      </c>
      <c r="F176" s="112">
        <v>23.329000000000001</v>
      </c>
      <c r="G176" s="92">
        <f t="shared" si="8"/>
        <v>0.9199860000000003</v>
      </c>
      <c r="H176" s="109">
        <f t="shared" si="7"/>
        <v>0.17416452366082849</v>
      </c>
      <c r="I176" s="92">
        <f t="shared" si="6"/>
        <v>1.0941505236608289</v>
      </c>
      <c r="J176" s="25"/>
      <c r="K176" s="244"/>
    </row>
    <row r="177" spans="1:11" x14ac:dyDescent="0.25">
      <c r="A177" s="136">
        <v>161</v>
      </c>
      <c r="B177" s="58" t="s">
        <v>192</v>
      </c>
      <c r="C177" s="53">
        <v>43.1</v>
      </c>
      <c r="D177" s="68" t="s">
        <v>330</v>
      </c>
      <c r="E177" s="112">
        <v>16.190999999999999</v>
      </c>
      <c r="F177" s="112">
        <v>16.190999999999999</v>
      </c>
      <c r="G177" s="92">
        <f t="shared" si="8"/>
        <v>0</v>
      </c>
      <c r="H177" s="109">
        <f t="shared" si="7"/>
        <v>6.8803766909089903E-2</v>
      </c>
      <c r="I177" s="92">
        <f t="shared" si="6"/>
        <v>6.8803766909089903E-2</v>
      </c>
      <c r="J177" s="25"/>
      <c r="K177" s="244"/>
    </row>
    <row r="178" spans="1:11" x14ac:dyDescent="0.25">
      <c r="A178" s="136">
        <v>162</v>
      </c>
      <c r="B178" s="58" t="s">
        <v>193</v>
      </c>
      <c r="C178" s="53">
        <v>65.8</v>
      </c>
      <c r="D178" s="68" t="s">
        <v>330</v>
      </c>
      <c r="E178" s="112">
        <v>9.3179999999999996</v>
      </c>
      <c r="F178" s="112">
        <v>10.113</v>
      </c>
      <c r="G178" s="92">
        <f t="shared" si="8"/>
        <v>0.68354099999999995</v>
      </c>
      <c r="H178" s="109">
        <f t="shared" si="7"/>
        <v>0.10504148173127878</v>
      </c>
      <c r="I178" s="92">
        <f>G178+H178</f>
        <v>0.78858248173127876</v>
      </c>
      <c r="J178" s="25"/>
      <c r="K178" s="244"/>
    </row>
    <row r="179" spans="1:11" x14ac:dyDescent="0.25">
      <c r="A179" s="136">
        <v>163</v>
      </c>
      <c r="B179" s="58" t="s">
        <v>194</v>
      </c>
      <c r="C179" s="53">
        <v>109.9</v>
      </c>
      <c r="D179" s="68" t="s">
        <v>330</v>
      </c>
      <c r="E179" s="112">
        <v>23</v>
      </c>
      <c r="F179" s="112">
        <v>24.206</v>
      </c>
      <c r="G179" s="92">
        <f t="shared" si="8"/>
        <v>1.0369187999999996</v>
      </c>
      <c r="H179" s="109">
        <f t="shared" si="7"/>
        <v>0.17544162374266778</v>
      </c>
      <c r="I179" s="92">
        <f t="shared" si="6"/>
        <v>1.2123604237426673</v>
      </c>
      <c r="J179" s="25"/>
      <c r="K179" s="244"/>
    </row>
    <row r="180" spans="1:11" x14ac:dyDescent="0.25">
      <c r="A180" s="136">
        <v>164</v>
      </c>
      <c r="B180" s="58" t="s">
        <v>195</v>
      </c>
      <c r="C180" s="53">
        <v>43.8</v>
      </c>
      <c r="D180" s="68" t="s">
        <v>330</v>
      </c>
      <c r="E180" s="112">
        <v>12.138999999999999</v>
      </c>
      <c r="F180" s="112">
        <v>14.311999999999999</v>
      </c>
      <c r="G180" s="92">
        <f t="shared" si="8"/>
        <v>1.8683454000000002</v>
      </c>
      <c r="H180" s="109">
        <f t="shared" si="7"/>
        <v>6.9921229480699246E-2</v>
      </c>
      <c r="I180" s="92">
        <f t="shared" si="6"/>
        <v>1.9382666294806994</v>
      </c>
      <c r="J180" s="25"/>
      <c r="K180" s="244"/>
    </row>
    <row r="181" spans="1:11" x14ac:dyDescent="0.25">
      <c r="A181" s="136">
        <v>165</v>
      </c>
      <c r="B181" s="58" t="s">
        <v>196</v>
      </c>
      <c r="C181" s="53">
        <v>65.900000000000006</v>
      </c>
      <c r="D181" s="68" t="s">
        <v>330</v>
      </c>
      <c r="E181" s="112">
        <v>5.1769999999999996</v>
      </c>
      <c r="F181" s="112">
        <v>5.1769999999999996</v>
      </c>
      <c r="G181" s="92">
        <f t="shared" si="8"/>
        <v>0</v>
      </c>
      <c r="H181" s="109">
        <f t="shared" si="7"/>
        <v>0.10520111924150871</v>
      </c>
      <c r="I181" s="92">
        <f t="shared" si="6"/>
        <v>0.10520111924150871</v>
      </c>
      <c r="J181" s="25"/>
      <c r="K181" s="244"/>
    </row>
    <row r="182" spans="1:11" x14ac:dyDescent="0.25">
      <c r="A182" s="136">
        <v>166</v>
      </c>
      <c r="B182" s="58" t="s">
        <v>197</v>
      </c>
      <c r="C182" s="53">
        <v>109.5</v>
      </c>
      <c r="D182" s="68" t="s">
        <v>330</v>
      </c>
      <c r="E182" s="112">
        <v>40.488999999999997</v>
      </c>
      <c r="F182" s="112">
        <v>41.82</v>
      </c>
      <c r="G182" s="92">
        <f t="shared" si="8"/>
        <v>1.1443938000000027</v>
      </c>
      <c r="H182" s="109">
        <f t="shared" si="7"/>
        <v>0.17480307370174814</v>
      </c>
      <c r="I182" s="92">
        <f t="shared" si="6"/>
        <v>1.3191968737017508</v>
      </c>
      <c r="J182" s="25"/>
      <c r="K182" s="244"/>
    </row>
    <row r="183" spans="1:11" x14ac:dyDescent="0.25">
      <c r="A183" s="136">
        <v>167</v>
      </c>
      <c r="B183" s="58" t="s">
        <v>198</v>
      </c>
      <c r="C183" s="53">
        <v>43.1</v>
      </c>
      <c r="D183" s="68" t="s">
        <v>330</v>
      </c>
      <c r="E183" s="112">
        <v>6.141</v>
      </c>
      <c r="F183" s="112">
        <v>6.141</v>
      </c>
      <c r="G183" s="92">
        <f t="shared" si="8"/>
        <v>0</v>
      </c>
      <c r="H183" s="109">
        <f t="shared" si="7"/>
        <v>6.8803766909089903E-2</v>
      </c>
      <c r="I183" s="92">
        <f t="shared" si="6"/>
        <v>6.8803766909089903E-2</v>
      </c>
      <c r="J183" s="25"/>
      <c r="K183" s="244"/>
    </row>
    <row r="184" spans="1:11" x14ac:dyDescent="0.25">
      <c r="A184" s="136">
        <v>168</v>
      </c>
      <c r="B184" s="58" t="s">
        <v>199</v>
      </c>
      <c r="C184" s="53">
        <v>66</v>
      </c>
      <c r="D184" s="68" t="s">
        <v>330</v>
      </c>
      <c r="E184" s="112">
        <v>19.085999999999999</v>
      </c>
      <c r="F184" s="112">
        <v>19.556000000000001</v>
      </c>
      <c r="G184" s="92">
        <f t="shared" si="8"/>
        <v>0.40410600000000207</v>
      </c>
      <c r="H184" s="109">
        <f t="shared" si="7"/>
        <v>0.1053607567517386</v>
      </c>
      <c r="I184" s="92">
        <f>G184+H184</f>
        <v>0.50946675675174069</v>
      </c>
      <c r="J184" s="25"/>
      <c r="K184" s="244"/>
    </row>
    <row r="185" spans="1:11" x14ac:dyDescent="0.25">
      <c r="A185" s="136">
        <v>169</v>
      </c>
      <c r="B185" s="58" t="s">
        <v>200</v>
      </c>
      <c r="C185" s="53">
        <v>109.6</v>
      </c>
      <c r="D185" s="68" t="s">
        <v>330</v>
      </c>
      <c r="E185" s="112">
        <v>13.38</v>
      </c>
      <c r="F185" s="112">
        <v>13.381</v>
      </c>
      <c r="G185" s="92">
        <f t="shared" si="8"/>
        <v>8.5979999999952347E-4</v>
      </c>
      <c r="H185" s="109">
        <f t="shared" si="7"/>
        <v>0.17496271121197804</v>
      </c>
      <c r="I185" s="92">
        <f>G185+H185</f>
        <v>0.17582251121197756</v>
      </c>
      <c r="J185" s="25"/>
      <c r="K185" s="244"/>
    </row>
    <row r="186" spans="1:11" x14ac:dyDescent="0.25">
      <c r="A186" s="136">
        <v>170</v>
      </c>
      <c r="B186" s="58" t="s">
        <v>201</v>
      </c>
      <c r="C186" s="53">
        <v>43</v>
      </c>
      <c r="D186" s="68" t="s">
        <v>330</v>
      </c>
      <c r="E186" s="112">
        <v>18.452999999999999</v>
      </c>
      <c r="F186" s="112">
        <v>19.652000000000001</v>
      </c>
      <c r="G186" s="92">
        <f t="shared" si="8"/>
        <v>1.0309002000000014</v>
      </c>
      <c r="H186" s="109">
        <f t="shared" si="7"/>
        <v>6.8644129398859999E-2</v>
      </c>
      <c r="I186" s="92">
        <f t="shared" si="6"/>
        <v>1.0995443293988614</v>
      </c>
      <c r="J186" s="25"/>
      <c r="K186" s="244"/>
    </row>
    <row r="187" spans="1:11" x14ac:dyDescent="0.25">
      <c r="A187" s="136">
        <v>171</v>
      </c>
      <c r="B187" s="58" t="s">
        <v>202</v>
      </c>
      <c r="C187" s="53">
        <v>65.900000000000006</v>
      </c>
      <c r="D187" s="68" t="s">
        <v>330</v>
      </c>
      <c r="E187" s="112">
        <v>19.977</v>
      </c>
      <c r="F187" s="112">
        <v>21.045000000000002</v>
      </c>
      <c r="G187" s="92">
        <f t="shared" si="8"/>
        <v>0.91826640000000126</v>
      </c>
      <c r="H187" s="109">
        <f t="shared" si="7"/>
        <v>0.10520111924150871</v>
      </c>
      <c r="I187" s="92">
        <f t="shared" si="6"/>
        <v>1.0234675192415099</v>
      </c>
      <c r="J187" s="25"/>
      <c r="K187" s="244"/>
    </row>
    <row r="188" spans="1:11" x14ac:dyDescent="0.25">
      <c r="A188" s="136">
        <v>172</v>
      </c>
      <c r="B188" s="58" t="s">
        <v>203</v>
      </c>
      <c r="C188" s="53">
        <v>110</v>
      </c>
      <c r="D188" s="68" t="s">
        <v>331</v>
      </c>
      <c r="E188" s="144">
        <v>21177</v>
      </c>
      <c r="F188" s="144">
        <v>22850</v>
      </c>
      <c r="G188" s="92">
        <f>(F188-E188)* 0.00086</f>
        <v>1.4387799999999999</v>
      </c>
      <c r="H188" s="109">
        <f t="shared" si="7"/>
        <v>0.17560126125289768</v>
      </c>
      <c r="I188" s="92">
        <f>G188+H188</f>
        <v>1.6143812612528976</v>
      </c>
      <c r="J188" s="25"/>
      <c r="K188" s="244"/>
    </row>
    <row r="189" spans="1:11" x14ac:dyDescent="0.25">
      <c r="A189" s="136">
        <v>173</v>
      </c>
      <c r="B189" s="58" t="s">
        <v>204</v>
      </c>
      <c r="C189" s="53">
        <v>42.8</v>
      </c>
      <c r="D189" s="68" t="s">
        <v>331</v>
      </c>
      <c r="E189" s="144">
        <v>3710</v>
      </c>
      <c r="F189" s="144">
        <v>3710</v>
      </c>
      <c r="G189" s="92">
        <f>(F189-E189)* 0.00086</f>
        <v>0</v>
      </c>
      <c r="H189" s="109">
        <f t="shared" si="7"/>
        <v>6.8324854378400177E-2</v>
      </c>
      <c r="I189" s="92">
        <f>G189+H189</f>
        <v>6.8324854378400177E-2</v>
      </c>
      <c r="J189" s="25"/>
      <c r="K189" s="244"/>
    </row>
    <row r="190" spans="1:11" x14ac:dyDescent="0.25">
      <c r="A190" s="136">
        <v>174</v>
      </c>
      <c r="B190" s="58" t="s">
        <v>205</v>
      </c>
      <c r="C190" s="53">
        <v>66.099999999999994</v>
      </c>
      <c r="D190" s="68" t="s">
        <v>331</v>
      </c>
      <c r="E190" s="144">
        <v>8075</v>
      </c>
      <c r="F190" s="144">
        <v>8465</v>
      </c>
      <c r="G190" s="92">
        <f t="shared" ref="G190:G207" si="9">(F190-E190)* 0.00086</f>
        <v>0.33539999999999998</v>
      </c>
      <c r="H190" s="109">
        <f t="shared" si="7"/>
        <v>0.10552039426196851</v>
      </c>
      <c r="I190" s="92">
        <f t="shared" si="6"/>
        <v>0.4409203942619685</v>
      </c>
      <c r="J190" s="270"/>
      <c r="K190" s="289"/>
    </row>
    <row r="191" spans="1:11" x14ac:dyDescent="0.25">
      <c r="A191" s="136">
        <v>175</v>
      </c>
      <c r="B191" s="58" t="s">
        <v>206</v>
      </c>
      <c r="C191" s="53">
        <v>109.9</v>
      </c>
      <c r="D191" s="68" t="s">
        <v>331</v>
      </c>
      <c r="E191" s="144">
        <v>30054</v>
      </c>
      <c r="F191" s="144">
        <v>31545</v>
      </c>
      <c r="G191" s="92">
        <f t="shared" si="9"/>
        <v>1.28226</v>
      </c>
      <c r="H191" s="109">
        <f t="shared" si="7"/>
        <v>0.17544162374266778</v>
      </c>
      <c r="I191" s="92">
        <f t="shared" si="6"/>
        <v>1.4577016237426677</v>
      </c>
      <c r="J191" s="203"/>
      <c r="K191" s="203"/>
    </row>
    <row r="192" spans="1:11" x14ac:dyDescent="0.25">
      <c r="A192" s="136">
        <v>176</v>
      </c>
      <c r="B192" s="58" t="s">
        <v>207</v>
      </c>
      <c r="C192" s="53">
        <v>43.1</v>
      </c>
      <c r="D192" s="68" t="s">
        <v>331</v>
      </c>
      <c r="E192" s="144">
        <v>5053</v>
      </c>
      <c r="F192" s="144">
        <v>5435</v>
      </c>
      <c r="G192" s="92">
        <f t="shared" si="9"/>
        <v>0.32851999999999998</v>
      </c>
      <c r="H192" s="109">
        <f t="shared" si="7"/>
        <v>6.8803766909089903E-2</v>
      </c>
      <c r="I192" s="92">
        <f t="shared" si="6"/>
        <v>0.39732376690908988</v>
      </c>
      <c r="J192" s="203"/>
      <c r="K192" s="203"/>
    </row>
    <row r="193" spans="1:11" x14ac:dyDescent="0.25">
      <c r="A193" s="136">
        <v>177</v>
      </c>
      <c r="B193" s="58" t="s">
        <v>208</v>
      </c>
      <c r="C193" s="53">
        <v>65.8</v>
      </c>
      <c r="D193" s="68" t="s">
        <v>331</v>
      </c>
      <c r="E193" s="144">
        <v>5120</v>
      </c>
      <c r="F193" s="144">
        <v>5120</v>
      </c>
      <c r="G193" s="92">
        <f t="shared" si="9"/>
        <v>0</v>
      </c>
      <c r="H193" s="109">
        <f t="shared" si="7"/>
        <v>0.10504148173127878</v>
      </c>
      <c r="I193" s="92">
        <f t="shared" si="6"/>
        <v>0.10504148173127878</v>
      </c>
      <c r="J193" s="203"/>
      <c r="K193" s="203"/>
    </row>
    <row r="194" spans="1:11" x14ac:dyDescent="0.25">
      <c r="A194" s="136">
        <v>178</v>
      </c>
      <c r="B194" s="58" t="s">
        <v>209</v>
      </c>
      <c r="C194" s="53">
        <v>108</v>
      </c>
      <c r="D194" s="68" t="s">
        <v>331</v>
      </c>
      <c r="E194" s="144">
        <v>24953</v>
      </c>
      <c r="F194" s="144">
        <v>26572</v>
      </c>
      <c r="G194" s="92">
        <f t="shared" si="9"/>
        <v>1.3923399999999999</v>
      </c>
      <c r="H194" s="109">
        <f t="shared" si="7"/>
        <v>0.17240851104829955</v>
      </c>
      <c r="I194" s="92">
        <f t="shared" si="6"/>
        <v>1.5647485110482995</v>
      </c>
      <c r="J194" s="203"/>
      <c r="K194" s="203"/>
    </row>
    <row r="195" spans="1:11" x14ac:dyDescent="0.25">
      <c r="A195" s="136">
        <v>179</v>
      </c>
      <c r="B195" s="58" t="s">
        <v>210</v>
      </c>
      <c r="C195" s="53">
        <v>43</v>
      </c>
      <c r="D195" s="68" t="s">
        <v>331</v>
      </c>
      <c r="E195" s="144">
        <v>4777</v>
      </c>
      <c r="F195" s="144">
        <v>4777</v>
      </c>
      <c r="G195" s="92">
        <f t="shared" si="9"/>
        <v>0</v>
      </c>
      <c r="H195" s="109">
        <f t="shared" si="7"/>
        <v>6.8644129398859999E-2</v>
      </c>
      <c r="I195" s="92">
        <f>G195+H195</f>
        <v>6.8644129398859999E-2</v>
      </c>
      <c r="J195" s="203"/>
      <c r="K195" s="203"/>
    </row>
    <row r="196" spans="1:11" x14ac:dyDescent="0.25">
      <c r="A196" s="136">
        <v>180</v>
      </c>
      <c r="B196" s="122" t="s">
        <v>211</v>
      </c>
      <c r="C196" s="53">
        <v>66.3</v>
      </c>
      <c r="D196" s="68" t="s">
        <v>331</v>
      </c>
      <c r="E196" s="144">
        <v>16787</v>
      </c>
      <c r="F196" s="144">
        <v>18274</v>
      </c>
      <c r="G196" s="92">
        <f t="shared" si="9"/>
        <v>1.2788200000000001</v>
      </c>
      <c r="H196" s="109">
        <f t="shared" si="7"/>
        <v>0.10583966928242831</v>
      </c>
      <c r="I196" s="92">
        <f>G196+H196</f>
        <v>1.3846596692824285</v>
      </c>
      <c r="J196" s="203"/>
      <c r="K196" s="203"/>
    </row>
    <row r="197" spans="1:11" x14ac:dyDescent="0.25">
      <c r="A197" s="136">
        <v>181</v>
      </c>
      <c r="B197" s="58" t="s">
        <v>212</v>
      </c>
      <c r="C197" s="53">
        <v>110.9</v>
      </c>
      <c r="D197" s="68" t="s">
        <v>331</v>
      </c>
      <c r="E197" s="144">
        <v>10347</v>
      </c>
      <c r="F197" s="144">
        <v>10347</v>
      </c>
      <c r="G197" s="92">
        <f t="shared" si="9"/>
        <v>0</v>
      </c>
      <c r="H197" s="109">
        <f t="shared" si="7"/>
        <v>0.17703799884496685</v>
      </c>
      <c r="I197" s="92">
        <f t="shared" si="6"/>
        <v>0.17703799884496685</v>
      </c>
      <c r="J197" s="203"/>
      <c r="K197" s="203"/>
    </row>
    <row r="198" spans="1:11" x14ac:dyDescent="0.25">
      <c r="A198" s="136">
        <v>182</v>
      </c>
      <c r="B198" s="58" t="s">
        <v>213</v>
      </c>
      <c r="C198" s="53">
        <v>42.6</v>
      </c>
      <c r="D198" s="68" t="s">
        <v>331</v>
      </c>
      <c r="E198" s="144">
        <v>16895</v>
      </c>
      <c r="F198" s="144">
        <v>17882</v>
      </c>
      <c r="G198" s="92">
        <f t="shared" si="9"/>
        <v>0.84882000000000002</v>
      </c>
      <c r="H198" s="109">
        <f t="shared" si="7"/>
        <v>6.8005579357940368E-2</v>
      </c>
      <c r="I198" s="92">
        <f>G198+H198</f>
        <v>0.9168255793579404</v>
      </c>
      <c r="J198" s="203"/>
      <c r="K198" s="203"/>
    </row>
    <row r="199" spans="1:11" x14ac:dyDescent="0.25">
      <c r="A199" s="136">
        <v>183</v>
      </c>
      <c r="B199" s="58" t="s">
        <v>214</v>
      </c>
      <c r="C199" s="53">
        <v>65.3</v>
      </c>
      <c r="D199" s="68" t="s">
        <v>331</v>
      </c>
      <c r="E199" s="144">
        <v>18175</v>
      </c>
      <c r="F199" s="144">
        <v>18506</v>
      </c>
      <c r="G199" s="92">
        <f t="shared" si="9"/>
        <v>0.28465999999999997</v>
      </c>
      <c r="H199" s="109">
        <f t="shared" si="7"/>
        <v>0.10424329418012925</v>
      </c>
      <c r="I199" s="92">
        <f t="shared" si="6"/>
        <v>0.3889032941801292</v>
      </c>
      <c r="J199" s="203"/>
      <c r="K199" s="203"/>
    </row>
    <row r="200" spans="1:11" x14ac:dyDescent="0.25">
      <c r="A200" s="136">
        <v>184</v>
      </c>
      <c r="B200" s="58" t="s">
        <v>215</v>
      </c>
      <c r="C200" s="53">
        <v>110</v>
      </c>
      <c r="D200" s="68" t="s">
        <v>331</v>
      </c>
      <c r="E200" s="144">
        <v>30177</v>
      </c>
      <c r="F200" s="144">
        <v>32239</v>
      </c>
      <c r="G200" s="92">
        <f t="shared" si="9"/>
        <v>1.77332</v>
      </c>
      <c r="H200" s="109">
        <f t="shared" si="7"/>
        <v>0.17560126125289768</v>
      </c>
      <c r="I200" s="92">
        <f t="shared" si="6"/>
        <v>1.9489212612528977</v>
      </c>
      <c r="J200" s="270"/>
      <c r="K200" s="289"/>
    </row>
    <row r="201" spans="1:11" x14ac:dyDescent="0.25">
      <c r="A201" s="136">
        <v>185</v>
      </c>
      <c r="B201" s="58" t="s">
        <v>216</v>
      </c>
      <c r="C201" s="53">
        <v>42.6</v>
      </c>
      <c r="D201" s="68" t="s">
        <v>331</v>
      </c>
      <c r="E201" s="144">
        <v>10662</v>
      </c>
      <c r="F201" s="144">
        <v>11157</v>
      </c>
      <c r="G201" s="92">
        <f t="shared" si="9"/>
        <v>0.42569999999999997</v>
      </c>
      <c r="H201" s="109">
        <f t="shared" si="7"/>
        <v>6.8005579357940368E-2</v>
      </c>
      <c r="I201" s="92">
        <f>G201+H201</f>
        <v>0.49370557935794035</v>
      </c>
      <c r="J201" s="25"/>
      <c r="K201" s="244"/>
    </row>
    <row r="202" spans="1:11" x14ac:dyDescent="0.25">
      <c r="A202" s="136">
        <v>186</v>
      </c>
      <c r="B202" s="58" t="s">
        <v>217</v>
      </c>
      <c r="C202" s="53">
        <v>65.3</v>
      </c>
      <c r="D202" s="68" t="s">
        <v>331</v>
      </c>
      <c r="E202" s="144">
        <v>25529</v>
      </c>
      <c r="F202" s="144">
        <v>26443</v>
      </c>
      <c r="G202" s="92">
        <f t="shared" si="9"/>
        <v>0.78603999999999996</v>
      </c>
      <c r="H202" s="109">
        <f t="shared" si="7"/>
        <v>0.10424329418012925</v>
      </c>
      <c r="I202" s="92">
        <f>G202+H202</f>
        <v>0.89028329418012919</v>
      </c>
      <c r="J202" s="25"/>
      <c r="K202" s="244"/>
    </row>
    <row r="203" spans="1:11" x14ac:dyDescent="0.25">
      <c r="A203" s="136">
        <v>187</v>
      </c>
      <c r="B203" s="58" t="s">
        <v>218</v>
      </c>
      <c r="C203" s="53">
        <v>109.9</v>
      </c>
      <c r="D203" s="68" t="s">
        <v>331</v>
      </c>
      <c r="E203" s="144">
        <v>32744</v>
      </c>
      <c r="F203" s="144">
        <v>34055</v>
      </c>
      <c r="G203" s="92">
        <f t="shared" si="9"/>
        <v>1.1274599999999999</v>
      </c>
      <c r="H203" s="109">
        <f t="shared" si="7"/>
        <v>0.17544162374266778</v>
      </c>
      <c r="I203" s="92">
        <f>G203+H203</f>
        <v>1.3029016237426676</v>
      </c>
      <c r="J203" s="25"/>
      <c r="K203" s="244"/>
    </row>
    <row r="204" spans="1:11" x14ac:dyDescent="0.25">
      <c r="A204" s="136">
        <v>188</v>
      </c>
      <c r="B204" s="58" t="s">
        <v>219</v>
      </c>
      <c r="C204" s="53">
        <v>42.8</v>
      </c>
      <c r="D204" s="68" t="s">
        <v>331</v>
      </c>
      <c r="E204" s="144">
        <v>12985</v>
      </c>
      <c r="F204" s="144">
        <v>13701</v>
      </c>
      <c r="G204" s="92">
        <f t="shared" si="9"/>
        <v>0.61575999999999997</v>
      </c>
      <c r="H204" s="109">
        <f t="shared" si="7"/>
        <v>6.8324854378400177E-2</v>
      </c>
      <c r="I204" s="92">
        <f>G204+H204</f>
        <v>0.68408485437840016</v>
      </c>
      <c r="J204" s="25"/>
      <c r="K204" s="244"/>
    </row>
    <row r="205" spans="1:11" x14ac:dyDescent="0.25">
      <c r="A205" s="136">
        <v>189</v>
      </c>
      <c r="B205" s="58" t="s">
        <v>220</v>
      </c>
      <c r="C205" s="53">
        <v>65.5</v>
      </c>
      <c r="D205" s="68" t="s">
        <v>331</v>
      </c>
      <c r="E205" s="144">
        <v>4510</v>
      </c>
      <c r="F205" s="144">
        <v>4510</v>
      </c>
      <c r="G205" s="92">
        <f t="shared" si="9"/>
        <v>0</v>
      </c>
      <c r="H205" s="109">
        <f t="shared" si="7"/>
        <v>0.10456256920058907</v>
      </c>
      <c r="I205" s="92">
        <f t="shared" si="6"/>
        <v>0.10456256920058907</v>
      </c>
      <c r="J205" s="202"/>
      <c r="K205" s="244"/>
    </row>
    <row r="206" spans="1:11" x14ac:dyDescent="0.25">
      <c r="A206" s="136">
        <v>190</v>
      </c>
      <c r="B206" s="60" t="s">
        <v>221</v>
      </c>
      <c r="C206" s="53">
        <v>109.5</v>
      </c>
      <c r="D206" s="68" t="s">
        <v>331</v>
      </c>
      <c r="E206" s="144">
        <v>24102</v>
      </c>
      <c r="F206" s="144">
        <v>25480</v>
      </c>
      <c r="G206" s="92">
        <f t="shared" si="9"/>
        <v>1.1850799999999999</v>
      </c>
      <c r="H206" s="109">
        <f t="shared" si="7"/>
        <v>0.17480307370174814</v>
      </c>
      <c r="I206" s="92">
        <f t="shared" si="6"/>
        <v>1.359883073701748</v>
      </c>
      <c r="J206" s="202"/>
      <c r="K206" s="244"/>
    </row>
    <row r="207" spans="1:11" x14ac:dyDescent="0.25">
      <c r="A207" s="136">
        <v>191</v>
      </c>
      <c r="B207" s="58" t="s">
        <v>222</v>
      </c>
      <c r="C207" s="53">
        <v>43</v>
      </c>
      <c r="D207" s="68" t="s">
        <v>331</v>
      </c>
      <c r="E207" s="144">
        <v>14053</v>
      </c>
      <c r="F207" s="144">
        <v>14598</v>
      </c>
      <c r="G207" s="92">
        <f t="shared" si="9"/>
        <v>0.46870000000000001</v>
      </c>
      <c r="H207" s="109">
        <f t="shared" si="7"/>
        <v>6.8644129398859999E-2</v>
      </c>
      <c r="I207" s="92">
        <f t="shared" si="6"/>
        <v>0.53734412939886</v>
      </c>
      <c r="J207" s="202"/>
      <c r="K207" s="244"/>
    </row>
    <row r="208" spans="1:11" x14ac:dyDescent="0.25">
      <c r="A208" s="136">
        <v>192</v>
      </c>
      <c r="B208" s="58" t="s">
        <v>223</v>
      </c>
      <c r="C208" s="53">
        <v>65.3</v>
      </c>
      <c r="D208" s="68" t="s">
        <v>331</v>
      </c>
      <c r="E208" s="144">
        <v>22327</v>
      </c>
      <c r="F208" s="144">
        <v>23580</v>
      </c>
      <c r="G208" s="92">
        <f>(F208-E208)* 0.00086</f>
        <v>1.07758</v>
      </c>
      <c r="H208" s="109">
        <f t="shared" si="7"/>
        <v>0.10424329418012925</v>
      </c>
      <c r="I208" s="92">
        <f t="shared" si="6"/>
        <v>1.1818232941801292</v>
      </c>
      <c r="J208" s="202"/>
      <c r="K208" s="244"/>
    </row>
    <row r="209" spans="1:11" x14ac:dyDescent="0.25">
      <c r="A209" s="136">
        <v>196</v>
      </c>
      <c r="B209" s="58" t="s">
        <v>224</v>
      </c>
      <c r="C209" s="53">
        <v>52.8</v>
      </c>
      <c r="D209" s="68" t="s">
        <v>330</v>
      </c>
      <c r="E209" s="112">
        <v>11.481999999999999</v>
      </c>
      <c r="F209" s="112">
        <v>11.875999999999999</v>
      </c>
      <c r="G209" s="92">
        <f>(F209-E209)*0.8598</f>
        <v>0.3387612000000001</v>
      </c>
      <c r="H209" s="109">
        <f t="shared" si="7"/>
        <v>8.4288605401390881E-2</v>
      </c>
      <c r="I209" s="92">
        <f t="shared" ref="I209:I272" si="10">G209+H209</f>
        <v>0.42304980540139098</v>
      </c>
      <c r="J209" s="202"/>
      <c r="K209" s="244"/>
    </row>
    <row r="210" spans="1:11" x14ac:dyDescent="0.25">
      <c r="A210" s="136">
        <v>197</v>
      </c>
      <c r="B210" s="58" t="s">
        <v>225</v>
      </c>
      <c r="C210" s="53">
        <v>51.2</v>
      </c>
      <c r="D210" s="68" t="s">
        <v>330</v>
      </c>
      <c r="E210" s="112">
        <v>18.152000000000001</v>
      </c>
      <c r="F210" s="112">
        <v>19.016999999999999</v>
      </c>
      <c r="G210" s="92">
        <f t="shared" ref="G210:G273" si="11">(F210-E210)*0.8598</f>
        <v>0.74372699999999869</v>
      </c>
      <c r="H210" s="109">
        <f t="shared" ref="H210:H273" si="12">$G$11/$C$303*C210</f>
        <v>8.1734405237712374E-2</v>
      </c>
      <c r="I210" s="92">
        <f t="shared" si="10"/>
        <v>0.82546140523771105</v>
      </c>
      <c r="J210" s="25"/>
      <c r="K210" s="244"/>
    </row>
    <row r="211" spans="1:11" x14ac:dyDescent="0.25">
      <c r="A211" s="136">
        <v>198</v>
      </c>
      <c r="B211" s="58" t="s">
        <v>226</v>
      </c>
      <c r="C211" s="53">
        <v>113.6</v>
      </c>
      <c r="D211" s="68" t="s">
        <v>330</v>
      </c>
      <c r="E211" s="112">
        <v>54.488</v>
      </c>
      <c r="F211" s="112">
        <v>56.837000000000003</v>
      </c>
      <c r="G211" s="92">
        <f t="shared" si="11"/>
        <v>2.0196702000000033</v>
      </c>
      <c r="H211" s="109">
        <f t="shared" si="12"/>
        <v>0.18134821162117432</v>
      </c>
      <c r="I211" s="92">
        <f t="shared" si="10"/>
        <v>2.2010184116211775</v>
      </c>
      <c r="J211" s="25"/>
      <c r="K211" s="244"/>
    </row>
    <row r="212" spans="1:11" x14ac:dyDescent="0.25">
      <c r="A212" s="136">
        <v>199</v>
      </c>
      <c r="B212" s="58" t="s">
        <v>227</v>
      </c>
      <c r="C212" s="53">
        <v>106.7</v>
      </c>
      <c r="D212" s="68" t="s">
        <v>330</v>
      </c>
      <c r="E212" s="112">
        <v>31.937000000000001</v>
      </c>
      <c r="F212" s="112">
        <v>33.5</v>
      </c>
      <c r="G212" s="92">
        <f t="shared" si="11"/>
        <v>1.343867399999999</v>
      </c>
      <c r="H212" s="109">
        <f t="shared" si="12"/>
        <v>0.17033322341531074</v>
      </c>
      <c r="I212" s="92">
        <f t="shared" si="10"/>
        <v>1.5142006234153098</v>
      </c>
      <c r="J212" s="25"/>
      <c r="K212" s="244"/>
    </row>
    <row r="213" spans="1:11" x14ac:dyDescent="0.25">
      <c r="A213" s="136">
        <v>200</v>
      </c>
      <c r="B213" s="58" t="s">
        <v>228</v>
      </c>
      <c r="C213" s="53">
        <v>92.7</v>
      </c>
      <c r="D213" s="68" t="s">
        <v>330</v>
      </c>
      <c r="E213" s="112">
        <v>11.829000000000001</v>
      </c>
      <c r="F213" s="112">
        <v>12.632</v>
      </c>
      <c r="G213" s="92">
        <f t="shared" si="11"/>
        <v>0.69041939999999924</v>
      </c>
      <c r="H213" s="109">
        <f t="shared" si="12"/>
        <v>0.14798397198312377</v>
      </c>
      <c r="I213" s="92">
        <f t="shared" si="10"/>
        <v>0.83840337198312298</v>
      </c>
      <c r="J213" s="25"/>
      <c r="K213" s="244"/>
    </row>
    <row r="214" spans="1:11" x14ac:dyDescent="0.25">
      <c r="A214" s="136">
        <v>201</v>
      </c>
      <c r="B214" s="58" t="s">
        <v>229</v>
      </c>
      <c r="C214" s="53">
        <v>81.8</v>
      </c>
      <c r="D214" s="68" t="s">
        <v>330</v>
      </c>
      <c r="E214" s="112">
        <v>29.111999999999998</v>
      </c>
      <c r="F214" s="112">
        <v>30.626999999999999</v>
      </c>
      <c r="G214" s="92">
        <f t="shared" si="11"/>
        <v>1.3025970000000004</v>
      </c>
      <c r="H214" s="109">
        <f t="shared" si="12"/>
        <v>0.13058348336806391</v>
      </c>
      <c r="I214" s="92">
        <f t="shared" si="10"/>
        <v>1.4331804833680644</v>
      </c>
      <c r="J214" s="25"/>
      <c r="K214" s="244"/>
    </row>
    <row r="215" spans="1:11" x14ac:dyDescent="0.25">
      <c r="A215" s="136">
        <v>202</v>
      </c>
      <c r="B215" s="58" t="s">
        <v>230</v>
      </c>
      <c r="C215" s="53">
        <v>52.3</v>
      </c>
      <c r="D215" s="68" t="s">
        <v>330</v>
      </c>
      <c r="E215" s="112">
        <v>7.819</v>
      </c>
      <c r="F215" s="112">
        <v>8.3819999999999997</v>
      </c>
      <c r="G215" s="92">
        <f t="shared" si="11"/>
        <v>0.48406739999999976</v>
      </c>
      <c r="H215" s="109">
        <f t="shared" si="12"/>
        <v>8.3490417850241347E-2</v>
      </c>
      <c r="I215" s="92">
        <f t="shared" si="10"/>
        <v>0.56755781785024106</v>
      </c>
      <c r="J215" s="25"/>
      <c r="K215" s="244"/>
    </row>
    <row r="216" spans="1:11" x14ac:dyDescent="0.25">
      <c r="A216" s="136">
        <v>203</v>
      </c>
      <c r="B216" s="58" t="s">
        <v>231</v>
      </c>
      <c r="C216" s="53">
        <v>51.3</v>
      </c>
      <c r="D216" s="68" t="s">
        <v>330</v>
      </c>
      <c r="E216" s="112">
        <v>15.353</v>
      </c>
      <c r="F216" s="112">
        <v>16.321000000000002</v>
      </c>
      <c r="G216" s="92">
        <f t="shared" si="11"/>
        <v>0.83228640000000154</v>
      </c>
      <c r="H216" s="109">
        <f t="shared" si="12"/>
        <v>8.1894042747942278E-2</v>
      </c>
      <c r="I216" s="92">
        <f t="shared" si="10"/>
        <v>0.91418044274794386</v>
      </c>
      <c r="J216" s="25"/>
      <c r="K216" s="244"/>
    </row>
    <row r="217" spans="1:11" x14ac:dyDescent="0.25">
      <c r="A217" s="136">
        <v>204</v>
      </c>
      <c r="B217" s="58" t="s">
        <v>232</v>
      </c>
      <c r="C217" s="53">
        <v>113.7</v>
      </c>
      <c r="D217" s="68" t="s">
        <v>330</v>
      </c>
      <c r="E217" s="112">
        <v>57.363999999999997</v>
      </c>
      <c r="F217" s="112">
        <v>59.764000000000003</v>
      </c>
      <c r="G217" s="92">
        <f t="shared" si="11"/>
        <v>2.0635200000000049</v>
      </c>
      <c r="H217" s="109">
        <f t="shared" si="12"/>
        <v>0.18150784913140425</v>
      </c>
      <c r="I217" s="92">
        <f t="shared" si="10"/>
        <v>2.2450278491314091</v>
      </c>
      <c r="J217" s="25"/>
      <c r="K217" s="244"/>
    </row>
    <row r="218" spans="1:11" x14ac:dyDescent="0.25">
      <c r="A218" s="136">
        <v>205</v>
      </c>
      <c r="B218" s="58" t="s">
        <v>233</v>
      </c>
      <c r="C218" s="53">
        <v>107</v>
      </c>
      <c r="D218" s="68" t="s">
        <v>330</v>
      </c>
      <c r="E218" s="112">
        <v>21.613</v>
      </c>
      <c r="F218" s="112">
        <v>21.934000000000001</v>
      </c>
      <c r="G218" s="92">
        <f t="shared" si="11"/>
        <v>0.27599580000000129</v>
      </c>
      <c r="H218" s="109">
        <f t="shared" si="12"/>
        <v>0.17081213594600048</v>
      </c>
      <c r="I218" s="92">
        <f t="shared" si="10"/>
        <v>0.44680793594600177</v>
      </c>
      <c r="J218" s="25"/>
      <c r="K218" s="244"/>
    </row>
    <row r="219" spans="1:11" x14ac:dyDescent="0.25">
      <c r="A219" s="136">
        <v>206</v>
      </c>
      <c r="B219" s="58" t="s">
        <v>234</v>
      </c>
      <c r="C219" s="53">
        <v>92.7</v>
      </c>
      <c r="D219" s="68" t="s">
        <v>330</v>
      </c>
      <c r="E219" s="112">
        <v>24.555</v>
      </c>
      <c r="F219" s="112">
        <v>25.085999999999999</v>
      </c>
      <c r="G219" s="92">
        <f t="shared" si="11"/>
        <v>0.45655379999999895</v>
      </c>
      <c r="H219" s="109">
        <f t="shared" si="12"/>
        <v>0.14798397198312377</v>
      </c>
      <c r="I219" s="92">
        <f t="shared" si="10"/>
        <v>0.60453777198312275</v>
      </c>
      <c r="J219" s="25"/>
      <c r="K219" s="244"/>
    </row>
    <row r="220" spans="1:11" x14ac:dyDescent="0.25">
      <c r="A220" s="136">
        <v>207</v>
      </c>
      <c r="B220" s="58" t="s">
        <v>235</v>
      </c>
      <c r="C220" s="53">
        <v>81</v>
      </c>
      <c r="D220" s="68" t="s">
        <v>330</v>
      </c>
      <c r="E220" s="112">
        <v>25.744</v>
      </c>
      <c r="F220" s="112">
        <v>27.472999999999999</v>
      </c>
      <c r="G220" s="92">
        <f t="shared" si="11"/>
        <v>1.4865941999999994</v>
      </c>
      <c r="H220" s="109">
        <f t="shared" si="12"/>
        <v>0.12930638328622465</v>
      </c>
      <c r="I220" s="92">
        <f t="shared" si="10"/>
        <v>1.6159005832862241</v>
      </c>
      <c r="J220" s="25"/>
      <c r="K220" s="244"/>
    </row>
    <row r="221" spans="1:11" x14ac:dyDescent="0.25">
      <c r="A221" s="136">
        <v>208</v>
      </c>
      <c r="B221" s="58" t="s">
        <v>236</v>
      </c>
      <c r="C221" s="53">
        <v>53.2</v>
      </c>
      <c r="D221" s="68" t="s">
        <v>330</v>
      </c>
      <c r="E221" s="112">
        <v>10.239000000000001</v>
      </c>
      <c r="F221" s="112">
        <v>10.669</v>
      </c>
      <c r="G221" s="92">
        <f t="shared" si="11"/>
        <v>0.36971399999999977</v>
      </c>
      <c r="H221" s="109">
        <f t="shared" si="12"/>
        <v>8.4927155442310512E-2</v>
      </c>
      <c r="I221" s="92">
        <f t="shared" si="10"/>
        <v>0.45464115544231026</v>
      </c>
      <c r="J221" s="25"/>
      <c r="K221" s="244"/>
    </row>
    <row r="222" spans="1:11" x14ac:dyDescent="0.25">
      <c r="A222" s="136">
        <v>209</v>
      </c>
      <c r="B222" s="58" t="s">
        <v>237</v>
      </c>
      <c r="C222" s="53">
        <v>51.1</v>
      </c>
      <c r="D222" s="68" t="s">
        <v>330</v>
      </c>
      <c r="E222" s="112">
        <v>26.417000000000002</v>
      </c>
      <c r="F222" s="112">
        <v>27.713000000000001</v>
      </c>
      <c r="G222" s="92">
        <f t="shared" si="11"/>
        <v>1.1143007999999994</v>
      </c>
      <c r="H222" s="109">
        <f t="shared" si="12"/>
        <v>8.157476772748247E-2</v>
      </c>
      <c r="I222" s="92">
        <f t="shared" si="10"/>
        <v>1.1958755677274819</v>
      </c>
      <c r="J222" s="25"/>
      <c r="K222" s="244"/>
    </row>
    <row r="223" spans="1:11" x14ac:dyDescent="0.25">
      <c r="A223" s="136">
        <v>210</v>
      </c>
      <c r="B223" s="58" t="s">
        <v>238</v>
      </c>
      <c r="C223" s="53">
        <v>113.8</v>
      </c>
      <c r="D223" s="68" t="s">
        <v>330</v>
      </c>
      <c r="E223" s="112">
        <v>37.628999999999998</v>
      </c>
      <c r="F223" s="112">
        <v>38.905999999999999</v>
      </c>
      <c r="G223" s="92">
        <f t="shared" si="11"/>
        <v>1.097964600000001</v>
      </c>
      <c r="H223" s="109">
        <f t="shared" si="12"/>
        <v>0.18166748664163412</v>
      </c>
      <c r="I223" s="92">
        <f t="shared" si="10"/>
        <v>1.2796320866416351</v>
      </c>
      <c r="J223" s="25"/>
      <c r="K223" s="244"/>
    </row>
    <row r="224" spans="1:11" x14ac:dyDescent="0.25">
      <c r="A224" s="136">
        <v>211</v>
      </c>
      <c r="B224" s="58" t="s">
        <v>239</v>
      </c>
      <c r="C224" s="53">
        <v>106.9</v>
      </c>
      <c r="D224" s="68" t="s">
        <v>330</v>
      </c>
      <c r="E224" s="112">
        <v>5.9889999999999999</v>
      </c>
      <c r="F224" s="112">
        <v>7.0960000000000001</v>
      </c>
      <c r="G224" s="92">
        <f t="shared" si="11"/>
        <v>0.95179860000000016</v>
      </c>
      <c r="H224" s="109">
        <f t="shared" si="12"/>
        <v>0.17065249843577057</v>
      </c>
      <c r="I224" s="92">
        <f t="shared" si="10"/>
        <v>1.1224510984357707</v>
      </c>
      <c r="J224" s="25"/>
      <c r="K224" s="244"/>
    </row>
    <row r="225" spans="1:11" x14ac:dyDescent="0.25">
      <c r="A225" s="136">
        <v>212</v>
      </c>
      <c r="B225" s="58" t="s">
        <v>240</v>
      </c>
      <c r="C225" s="53">
        <v>93.2</v>
      </c>
      <c r="D225" s="68" t="s">
        <v>330</v>
      </c>
      <c r="E225" s="112">
        <v>24</v>
      </c>
      <c r="F225" s="112">
        <v>24.859000000000002</v>
      </c>
      <c r="G225" s="92">
        <f t="shared" si="11"/>
        <v>0.73856820000000156</v>
      </c>
      <c r="H225" s="109">
        <f t="shared" si="12"/>
        <v>0.14878215953427332</v>
      </c>
      <c r="I225" s="92">
        <f t="shared" si="10"/>
        <v>0.88735035953427488</v>
      </c>
      <c r="J225" s="25"/>
      <c r="K225" s="244"/>
    </row>
    <row r="226" spans="1:11" x14ac:dyDescent="0.25">
      <c r="A226" s="136">
        <v>213</v>
      </c>
      <c r="B226" s="58" t="s">
        <v>241</v>
      </c>
      <c r="C226" s="53">
        <v>80.7</v>
      </c>
      <c r="D226" s="68" t="s">
        <v>330</v>
      </c>
      <c r="E226" s="112">
        <v>7.2720000000000002</v>
      </c>
      <c r="F226" s="112">
        <v>7.2720000000000002</v>
      </c>
      <c r="G226" s="92">
        <f t="shared" si="11"/>
        <v>0</v>
      </c>
      <c r="H226" s="109">
        <f t="shared" si="12"/>
        <v>0.12882747075553494</v>
      </c>
      <c r="I226" s="92">
        <f t="shared" si="10"/>
        <v>0.12882747075553494</v>
      </c>
      <c r="J226" s="25"/>
      <c r="K226" s="244"/>
    </row>
    <row r="227" spans="1:11" x14ac:dyDescent="0.25">
      <c r="A227" s="136">
        <v>214</v>
      </c>
      <c r="B227" s="58" t="s">
        <v>242</v>
      </c>
      <c r="C227" s="53">
        <v>52.5</v>
      </c>
      <c r="D227" s="68" t="s">
        <v>330</v>
      </c>
      <c r="E227" s="112">
        <v>14.491</v>
      </c>
      <c r="F227" s="112">
        <v>15.454000000000001</v>
      </c>
      <c r="G227" s="92">
        <f t="shared" si="11"/>
        <v>0.82798740000000082</v>
      </c>
      <c r="H227" s="109">
        <f t="shared" si="12"/>
        <v>8.3809692870701155E-2</v>
      </c>
      <c r="I227" s="92">
        <f t="shared" si="10"/>
        <v>0.91179709287070199</v>
      </c>
      <c r="J227" s="25"/>
      <c r="K227" s="244"/>
    </row>
    <row r="228" spans="1:11" x14ac:dyDescent="0.25">
      <c r="A228" s="136">
        <v>215</v>
      </c>
      <c r="B228" s="58" t="s">
        <v>243</v>
      </c>
      <c r="C228" s="53">
        <v>51</v>
      </c>
      <c r="D228" s="68" t="s">
        <v>330</v>
      </c>
      <c r="E228" s="112">
        <v>0.57199999999999995</v>
      </c>
      <c r="F228" s="112">
        <v>0.57199999999999995</v>
      </c>
      <c r="G228" s="92">
        <f t="shared" si="11"/>
        <v>0</v>
      </c>
      <c r="H228" s="109">
        <f t="shared" si="12"/>
        <v>8.1415130217252552E-2</v>
      </c>
      <c r="I228" s="92">
        <f t="shared" si="10"/>
        <v>8.1415130217252552E-2</v>
      </c>
      <c r="J228" s="244"/>
      <c r="K228" s="244"/>
    </row>
    <row r="229" spans="1:11" x14ac:dyDescent="0.25">
      <c r="A229" s="136">
        <v>216</v>
      </c>
      <c r="B229" s="58" t="s">
        <v>244</v>
      </c>
      <c r="C229" s="53">
        <v>113.9</v>
      </c>
      <c r="D229" s="68" t="s">
        <v>330</v>
      </c>
      <c r="E229" s="112">
        <v>63.152000000000001</v>
      </c>
      <c r="F229" s="112">
        <v>66.305999999999997</v>
      </c>
      <c r="G229" s="92">
        <f t="shared" si="11"/>
        <v>2.7118091999999967</v>
      </c>
      <c r="H229" s="109">
        <f t="shared" si="12"/>
        <v>0.18182712415186406</v>
      </c>
      <c r="I229" s="92">
        <f t="shared" si="10"/>
        <v>2.8936363241518608</v>
      </c>
      <c r="J229" s="25"/>
      <c r="K229" s="244"/>
    </row>
    <row r="230" spans="1:11" x14ac:dyDescent="0.25">
      <c r="A230" s="136">
        <v>217</v>
      </c>
      <c r="B230" s="58" t="s">
        <v>245</v>
      </c>
      <c r="C230" s="53">
        <v>106.5</v>
      </c>
      <c r="D230" s="68" t="s">
        <v>330</v>
      </c>
      <c r="E230" s="112">
        <v>16.315000000000001</v>
      </c>
      <c r="F230" s="112">
        <v>16.721</v>
      </c>
      <c r="G230" s="92">
        <f t="shared" si="11"/>
        <v>0.34907879999999897</v>
      </c>
      <c r="H230" s="109">
        <f t="shared" si="12"/>
        <v>0.17001394839485093</v>
      </c>
      <c r="I230" s="92">
        <f t="shared" si="10"/>
        <v>0.51909274839484987</v>
      </c>
      <c r="J230" s="25"/>
      <c r="K230" s="244"/>
    </row>
    <row r="231" spans="1:11" x14ac:dyDescent="0.25">
      <c r="A231" s="136">
        <v>218</v>
      </c>
      <c r="B231" s="58" t="s">
        <v>246</v>
      </c>
      <c r="C231" s="53">
        <v>92.6</v>
      </c>
      <c r="D231" s="68" t="s">
        <v>330</v>
      </c>
      <c r="E231" s="112">
        <v>22.49</v>
      </c>
      <c r="F231" s="112">
        <v>24.465</v>
      </c>
      <c r="G231" s="92">
        <f t="shared" si="11"/>
        <v>1.6981050000000013</v>
      </c>
      <c r="H231" s="109">
        <f t="shared" si="12"/>
        <v>0.14782433447289384</v>
      </c>
      <c r="I231" s="92">
        <f t="shared" si="10"/>
        <v>1.8459293344728951</v>
      </c>
      <c r="J231" s="25"/>
      <c r="K231" s="244"/>
    </row>
    <row r="232" spans="1:11" x14ac:dyDescent="0.25">
      <c r="A232" s="136">
        <v>219</v>
      </c>
      <c r="B232" s="58" t="s">
        <v>247</v>
      </c>
      <c r="C232" s="53">
        <v>81.400000000000006</v>
      </c>
      <c r="D232" s="68" t="s">
        <v>330</v>
      </c>
      <c r="E232" s="112">
        <v>20.501999999999999</v>
      </c>
      <c r="F232" s="112">
        <v>21.66</v>
      </c>
      <c r="G232" s="92">
        <f t="shared" si="11"/>
        <v>0.9956484000000011</v>
      </c>
      <c r="H232" s="109">
        <f t="shared" si="12"/>
        <v>0.1299449333271443</v>
      </c>
      <c r="I232" s="92">
        <f t="shared" si="10"/>
        <v>1.1255933333271453</v>
      </c>
      <c r="J232" s="25"/>
      <c r="K232" s="244"/>
    </row>
    <row r="233" spans="1:11" x14ac:dyDescent="0.25">
      <c r="A233" s="136">
        <v>220</v>
      </c>
      <c r="B233" s="58" t="s">
        <v>248</v>
      </c>
      <c r="C233" s="53">
        <v>52.9</v>
      </c>
      <c r="D233" s="68" t="s">
        <v>330</v>
      </c>
      <c r="E233" s="112">
        <v>11.957000000000001</v>
      </c>
      <c r="F233" s="112">
        <v>11.999000000000001</v>
      </c>
      <c r="G233" s="92">
        <f t="shared" si="11"/>
        <v>3.6111599999999841E-2</v>
      </c>
      <c r="H233" s="109">
        <f t="shared" si="12"/>
        <v>8.4448242911620786E-2</v>
      </c>
      <c r="I233" s="92">
        <f t="shared" si="10"/>
        <v>0.12055984291162063</v>
      </c>
      <c r="J233" s="25"/>
      <c r="K233" s="244"/>
    </row>
    <row r="234" spans="1:11" x14ac:dyDescent="0.25">
      <c r="A234" s="136">
        <v>221</v>
      </c>
      <c r="B234" s="58" t="s">
        <v>249</v>
      </c>
      <c r="C234" s="53">
        <v>51.4</v>
      </c>
      <c r="D234" s="68" t="s">
        <v>330</v>
      </c>
      <c r="E234" s="112">
        <v>19.853000000000002</v>
      </c>
      <c r="F234" s="112">
        <v>20.715</v>
      </c>
      <c r="G234" s="92">
        <f t="shared" si="11"/>
        <v>0.74114759999999857</v>
      </c>
      <c r="H234" s="109">
        <f t="shared" si="12"/>
        <v>8.2053680258172182E-2</v>
      </c>
      <c r="I234" s="92">
        <f t="shared" si="10"/>
        <v>0.82320128025817074</v>
      </c>
      <c r="J234" s="25"/>
      <c r="K234" s="244"/>
    </row>
    <row r="235" spans="1:11" x14ac:dyDescent="0.25">
      <c r="A235" s="136">
        <v>222</v>
      </c>
      <c r="B235" s="58" t="s">
        <v>250</v>
      </c>
      <c r="C235" s="53">
        <v>115</v>
      </c>
      <c r="D235" s="68" t="s">
        <v>330</v>
      </c>
      <c r="E235" s="112">
        <v>8.0410000000000004</v>
      </c>
      <c r="F235" s="112">
        <v>8.0410000000000004</v>
      </c>
      <c r="G235" s="92">
        <f t="shared" si="11"/>
        <v>0</v>
      </c>
      <c r="H235" s="109">
        <f t="shared" si="12"/>
        <v>0.18358313676439303</v>
      </c>
      <c r="I235" s="92">
        <f t="shared" si="10"/>
        <v>0.18358313676439303</v>
      </c>
      <c r="J235" s="202"/>
      <c r="K235" s="244"/>
    </row>
    <row r="236" spans="1:11" x14ac:dyDescent="0.25">
      <c r="A236" s="136">
        <v>223</v>
      </c>
      <c r="B236" s="58" t="s">
        <v>251</v>
      </c>
      <c r="C236" s="53">
        <v>106.7</v>
      </c>
      <c r="D236" s="68" t="s">
        <v>330</v>
      </c>
      <c r="E236" s="112">
        <v>20.762</v>
      </c>
      <c r="F236" s="112">
        <v>21.068999999999999</v>
      </c>
      <c r="G236" s="92">
        <f t="shared" si="11"/>
        <v>0.26395859999999882</v>
      </c>
      <c r="H236" s="109">
        <f t="shared" si="12"/>
        <v>0.17033322341531074</v>
      </c>
      <c r="I236" s="92">
        <f t="shared" si="10"/>
        <v>0.43429182341530959</v>
      </c>
      <c r="J236" s="202"/>
      <c r="K236" s="203"/>
    </row>
    <row r="237" spans="1:11" x14ac:dyDescent="0.25">
      <c r="A237" s="136">
        <v>224</v>
      </c>
      <c r="B237" s="58" t="s">
        <v>252</v>
      </c>
      <c r="C237" s="53">
        <v>92.4</v>
      </c>
      <c r="D237" s="68" t="s">
        <v>330</v>
      </c>
      <c r="E237" s="112">
        <v>14.836</v>
      </c>
      <c r="F237" s="112">
        <v>14.836</v>
      </c>
      <c r="G237" s="92">
        <f t="shared" si="11"/>
        <v>0</v>
      </c>
      <c r="H237" s="109">
        <f t="shared" si="12"/>
        <v>0.14750505945243406</v>
      </c>
      <c r="I237" s="92">
        <f t="shared" si="10"/>
        <v>0.14750505945243406</v>
      </c>
      <c r="J237" s="202"/>
      <c r="K237" s="203"/>
    </row>
    <row r="238" spans="1:11" x14ac:dyDescent="0.25">
      <c r="A238" s="136">
        <v>225</v>
      </c>
      <c r="B238" s="58" t="s">
        <v>253</v>
      </c>
      <c r="C238" s="53">
        <v>81.2</v>
      </c>
      <c r="D238" s="68" t="s">
        <v>330</v>
      </c>
      <c r="E238" s="112">
        <v>18.530999999999999</v>
      </c>
      <c r="F238" s="112">
        <v>19.353999999999999</v>
      </c>
      <c r="G238" s="92">
        <f t="shared" si="11"/>
        <v>0.70761540000000034</v>
      </c>
      <c r="H238" s="109">
        <f t="shared" si="12"/>
        <v>0.12962565830668446</v>
      </c>
      <c r="I238" s="92">
        <f t="shared" si="10"/>
        <v>0.83724105830668483</v>
      </c>
      <c r="J238" s="202"/>
      <c r="K238" s="203"/>
    </row>
    <row r="239" spans="1:11" x14ac:dyDescent="0.25">
      <c r="A239" s="136">
        <v>226</v>
      </c>
      <c r="B239" s="58" t="s">
        <v>254</v>
      </c>
      <c r="C239" s="53">
        <v>52.7</v>
      </c>
      <c r="D239" s="68" t="s">
        <v>330</v>
      </c>
      <c r="E239" s="112">
        <v>8.7889999999999997</v>
      </c>
      <c r="F239" s="112">
        <v>9.2479999999999993</v>
      </c>
      <c r="G239" s="92">
        <f t="shared" si="11"/>
        <v>0.39464819999999967</v>
      </c>
      <c r="H239" s="109">
        <f t="shared" si="12"/>
        <v>8.4128967891160977E-2</v>
      </c>
      <c r="I239" s="92">
        <f t="shared" si="10"/>
        <v>0.47877716789116065</v>
      </c>
      <c r="J239" s="202"/>
      <c r="K239" s="244"/>
    </row>
    <row r="240" spans="1:11" x14ac:dyDescent="0.25">
      <c r="A240" s="136">
        <v>227</v>
      </c>
      <c r="B240" s="58" t="s">
        <v>255</v>
      </c>
      <c r="C240" s="53">
        <v>51.5</v>
      </c>
      <c r="D240" s="68" t="s">
        <v>330</v>
      </c>
      <c r="E240" s="112">
        <v>10.667</v>
      </c>
      <c r="F240" s="112">
        <v>11.548999999999999</v>
      </c>
      <c r="G240" s="92">
        <f t="shared" si="11"/>
        <v>0.75834359999999967</v>
      </c>
      <c r="H240" s="109">
        <f t="shared" si="12"/>
        <v>8.2213317768402086E-2</v>
      </c>
      <c r="I240" s="92">
        <f t="shared" si="10"/>
        <v>0.8405569177684018</v>
      </c>
      <c r="J240" s="202"/>
      <c r="K240" s="244"/>
    </row>
    <row r="241" spans="1:11" x14ac:dyDescent="0.25">
      <c r="A241" s="136">
        <v>228</v>
      </c>
      <c r="B241" s="58" t="s">
        <v>256</v>
      </c>
      <c r="C241" s="53">
        <v>113.5</v>
      </c>
      <c r="D241" s="68" t="s">
        <v>330</v>
      </c>
      <c r="E241" s="112">
        <v>52.35</v>
      </c>
      <c r="F241" s="112">
        <v>54.286999999999999</v>
      </c>
      <c r="G241" s="92">
        <f t="shared" si="11"/>
        <v>1.6654325999999979</v>
      </c>
      <c r="H241" s="109">
        <f t="shared" si="12"/>
        <v>0.18118857411094441</v>
      </c>
      <c r="I241" s="92">
        <f t="shared" si="10"/>
        <v>1.8466211741109424</v>
      </c>
      <c r="J241" s="202"/>
      <c r="K241" s="244"/>
    </row>
    <row r="242" spans="1:11" x14ac:dyDescent="0.25">
      <c r="A242" s="136">
        <v>229</v>
      </c>
      <c r="B242" s="58" t="s">
        <v>257</v>
      </c>
      <c r="C242" s="53">
        <v>107.4</v>
      </c>
      <c r="D242" s="68" t="s">
        <v>330</v>
      </c>
      <c r="E242" s="112">
        <v>25.786999999999999</v>
      </c>
      <c r="F242" s="112">
        <v>26.835999999999999</v>
      </c>
      <c r="G242" s="92">
        <f t="shared" si="11"/>
        <v>0.90193019999999957</v>
      </c>
      <c r="H242" s="109">
        <f t="shared" si="12"/>
        <v>0.17145068598692009</v>
      </c>
      <c r="I242" s="92">
        <f t="shared" si="10"/>
        <v>1.0733808859869196</v>
      </c>
      <c r="J242" s="202"/>
      <c r="K242" s="244"/>
    </row>
    <row r="243" spans="1:11" x14ac:dyDescent="0.25">
      <c r="A243" s="136">
        <v>230</v>
      </c>
      <c r="B243" s="58" t="s">
        <v>258</v>
      </c>
      <c r="C243" s="53">
        <v>93</v>
      </c>
      <c r="D243" s="68" t="s">
        <v>330</v>
      </c>
      <c r="E243" s="112">
        <v>18.78</v>
      </c>
      <c r="F243" s="112">
        <v>19.016999999999999</v>
      </c>
      <c r="G243" s="92">
        <f t="shared" si="11"/>
        <v>0.20377259999999855</v>
      </c>
      <c r="H243" s="109">
        <f t="shared" si="12"/>
        <v>0.14846288451381348</v>
      </c>
      <c r="I243" s="92">
        <f t="shared" si="10"/>
        <v>0.35223548451381204</v>
      </c>
      <c r="J243" s="25"/>
      <c r="K243" s="244"/>
    </row>
    <row r="244" spans="1:11" x14ac:dyDescent="0.25">
      <c r="A244" s="136">
        <v>231</v>
      </c>
      <c r="B244" s="58" t="s">
        <v>259</v>
      </c>
      <c r="C244" s="53">
        <v>80.900000000000006</v>
      </c>
      <c r="D244" s="68" t="s">
        <v>330</v>
      </c>
      <c r="E244" s="112">
        <v>28.31</v>
      </c>
      <c r="F244" s="112">
        <v>29.402999999999999</v>
      </c>
      <c r="G244" s="92">
        <f t="shared" si="11"/>
        <v>0.93976139999999997</v>
      </c>
      <c r="H244" s="109">
        <f t="shared" si="12"/>
        <v>0.12914674577599475</v>
      </c>
      <c r="I244" s="92">
        <f t="shared" si="10"/>
        <v>1.0689081457759948</v>
      </c>
      <c r="J244" s="25"/>
      <c r="K244" s="244"/>
    </row>
    <row r="245" spans="1:11" x14ac:dyDescent="0.25">
      <c r="A245" s="136">
        <v>232</v>
      </c>
      <c r="B245" s="58" t="s">
        <v>260</v>
      </c>
      <c r="C245" s="53">
        <v>52.5</v>
      </c>
      <c r="D245" s="68" t="s">
        <v>330</v>
      </c>
      <c r="E245" s="112">
        <v>20.212</v>
      </c>
      <c r="F245" s="112">
        <v>20.65</v>
      </c>
      <c r="G245" s="92">
        <f t="shared" si="11"/>
        <v>0.37659239999999899</v>
      </c>
      <c r="H245" s="109">
        <f t="shared" si="12"/>
        <v>8.3809692870701155E-2</v>
      </c>
      <c r="I245" s="92">
        <f t="shared" si="10"/>
        <v>0.46040209287070016</v>
      </c>
      <c r="J245" s="25"/>
      <c r="K245" s="244"/>
    </row>
    <row r="246" spans="1:11" x14ac:dyDescent="0.25">
      <c r="A246" s="136">
        <v>233</v>
      </c>
      <c r="B246" s="58" t="s">
        <v>261</v>
      </c>
      <c r="C246" s="53">
        <v>50.7</v>
      </c>
      <c r="D246" s="68" t="s">
        <v>330</v>
      </c>
      <c r="E246" s="112">
        <v>17.934000000000001</v>
      </c>
      <c r="F246" s="112">
        <v>19.187000000000001</v>
      </c>
      <c r="G246" s="92">
        <f t="shared" si="11"/>
        <v>1.0773294000000002</v>
      </c>
      <c r="H246" s="109">
        <f t="shared" si="12"/>
        <v>8.0936217686562839E-2</v>
      </c>
      <c r="I246" s="92">
        <f t="shared" si="10"/>
        <v>1.1582656176865631</v>
      </c>
      <c r="J246" s="25"/>
      <c r="K246" s="244"/>
    </row>
    <row r="247" spans="1:11" x14ac:dyDescent="0.25">
      <c r="A247" s="136">
        <v>234</v>
      </c>
      <c r="B247" s="58" t="s">
        <v>262</v>
      </c>
      <c r="C247" s="53">
        <v>113.8</v>
      </c>
      <c r="D247" s="68" t="s">
        <v>330</v>
      </c>
      <c r="E247" s="112">
        <v>31.542999999999999</v>
      </c>
      <c r="F247" s="112">
        <v>32.962000000000003</v>
      </c>
      <c r="G247" s="92">
        <f t="shared" si="11"/>
        <v>1.2200562000000035</v>
      </c>
      <c r="H247" s="109">
        <f t="shared" si="12"/>
        <v>0.18166748664163412</v>
      </c>
      <c r="I247" s="92">
        <f t="shared" si="10"/>
        <v>1.4017236866416376</v>
      </c>
      <c r="J247" s="25"/>
      <c r="K247" s="244"/>
    </row>
    <row r="248" spans="1:11" x14ac:dyDescent="0.25">
      <c r="A248" s="136">
        <v>235</v>
      </c>
      <c r="B248" s="58" t="s">
        <v>263</v>
      </c>
      <c r="C248" s="53">
        <v>106.4</v>
      </c>
      <c r="D248" s="68" t="s">
        <v>330</v>
      </c>
      <c r="E248" s="112">
        <v>23.163</v>
      </c>
      <c r="F248" s="112">
        <v>24.547999999999998</v>
      </c>
      <c r="G248" s="92">
        <f t="shared" si="11"/>
        <v>1.1908229999999984</v>
      </c>
      <c r="H248" s="109">
        <f t="shared" si="12"/>
        <v>0.16985431088462102</v>
      </c>
      <c r="I248" s="92">
        <f t="shared" si="10"/>
        <v>1.3606773108846195</v>
      </c>
      <c r="J248" s="25"/>
      <c r="K248" s="244"/>
    </row>
    <row r="249" spans="1:11" x14ac:dyDescent="0.25">
      <c r="A249" s="136">
        <v>236</v>
      </c>
      <c r="B249" s="58" t="s">
        <v>264</v>
      </c>
      <c r="C249" s="53">
        <v>93.5</v>
      </c>
      <c r="D249" s="68" t="s">
        <v>330</v>
      </c>
      <c r="E249" s="112">
        <v>22.509</v>
      </c>
      <c r="F249" s="112">
        <v>23.72</v>
      </c>
      <c r="G249" s="92">
        <f t="shared" si="11"/>
        <v>1.0412177999999987</v>
      </c>
      <c r="H249" s="109">
        <f t="shared" si="12"/>
        <v>0.14926107206496303</v>
      </c>
      <c r="I249" s="92">
        <f t="shared" si="10"/>
        <v>1.1904788720649617</v>
      </c>
      <c r="J249" s="25"/>
      <c r="K249" s="244"/>
    </row>
    <row r="250" spans="1:11" x14ac:dyDescent="0.25">
      <c r="A250" s="136">
        <v>237</v>
      </c>
      <c r="B250" s="58" t="s">
        <v>265</v>
      </c>
      <c r="C250" s="53">
        <v>80.3</v>
      </c>
      <c r="D250" s="68" t="s">
        <v>330</v>
      </c>
      <c r="E250" s="112">
        <v>9.0389999999999997</v>
      </c>
      <c r="F250" s="112">
        <v>9.609</v>
      </c>
      <c r="G250" s="92">
        <f t="shared" si="11"/>
        <v>0.49008600000000024</v>
      </c>
      <c r="H250" s="109">
        <f t="shared" si="12"/>
        <v>0.1281889207146153</v>
      </c>
      <c r="I250" s="92">
        <f t="shared" si="10"/>
        <v>0.61827492071461554</v>
      </c>
      <c r="J250" s="25"/>
      <c r="K250" s="244"/>
    </row>
    <row r="251" spans="1:11" x14ac:dyDescent="0.25">
      <c r="A251" s="136">
        <v>238</v>
      </c>
      <c r="B251" s="58" t="s">
        <v>266</v>
      </c>
      <c r="C251" s="53">
        <v>52.4</v>
      </c>
      <c r="D251" s="68" t="s">
        <v>330</v>
      </c>
      <c r="E251" s="112">
        <v>11.19</v>
      </c>
      <c r="F251" s="112">
        <v>11.276999999999999</v>
      </c>
      <c r="G251" s="92">
        <f t="shared" si="11"/>
        <v>7.4802599999999775E-2</v>
      </c>
      <c r="H251" s="109">
        <f t="shared" si="12"/>
        <v>8.3650055360471251E-2</v>
      </c>
      <c r="I251" s="92">
        <f t="shared" si="10"/>
        <v>0.15845265536047104</v>
      </c>
      <c r="J251" s="25"/>
      <c r="K251" s="244"/>
    </row>
    <row r="252" spans="1:11" x14ac:dyDescent="0.25">
      <c r="A252" s="136">
        <v>239</v>
      </c>
      <c r="B252" s="58" t="s">
        <v>267</v>
      </c>
      <c r="C252" s="53">
        <v>50.9</v>
      </c>
      <c r="D252" s="68" t="s">
        <v>330</v>
      </c>
      <c r="E252" s="112">
        <v>20.105</v>
      </c>
      <c r="F252" s="112">
        <v>21.552</v>
      </c>
      <c r="G252" s="92">
        <f t="shared" si="11"/>
        <v>1.2441305999999992</v>
      </c>
      <c r="H252" s="109">
        <f t="shared" si="12"/>
        <v>8.1255492707022647E-2</v>
      </c>
      <c r="I252" s="92">
        <f t="shared" si="10"/>
        <v>1.3253860927070218</v>
      </c>
      <c r="J252" s="25"/>
      <c r="K252" s="244"/>
    </row>
    <row r="253" spans="1:11" x14ac:dyDescent="0.25">
      <c r="A253" s="136">
        <v>240</v>
      </c>
      <c r="B253" s="58" t="s">
        <v>268</v>
      </c>
      <c r="C253" s="53">
        <v>114.5</v>
      </c>
      <c r="D253" s="68" t="s">
        <v>330</v>
      </c>
      <c r="E253" s="112">
        <v>50.01</v>
      </c>
      <c r="F253" s="112">
        <v>52.951000000000001</v>
      </c>
      <c r="G253" s="92">
        <f t="shared" si="11"/>
        <v>2.5286718000000024</v>
      </c>
      <c r="H253" s="109">
        <f t="shared" si="12"/>
        <v>0.18278494921324348</v>
      </c>
      <c r="I253" s="92">
        <f t="shared" si="10"/>
        <v>2.7114567492132458</v>
      </c>
      <c r="J253" s="202"/>
      <c r="K253" s="244"/>
    </row>
    <row r="254" spans="1:11" x14ac:dyDescent="0.25">
      <c r="A254" s="136">
        <v>241</v>
      </c>
      <c r="B254" s="58" t="s">
        <v>269</v>
      </c>
      <c r="C254" s="53">
        <v>106.5</v>
      </c>
      <c r="D254" s="68" t="s">
        <v>330</v>
      </c>
      <c r="E254" s="112">
        <v>15.079000000000001</v>
      </c>
      <c r="F254" s="112">
        <v>15.85</v>
      </c>
      <c r="G254" s="92">
        <f>(F254-E254)*0.8598</f>
        <v>0.66290579999999921</v>
      </c>
      <c r="H254" s="109">
        <f t="shared" si="12"/>
        <v>0.17001394839485093</v>
      </c>
      <c r="I254" s="92">
        <f t="shared" si="10"/>
        <v>0.83291974839485017</v>
      </c>
      <c r="J254" s="202"/>
      <c r="K254" s="244"/>
    </row>
    <row r="255" spans="1:11" x14ac:dyDescent="0.25">
      <c r="A255" s="136">
        <v>242</v>
      </c>
      <c r="B255" s="58" t="s">
        <v>270</v>
      </c>
      <c r="C255" s="53">
        <v>93.5</v>
      </c>
      <c r="D255" s="68" t="s">
        <v>330</v>
      </c>
      <c r="E255" s="112">
        <v>28.567</v>
      </c>
      <c r="F255" s="112">
        <v>30.053999999999998</v>
      </c>
      <c r="G255" s="92">
        <f>(F255-E255)*0.8598</f>
        <v>1.2785225999999985</v>
      </c>
      <c r="H255" s="109">
        <f t="shared" si="12"/>
        <v>0.14926107206496303</v>
      </c>
      <c r="I255" s="92">
        <f t="shared" si="10"/>
        <v>1.4277836720649615</v>
      </c>
      <c r="J255" s="202"/>
      <c r="K255" s="244"/>
    </row>
    <row r="256" spans="1:11" x14ac:dyDescent="0.25">
      <c r="A256" s="136">
        <v>243</v>
      </c>
      <c r="B256" s="58" t="s">
        <v>271</v>
      </c>
      <c r="C256" s="53">
        <v>80.5</v>
      </c>
      <c r="D256" s="68" t="s">
        <v>330</v>
      </c>
      <c r="E256" s="112">
        <v>8.1159999999999997</v>
      </c>
      <c r="F256" s="112">
        <v>8.3469999999999995</v>
      </c>
      <c r="G256" s="92">
        <f t="shared" si="11"/>
        <v>0.1986137999999999</v>
      </c>
      <c r="H256" s="109">
        <f t="shared" si="12"/>
        <v>0.1285081957350751</v>
      </c>
      <c r="I256" s="92">
        <f t="shared" si="10"/>
        <v>0.327121995735075</v>
      </c>
      <c r="J256" s="202"/>
      <c r="K256" s="244"/>
    </row>
    <row r="257" spans="1:11" x14ac:dyDescent="0.25">
      <c r="A257" s="136">
        <v>244</v>
      </c>
      <c r="B257" s="58" t="s">
        <v>272</v>
      </c>
      <c r="C257" s="53">
        <v>52.7</v>
      </c>
      <c r="D257" s="68" t="s">
        <v>330</v>
      </c>
      <c r="E257" s="112">
        <v>9.7319999999999993</v>
      </c>
      <c r="F257" s="112">
        <v>10.473000000000001</v>
      </c>
      <c r="G257" s="92">
        <f t="shared" si="11"/>
        <v>0.63711180000000123</v>
      </c>
      <c r="H257" s="109">
        <f t="shared" si="12"/>
        <v>8.4128967891160977E-2</v>
      </c>
      <c r="I257" s="92">
        <f t="shared" si="10"/>
        <v>0.7212407678911622</v>
      </c>
      <c r="J257" s="202"/>
      <c r="K257" s="244"/>
    </row>
    <row r="258" spans="1:11" x14ac:dyDescent="0.25">
      <c r="A258" s="136">
        <v>245</v>
      </c>
      <c r="B258" s="58" t="s">
        <v>273</v>
      </c>
      <c r="C258" s="53">
        <v>50.3</v>
      </c>
      <c r="D258" s="68" t="s">
        <v>330</v>
      </c>
      <c r="E258" s="112">
        <v>8.4640000000000004</v>
      </c>
      <c r="F258" s="112">
        <v>8.4640000000000004</v>
      </c>
      <c r="G258" s="92">
        <f t="shared" si="11"/>
        <v>0</v>
      </c>
      <c r="H258" s="109">
        <f t="shared" si="12"/>
        <v>8.0297667645643209E-2</v>
      </c>
      <c r="I258" s="92">
        <f t="shared" si="10"/>
        <v>8.0297667645643209E-2</v>
      </c>
      <c r="J258" s="202"/>
      <c r="K258" s="244"/>
    </row>
    <row r="259" spans="1:11" x14ac:dyDescent="0.25">
      <c r="A259" s="136">
        <v>246</v>
      </c>
      <c r="B259" s="58" t="s">
        <v>274</v>
      </c>
      <c r="C259" s="53">
        <v>113.9</v>
      </c>
      <c r="D259" s="68" t="s">
        <v>330</v>
      </c>
      <c r="E259" s="112">
        <v>35.819000000000003</v>
      </c>
      <c r="F259" s="112">
        <v>35.82</v>
      </c>
      <c r="G259" s="92">
        <f t="shared" si="11"/>
        <v>8.5979999999799615E-4</v>
      </c>
      <c r="H259" s="109">
        <f t="shared" si="12"/>
        <v>0.18182712415186406</v>
      </c>
      <c r="I259" s="92">
        <f t="shared" si="10"/>
        <v>0.18268692415186205</v>
      </c>
      <c r="J259" s="202"/>
      <c r="K259" s="244"/>
    </row>
    <row r="260" spans="1:11" x14ac:dyDescent="0.25">
      <c r="A260" s="136">
        <v>247</v>
      </c>
      <c r="B260" s="58" t="s">
        <v>275</v>
      </c>
      <c r="C260" s="53">
        <v>106.3</v>
      </c>
      <c r="D260" s="68" t="s">
        <v>330</v>
      </c>
      <c r="E260" s="112">
        <v>23.786000000000001</v>
      </c>
      <c r="F260" s="112">
        <v>25.190999999999999</v>
      </c>
      <c r="G260" s="92">
        <f t="shared" si="11"/>
        <v>1.208018999999998</v>
      </c>
      <c r="H260" s="109">
        <f t="shared" si="12"/>
        <v>0.16969467337439112</v>
      </c>
      <c r="I260" s="92">
        <f t="shared" si="10"/>
        <v>1.3777136733743891</v>
      </c>
      <c r="J260" s="25"/>
      <c r="K260" s="244"/>
    </row>
    <row r="261" spans="1:11" x14ac:dyDescent="0.25">
      <c r="A261" s="136">
        <v>248</v>
      </c>
      <c r="B261" s="58" t="s">
        <v>276</v>
      </c>
      <c r="C261" s="53">
        <v>92.5</v>
      </c>
      <c r="D261" s="68" t="s">
        <v>330</v>
      </c>
      <c r="E261" s="112">
        <v>23.617000000000001</v>
      </c>
      <c r="F261" s="112">
        <v>25.172000000000001</v>
      </c>
      <c r="G261" s="92">
        <f t="shared" si="11"/>
        <v>1.3369889999999998</v>
      </c>
      <c r="H261" s="109">
        <f t="shared" si="12"/>
        <v>0.14766469696266396</v>
      </c>
      <c r="I261" s="92">
        <f t="shared" si="10"/>
        <v>1.4846536969626638</v>
      </c>
      <c r="J261" s="25"/>
      <c r="K261" s="244"/>
    </row>
    <row r="262" spans="1:11" x14ac:dyDescent="0.25">
      <c r="A262" s="136">
        <v>249</v>
      </c>
      <c r="B262" s="58" t="s">
        <v>277</v>
      </c>
      <c r="C262" s="53">
        <v>85.1</v>
      </c>
      <c r="D262" s="68" t="s">
        <v>330</v>
      </c>
      <c r="E262" s="112">
        <v>14.959</v>
      </c>
      <c r="F262" s="112">
        <v>15.66</v>
      </c>
      <c r="G262" s="92">
        <f t="shared" si="11"/>
        <v>0.60271980000000047</v>
      </c>
      <c r="H262" s="109">
        <f t="shared" si="12"/>
        <v>0.13585152120565083</v>
      </c>
      <c r="I262" s="92">
        <f t="shared" si="10"/>
        <v>0.73857132120565128</v>
      </c>
      <c r="J262" s="25"/>
      <c r="K262" s="244"/>
    </row>
    <row r="263" spans="1:11" x14ac:dyDescent="0.25">
      <c r="A263" s="136">
        <v>250</v>
      </c>
      <c r="B263" s="58" t="s">
        <v>278</v>
      </c>
      <c r="C263" s="53">
        <v>52.4</v>
      </c>
      <c r="D263" s="68" t="s">
        <v>330</v>
      </c>
      <c r="E263" s="112">
        <v>22.027000000000001</v>
      </c>
      <c r="F263" s="112">
        <v>23.222000000000001</v>
      </c>
      <c r="G263" s="92">
        <f t="shared" si="11"/>
        <v>1.0274610000000002</v>
      </c>
      <c r="H263" s="109">
        <f t="shared" si="12"/>
        <v>8.3650055360471251E-2</v>
      </c>
      <c r="I263" s="92">
        <f t="shared" si="10"/>
        <v>1.1111110553604715</v>
      </c>
      <c r="J263" s="25"/>
      <c r="K263" s="244"/>
    </row>
    <row r="264" spans="1:11" x14ac:dyDescent="0.25">
      <c r="A264" s="136">
        <v>251</v>
      </c>
      <c r="B264" s="58" t="s">
        <v>279</v>
      </c>
      <c r="C264" s="53">
        <v>50.9</v>
      </c>
      <c r="D264" s="68" t="s">
        <v>330</v>
      </c>
      <c r="E264" s="112">
        <v>22.652999999999999</v>
      </c>
      <c r="F264" s="112">
        <v>24.126000000000001</v>
      </c>
      <c r="G264" s="92">
        <f t="shared" si="11"/>
        <v>1.2664854000000021</v>
      </c>
      <c r="H264" s="109">
        <f t="shared" si="12"/>
        <v>8.1255492707022647E-2</v>
      </c>
      <c r="I264" s="92">
        <f t="shared" si="10"/>
        <v>1.3477408927070247</v>
      </c>
      <c r="J264" s="25"/>
      <c r="K264" s="244"/>
    </row>
    <row r="265" spans="1:11" x14ac:dyDescent="0.25">
      <c r="A265" s="136">
        <v>252</v>
      </c>
      <c r="B265" s="58" t="s">
        <v>280</v>
      </c>
      <c r="C265" s="53">
        <v>113.9</v>
      </c>
      <c r="D265" s="68" t="s">
        <v>330</v>
      </c>
      <c r="E265" s="112">
        <v>33.244</v>
      </c>
      <c r="F265" s="112">
        <v>34.165999999999997</v>
      </c>
      <c r="G265" s="92">
        <f t="shared" si="11"/>
        <v>0.79273559999999743</v>
      </c>
      <c r="H265" s="109">
        <f t="shared" si="12"/>
        <v>0.18182712415186406</v>
      </c>
      <c r="I265" s="92">
        <f t="shared" si="10"/>
        <v>0.97456272415186151</v>
      </c>
      <c r="J265" s="25"/>
      <c r="K265" s="244"/>
    </row>
    <row r="266" spans="1:11" x14ac:dyDescent="0.25">
      <c r="A266" s="136">
        <v>253</v>
      </c>
      <c r="B266" s="58" t="s">
        <v>281</v>
      </c>
      <c r="C266" s="53">
        <v>106.8</v>
      </c>
      <c r="D266" s="68" t="s">
        <v>330</v>
      </c>
      <c r="E266" s="112">
        <v>6.1840000000000002</v>
      </c>
      <c r="F266" s="112">
        <v>6.3879999999999999</v>
      </c>
      <c r="G266" s="92">
        <f t="shared" si="11"/>
        <v>0.17539919999999978</v>
      </c>
      <c r="H266" s="109">
        <f t="shared" si="12"/>
        <v>0.17049286092554064</v>
      </c>
      <c r="I266" s="92">
        <f t="shared" si="10"/>
        <v>0.34589206092554042</v>
      </c>
      <c r="J266" s="25"/>
      <c r="K266" s="244"/>
    </row>
    <row r="267" spans="1:11" x14ac:dyDescent="0.25">
      <c r="A267" s="136">
        <v>254</v>
      </c>
      <c r="B267" s="58" t="s">
        <v>282</v>
      </c>
      <c r="C267" s="53">
        <v>92.5</v>
      </c>
      <c r="D267" s="68" t="s">
        <v>330</v>
      </c>
      <c r="E267" s="112">
        <v>11.786</v>
      </c>
      <c r="F267" s="112">
        <v>11.786</v>
      </c>
      <c r="G267" s="92">
        <f t="shared" si="11"/>
        <v>0</v>
      </c>
      <c r="H267" s="109">
        <f t="shared" si="12"/>
        <v>0.14766469696266396</v>
      </c>
      <c r="I267" s="92">
        <f t="shared" si="10"/>
        <v>0.14766469696266396</v>
      </c>
      <c r="J267" s="25"/>
      <c r="K267" s="244"/>
    </row>
    <row r="268" spans="1:11" x14ac:dyDescent="0.25">
      <c r="A268" s="136">
        <v>255</v>
      </c>
      <c r="B268" s="58" t="s">
        <v>283</v>
      </c>
      <c r="C268" s="53">
        <v>81</v>
      </c>
      <c r="D268" s="68" t="s">
        <v>330</v>
      </c>
      <c r="E268" s="112">
        <v>15.27</v>
      </c>
      <c r="F268" s="112">
        <v>15.685</v>
      </c>
      <c r="G268" s="92">
        <f t="shared" si="11"/>
        <v>0.35681700000000077</v>
      </c>
      <c r="H268" s="109">
        <f t="shared" si="12"/>
        <v>0.12930638328622465</v>
      </c>
      <c r="I268" s="92">
        <f t="shared" si="10"/>
        <v>0.4861233832862254</v>
      </c>
      <c r="J268" s="25"/>
      <c r="K268" s="244"/>
    </row>
    <row r="269" spans="1:11" x14ac:dyDescent="0.25">
      <c r="A269" s="136">
        <v>256</v>
      </c>
      <c r="B269" s="58" t="s">
        <v>284</v>
      </c>
      <c r="C269" s="53">
        <v>52.2</v>
      </c>
      <c r="D269" s="68" t="s">
        <v>330</v>
      </c>
      <c r="E269" s="112">
        <v>11.675000000000001</v>
      </c>
      <c r="F269" s="112">
        <v>12.26</v>
      </c>
      <c r="G269" s="92">
        <f t="shared" si="11"/>
        <v>0.50298299999999918</v>
      </c>
      <c r="H269" s="109">
        <f t="shared" si="12"/>
        <v>8.3330780340011443E-2</v>
      </c>
      <c r="I269" s="92">
        <f t="shared" si="10"/>
        <v>0.58631378034001058</v>
      </c>
      <c r="J269" s="25"/>
      <c r="K269" s="244"/>
    </row>
    <row r="270" spans="1:11" x14ac:dyDescent="0.25">
      <c r="A270" s="136">
        <v>257</v>
      </c>
      <c r="B270" s="58" t="s">
        <v>285</v>
      </c>
      <c r="C270" s="53">
        <v>50.7</v>
      </c>
      <c r="D270" s="68" t="s">
        <v>330</v>
      </c>
      <c r="E270" s="112">
        <v>13.291</v>
      </c>
      <c r="F270" s="112">
        <v>14.314</v>
      </c>
      <c r="G270" s="92">
        <f t="shared" si="11"/>
        <v>0.87957539999999979</v>
      </c>
      <c r="H270" s="109">
        <f t="shared" si="12"/>
        <v>8.0936217686562839E-2</v>
      </c>
      <c r="I270" s="92">
        <f t="shared" si="10"/>
        <v>0.96051161768656268</v>
      </c>
      <c r="J270" s="25"/>
      <c r="K270" s="244"/>
    </row>
    <row r="271" spans="1:11" x14ac:dyDescent="0.25">
      <c r="A271" s="136">
        <v>258</v>
      </c>
      <c r="B271" s="58" t="s">
        <v>286</v>
      </c>
      <c r="C271" s="53">
        <v>113.9</v>
      </c>
      <c r="D271" s="68" t="s">
        <v>330</v>
      </c>
      <c r="E271" s="112">
        <v>32.026000000000003</v>
      </c>
      <c r="F271" s="112">
        <v>33.353000000000002</v>
      </c>
      <c r="G271" s="92">
        <f t="shared" si="11"/>
        <v>1.1409545999999984</v>
      </c>
      <c r="H271" s="109">
        <f t="shared" si="12"/>
        <v>0.18182712415186406</v>
      </c>
      <c r="I271" s="92">
        <f t="shared" si="10"/>
        <v>1.3227817241518625</v>
      </c>
      <c r="J271" s="25"/>
      <c r="K271" s="244"/>
    </row>
    <row r="272" spans="1:11" x14ac:dyDescent="0.25">
      <c r="A272" s="136">
        <v>259</v>
      </c>
      <c r="B272" s="58" t="s">
        <v>287</v>
      </c>
      <c r="C272" s="53">
        <v>106.9</v>
      </c>
      <c r="D272" s="68" t="s">
        <v>330</v>
      </c>
      <c r="E272" s="112">
        <v>11.018000000000001</v>
      </c>
      <c r="F272" s="112">
        <v>11.032</v>
      </c>
      <c r="G272" s="92">
        <f t="shared" si="11"/>
        <v>1.2037199999999438E-2</v>
      </c>
      <c r="H272" s="109">
        <f t="shared" si="12"/>
        <v>0.17065249843577057</v>
      </c>
      <c r="I272" s="92">
        <f t="shared" si="10"/>
        <v>0.18268969843577001</v>
      </c>
      <c r="J272" s="25"/>
      <c r="K272" s="244"/>
    </row>
    <row r="273" spans="1:11" x14ac:dyDescent="0.25">
      <c r="A273" s="136">
        <v>260</v>
      </c>
      <c r="B273" s="58" t="s">
        <v>288</v>
      </c>
      <c r="C273" s="53">
        <v>92.5</v>
      </c>
      <c r="D273" s="68" t="s">
        <v>330</v>
      </c>
      <c r="E273" s="112">
        <v>10.055999999999999</v>
      </c>
      <c r="F273" s="112">
        <v>11.061999999999999</v>
      </c>
      <c r="G273" s="92">
        <f t="shared" si="11"/>
        <v>0.86495880000000025</v>
      </c>
      <c r="H273" s="109">
        <f t="shared" si="12"/>
        <v>0.14766469696266396</v>
      </c>
      <c r="I273" s="92">
        <f t="shared" ref="I273:I280" si="13">G273+H273</f>
        <v>1.0126234969626642</v>
      </c>
      <c r="J273" s="25"/>
      <c r="K273" s="244"/>
    </row>
    <row r="274" spans="1:11" x14ac:dyDescent="0.25">
      <c r="A274" s="136">
        <v>261</v>
      </c>
      <c r="B274" s="58" t="s">
        <v>289</v>
      </c>
      <c r="C274" s="53">
        <v>80.900000000000006</v>
      </c>
      <c r="D274" s="68" t="s">
        <v>330</v>
      </c>
      <c r="E274" s="112">
        <v>29.991</v>
      </c>
      <c r="F274" s="112">
        <v>31.687999999999999</v>
      </c>
      <c r="G274" s="92">
        <f t="shared" ref="G274:G301" si="14">(F274-E274)*0.8598</f>
        <v>1.4590805999999994</v>
      </c>
      <c r="H274" s="109">
        <f t="shared" ref="H274:H301" si="15">$G$11/$C$303*C274</f>
        <v>0.12914674577599475</v>
      </c>
      <c r="I274" s="92">
        <f t="shared" si="13"/>
        <v>1.5882273457759941</v>
      </c>
      <c r="J274" s="25"/>
      <c r="K274" s="244"/>
    </row>
    <row r="275" spans="1:11" x14ac:dyDescent="0.25">
      <c r="A275" s="136">
        <v>262</v>
      </c>
      <c r="B275" s="58" t="s">
        <v>290</v>
      </c>
      <c r="C275" s="53">
        <v>52.1</v>
      </c>
      <c r="D275" s="68" t="s">
        <v>330</v>
      </c>
      <c r="E275" s="112">
        <v>3.0760000000000001</v>
      </c>
      <c r="F275" s="112">
        <v>3.0779999999999998</v>
      </c>
      <c r="G275" s="92">
        <f t="shared" si="14"/>
        <v>1.7195999999998106E-3</v>
      </c>
      <c r="H275" s="109">
        <f t="shared" si="15"/>
        <v>8.3171142829781539E-2</v>
      </c>
      <c r="I275" s="92">
        <f t="shared" si="13"/>
        <v>8.4890742829781346E-2</v>
      </c>
      <c r="J275" s="25"/>
      <c r="K275" s="244"/>
    </row>
    <row r="276" spans="1:11" x14ac:dyDescent="0.25">
      <c r="A276" s="136">
        <v>263</v>
      </c>
      <c r="B276" s="58" t="s">
        <v>291</v>
      </c>
      <c r="C276" s="53">
        <v>50.6</v>
      </c>
      <c r="D276" s="68" t="s">
        <v>330</v>
      </c>
      <c r="E276" s="112">
        <v>3.903</v>
      </c>
      <c r="F276" s="112">
        <v>4.0339999999999998</v>
      </c>
      <c r="G276" s="92">
        <f t="shared" si="14"/>
        <v>0.11263379999999981</v>
      </c>
      <c r="H276" s="109">
        <f t="shared" si="15"/>
        <v>8.0776580176332935E-2</v>
      </c>
      <c r="I276" s="92">
        <f t="shared" si="13"/>
        <v>0.19341038017633275</v>
      </c>
      <c r="J276" s="25"/>
      <c r="K276" s="244"/>
    </row>
    <row r="277" spans="1:11" x14ac:dyDescent="0.25">
      <c r="A277" s="136">
        <v>264</v>
      </c>
      <c r="B277" s="58" t="s">
        <v>292</v>
      </c>
      <c r="C277" s="53">
        <v>114.3</v>
      </c>
      <c r="D277" s="68" t="s">
        <v>330</v>
      </c>
      <c r="E277" s="112">
        <v>37.527000000000001</v>
      </c>
      <c r="F277" s="112">
        <v>40.146999999999998</v>
      </c>
      <c r="G277" s="92">
        <f t="shared" si="14"/>
        <v>2.2526759999999979</v>
      </c>
      <c r="H277" s="109">
        <f t="shared" si="15"/>
        <v>0.18246567419278367</v>
      </c>
      <c r="I277" s="92">
        <f t="shared" si="13"/>
        <v>2.4351416741927814</v>
      </c>
      <c r="J277" s="25"/>
      <c r="K277" s="244"/>
    </row>
    <row r="278" spans="1:11" x14ac:dyDescent="0.25">
      <c r="A278" s="136">
        <v>265</v>
      </c>
      <c r="B278" s="58" t="s">
        <v>293</v>
      </c>
      <c r="C278" s="53">
        <v>107</v>
      </c>
      <c r="D278" s="68" t="s">
        <v>330</v>
      </c>
      <c r="E278" s="112">
        <v>25.448</v>
      </c>
      <c r="F278" s="112">
        <v>26.776</v>
      </c>
      <c r="G278" s="92">
        <f t="shared" si="14"/>
        <v>1.1418143999999995</v>
      </c>
      <c r="H278" s="109">
        <f t="shared" si="15"/>
        <v>0.17081213594600048</v>
      </c>
      <c r="I278" s="92">
        <f t="shared" si="13"/>
        <v>1.3126265359459999</v>
      </c>
      <c r="J278" s="25"/>
      <c r="K278" s="244"/>
    </row>
    <row r="279" spans="1:11" x14ac:dyDescent="0.25">
      <c r="A279" s="136">
        <v>266</v>
      </c>
      <c r="B279" s="58" t="s">
        <v>294</v>
      </c>
      <c r="C279" s="53">
        <v>92.8</v>
      </c>
      <c r="D279" s="68" t="s">
        <v>330</v>
      </c>
      <c r="E279" s="112">
        <v>25.398</v>
      </c>
      <c r="F279" s="112">
        <v>27.23</v>
      </c>
      <c r="G279" s="92">
        <f t="shared" si="14"/>
        <v>1.5751536000000006</v>
      </c>
      <c r="H279" s="109">
        <f t="shared" si="15"/>
        <v>0.14814360949335367</v>
      </c>
      <c r="I279" s="92">
        <f t="shared" si="13"/>
        <v>1.7232972094933543</v>
      </c>
      <c r="J279" s="25"/>
      <c r="K279" s="244"/>
    </row>
    <row r="280" spans="1:11" x14ac:dyDescent="0.25">
      <c r="A280" s="136">
        <v>267</v>
      </c>
      <c r="B280" s="58" t="s">
        <v>295</v>
      </c>
      <c r="C280" s="53">
        <v>80.3</v>
      </c>
      <c r="D280" s="68" t="s">
        <v>330</v>
      </c>
      <c r="E280" s="112">
        <v>16.186</v>
      </c>
      <c r="F280" s="112">
        <v>16.852</v>
      </c>
      <c r="G280" s="92">
        <f>(F280-E280)*0.8598</f>
        <v>0.57262680000000032</v>
      </c>
      <c r="H280" s="109">
        <f t="shared" si="15"/>
        <v>0.1281889207146153</v>
      </c>
      <c r="I280" s="92">
        <f t="shared" si="13"/>
        <v>0.70081572071461562</v>
      </c>
      <c r="J280" s="25"/>
      <c r="K280" s="244"/>
    </row>
    <row r="281" spans="1:11" x14ac:dyDescent="0.25">
      <c r="A281" s="136">
        <v>268</v>
      </c>
      <c r="B281" s="58" t="s">
        <v>296</v>
      </c>
      <c r="C281" s="53">
        <v>52</v>
      </c>
      <c r="D281" s="68" t="s">
        <v>330</v>
      </c>
      <c r="E281" s="112">
        <v>6.3550000000000004</v>
      </c>
      <c r="F281" s="112">
        <v>7.056</v>
      </c>
      <c r="G281" s="92">
        <f>(F281-E281)*0.8598</f>
        <v>0.60271979999999969</v>
      </c>
      <c r="H281" s="109">
        <f t="shared" si="15"/>
        <v>8.3011505319551621E-2</v>
      </c>
      <c r="I281" s="92">
        <f>G281+H281</f>
        <v>0.68573130531955129</v>
      </c>
      <c r="J281" s="244"/>
      <c r="K281" s="25"/>
    </row>
    <row r="282" spans="1:11" x14ac:dyDescent="0.25">
      <c r="A282" s="136">
        <v>269</v>
      </c>
      <c r="B282" s="58" t="s">
        <v>297</v>
      </c>
      <c r="C282" s="53">
        <v>50.4</v>
      </c>
      <c r="D282" s="68" t="s">
        <v>330</v>
      </c>
      <c r="E282" s="112">
        <v>10.06</v>
      </c>
      <c r="F282" s="112">
        <v>10.803000000000001</v>
      </c>
      <c r="G282" s="92">
        <f t="shared" si="14"/>
        <v>0.63883140000000027</v>
      </c>
      <c r="H282" s="109">
        <f t="shared" si="15"/>
        <v>8.0457305155873113E-2</v>
      </c>
      <c r="I282" s="92">
        <f t="shared" ref="I282:I301" si="16">G282+H282</f>
        <v>0.7192887051558734</v>
      </c>
      <c r="J282" s="25"/>
      <c r="K282" s="244"/>
    </row>
    <row r="283" spans="1:11" x14ac:dyDescent="0.25">
      <c r="A283" s="136">
        <v>270</v>
      </c>
      <c r="B283" s="58" t="s">
        <v>298</v>
      </c>
      <c r="C283" s="53">
        <v>113.4</v>
      </c>
      <c r="D283" s="68" t="s">
        <v>330</v>
      </c>
      <c r="E283" s="112">
        <v>24.79</v>
      </c>
      <c r="F283" s="112">
        <v>25.030999999999999</v>
      </c>
      <c r="G283" s="92">
        <f t="shared" si="14"/>
        <v>0.2072117999999997</v>
      </c>
      <c r="H283" s="109">
        <f t="shared" si="15"/>
        <v>0.18102893660071451</v>
      </c>
      <c r="I283" s="92">
        <f t="shared" si="16"/>
        <v>0.38824073660071423</v>
      </c>
      <c r="J283" s="25"/>
      <c r="K283" s="244"/>
    </row>
    <row r="284" spans="1:11" x14ac:dyDescent="0.25">
      <c r="A284" s="136">
        <v>271</v>
      </c>
      <c r="B284" s="58" t="s">
        <v>299</v>
      </c>
      <c r="C284" s="53">
        <v>106.2</v>
      </c>
      <c r="D284" s="68" t="s">
        <v>330</v>
      </c>
      <c r="E284" s="112">
        <v>12.983000000000001</v>
      </c>
      <c r="F284" s="112">
        <v>12.983000000000001</v>
      </c>
      <c r="G284" s="92">
        <f t="shared" si="14"/>
        <v>0</v>
      </c>
      <c r="H284" s="109">
        <f t="shared" si="15"/>
        <v>0.16953503586416122</v>
      </c>
      <c r="I284" s="92">
        <f t="shared" si="16"/>
        <v>0.16953503586416122</v>
      </c>
      <c r="J284" s="25"/>
      <c r="K284" s="244"/>
    </row>
    <row r="285" spans="1:11" x14ac:dyDescent="0.25">
      <c r="A285" s="136">
        <v>272</v>
      </c>
      <c r="B285" s="58" t="s">
        <v>300</v>
      </c>
      <c r="C285" s="53">
        <v>92.7</v>
      </c>
      <c r="D285" s="68" t="s">
        <v>330</v>
      </c>
      <c r="E285" s="112">
        <v>13.336</v>
      </c>
      <c r="F285" s="112">
        <v>13.336</v>
      </c>
      <c r="G285" s="92">
        <f t="shared" si="14"/>
        <v>0</v>
      </c>
      <c r="H285" s="109">
        <f t="shared" si="15"/>
        <v>0.14798397198312377</v>
      </c>
      <c r="I285" s="92">
        <f t="shared" si="16"/>
        <v>0.14798397198312377</v>
      </c>
      <c r="J285" s="25"/>
      <c r="K285" s="244"/>
    </row>
    <row r="286" spans="1:11" x14ac:dyDescent="0.25">
      <c r="A286" s="136">
        <v>273</v>
      </c>
      <c r="B286" s="58" t="s">
        <v>301</v>
      </c>
      <c r="C286" s="53">
        <v>81.5</v>
      </c>
      <c r="D286" s="68" t="s">
        <v>330</v>
      </c>
      <c r="E286" s="112">
        <v>25.059000000000001</v>
      </c>
      <c r="F286" s="112">
        <v>26.690999999999999</v>
      </c>
      <c r="G286" s="92">
        <f t="shared" si="14"/>
        <v>1.4031935999999983</v>
      </c>
      <c r="H286" s="109">
        <f t="shared" si="15"/>
        <v>0.13010457083737417</v>
      </c>
      <c r="I286" s="92">
        <f t="shared" si="16"/>
        <v>1.5332981708373725</v>
      </c>
      <c r="J286" s="25"/>
      <c r="K286" s="244"/>
    </row>
    <row r="287" spans="1:11" x14ac:dyDescent="0.25">
      <c r="A287" s="136">
        <v>274</v>
      </c>
      <c r="B287" s="58" t="s">
        <v>302</v>
      </c>
      <c r="C287" s="53">
        <v>52</v>
      </c>
      <c r="D287" s="68" t="s">
        <v>330</v>
      </c>
      <c r="E287" s="112">
        <v>21.962</v>
      </c>
      <c r="F287" s="112">
        <v>23.065000000000001</v>
      </c>
      <c r="G287" s="92">
        <f t="shared" si="14"/>
        <v>0.9483594000000013</v>
      </c>
      <c r="H287" s="109">
        <f t="shared" si="15"/>
        <v>8.3011505319551621E-2</v>
      </c>
      <c r="I287" s="92">
        <f t="shared" si="16"/>
        <v>1.031370905319553</v>
      </c>
      <c r="J287" s="25"/>
      <c r="K287" s="244"/>
    </row>
    <row r="288" spans="1:11" x14ac:dyDescent="0.25">
      <c r="A288" s="136">
        <v>275</v>
      </c>
      <c r="B288" s="58" t="s">
        <v>303</v>
      </c>
      <c r="C288" s="53">
        <v>50.1</v>
      </c>
      <c r="D288" s="68" t="s">
        <v>330</v>
      </c>
      <c r="E288" s="112">
        <v>21.587</v>
      </c>
      <c r="F288" s="112">
        <v>22.78</v>
      </c>
      <c r="G288" s="92">
        <f t="shared" si="14"/>
        <v>1.0257414000000011</v>
      </c>
      <c r="H288" s="109">
        <f t="shared" si="15"/>
        <v>7.99783926251834E-2</v>
      </c>
      <c r="I288" s="92">
        <f t="shared" si="16"/>
        <v>1.1057197926251845</v>
      </c>
      <c r="J288" s="25"/>
      <c r="K288" s="244"/>
    </row>
    <row r="289" spans="1:11" x14ac:dyDescent="0.25">
      <c r="A289" s="136">
        <v>276</v>
      </c>
      <c r="B289" s="58" t="s">
        <v>304</v>
      </c>
      <c r="C289" s="53">
        <v>113.9</v>
      </c>
      <c r="D289" s="68" t="s">
        <v>330</v>
      </c>
      <c r="E289" s="112">
        <v>37.902999999999999</v>
      </c>
      <c r="F289" s="112">
        <v>40.622999999999998</v>
      </c>
      <c r="G289" s="92">
        <f t="shared" si="14"/>
        <v>2.338655999999999</v>
      </c>
      <c r="H289" s="109">
        <f t="shared" si="15"/>
        <v>0.18182712415186406</v>
      </c>
      <c r="I289" s="92">
        <f t="shared" si="16"/>
        <v>2.520483124151863</v>
      </c>
      <c r="J289" s="25"/>
      <c r="K289" s="244"/>
    </row>
    <row r="290" spans="1:11" x14ac:dyDescent="0.25">
      <c r="A290" s="136">
        <v>277</v>
      </c>
      <c r="B290" s="58" t="s">
        <v>305</v>
      </c>
      <c r="C290" s="53">
        <v>107.4</v>
      </c>
      <c r="D290" s="68" t="s">
        <v>330</v>
      </c>
      <c r="E290" s="112">
        <v>37.829000000000001</v>
      </c>
      <c r="F290" s="112">
        <v>39.177999999999997</v>
      </c>
      <c r="G290" s="92">
        <f t="shared" si="14"/>
        <v>1.1598701999999972</v>
      </c>
      <c r="H290" s="109">
        <f t="shared" si="15"/>
        <v>0.17145068598692009</v>
      </c>
      <c r="I290" s="92">
        <f t="shared" si="16"/>
        <v>1.3313208859869172</v>
      </c>
      <c r="J290" s="25"/>
      <c r="K290" s="244"/>
    </row>
    <row r="291" spans="1:11" x14ac:dyDescent="0.25">
      <c r="A291" s="136">
        <v>278</v>
      </c>
      <c r="B291" s="58" t="s">
        <v>306</v>
      </c>
      <c r="C291" s="53">
        <v>92.6</v>
      </c>
      <c r="D291" s="68" t="s">
        <v>330</v>
      </c>
      <c r="E291" s="112">
        <v>9.5596898503527949</v>
      </c>
      <c r="F291" s="112">
        <v>9.5596898503527949</v>
      </c>
      <c r="G291" s="92">
        <f t="shared" si="14"/>
        <v>0</v>
      </c>
      <c r="H291" s="109">
        <f t="shared" si="15"/>
        <v>0.14782433447289384</v>
      </c>
      <c r="I291" s="92">
        <f t="shared" si="16"/>
        <v>0.14782433447289384</v>
      </c>
      <c r="J291" s="25"/>
      <c r="K291" s="244"/>
    </row>
    <row r="292" spans="1:11" x14ac:dyDescent="0.25">
      <c r="A292" s="136">
        <v>279</v>
      </c>
      <c r="B292" s="58" t="s">
        <v>307</v>
      </c>
      <c r="C292" s="53">
        <v>80.5</v>
      </c>
      <c r="D292" s="68" t="s">
        <v>330</v>
      </c>
      <c r="E292" s="112">
        <v>15.331672326897728</v>
      </c>
      <c r="F292" s="112">
        <v>15.331672326897728</v>
      </c>
      <c r="G292" s="92">
        <f t="shared" si="14"/>
        <v>0</v>
      </c>
      <c r="H292" s="109">
        <f t="shared" si="15"/>
        <v>0.1285081957350751</v>
      </c>
      <c r="I292" s="92">
        <f t="shared" si="16"/>
        <v>0.1285081957350751</v>
      </c>
      <c r="J292" s="25"/>
      <c r="K292" s="244"/>
    </row>
    <row r="293" spans="1:11" x14ac:dyDescent="0.25">
      <c r="A293" s="136">
        <v>280</v>
      </c>
      <c r="B293" s="58" t="s">
        <v>308</v>
      </c>
      <c r="C293" s="53">
        <v>52</v>
      </c>
      <c r="D293" s="68" t="s">
        <v>330</v>
      </c>
      <c r="E293" s="112">
        <v>12.257</v>
      </c>
      <c r="F293" s="112">
        <v>12.779</v>
      </c>
      <c r="G293" s="92">
        <f t="shared" si="14"/>
        <v>0.4488156000000002</v>
      </c>
      <c r="H293" s="109">
        <f t="shared" si="15"/>
        <v>8.3011505319551621E-2</v>
      </c>
      <c r="I293" s="92">
        <f t="shared" si="16"/>
        <v>0.5318271053195518</v>
      </c>
      <c r="J293" s="25"/>
      <c r="K293" s="244"/>
    </row>
    <row r="294" spans="1:11" x14ac:dyDescent="0.25">
      <c r="A294" s="136">
        <v>281</v>
      </c>
      <c r="B294" s="58" t="s">
        <v>309</v>
      </c>
      <c r="C294" s="53">
        <v>50.4</v>
      </c>
      <c r="D294" s="68" t="s">
        <v>330</v>
      </c>
      <c r="E294" s="112">
        <v>18.864999999999998</v>
      </c>
      <c r="F294" s="112">
        <v>19.864999999999998</v>
      </c>
      <c r="G294" s="92">
        <f t="shared" si="14"/>
        <v>0.85980000000000001</v>
      </c>
      <c r="H294" s="109">
        <f t="shared" si="15"/>
        <v>8.0457305155873113E-2</v>
      </c>
      <c r="I294" s="92">
        <f t="shared" si="16"/>
        <v>0.94025730515587314</v>
      </c>
      <c r="J294" s="25"/>
      <c r="K294" s="244"/>
    </row>
    <row r="295" spans="1:11" x14ac:dyDescent="0.25">
      <c r="A295" s="136">
        <v>282</v>
      </c>
      <c r="B295" s="58" t="s">
        <v>310</v>
      </c>
      <c r="C295" s="53">
        <v>113.7</v>
      </c>
      <c r="D295" s="68" t="s">
        <v>330</v>
      </c>
      <c r="E295" s="112">
        <v>45.366</v>
      </c>
      <c r="F295" s="112">
        <v>47.683</v>
      </c>
      <c r="G295" s="92">
        <f t="shared" si="14"/>
        <v>1.9921566000000002</v>
      </c>
      <c r="H295" s="109">
        <f>$G$11/$C$303*C295</f>
        <v>0.18150784913140425</v>
      </c>
      <c r="I295" s="92">
        <f t="shared" si="16"/>
        <v>2.1736644491314046</v>
      </c>
      <c r="J295" s="25"/>
      <c r="K295" s="244"/>
    </row>
    <row r="296" spans="1:11" x14ac:dyDescent="0.25">
      <c r="A296" s="136">
        <v>283</v>
      </c>
      <c r="B296" s="58" t="s">
        <v>311</v>
      </c>
      <c r="C296" s="53">
        <v>106.2</v>
      </c>
      <c r="D296" s="68" t="s">
        <v>330</v>
      </c>
      <c r="E296" s="112">
        <v>12.292</v>
      </c>
      <c r="F296" s="112">
        <v>13.097</v>
      </c>
      <c r="G296" s="92">
        <f t="shared" si="14"/>
        <v>0.69213899999999973</v>
      </c>
      <c r="H296" s="109">
        <f t="shared" si="15"/>
        <v>0.16953503586416122</v>
      </c>
      <c r="I296" s="92">
        <f t="shared" si="16"/>
        <v>0.86167403586416091</v>
      </c>
      <c r="J296" s="25"/>
      <c r="K296" s="244"/>
    </row>
    <row r="297" spans="1:11" x14ac:dyDescent="0.25">
      <c r="A297" s="136">
        <v>284</v>
      </c>
      <c r="B297" s="58" t="s">
        <v>312</v>
      </c>
      <c r="C297" s="53">
        <v>92</v>
      </c>
      <c r="D297" s="68" t="s">
        <v>330</v>
      </c>
      <c r="E297" s="112">
        <v>7.3259999999999996</v>
      </c>
      <c r="F297" s="112">
        <v>7.3259999999999996</v>
      </c>
      <c r="G297" s="92">
        <f t="shared" si="14"/>
        <v>0</v>
      </c>
      <c r="H297" s="109">
        <f t="shared" si="15"/>
        <v>0.14686650941151441</v>
      </c>
      <c r="I297" s="92">
        <f t="shared" si="16"/>
        <v>0.14686650941151441</v>
      </c>
      <c r="J297" s="25"/>
      <c r="K297" s="244"/>
    </row>
    <row r="298" spans="1:11" x14ac:dyDescent="0.25">
      <c r="A298" s="136">
        <v>285</v>
      </c>
      <c r="B298" s="58" t="s">
        <v>313</v>
      </c>
      <c r="C298" s="53">
        <v>79.7</v>
      </c>
      <c r="D298" s="68" t="s">
        <v>330</v>
      </c>
      <c r="E298" s="112">
        <v>21.177</v>
      </c>
      <c r="F298" s="112">
        <v>22.683</v>
      </c>
      <c r="G298" s="92">
        <f t="shared" si="14"/>
        <v>1.2948588000000003</v>
      </c>
      <c r="H298" s="109">
        <f>$G$11/$C$303*C298</f>
        <v>0.12723109565323587</v>
      </c>
      <c r="I298" s="92">
        <f t="shared" si="16"/>
        <v>1.4220898956532362</v>
      </c>
      <c r="J298" s="25"/>
      <c r="K298" s="244"/>
    </row>
    <row r="299" spans="1:11" x14ac:dyDescent="0.25">
      <c r="A299" s="136">
        <v>286</v>
      </c>
      <c r="B299" s="58" t="s">
        <v>314</v>
      </c>
      <c r="C299" s="53">
        <v>51.4</v>
      </c>
      <c r="D299" s="68" t="s">
        <v>330</v>
      </c>
      <c r="E299" s="112">
        <v>9.5259999999999998</v>
      </c>
      <c r="F299" s="112">
        <v>9.9109999999999996</v>
      </c>
      <c r="G299" s="92">
        <f t="shared" si="14"/>
        <v>0.33102299999999985</v>
      </c>
      <c r="H299" s="109">
        <f t="shared" si="15"/>
        <v>8.2053680258172182E-2</v>
      </c>
      <c r="I299" s="92">
        <f>G299+H299</f>
        <v>0.41307668025817201</v>
      </c>
      <c r="J299" s="25"/>
      <c r="K299" s="244"/>
    </row>
    <row r="300" spans="1:11" x14ac:dyDescent="0.25">
      <c r="A300" s="136">
        <v>287</v>
      </c>
      <c r="B300" s="58" t="s">
        <v>315</v>
      </c>
      <c r="C300" s="53">
        <v>50.3</v>
      </c>
      <c r="D300" s="68" t="s">
        <v>330</v>
      </c>
      <c r="E300" s="112">
        <v>11.688000000000001</v>
      </c>
      <c r="F300" s="112">
        <v>12.375</v>
      </c>
      <c r="G300" s="92">
        <f t="shared" si="14"/>
        <v>0.5906825999999995</v>
      </c>
      <c r="H300" s="109">
        <f t="shared" si="15"/>
        <v>8.0297667645643209E-2</v>
      </c>
      <c r="I300" s="92">
        <f t="shared" si="16"/>
        <v>0.67098026764564267</v>
      </c>
      <c r="J300" s="25"/>
      <c r="K300" s="244"/>
    </row>
    <row r="301" spans="1:11" x14ac:dyDescent="0.25">
      <c r="A301" s="136">
        <v>288</v>
      </c>
      <c r="B301" s="58" t="s">
        <v>316</v>
      </c>
      <c r="C301" s="53">
        <v>114.8</v>
      </c>
      <c r="D301" s="68" t="s">
        <v>330</v>
      </c>
      <c r="E301" s="112">
        <v>40.58</v>
      </c>
      <c r="F301" s="112">
        <v>40.58</v>
      </c>
      <c r="G301" s="92">
        <f t="shared" si="14"/>
        <v>0</v>
      </c>
      <c r="H301" s="109">
        <f t="shared" si="15"/>
        <v>0.18326386174393319</v>
      </c>
      <c r="I301" s="92">
        <f t="shared" si="16"/>
        <v>0.18326386174393319</v>
      </c>
      <c r="J301" s="25"/>
      <c r="K301" s="244"/>
    </row>
    <row r="302" spans="1:11" x14ac:dyDescent="0.25">
      <c r="A302" s="136" t="s">
        <v>349</v>
      </c>
      <c r="B302" s="138" t="s">
        <v>332</v>
      </c>
      <c r="C302" s="249">
        <v>296.85000000000002</v>
      </c>
      <c r="D302" s="68" t="s">
        <v>330</v>
      </c>
      <c r="E302" s="112">
        <v>66.978999999999999</v>
      </c>
      <c r="F302" s="112">
        <v>69.847999999999999</v>
      </c>
      <c r="G302" s="92">
        <f>(F302-E302)*0.8598</f>
        <v>2.4667661999999999</v>
      </c>
      <c r="H302" s="109">
        <f>$G$11/$C$303*C302</f>
        <v>0.47388394911747889</v>
      </c>
      <c r="I302" s="92">
        <f>G302+H302</f>
        <v>2.940650149117479</v>
      </c>
      <c r="J302" s="25"/>
      <c r="K302" s="244"/>
    </row>
    <row r="303" spans="1:11" x14ac:dyDescent="0.25">
      <c r="A303" s="341" t="s">
        <v>3</v>
      </c>
      <c r="B303" s="342"/>
      <c r="C303" s="250">
        <f>SUM(C17:C302)</f>
        <v>20466.950000000008</v>
      </c>
      <c r="D303" s="140"/>
      <c r="E303" s="144"/>
      <c r="F303" s="144"/>
      <c r="G303" s="92">
        <f>SUM(G17:G302)</f>
        <v>213.40007060000005</v>
      </c>
      <c r="H303" s="92">
        <f>SUM(H17:H302)</f>
        <v>32.672929399999923</v>
      </c>
      <c r="I303" s="92">
        <f>SUM(I17:I302)</f>
        <v>246.07300000000021</v>
      </c>
      <c r="J303" s="25"/>
      <c r="K303" s="244"/>
    </row>
  </sheetData>
  <mergeCells count="22">
    <mergeCell ref="A13:D13"/>
    <mergeCell ref="E13:F13"/>
    <mergeCell ref="A14:D14"/>
    <mergeCell ref="E14:F14"/>
    <mergeCell ref="A303:B303"/>
    <mergeCell ref="A9:D9"/>
    <mergeCell ref="E9:F9"/>
    <mergeCell ref="A10:D11"/>
    <mergeCell ref="E10:F10"/>
    <mergeCell ref="E11:F11"/>
    <mergeCell ref="A12:D12"/>
    <mergeCell ref="E12:F12"/>
    <mergeCell ref="A1:J1"/>
    <mergeCell ref="A3:J3"/>
    <mergeCell ref="A5:G5"/>
    <mergeCell ref="I5:J9"/>
    <mergeCell ref="A6:D6"/>
    <mergeCell ref="E6:F6"/>
    <mergeCell ref="A7:D7"/>
    <mergeCell ref="E7:F7"/>
    <mergeCell ref="A8:D8"/>
    <mergeCell ref="E8:F8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workbookViewId="0">
      <selection activeCell="G24" sqref="G24"/>
    </sheetView>
  </sheetViews>
  <sheetFormatPr defaultRowHeight="15" x14ac:dyDescent="0.25"/>
  <cols>
    <col min="1" max="1" width="6.28515625" customWidth="1"/>
    <col min="2" max="2" width="18.5703125" customWidth="1"/>
    <col min="8" max="8" width="11.5703125" customWidth="1"/>
    <col min="9" max="9" width="16.42578125" customWidth="1"/>
    <col min="10" max="10" width="15.7109375" customWidth="1"/>
  </cols>
  <sheetData>
    <row r="1" spans="1:10" ht="20.25" x14ac:dyDescent="0.3">
      <c r="A1" s="307" t="s">
        <v>10</v>
      </c>
      <c r="B1" s="307"/>
      <c r="C1" s="307"/>
      <c r="D1" s="307"/>
      <c r="E1" s="307"/>
      <c r="F1" s="307"/>
      <c r="G1" s="307"/>
      <c r="H1" s="307"/>
      <c r="I1" s="307"/>
      <c r="J1" s="307"/>
    </row>
    <row r="2" spans="1:10" ht="20.25" x14ac:dyDescent="0.3">
      <c r="A2" s="42"/>
      <c r="B2" s="148"/>
      <c r="C2" s="50"/>
      <c r="D2" s="148"/>
      <c r="E2" s="148"/>
      <c r="F2" s="149"/>
      <c r="G2" s="71"/>
      <c r="H2" s="16"/>
      <c r="I2" s="149"/>
      <c r="J2" s="35"/>
    </row>
    <row r="3" spans="1:10" ht="16.5" x14ac:dyDescent="0.25">
      <c r="A3" s="308" t="s">
        <v>337</v>
      </c>
      <c r="B3" s="308"/>
      <c r="C3" s="308"/>
      <c r="D3" s="308"/>
      <c r="E3" s="308"/>
      <c r="F3" s="308"/>
      <c r="G3" s="308"/>
      <c r="H3" s="308"/>
      <c r="I3" s="308"/>
      <c r="J3" s="308"/>
    </row>
    <row r="4" spans="1:10" ht="18.75" x14ac:dyDescent="0.25">
      <c r="A4" s="40"/>
      <c r="B4" s="40"/>
      <c r="C4" s="51"/>
      <c r="D4" s="40"/>
      <c r="E4" s="40"/>
      <c r="F4" s="14"/>
      <c r="G4" s="72"/>
      <c r="H4" s="14"/>
      <c r="I4" s="14"/>
      <c r="J4" s="36"/>
    </row>
    <row r="5" spans="1:10" x14ac:dyDescent="0.25">
      <c r="A5" s="309" t="s">
        <v>11</v>
      </c>
      <c r="B5" s="310"/>
      <c r="C5" s="310"/>
      <c r="D5" s="310"/>
      <c r="E5" s="310"/>
      <c r="F5" s="310"/>
      <c r="G5" s="311"/>
      <c r="H5" s="17"/>
      <c r="I5" s="312" t="s">
        <v>15</v>
      </c>
      <c r="J5" s="313"/>
    </row>
    <row r="6" spans="1:10" x14ac:dyDescent="0.25">
      <c r="A6" s="318" t="s">
        <v>4</v>
      </c>
      <c r="B6" s="318"/>
      <c r="C6" s="318"/>
      <c r="D6" s="318"/>
      <c r="E6" s="318" t="s">
        <v>5</v>
      </c>
      <c r="F6" s="318"/>
      <c r="G6" s="94"/>
      <c r="H6" s="18"/>
      <c r="I6" s="314"/>
      <c r="J6" s="315"/>
    </row>
    <row r="7" spans="1:10" x14ac:dyDescent="0.25">
      <c r="A7" s="319" t="s">
        <v>26</v>
      </c>
      <c r="B7" s="319"/>
      <c r="C7" s="319"/>
      <c r="D7" s="319"/>
      <c r="E7" s="318" t="s">
        <v>6</v>
      </c>
      <c r="F7" s="318"/>
      <c r="G7" s="49"/>
      <c r="H7" s="19"/>
      <c r="I7" s="314"/>
      <c r="J7" s="315"/>
    </row>
    <row r="8" spans="1:10" x14ac:dyDescent="0.25">
      <c r="A8" s="320" t="s">
        <v>7</v>
      </c>
      <c r="B8" s="321"/>
      <c r="C8" s="321"/>
      <c r="D8" s="322"/>
      <c r="E8" s="318"/>
      <c r="F8" s="318"/>
      <c r="G8" s="41"/>
      <c r="H8" s="19"/>
      <c r="I8" s="314"/>
      <c r="J8" s="315"/>
    </row>
    <row r="9" spans="1:10" x14ac:dyDescent="0.25">
      <c r="A9" s="319" t="s">
        <v>27</v>
      </c>
      <c r="B9" s="319"/>
      <c r="C9" s="319"/>
      <c r="D9" s="319"/>
      <c r="E9" s="318" t="s">
        <v>8</v>
      </c>
      <c r="F9" s="318"/>
      <c r="G9" s="49"/>
      <c r="H9" s="19"/>
      <c r="I9" s="316"/>
      <c r="J9" s="317"/>
    </row>
    <row r="10" spans="1:10" x14ac:dyDescent="0.25">
      <c r="A10" s="325" t="s">
        <v>7</v>
      </c>
      <c r="B10" s="326"/>
      <c r="C10" s="326"/>
      <c r="D10" s="327"/>
      <c r="E10" s="318" t="s">
        <v>12</v>
      </c>
      <c r="F10" s="318"/>
      <c r="G10" s="99"/>
      <c r="H10" s="19"/>
      <c r="I10" s="37"/>
      <c r="J10" s="7"/>
    </row>
    <row r="11" spans="1:10" x14ac:dyDescent="0.25">
      <c r="A11" s="328"/>
      <c r="B11" s="329"/>
      <c r="C11" s="329"/>
      <c r="D11" s="330"/>
      <c r="E11" s="318" t="s">
        <v>13</v>
      </c>
      <c r="F11" s="318"/>
      <c r="G11" s="99"/>
      <c r="H11" s="19"/>
      <c r="I11" s="70" t="s">
        <v>335</v>
      </c>
      <c r="J11" s="7"/>
    </row>
    <row r="12" spans="1:10" x14ac:dyDescent="0.25">
      <c r="A12" s="319" t="s">
        <v>30</v>
      </c>
      <c r="B12" s="319"/>
      <c r="C12" s="319"/>
      <c r="D12" s="319"/>
      <c r="E12" s="309" t="s">
        <v>28</v>
      </c>
      <c r="F12" s="311"/>
      <c r="G12" s="100"/>
      <c r="H12" s="110"/>
      <c r="I12" s="70" t="s">
        <v>334</v>
      </c>
      <c r="J12" s="7"/>
    </row>
    <row r="13" spans="1:10" x14ac:dyDescent="0.25">
      <c r="A13" s="319" t="s">
        <v>31</v>
      </c>
      <c r="B13" s="319"/>
      <c r="C13" s="319"/>
      <c r="D13" s="319"/>
      <c r="E13" s="309" t="s">
        <v>29</v>
      </c>
      <c r="F13" s="311"/>
      <c r="G13" s="48"/>
      <c r="H13" s="111"/>
      <c r="I13" s="20"/>
      <c r="J13" s="38"/>
    </row>
    <row r="14" spans="1:10" ht="13.5" customHeight="1" x14ac:dyDescent="0.25">
      <c r="A14" s="331"/>
      <c r="B14" s="331"/>
      <c r="C14" s="331"/>
      <c r="D14" s="331"/>
      <c r="E14" s="318" t="s">
        <v>14</v>
      </c>
      <c r="F14" s="318"/>
      <c r="G14" s="49"/>
      <c r="H14" s="111"/>
      <c r="I14" s="70" t="s">
        <v>22</v>
      </c>
      <c r="J14" s="70"/>
    </row>
    <row r="15" spans="1:10" x14ac:dyDescent="0.25">
      <c r="A15" s="43"/>
      <c r="B15" s="3"/>
      <c r="C15" s="52"/>
      <c r="D15" s="3"/>
      <c r="E15" s="3"/>
      <c r="F15" s="20"/>
      <c r="G15" s="73"/>
      <c r="H15" s="20"/>
      <c r="I15" s="20"/>
      <c r="J15" s="38"/>
    </row>
    <row r="16" spans="1:10" ht="36" x14ac:dyDescent="0.25">
      <c r="A16" s="1" t="s">
        <v>0</v>
      </c>
      <c r="B16" s="4" t="s">
        <v>1</v>
      </c>
      <c r="C16" s="8" t="s">
        <v>2</v>
      </c>
      <c r="D16" s="8" t="s">
        <v>328</v>
      </c>
      <c r="E16" s="22" t="s">
        <v>329</v>
      </c>
      <c r="F16" s="22" t="s">
        <v>336</v>
      </c>
      <c r="G16" s="74" t="s">
        <v>18</v>
      </c>
      <c r="H16" s="23" t="s">
        <v>9</v>
      </c>
      <c r="I16" s="24" t="s">
        <v>21</v>
      </c>
    </row>
    <row r="17" spans="1:9" x14ac:dyDescent="0.25">
      <c r="A17" s="44">
        <v>153</v>
      </c>
      <c r="B17" s="58" t="s">
        <v>184</v>
      </c>
      <c r="C17" s="53">
        <v>65.8</v>
      </c>
      <c r="D17" s="68" t="s">
        <v>330</v>
      </c>
      <c r="E17" s="61">
        <v>0.92700000000000005</v>
      </c>
      <c r="F17" s="90">
        <v>2.5</v>
      </c>
      <c r="G17" s="75">
        <v>1.3524654</v>
      </c>
      <c r="H17" s="93">
        <v>0.24017515083838942</v>
      </c>
      <c r="I17" s="92">
        <v>1.5926405508383894</v>
      </c>
    </row>
    <row r="20" spans="1:9" ht="36" x14ac:dyDescent="0.25">
      <c r="A20" s="1" t="s">
        <v>0</v>
      </c>
      <c r="B20" s="4" t="s">
        <v>1</v>
      </c>
      <c r="C20" s="8" t="s">
        <v>2</v>
      </c>
      <c r="D20" s="8" t="s">
        <v>328</v>
      </c>
      <c r="E20" s="22" t="s">
        <v>336</v>
      </c>
      <c r="F20" s="22" t="s">
        <v>352</v>
      </c>
      <c r="G20" s="74" t="s">
        <v>18</v>
      </c>
      <c r="H20" s="23" t="s">
        <v>9</v>
      </c>
      <c r="I20" s="24" t="s">
        <v>21</v>
      </c>
    </row>
    <row r="21" spans="1:9" x14ac:dyDescent="0.25">
      <c r="A21" s="44">
        <v>153</v>
      </c>
      <c r="B21" s="58" t="s">
        <v>184</v>
      </c>
      <c r="C21" s="53">
        <v>65.8</v>
      </c>
      <c r="D21" s="68" t="s">
        <v>330</v>
      </c>
      <c r="E21" s="150">
        <v>2.5</v>
      </c>
      <c r="F21" s="91">
        <v>4.2229999999999999</v>
      </c>
      <c r="G21" s="75">
        <v>1.4814353999999998</v>
      </c>
      <c r="H21" s="93">
        <v>0.17260585197104927</v>
      </c>
      <c r="I21" s="92">
        <v>1.6540412519710492</v>
      </c>
    </row>
    <row r="24" spans="1:9" ht="36" x14ac:dyDescent="0.25">
      <c r="A24" s="1" t="s">
        <v>0</v>
      </c>
      <c r="B24" s="4" t="s">
        <v>1</v>
      </c>
      <c r="C24" s="8" t="s">
        <v>2</v>
      </c>
      <c r="D24" s="8" t="s">
        <v>328</v>
      </c>
      <c r="E24" s="22" t="s">
        <v>352</v>
      </c>
      <c r="F24" s="22" t="s">
        <v>351</v>
      </c>
      <c r="G24" s="74" t="s">
        <v>18</v>
      </c>
      <c r="H24" s="23" t="s">
        <v>9</v>
      </c>
      <c r="I24" s="24" t="s">
        <v>21</v>
      </c>
    </row>
    <row r="25" spans="1:9" x14ac:dyDescent="0.25">
      <c r="A25" s="44">
        <v>153</v>
      </c>
      <c r="B25" s="58" t="s">
        <v>184</v>
      </c>
      <c r="C25" s="53">
        <v>65.8</v>
      </c>
      <c r="D25" s="68" t="s">
        <v>330</v>
      </c>
      <c r="E25" s="61">
        <v>4.2229999999999999</v>
      </c>
      <c r="F25" s="91">
        <v>6.2450000000000001</v>
      </c>
      <c r="G25" s="75">
        <v>1.7385156000000002</v>
      </c>
      <c r="H25" s="93">
        <v>0.11774948556216588</v>
      </c>
      <c r="I25" s="92">
        <v>1.8562650855621661</v>
      </c>
    </row>
    <row r="28" spans="1:9" ht="36" x14ac:dyDescent="0.25">
      <c r="A28" s="1" t="s">
        <v>0</v>
      </c>
      <c r="B28" s="4" t="s">
        <v>1</v>
      </c>
      <c r="C28" s="8" t="s">
        <v>2</v>
      </c>
      <c r="D28" s="8" t="s">
        <v>328</v>
      </c>
      <c r="E28" s="22" t="s">
        <v>351</v>
      </c>
      <c r="F28" s="22" t="s">
        <v>350</v>
      </c>
      <c r="G28" s="74" t="s">
        <v>18</v>
      </c>
      <c r="H28" s="23" t="s">
        <v>9</v>
      </c>
      <c r="I28" s="24" t="s">
        <v>21</v>
      </c>
    </row>
    <row r="29" spans="1:9" x14ac:dyDescent="0.25">
      <c r="A29" s="45">
        <v>153</v>
      </c>
      <c r="B29" s="58" t="s">
        <v>184</v>
      </c>
      <c r="C29" s="53">
        <v>65.8</v>
      </c>
      <c r="D29" s="68" t="s">
        <v>330</v>
      </c>
      <c r="E29" s="91">
        <v>6.2450000000000001</v>
      </c>
      <c r="F29" s="91">
        <v>6.6459999999999999</v>
      </c>
      <c r="G29" s="75">
        <v>0.34477979999999986</v>
      </c>
      <c r="H29" s="109">
        <v>0.13191800769657275</v>
      </c>
      <c r="I29" s="92">
        <v>0.47669780769657261</v>
      </c>
    </row>
    <row r="32" spans="1:9" ht="36" x14ac:dyDescent="0.25">
      <c r="A32" s="1" t="s">
        <v>0</v>
      </c>
      <c r="B32" s="4" t="s">
        <v>1</v>
      </c>
      <c r="C32" s="8" t="s">
        <v>2</v>
      </c>
      <c r="D32" s="8" t="s">
        <v>328</v>
      </c>
      <c r="E32" s="22" t="s">
        <v>350</v>
      </c>
      <c r="F32" s="22" t="s">
        <v>361</v>
      </c>
      <c r="G32" s="74" t="s">
        <v>18</v>
      </c>
      <c r="H32" s="23" t="s">
        <v>9</v>
      </c>
      <c r="I32" s="24" t="s">
        <v>21</v>
      </c>
    </row>
    <row r="33" spans="1:9" x14ac:dyDescent="0.25">
      <c r="A33" s="45">
        <v>153</v>
      </c>
      <c r="B33" s="58" t="s">
        <v>184</v>
      </c>
      <c r="C33" s="53">
        <v>65.8</v>
      </c>
      <c r="D33" s="68" t="s">
        <v>330</v>
      </c>
      <c r="E33" s="91">
        <v>6.6459999999999999</v>
      </c>
      <c r="F33" s="91">
        <v>6.6520000000000001</v>
      </c>
      <c r="G33" s="75">
        <v>5.1588000000001959E-3</v>
      </c>
      <c r="H33" s="109">
        <v>9.0477485078057474E-2</v>
      </c>
      <c r="I33" s="92">
        <v>9.5636285078057673E-2</v>
      </c>
    </row>
  </sheetData>
  <mergeCells count="21">
    <mergeCell ref="A1:J1"/>
    <mergeCell ref="A3:J3"/>
    <mergeCell ref="A5:G5"/>
    <mergeCell ref="I5:J9"/>
    <mergeCell ref="A6:D6"/>
    <mergeCell ref="E6:F6"/>
    <mergeCell ref="A7:D7"/>
    <mergeCell ref="E7:F7"/>
    <mergeCell ref="A8:D8"/>
    <mergeCell ref="E8:F8"/>
    <mergeCell ref="A13:D13"/>
    <mergeCell ref="E13:F13"/>
    <mergeCell ref="A14:D14"/>
    <mergeCell ref="E14:F14"/>
    <mergeCell ref="A9:D9"/>
    <mergeCell ref="E9:F9"/>
    <mergeCell ref="A10:D11"/>
    <mergeCell ref="E10:F10"/>
    <mergeCell ref="E11:F11"/>
    <mergeCell ref="A12:D12"/>
    <mergeCell ref="E12:F12"/>
  </mergeCells>
  <pageMargins left="0.25" right="0.25" top="0.75" bottom="0.75" header="0.3" footer="0.3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293"/>
  <sheetViews>
    <sheetView zoomScaleNormal="100" workbookViewId="0">
      <pane ySplit="5" topLeftCell="A150" activePane="bottomLeft" state="frozen"/>
      <selection pane="bottomLeft" activeCell="P212" sqref="P212"/>
    </sheetView>
  </sheetViews>
  <sheetFormatPr defaultRowHeight="15" x14ac:dyDescent="0.25"/>
  <cols>
    <col min="1" max="1" width="8.28515625" style="131" customWidth="1"/>
    <col min="2" max="2" width="16.28515625" style="20" customWidth="1"/>
    <col min="3" max="3" width="8.28515625" style="25" hidden="1" customWidth="1"/>
    <col min="4" max="4" width="7.7109375" style="20" hidden="1" customWidth="1"/>
    <col min="5" max="5" width="11.140625" style="80" hidden="1" customWidth="1"/>
    <col min="6" max="6" width="11.7109375" style="80" hidden="1" customWidth="1"/>
    <col min="7" max="7" width="11.28515625" style="73" hidden="1" customWidth="1"/>
    <col min="8" max="8" width="11.7109375" style="73" customWidth="1"/>
    <col min="9" max="9" width="12.42578125" style="20" customWidth="1"/>
    <col min="10" max="10" width="10" style="20" customWidth="1"/>
    <col min="11" max="11" width="10.7109375" style="124" customWidth="1"/>
    <col min="12" max="13" width="9.140625" style="124"/>
    <col min="14" max="14" width="11.85546875" style="124" customWidth="1"/>
    <col min="15" max="15" width="12.42578125" style="125" customWidth="1"/>
    <col min="16" max="17" width="9.140625" style="124"/>
    <col min="18" max="19" width="11" style="124" customWidth="1"/>
    <col min="20" max="20" width="9.140625" style="126"/>
    <col min="21" max="16384" width="9.140625" style="124"/>
  </cols>
  <sheetData>
    <row r="1" spans="1:20" ht="20.25" x14ac:dyDescent="0.3">
      <c r="A1" s="343" t="s">
        <v>10</v>
      </c>
      <c r="B1" s="343"/>
      <c r="C1" s="343"/>
      <c r="D1" s="343"/>
      <c r="E1" s="343"/>
      <c r="F1" s="343"/>
      <c r="G1" s="343"/>
      <c r="H1" s="343"/>
      <c r="I1" s="123"/>
      <c r="J1" s="123"/>
    </row>
    <row r="2" spans="1:20" ht="14.45" customHeight="1" x14ac:dyDescent="0.3">
      <c r="A2" s="127"/>
      <c r="B2" s="15"/>
      <c r="C2" s="128"/>
      <c r="D2" s="15"/>
      <c r="E2" s="71"/>
      <c r="F2" s="71"/>
      <c r="G2" s="121"/>
      <c r="H2" s="121"/>
      <c r="I2" s="15"/>
      <c r="J2" s="15"/>
    </row>
    <row r="3" spans="1:20" ht="36.75" customHeight="1" x14ac:dyDescent="0.25">
      <c r="A3" s="308" t="s">
        <v>354</v>
      </c>
      <c r="B3" s="308"/>
      <c r="C3" s="308"/>
      <c r="D3" s="308"/>
      <c r="E3" s="308"/>
      <c r="F3" s="308"/>
      <c r="G3" s="308"/>
      <c r="H3" s="308"/>
      <c r="I3" s="67"/>
      <c r="K3" s="20"/>
      <c r="P3" s="129"/>
      <c r="R3" s="130"/>
    </row>
    <row r="4" spans="1:20" ht="16.149999999999999" customHeight="1" x14ac:dyDescent="0.25">
      <c r="E4" s="73"/>
      <c r="F4" s="73"/>
      <c r="K4" s="20"/>
      <c r="P4" s="129"/>
      <c r="R4" s="130"/>
    </row>
    <row r="5" spans="1:20" s="135" customFormat="1" ht="49.5" customHeight="1" x14ac:dyDescent="0.25">
      <c r="A5" s="132" t="s">
        <v>0</v>
      </c>
      <c r="B5" s="133" t="s">
        <v>1</v>
      </c>
      <c r="C5" s="132" t="s">
        <v>2</v>
      </c>
      <c r="D5" s="132" t="s">
        <v>328</v>
      </c>
      <c r="E5" s="74" t="s">
        <v>353</v>
      </c>
      <c r="F5" s="74" t="s">
        <v>355</v>
      </c>
      <c r="G5" s="74" t="s">
        <v>356</v>
      </c>
      <c r="H5" s="74" t="s">
        <v>357</v>
      </c>
      <c r="I5" s="151" t="s">
        <v>364</v>
      </c>
      <c r="J5" s="151" t="s">
        <v>373</v>
      </c>
      <c r="K5" s="151" t="s">
        <v>374</v>
      </c>
      <c r="L5" s="151" t="s">
        <v>375</v>
      </c>
      <c r="M5" s="151" t="s">
        <v>376</v>
      </c>
      <c r="N5" s="124"/>
      <c r="O5" s="125"/>
      <c r="P5" s="129"/>
      <c r="Q5" s="124"/>
      <c r="R5" s="130"/>
      <c r="T5" s="134"/>
    </row>
    <row r="6" spans="1:20" ht="15" customHeight="1" x14ac:dyDescent="0.25">
      <c r="A6" s="136">
        <v>1</v>
      </c>
      <c r="B6" s="58" t="s">
        <v>32</v>
      </c>
      <c r="C6" s="53">
        <v>64.3</v>
      </c>
      <c r="D6" s="68" t="s">
        <v>330</v>
      </c>
      <c r="E6" s="92">
        <v>1.7196</v>
      </c>
      <c r="F6" s="92">
        <v>2.4745043999999998</v>
      </c>
      <c r="G6" s="92">
        <v>1.5381822000000001</v>
      </c>
      <c r="H6" s="77">
        <v>0.53221619999999981</v>
      </c>
      <c r="I6" s="152">
        <v>0.54683280000000012</v>
      </c>
      <c r="J6" s="152">
        <v>8.5980000000028718E-4</v>
      </c>
      <c r="K6" s="152">
        <v>5.1588000000001959E-3</v>
      </c>
      <c r="L6" s="165">
        <v>0.41098439999999981</v>
      </c>
      <c r="M6" s="166"/>
      <c r="P6" s="129"/>
      <c r="R6" s="130"/>
    </row>
    <row r="7" spans="1:20" x14ac:dyDescent="0.25">
      <c r="A7" s="136">
        <v>2</v>
      </c>
      <c r="B7" s="58" t="s">
        <v>33</v>
      </c>
      <c r="C7" s="59">
        <v>43.1</v>
      </c>
      <c r="D7" s="68" t="s">
        <v>330</v>
      </c>
      <c r="E7" s="92">
        <v>1.46166</v>
      </c>
      <c r="F7" s="92">
        <v>1.0394981999999999</v>
      </c>
      <c r="G7" s="92">
        <v>1.5622566</v>
      </c>
      <c r="H7" s="77">
        <v>0.87785579999999996</v>
      </c>
      <c r="I7" s="152">
        <v>0.4118442000000001</v>
      </c>
      <c r="J7" s="152">
        <v>1.0876469999999998</v>
      </c>
      <c r="K7" s="152">
        <v>1.5708545999999999</v>
      </c>
      <c r="L7" s="165">
        <v>2.145201000000001</v>
      </c>
      <c r="M7" s="166"/>
      <c r="P7" s="129"/>
      <c r="R7" s="130"/>
    </row>
    <row r="8" spans="1:20" x14ac:dyDescent="0.25">
      <c r="A8" s="136">
        <v>3</v>
      </c>
      <c r="B8" s="58" t="s">
        <v>34</v>
      </c>
      <c r="C8" s="59">
        <v>45.1</v>
      </c>
      <c r="D8" s="68" t="s">
        <v>330</v>
      </c>
      <c r="E8" s="92">
        <v>0.94577999999999995</v>
      </c>
      <c r="F8" s="92">
        <v>1.3911563999999998</v>
      </c>
      <c r="G8" s="92">
        <v>1.1667486000000002</v>
      </c>
      <c r="H8" s="77">
        <v>0.60100019999999987</v>
      </c>
      <c r="I8" s="152">
        <v>0.49352519999999989</v>
      </c>
      <c r="J8" s="152">
        <v>0.86753820000000026</v>
      </c>
      <c r="K8" s="152">
        <v>1.1555711999999996</v>
      </c>
      <c r="L8" s="165">
        <v>1.0541148</v>
      </c>
      <c r="M8" s="166"/>
      <c r="P8" s="129"/>
      <c r="R8" s="130"/>
    </row>
    <row r="9" spans="1:20" x14ac:dyDescent="0.25">
      <c r="A9" s="136">
        <v>4</v>
      </c>
      <c r="B9" s="58" t="s">
        <v>35</v>
      </c>
      <c r="C9" s="59">
        <v>69.900000000000006</v>
      </c>
      <c r="D9" s="68" t="s">
        <v>330</v>
      </c>
      <c r="E9" s="92">
        <v>1.2037199999999999</v>
      </c>
      <c r="F9" s="92">
        <v>1.5063696000000002</v>
      </c>
      <c r="G9" s="92">
        <v>2.0652396</v>
      </c>
      <c r="H9" s="77">
        <v>2.4366731999999995</v>
      </c>
      <c r="I9" s="152">
        <v>2.5776803999999993</v>
      </c>
      <c r="J9" s="152">
        <v>2.1030708000000011</v>
      </c>
      <c r="K9" s="152">
        <v>3.8295492000000007</v>
      </c>
      <c r="L9" s="165">
        <v>3.5329181999999983</v>
      </c>
      <c r="M9" s="166"/>
      <c r="P9" s="129"/>
      <c r="R9" s="130"/>
    </row>
    <row r="10" spans="1:20" x14ac:dyDescent="0.25">
      <c r="A10" s="136">
        <v>5</v>
      </c>
      <c r="B10" s="58" t="s">
        <v>36</v>
      </c>
      <c r="C10" s="53">
        <v>64.400000000000006</v>
      </c>
      <c r="D10" s="68" t="s">
        <v>330</v>
      </c>
      <c r="E10" s="92">
        <v>1.46166</v>
      </c>
      <c r="F10" s="92">
        <v>1.5527987999999999</v>
      </c>
      <c r="G10" s="92">
        <v>2.2131252000000003</v>
      </c>
      <c r="H10" s="77">
        <v>1.4212493999999996</v>
      </c>
      <c r="I10" s="152">
        <v>0.88301460000000009</v>
      </c>
      <c r="J10" s="152">
        <v>0.6302334000000005</v>
      </c>
      <c r="K10" s="152">
        <v>1.2570275999999998</v>
      </c>
      <c r="L10" s="165">
        <v>1.2897000000000001</v>
      </c>
      <c r="M10" s="166"/>
      <c r="P10" s="129"/>
      <c r="R10" s="130"/>
    </row>
    <row r="11" spans="1:20" x14ac:dyDescent="0.25">
      <c r="A11" s="136">
        <v>6</v>
      </c>
      <c r="B11" s="58" t="s">
        <v>37</v>
      </c>
      <c r="C11" s="53">
        <v>42.9</v>
      </c>
      <c r="D11" s="68" t="s">
        <v>330</v>
      </c>
      <c r="E11" s="92">
        <v>0.94578000000000007</v>
      </c>
      <c r="F11" s="92">
        <v>0.89419199999999999</v>
      </c>
      <c r="G11" s="92">
        <v>1.3034568</v>
      </c>
      <c r="H11" s="77">
        <v>0.4170029999999999</v>
      </c>
      <c r="I11" s="152">
        <v>0.22268820000000031</v>
      </c>
      <c r="J11" s="152">
        <v>0.43247939999999935</v>
      </c>
      <c r="K11" s="152">
        <v>0.75404460000000062</v>
      </c>
      <c r="L11" s="165">
        <v>0.69815759999999949</v>
      </c>
      <c r="M11" s="166"/>
      <c r="P11" s="129"/>
      <c r="R11" s="130"/>
    </row>
    <row r="12" spans="1:20" x14ac:dyDescent="0.25">
      <c r="A12" s="136">
        <v>7</v>
      </c>
      <c r="B12" s="58" t="s">
        <v>38</v>
      </c>
      <c r="C12" s="53">
        <v>44.6</v>
      </c>
      <c r="D12" s="68" t="s">
        <v>330</v>
      </c>
      <c r="E12" s="92">
        <v>0.85980000000000001</v>
      </c>
      <c r="F12" s="92">
        <v>1.0885068</v>
      </c>
      <c r="G12" s="92">
        <v>1.3602036</v>
      </c>
      <c r="H12" s="77">
        <v>0.63797159999999997</v>
      </c>
      <c r="I12" s="152">
        <v>0.59928060000000005</v>
      </c>
      <c r="J12" s="152">
        <v>0.42818040000000018</v>
      </c>
      <c r="K12" s="152">
        <v>0.59928060000000005</v>
      </c>
      <c r="L12" s="165">
        <v>0.57004739999999943</v>
      </c>
      <c r="M12" s="166"/>
      <c r="P12" s="129"/>
      <c r="R12" s="130"/>
    </row>
    <row r="13" spans="1:20" x14ac:dyDescent="0.25">
      <c r="A13" s="136">
        <v>8</v>
      </c>
      <c r="B13" s="58" t="s">
        <v>39</v>
      </c>
      <c r="C13" s="53">
        <v>69.900000000000006</v>
      </c>
      <c r="D13" s="68" t="s">
        <v>330</v>
      </c>
      <c r="E13" s="92">
        <v>1.46166</v>
      </c>
      <c r="F13" s="92">
        <v>1.2604667999999999</v>
      </c>
      <c r="G13" s="92">
        <v>0.67494300000000018</v>
      </c>
      <c r="H13" s="77">
        <v>0.10489560000000028</v>
      </c>
      <c r="I13" s="152">
        <v>3.009299999999936E-2</v>
      </c>
      <c r="J13" s="152">
        <v>0.4118442000000001</v>
      </c>
      <c r="K13" s="152">
        <v>0.34993860000000004</v>
      </c>
      <c r="L13" s="165">
        <v>0.57606599999999997</v>
      </c>
      <c r="M13" s="166"/>
      <c r="P13" s="129"/>
      <c r="R13" s="130"/>
    </row>
    <row r="14" spans="1:20" x14ac:dyDescent="0.25">
      <c r="A14" s="136">
        <v>9</v>
      </c>
      <c r="B14" s="58" t="s">
        <v>40</v>
      </c>
      <c r="C14" s="53">
        <v>64.2</v>
      </c>
      <c r="D14" s="68" t="s">
        <v>330</v>
      </c>
      <c r="E14" s="92">
        <v>1.46166</v>
      </c>
      <c r="F14" s="92">
        <v>0.61475700000000011</v>
      </c>
      <c r="G14" s="92">
        <v>1.1452536</v>
      </c>
      <c r="H14" s="77">
        <v>0.14186700000000002</v>
      </c>
      <c r="I14" s="152">
        <v>0</v>
      </c>
      <c r="J14" s="152">
        <v>0.81681000000000015</v>
      </c>
      <c r="K14" s="152">
        <v>0.75318480000000032</v>
      </c>
      <c r="L14" s="165">
        <v>0.70417619999999992</v>
      </c>
      <c r="M14" s="166"/>
      <c r="P14" s="129"/>
      <c r="R14" s="130"/>
    </row>
    <row r="15" spans="1:20" x14ac:dyDescent="0.25">
      <c r="A15" s="136">
        <v>10</v>
      </c>
      <c r="B15" s="58" t="s">
        <v>41</v>
      </c>
      <c r="C15" s="53">
        <v>42.6</v>
      </c>
      <c r="D15" s="68" t="s">
        <v>330</v>
      </c>
      <c r="E15" s="92">
        <v>0.94578000000000007</v>
      </c>
      <c r="F15" s="92">
        <v>1.3533251999999998</v>
      </c>
      <c r="G15" s="92">
        <v>1.3894368000000001</v>
      </c>
      <c r="H15" s="77">
        <v>0.78155819999999987</v>
      </c>
      <c r="I15" s="152">
        <v>0.5691875999999999</v>
      </c>
      <c r="J15" s="152">
        <v>3.439200000000385E-3</v>
      </c>
      <c r="K15" s="152">
        <v>2.5794000000000979E-3</v>
      </c>
      <c r="L15" s="165">
        <v>0.16766099999999948</v>
      </c>
      <c r="M15" s="166"/>
      <c r="P15" s="129"/>
      <c r="R15" s="130"/>
    </row>
    <row r="16" spans="1:20" x14ac:dyDescent="0.25">
      <c r="A16" s="136">
        <v>11</v>
      </c>
      <c r="B16" s="58" t="s">
        <v>42</v>
      </c>
      <c r="C16" s="53">
        <v>44.6</v>
      </c>
      <c r="D16" s="68" t="s">
        <v>330</v>
      </c>
      <c r="E16" s="92">
        <v>1.03176</v>
      </c>
      <c r="F16" s="92">
        <v>1.5957888</v>
      </c>
      <c r="G16" s="92">
        <v>1.4943323999999996</v>
      </c>
      <c r="H16" s="77">
        <v>4.5569400000000711E-2</v>
      </c>
      <c r="I16" s="152">
        <v>4.2989999999999848E-2</v>
      </c>
      <c r="J16" s="152">
        <v>0.86667839999999996</v>
      </c>
      <c r="K16" s="152">
        <v>1.3215125999999999</v>
      </c>
      <c r="L16" s="165">
        <v>0.7703807999999992</v>
      </c>
      <c r="M16" s="166"/>
      <c r="P16" s="129"/>
      <c r="R16" s="130"/>
    </row>
    <row r="17" spans="1:18" x14ac:dyDescent="0.25">
      <c r="A17" s="136">
        <v>12</v>
      </c>
      <c r="B17" s="58" t="s">
        <v>43</v>
      </c>
      <c r="C17" s="53">
        <v>69.900000000000006</v>
      </c>
      <c r="D17" s="68" t="s">
        <v>330</v>
      </c>
      <c r="E17" s="92">
        <v>1.37568</v>
      </c>
      <c r="F17" s="92">
        <v>1.7995614</v>
      </c>
      <c r="G17" s="92">
        <v>2.1529392000000001</v>
      </c>
      <c r="H17" s="77">
        <v>0.75490440000000014</v>
      </c>
      <c r="I17" s="152">
        <v>0.49696439999999947</v>
      </c>
      <c r="J17" s="152">
        <v>0.8133708000000005</v>
      </c>
      <c r="K17" s="152">
        <v>1.2243551999999995</v>
      </c>
      <c r="L17" s="165">
        <v>1.1830847999999996</v>
      </c>
      <c r="M17" s="166"/>
      <c r="P17" s="129"/>
      <c r="R17" s="130"/>
    </row>
    <row r="18" spans="1:18" x14ac:dyDescent="0.25">
      <c r="A18" s="136">
        <v>13</v>
      </c>
      <c r="B18" s="58" t="s">
        <v>44</v>
      </c>
      <c r="C18" s="53">
        <v>64.900000000000006</v>
      </c>
      <c r="D18" s="68" t="s">
        <v>330</v>
      </c>
      <c r="E18" s="92">
        <v>1.46166</v>
      </c>
      <c r="F18" s="92">
        <v>2.0093525999999997</v>
      </c>
      <c r="G18" s="92">
        <v>1.8855414000000004</v>
      </c>
      <c r="H18" s="77">
        <v>1.0317599999999993</v>
      </c>
      <c r="I18" s="152">
        <v>1.0076856000000005</v>
      </c>
      <c r="J18" s="152">
        <v>0.10661520000000048</v>
      </c>
      <c r="K18" s="152">
        <v>0.34477979999999986</v>
      </c>
      <c r="L18" s="165">
        <v>1.6198631999999988</v>
      </c>
      <c r="M18" s="166"/>
      <c r="P18" s="129"/>
      <c r="R18" s="130"/>
    </row>
    <row r="19" spans="1:18" x14ac:dyDescent="0.25">
      <c r="A19" s="136">
        <v>14</v>
      </c>
      <c r="B19" s="58" t="s">
        <v>45</v>
      </c>
      <c r="C19" s="53">
        <v>42.4</v>
      </c>
      <c r="D19" s="68" t="s">
        <v>330</v>
      </c>
      <c r="E19" s="92">
        <v>1.03176</v>
      </c>
      <c r="F19" s="92">
        <v>0.90193020000000013</v>
      </c>
      <c r="G19" s="92">
        <v>1.1211791999999998</v>
      </c>
      <c r="H19" s="77">
        <v>0</v>
      </c>
      <c r="I19" s="152">
        <v>0.22526760000000001</v>
      </c>
      <c r="J19" s="152">
        <v>0.1169328000000001</v>
      </c>
      <c r="K19" s="152">
        <v>0.54855240000000027</v>
      </c>
      <c r="L19" s="165">
        <v>0.59670119999999993</v>
      </c>
      <c r="M19" s="166"/>
      <c r="P19" s="129"/>
      <c r="R19" s="130"/>
    </row>
    <row r="20" spans="1:18" x14ac:dyDescent="0.25">
      <c r="A20" s="136">
        <v>15</v>
      </c>
      <c r="B20" s="58" t="s">
        <v>46</v>
      </c>
      <c r="C20" s="53">
        <v>45</v>
      </c>
      <c r="D20" s="68" t="s">
        <v>330</v>
      </c>
      <c r="E20" s="92">
        <v>1.2037199999999999</v>
      </c>
      <c r="F20" s="92">
        <v>1.4771364</v>
      </c>
      <c r="G20" s="92">
        <v>1.3447272000000003</v>
      </c>
      <c r="H20" s="77">
        <v>0.64570979999999956</v>
      </c>
      <c r="I20" s="152">
        <v>0.48578700000000036</v>
      </c>
      <c r="J20" s="152">
        <v>7.7381999999995297E-3</v>
      </c>
      <c r="K20" s="152">
        <v>2.5794000000000979E-3</v>
      </c>
      <c r="L20" s="165">
        <v>0.13584840000000031</v>
      </c>
      <c r="M20" s="166"/>
      <c r="P20" s="129"/>
      <c r="R20" s="130"/>
    </row>
    <row r="21" spans="1:18" x14ac:dyDescent="0.25">
      <c r="A21" s="136">
        <v>16</v>
      </c>
      <c r="B21" s="58" t="s">
        <v>47</v>
      </c>
      <c r="C21" s="53">
        <v>70</v>
      </c>
      <c r="D21" s="68" t="s">
        <v>330</v>
      </c>
      <c r="E21" s="92">
        <v>1.37568</v>
      </c>
      <c r="F21" s="92">
        <v>1.865766</v>
      </c>
      <c r="G21" s="92">
        <v>1.8373926</v>
      </c>
      <c r="H21" s="77">
        <v>0.12725039999999974</v>
      </c>
      <c r="I21" s="152">
        <v>0.38433060000000008</v>
      </c>
      <c r="J21" s="152">
        <v>0.17367959999999996</v>
      </c>
      <c r="K21" s="152">
        <v>0.64399020000000051</v>
      </c>
      <c r="L21" s="165">
        <v>0.77983859999999927</v>
      </c>
      <c r="M21" s="166"/>
      <c r="P21" s="129"/>
      <c r="R21" s="130"/>
    </row>
    <row r="22" spans="1:18" x14ac:dyDescent="0.25">
      <c r="A22" s="136">
        <v>17</v>
      </c>
      <c r="B22" s="58" t="s">
        <v>48</v>
      </c>
      <c r="C22" s="53">
        <v>64.599999999999994</v>
      </c>
      <c r="D22" s="68" t="s">
        <v>330</v>
      </c>
      <c r="E22" s="92">
        <v>1.11774</v>
      </c>
      <c r="F22" s="92">
        <v>1.517547</v>
      </c>
      <c r="G22" s="92">
        <v>1.8141779999999998</v>
      </c>
      <c r="H22" s="77">
        <v>0.8099316000000002</v>
      </c>
      <c r="I22" s="152">
        <v>0.64656959999999986</v>
      </c>
      <c r="J22" s="152">
        <v>0.80649240000000055</v>
      </c>
      <c r="K22" s="152">
        <v>0.87871560000000026</v>
      </c>
      <c r="L22" s="165">
        <v>0.80047379999999924</v>
      </c>
      <c r="M22" s="166"/>
      <c r="P22" s="129"/>
      <c r="R22" s="130"/>
    </row>
    <row r="23" spans="1:18" x14ac:dyDescent="0.25">
      <c r="A23" s="136">
        <v>18</v>
      </c>
      <c r="B23" s="58" t="s">
        <v>49</v>
      </c>
      <c r="C23" s="53">
        <v>42.5</v>
      </c>
      <c r="D23" s="68" t="s">
        <v>330</v>
      </c>
      <c r="E23" s="92">
        <v>0.77382000000000006</v>
      </c>
      <c r="F23" s="92">
        <v>0.65086860000000002</v>
      </c>
      <c r="G23" s="92">
        <v>1.0068257999999999</v>
      </c>
      <c r="H23" s="77">
        <v>0.41614319999999999</v>
      </c>
      <c r="I23" s="152">
        <v>0.48492720000000006</v>
      </c>
      <c r="J23" s="152">
        <v>0.96469560000000032</v>
      </c>
      <c r="K23" s="152">
        <v>1.1796456</v>
      </c>
      <c r="L23" s="165">
        <v>1.0790489999999999</v>
      </c>
      <c r="M23" s="166"/>
      <c r="P23" s="129"/>
      <c r="R23" s="130"/>
    </row>
    <row r="24" spans="1:18" x14ac:dyDescent="0.25">
      <c r="A24" s="136">
        <v>19</v>
      </c>
      <c r="B24" s="58" t="s">
        <v>50</v>
      </c>
      <c r="C24" s="53">
        <v>44.6</v>
      </c>
      <c r="D24" s="68" t="s">
        <v>330</v>
      </c>
      <c r="E24" s="92">
        <v>1.03176</v>
      </c>
      <c r="F24" s="92">
        <v>0.9646956000000001</v>
      </c>
      <c r="G24" s="92">
        <v>0.98103180000000001</v>
      </c>
      <c r="H24" s="77">
        <v>6.9643799999999964E-2</v>
      </c>
      <c r="I24" s="152">
        <v>8.5979999999990532E-4</v>
      </c>
      <c r="J24" s="152">
        <v>0.29921039999999988</v>
      </c>
      <c r="K24" s="152">
        <v>0.3267239999999999</v>
      </c>
      <c r="L24" s="165">
        <v>0.34306020000000004</v>
      </c>
      <c r="M24" s="166"/>
      <c r="P24" s="129"/>
      <c r="R24" s="130"/>
    </row>
    <row r="25" spans="1:18" x14ac:dyDescent="0.25">
      <c r="A25" s="136">
        <v>20</v>
      </c>
      <c r="B25" s="58" t="s">
        <v>51</v>
      </c>
      <c r="C25" s="53">
        <v>69.7</v>
      </c>
      <c r="D25" s="68" t="s">
        <v>330</v>
      </c>
      <c r="E25" s="92">
        <v>1.5476400000000001</v>
      </c>
      <c r="F25" s="92">
        <v>1.9809792000000002</v>
      </c>
      <c r="G25" s="92">
        <v>1.9792595999999998</v>
      </c>
      <c r="H25" s="77">
        <v>1.1469732000000004</v>
      </c>
      <c r="I25" s="152">
        <v>0.7230917999999994</v>
      </c>
      <c r="J25" s="152">
        <v>0.12811020000000078</v>
      </c>
      <c r="K25" s="152">
        <v>0</v>
      </c>
      <c r="L25" s="165">
        <v>6.0185999999997188E-3</v>
      </c>
      <c r="M25" s="166"/>
      <c r="P25" s="129"/>
      <c r="R25" s="130"/>
    </row>
    <row r="26" spans="1:18" x14ac:dyDescent="0.25">
      <c r="A26" s="136">
        <v>21</v>
      </c>
      <c r="B26" s="58" t="s">
        <v>52</v>
      </c>
      <c r="C26" s="53">
        <v>64.2</v>
      </c>
      <c r="D26" s="68" t="s">
        <v>330</v>
      </c>
      <c r="E26" s="92">
        <v>1.2897000000000001</v>
      </c>
      <c r="F26" s="92">
        <v>1.6989647999999999</v>
      </c>
      <c r="G26" s="92">
        <v>1.7350763999999999</v>
      </c>
      <c r="H26" s="77">
        <v>1.0549746000000002</v>
      </c>
      <c r="I26" s="152">
        <v>0.89849099999999993</v>
      </c>
      <c r="J26" s="152">
        <v>0.80219339999999983</v>
      </c>
      <c r="K26" s="152">
        <v>1.4496228</v>
      </c>
      <c r="L26" s="165">
        <v>1.2957185999999998</v>
      </c>
      <c r="M26" s="166"/>
      <c r="P26" s="129"/>
      <c r="R26" s="130"/>
    </row>
    <row r="27" spans="1:18" x14ac:dyDescent="0.25">
      <c r="A27" s="136">
        <v>22</v>
      </c>
      <c r="B27" s="58" t="s">
        <v>53</v>
      </c>
      <c r="C27" s="53">
        <v>42.3</v>
      </c>
      <c r="D27" s="68" t="s">
        <v>330</v>
      </c>
      <c r="E27" s="92">
        <v>1.03176</v>
      </c>
      <c r="F27" s="92">
        <v>0.97157400000000016</v>
      </c>
      <c r="G27" s="92">
        <v>1.0910862000000001</v>
      </c>
      <c r="H27" s="77">
        <v>0.43677840000000001</v>
      </c>
      <c r="I27" s="152">
        <v>0.1023161999999998</v>
      </c>
      <c r="J27" s="152">
        <v>0</v>
      </c>
      <c r="K27" s="152">
        <v>0</v>
      </c>
      <c r="L27" s="165">
        <v>0.46601159999999986</v>
      </c>
      <c r="M27" s="166"/>
      <c r="P27" s="129"/>
      <c r="R27" s="130"/>
    </row>
    <row r="28" spans="1:18" x14ac:dyDescent="0.25">
      <c r="A28" s="136">
        <v>23</v>
      </c>
      <c r="B28" s="58" t="s">
        <v>54</v>
      </c>
      <c r="C28" s="53">
        <v>44.5</v>
      </c>
      <c r="D28" s="68" t="s">
        <v>330</v>
      </c>
      <c r="E28" s="92">
        <v>0.94578000000000007</v>
      </c>
      <c r="F28" s="92">
        <v>1.4513423999999997</v>
      </c>
      <c r="G28" s="92">
        <v>1.3189332000000002</v>
      </c>
      <c r="H28" s="77">
        <v>0.13412879999999974</v>
      </c>
      <c r="I28" s="152">
        <v>0</v>
      </c>
      <c r="J28" s="152">
        <v>0.43763820000000031</v>
      </c>
      <c r="K28" s="152">
        <v>0.70761539999999956</v>
      </c>
      <c r="L28" s="165">
        <v>0.82798740000000004</v>
      </c>
      <c r="M28" s="166"/>
      <c r="P28" s="129"/>
      <c r="R28" s="130"/>
    </row>
    <row r="29" spans="1:18" x14ac:dyDescent="0.25">
      <c r="A29" s="136">
        <v>24</v>
      </c>
      <c r="B29" s="58" t="s">
        <v>55</v>
      </c>
      <c r="C29" s="53">
        <v>69.400000000000006</v>
      </c>
      <c r="D29" s="68" t="s">
        <v>330</v>
      </c>
      <c r="E29" s="92">
        <v>1.46166</v>
      </c>
      <c r="F29" s="92">
        <v>2.1185471999999996</v>
      </c>
      <c r="G29" s="92">
        <v>2.0807159999999998</v>
      </c>
      <c r="H29" s="77">
        <v>0.97415340000000006</v>
      </c>
      <c r="I29" s="152">
        <v>0.26567820000000014</v>
      </c>
      <c r="J29" s="152">
        <v>0</v>
      </c>
      <c r="K29" s="152">
        <v>0.12725039999999974</v>
      </c>
      <c r="L29" s="165">
        <v>1.045516800000001</v>
      </c>
      <c r="M29" s="166"/>
      <c r="P29" s="129"/>
      <c r="R29" s="130"/>
    </row>
    <row r="30" spans="1:18" x14ac:dyDescent="0.25">
      <c r="A30" s="136">
        <v>25</v>
      </c>
      <c r="B30" s="58" t="s">
        <v>56</v>
      </c>
      <c r="C30" s="53">
        <v>64.3</v>
      </c>
      <c r="D30" s="68" t="s">
        <v>330</v>
      </c>
      <c r="E30" s="92">
        <v>1.5476400000000001</v>
      </c>
      <c r="F30" s="92">
        <v>1.3997544</v>
      </c>
      <c r="G30" s="92">
        <v>0.42474120000000021</v>
      </c>
      <c r="H30" s="77">
        <v>2.063520000000002E-2</v>
      </c>
      <c r="I30" s="167">
        <v>0</v>
      </c>
      <c r="J30" s="167">
        <v>0</v>
      </c>
      <c r="K30" s="167">
        <v>0</v>
      </c>
      <c r="L30" s="168">
        <v>0</v>
      </c>
      <c r="M30" s="166"/>
      <c r="N30" s="124" t="s">
        <v>377</v>
      </c>
      <c r="P30" s="129"/>
      <c r="R30" s="130"/>
    </row>
    <row r="31" spans="1:18" x14ac:dyDescent="0.25">
      <c r="A31" s="136">
        <v>26</v>
      </c>
      <c r="B31" s="58" t="s">
        <v>57</v>
      </c>
      <c r="C31" s="53">
        <v>42.8</v>
      </c>
      <c r="D31" s="68" t="s">
        <v>330</v>
      </c>
      <c r="E31" s="92">
        <v>0.85980000000000001</v>
      </c>
      <c r="F31" s="92">
        <v>0.98619059999999981</v>
      </c>
      <c r="G31" s="92">
        <v>1.0480962000000003</v>
      </c>
      <c r="H31" s="77">
        <v>0.30093000000000009</v>
      </c>
      <c r="I31" s="152">
        <v>0</v>
      </c>
      <c r="J31" s="152">
        <v>3.6971399999999745E-2</v>
      </c>
      <c r="K31" s="152">
        <v>0.79961400000000016</v>
      </c>
      <c r="L31" s="165">
        <v>0.73856820000000001</v>
      </c>
      <c r="M31" s="166"/>
      <c r="P31" s="129"/>
      <c r="R31" s="130"/>
    </row>
    <row r="32" spans="1:18" x14ac:dyDescent="0.25">
      <c r="A32" s="136">
        <v>27</v>
      </c>
      <c r="B32" s="58" t="s">
        <v>58</v>
      </c>
      <c r="C32" s="53">
        <v>45.3</v>
      </c>
      <c r="D32" s="68" t="s">
        <v>330</v>
      </c>
      <c r="E32" s="92">
        <v>1.2037199999999999</v>
      </c>
      <c r="F32" s="92">
        <v>0.68182140000000013</v>
      </c>
      <c r="G32" s="92">
        <v>0.93202320000000005</v>
      </c>
      <c r="H32" s="77">
        <v>8.5979999999990532E-4</v>
      </c>
      <c r="I32" s="152">
        <v>0</v>
      </c>
      <c r="J32" s="152">
        <v>0</v>
      </c>
      <c r="K32" s="152">
        <v>0</v>
      </c>
      <c r="L32" s="165">
        <v>0.37401300000000004</v>
      </c>
      <c r="M32" s="166"/>
      <c r="P32" s="129"/>
      <c r="R32" s="130"/>
    </row>
    <row r="33" spans="1:18" x14ac:dyDescent="0.25">
      <c r="A33" s="136">
        <v>28</v>
      </c>
      <c r="B33" s="58" t="s">
        <v>59</v>
      </c>
      <c r="C33" s="53">
        <v>69.599999999999994</v>
      </c>
      <c r="D33" s="68" t="s">
        <v>330</v>
      </c>
      <c r="E33" s="92">
        <v>1.37568</v>
      </c>
      <c r="F33" s="92">
        <v>1.8408318000000001</v>
      </c>
      <c r="G33" s="92">
        <v>2.2165643999999998</v>
      </c>
      <c r="H33" s="77">
        <v>1.2682049999999998</v>
      </c>
      <c r="I33" s="152">
        <v>0.57348660000000062</v>
      </c>
      <c r="J33" s="152">
        <v>1.0979645999999994</v>
      </c>
      <c r="K33" s="152">
        <v>1.023162000000001</v>
      </c>
      <c r="L33" s="165">
        <v>1.170187799999999</v>
      </c>
      <c r="M33" s="166"/>
      <c r="P33" s="129"/>
      <c r="R33" s="130"/>
    </row>
    <row r="34" spans="1:18" x14ac:dyDescent="0.25">
      <c r="A34" s="136">
        <v>29</v>
      </c>
      <c r="B34" s="58" t="s">
        <v>60</v>
      </c>
      <c r="C34" s="53">
        <v>63.3</v>
      </c>
      <c r="D34" s="68" t="s">
        <v>330</v>
      </c>
      <c r="E34" s="92">
        <v>1.6336199999999999</v>
      </c>
      <c r="F34" s="92">
        <v>1.4539218000000003</v>
      </c>
      <c r="G34" s="92">
        <v>0.97845239999999989</v>
      </c>
      <c r="H34" s="77">
        <v>0.55801020000000001</v>
      </c>
      <c r="I34" s="152">
        <v>0.55457099999999959</v>
      </c>
      <c r="J34" s="152">
        <v>0</v>
      </c>
      <c r="K34" s="152">
        <v>0</v>
      </c>
      <c r="L34" s="165">
        <v>0.55629060000000019</v>
      </c>
      <c r="M34" s="166"/>
      <c r="P34" s="129"/>
      <c r="R34" s="130"/>
    </row>
    <row r="35" spans="1:18" x14ac:dyDescent="0.25">
      <c r="A35" s="136">
        <v>30</v>
      </c>
      <c r="B35" s="58" t="s">
        <v>61</v>
      </c>
      <c r="C35" s="53">
        <v>42.5</v>
      </c>
      <c r="D35" s="68" t="s">
        <v>330</v>
      </c>
      <c r="E35" s="92">
        <v>0.85980000000000001</v>
      </c>
      <c r="F35" s="92">
        <v>0.5924022000000001</v>
      </c>
      <c r="G35" s="92">
        <v>0.65688719999999978</v>
      </c>
      <c r="H35" s="77">
        <v>6.3625200000000243E-2</v>
      </c>
      <c r="I35" s="152">
        <v>4.7288999999999755E-2</v>
      </c>
      <c r="J35" s="152">
        <v>1.5476400000000204E-2</v>
      </c>
      <c r="K35" s="152">
        <v>0</v>
      </c>
      <c r="L35" s="165">
        <v>0.15906300000000004</v>
      </c>
      <c r="M35" s="166"/>
      <c r="P35" s="129"/>
      <c r="R35" s="130"/>
    </row>
    <row r="36" spans="1:18" x14ac:dyDescent="0.25">
      <c r="A36" s="136">
        <v>31</v>
      </c>
      <c r="B36" s="58" t="s">
        <v>62</v>
      </c>
      <c r="C36" s="53">
        <v>44.5</v>
      </c>
      <c r="D36" s="68" t="s">
        <v>330</v>
      </c>
      <c r="E36" s="92">
        <v>1.03176</v>
      </c>
      <c r="F36" s="92">
        <v>1.5295842000000002</v>
      </c>
      <c r="G36" s="92">
        <v>1.2664853999999999</v>
      </c>
      <c r="H36" s="77">
        <v>0.38948940000000026</v>
      </c>
      <c r="I36" s="152">
        <v>0.21666959999999982</v>
      </c>
      <c r="J36" s="152">
        <v>0.17024040000000035</v>
      </c>
      <c r="K36" s="152">
        <v>0.36197579999999946</v>
      </c>
      <c r="L36" s="165">
        <v>0.35767680000000029</v>
      </c>
      <c r="M36" s="166"/>
      <c r="P36" s="129"/>
      <c r="R36" s="130"/>
    </row>
    <row r="37" spans="1:18" x14ac:dyDescent="0.25">
      <c r="A37" s="136">
        <v>32</v>
      </c>
      <c r="B37" s="58" t="s">
        <v>63</v>
      </c>
      <c r="C37" s="53">
        <v>69.900000000000006</v>
      </c>
      <c r="D37" s="68" t="s">
        <v>330</v>
      </c>
      <c r="E37" s="92">
        <v>0.85980000000000001</v>
      </c>
      <c r="F37" s="92">
        <v>5.5886999999999958E-2</v>
      </c>
      <c r="G37" s="92">
        <v>3.6111600000000035E-2</v>
      </c>
      <c r="H37" s="77">
        <v>0</v>
      </c>
      <c r="I37" s="152">
        <v>0</v>
      </c>
      <c r="J37" s="152">
        <v>0</v>
      </c>
      <c r="K37" s="152">
        <v>0</v>
      </c>
      <c r="L37" s="165">
        <v>8.5980000000009625E-4</v>
      </c>
      <c r="M37" s="166"/>
      <c r="P37" s="129"/>
      <c r="R37" s="130"/>
    </row>
    <row r="38" spans="1:18" x14ac:dyDescent="0.25">
      <c r="A38" s="136">
        <v>33</v>
      </c>
      <c r="B38" s="58" t="s">
        <v>64</v>
      </c>
      <c r="C38" s="53">
        <v>64.8</v>
      </c>
      <c r="D38" s="68" t="s">
        <v>330</v>
      </c>
      <c r="E38" s="92">
        <v>1.03176</v>
      </c>
      <c r="F38" s="92">
        <v>1.5975083999999999</v>
      </c>
      <c r="G38" s="92">
        <v>1.2871205999999999</v>
      </c>
      <c r="H38" s="77">
        <v>0.76694160000000033</v>
      </c>
      <c r="I38" s="152">
        <v>8.1680999999999782E-2</v>
      </c>
      <c r="J38" s="152">
        <v>6.3625199999999868E-2</v>
      </c>
      <c r="K38" s="152">
        <v>0.39378840000000015</v>
      </c>
      <c r="L38" s="165">
        <v>0.32586420000000038</v>
      </c>
      <c r="M38" s="166"/>
      <c r="P38" s="129"/>
      <c r="R38" s="130"/>
    </row>
    <row r="39" spans="1:18" x14ac:dyDescent="0.25">
      <c r="A39" s="136">
        <v>34</v>
      </c>
      <c r="B39" s="58" t="s">
        <v>65</v>
      </c>
      <c r="C39" s="53">
        <v>42.7</v>
      </c>
      <c r="D39" s="68" t="s">
        <v>330</v>
      </c>
      <c r="E39" s="92">
        <v>1.0980000000000001</v>
      </c>
      <c r="F39" s="92">
        <v>1.156431</v>
      </c>
      <c r="G39" s="92">
        <v>1.3094754</v>
      </c>
      <c r="H39" s="77">
        <v>6.4485000000000153E-2</v>
      </c>
      <c r="I39" s="152">
        <v>0.1109142</v>
      </c>
      <c r="J39" s="152">
        <v>7.9101600000000077E-2</v>
      </c>
      <c r="K39" s="152">
        <v>0.2140901999999997</v>
      </c>
      <c r="L39" s="165">
        <v>0.25965960000000005</v>
      </c>
      <c r="M39" s="166"/>
      <c r="P39" s="129"/>
      <c r="R39" s="130"/>
    </row>
    <row r="40" spans="1:18" x14ac:dyDescent="0.25">
      <c r="A40" s="136">
        <v>35</v>
      </c>
      <c r="B40" s="58" t="s">
        <v>66</v>
      </c>
      <c r="C40" s="53">
        <v>44.4</v>
      </c>
      <c r="D40" s="68" t="s">
        <v>330</v>
      </c>
      <c r="E40" s="92">
        <v>0.60185999999999995</v>
      </c>
      <c r="F40" s="92">
        <v>1.1409546000000002</v>
      </c>
      <c r="G40" s="92">
        <v>1.4324268</v>
      </c>
      <c r="H40" s="77">
        <v>0.80219340000000028</v>
      </c>
      <c r="I40" s="152">
        <v>0.40582559999999962</v>
      </c>
      <c r="J40" s="152">
        <v>4.6429200000000233E-2</v>
      </c>
      <c r="K40" s="152">
        <v>0.66806460000000012</v>
      </c>
      <c r="L40" s="165">
        <v>0.84948239999999964</v>
      </c>
      <c r="M40" s="166"/>
      <c r="P40" s="129"/>
      <c r="R40" s="130"/>
    </row>
    <row r="41" spans="1:18" x14ac:dyDescent="0.25">
      <c r="A41" s="136">
        <v>36</v>
      </c>
      <c r="B41" s="58" t="s">
        <v>67</v>
      </c>
      <c r="C41" s="53">
        <v>69</v>
      </c>
      <c r="D41" s="68" t="s">
        <v>330</v>
      </c>
      <c r="E41" s="92">
        <v>1.37568</v>
      </c>
      <c r="F41" s="92">
        <v>1.685208</v>
      </c>
      <c r="G41" s="92">
        <v>1.6628531999999998</v>
      </c>
      <c r="H41" s="77">
        <v>0.48492720000000006</v>
      </c>
      <c r="I41" s="152">
        <v>0.20979119999999982</v>
      </c>
      <c r="J41" s="152">
        <v>7.3082999999999967E-2</v>
      </c>
      <c r="K41" s="152">
        <v>0.36369540000000006</v>
      </c>
      <c r="L41" s="165">
        <v>0.45053520000000002</v>
      </c>
      <c r="M41" s="166"/>
      <c r="P41" s="129"/>
      <c r="R41" s="130"/>
    </row>
    <row r="42" spans="1:18" x14ac:dyDescent="0.25">
      <c r="A42" s="136">
        <v>37</v>
      </c>
      <c r="B42" s="58" t="s">
        <v>68</v>
      </c>
      <c r="C42" s="53">
        <v>64.5</v>
      </c>
      <c r="D42" s="68" t="s">
        <v>330</v>
      </c>
      <c r="E42" s="92">
        <v>1.46166</v>
      </c>
      <c r="F42" s="92">
        <v>1.5390420000000002</v>
      </c>
      <c r="G42" s="92">
        <v>0.97243380000000024</v>
      </c>
      <c r="H42" s="77">
        <v>0.13842779999999966</v>
      </c>
      <c r="I42" s="152">
        <v>0.60959819999999965</v>
      </c>
      <c r="J42" s="152">
        <v>0</v>
      </c>
      <c r="K42" s="152">
        <v>1.7196000000005744E-3</v>
      </c>
      <c r="L42" s="165">
        <v>2.3206001999999999</v>
      </c>
      <c r="M42" s="166"/>
      <c r="P42" s="129"/>
      <c r="R42" s="130"/>
    </row>
    <row r="43" spans="1:18" x14ac:dyDescent="0.25">
      <c r="A43" s="136">
        <v>38</v>
      </c>
      <c r="B43" s="58" t="s">
        <v>69</v>
      </c>
      <c r="C43" s="53">
        <v>42</v>
      </c>
      <c r="D43" s="68" t="s">
        <v>330</v>
      </c>
      <c r="E43" s="92">
        <v>0.85980000000000001</v>
      </c>
      <c r="F43" s="92">
        <v>1.3791192000000001</v>
      </c>
      <c r="G43" s="92">
        <v>1.2295139999999998</v>
      </c>
      <c r="H43" s="77">
        <v>0.80391300000000043</v>
      </c>
      <c r="I43" s="152">
        <v>0.3267239999999999</v>
      </c>
      <c r="J43" s="152">
        <v>1.2415512</v>
      </c>
      <c r="K43" s="152">
        <v>0.59670119999999993</v>
      </c>
      <c r="L43" s="165">
        <v>1.1100018000000003</v>
      </c>
      <c r="M43" s="166"/>
      <c r="P43" s="129"/>
      <c r="R43" s="130"/>
    </row>
    <row r="44" spans="1:18" x14ac:dyDescent="0.25">
      <c r="A44" s="136">
        <v>39</v>
      </c>
      <c r="B44" s="58" t="s">
        <v>70</v>
      </c>
      <c r="C44" s="53">
        <v>44.4</v>
      </c>
      <c r="D44" s="68" t="s">
        <v>330</v>
      </c>
      <c r="E44" s="92">
        <v>1.11774</v>
      </c>
      <c r="F44" s="92">
        <v>1.4281277999999999</v>
      </c>
      <c r="G44" s="92">
        <v>0.16680119999999996</v>
      </c>
      <c r="H44" s="77">
        <v>0.34477980000000019</v>
      </c>
      <c r="I44" s="152">
        <v>0</v>
      </c>
      <c r="J44" s="152">
        <v>0</v>
      </c>
      <c r="K44" s="152">
        <v>0</v>
      </c>
      <c r="L44" s="165">
        <v>0.20979119999999982</v>
      </c>
      <c r="M44" s="166"/>
      <c r="P44" s="129"/>
      <c r="R44" s="130"/>
    </row>
    <row r="45" spans="1:18" x14ac:dyDescent="0.25">
      <c r="A45" s="136">
        <v>40</v>
      </c>
      <c r="B45" s="58" t="s">
        <v>71</v>
      </c>
      <c r="C45" s="53">
        <v>69.2</v>
      </c>
      <c r="D45" s="68" t="s">
        <v>330</v>
      </c>
      <c r="E45" s="92">
        <v>0.77382000000000006</v>
      </c>
      <c r="F45" s="92">
        <v>0.85034220000000005</v>
      </c>
      <c r="G45" s="92">
        <v>0.98189160000000009</v>
      </c>
      <c r="H45" s="77">
        <v>0.45741360000000003</v>
      </c>
      <c r="I45" s="152">
        <v>0.58896300000000001</v>
      </c>
      <c r="J45" s="152">
        <v>0.81423060000000003</v>
      </c>
      <c r="K45" s="152">
        <v>1.1925425999999997</v>
      </c>
      <c r="L45" s="165">
        <v>1.1830848000000003</v>
      </c>
      <c r="M45" s="166"/>
      <c r="P45" s="129"/>
      <c r="R45" s="130"/>
    </row>
    <row r="46" spans="1:18" x14ac:dyDescent="0.25">
      <c r="A46" s="136">
        <v>41</v>
      </c>
      <c r="B46" s="58" t="s">
        <v>72</v>
      </c>
      <c r="C46" s="53">
        <v>64.7</v>
      </c>
      <c r="D46" s="68" t="s">
        <v>330</v>
      </c>
      <c r="E46" s="92">
        <v>0.94578000000000007</v>
      </c>
      <c r="F46" s="92">
        <v>0.99306899999999987</v>
      </c>
      <c r="G46" s="92">
        <v>1.2793824</v>
      </c>
      <c r="H46" s="77">
        <v>0.28975260000000014</v>
      </c>
      <c r="I46" s="152">
        <v>4.127040000000004E-2</v>
      </c>
      <c r="J46" s="152">
        <v>0.75232500000000002</v>
      </c>
      <c r="K46" s="152">
        <v>1.1839445999999998</v>
      </c>
      <c r="L46" s="165">
        <v>1.1160204</v>
      </c>
      <c r="M46" s="166"/>
      <c r="P46" s="129"/>
      <c r="R46" s="130"/>
    </row>
    <row r="47" spans="1:18" x14ac:dyDescent="0.25">
      <c r="A47" s="136">
        <v>42</v>
      </c>
      <c r="B47" s="58" t="s">
        <v>73</v>
      </c>
      <c r="C47" s="53">
        <v>42.5</v>
      </c>
      <c r="D47" s="68" t="s">
        <v>330</v>
      </c>
      <c r="E47" s="92">
        <v>0.77382000000000006</v>
      </c>
      <c r="F47" s="92">
        <v>0.63195299999999999</v>
      </c>
      <c r="G47" s="92">
        <v>0.14272679999999993</v>
      </c>
      <c r="H47" s="77">
        <v>9.7157399999999991E-2</v>
      </c>
      <c r="I47" s="152">
        <v>8.5980000000000084E-3</v>
      </c>
      <c r="J47" s="152">
        <v>3.8691000000000128E-2</v>
      </c>
      <c r="K47" s="152">
        <v>7.7382000000000076E-2</v>
      </c>
      <c r="L47" s="165">
        <v>8.5979999999999696E-2</v>
      </c>
      <c r="M47" s="166"/>
      <c r="P47" s="129"/>
      <c r="R47" s="130"/>
    </row>
    <row r="48" spans="1:18" x14ac:dyDescent="0.25">
      <c r="A48" s="136">
        <v>43</v>
      </c>
      <c r="B48" s="58" t="s">
        <v>74</v>
      </c>
      <c r="C48" s="53">
        <v>44.5</v>
      </c>
      <c r="D48" s="68" t="s">
        <v>330</v>
      </c>
      <c r="E48" s="92">
        <v>0.85980000000000001</v>
      </c>
      <c r="F48" s="92">
        <v>1.3885770000000002</v>
      </c>
      <c r="G48" s="92">
        <v>1.0008071999999997</v>
      </c>
      <c r="H48" s="77">
        <v>5.5886999999999958E-2</v>
      </c>
      <c r="I48" s="152">
        <v>0</v>
      </c>
      <c r="J48" s="152">
        <v>0.52275840000000007</v>
      </c>
      <c r="K48" s="152">
        <v>0.65688720000000023</v>
      </c>
      <c r="L48" s="165">
        <v>0.73168979999999995</v>
      </c>
      <c r="M48" s="166"/>
      <c r="P48" s="129"/>
      <c r="R48" s="130"/>
    </row>
    <row r="49" spans="1:18" x14ac:dyDescent="0.25">
      <c r="A49" s="136">
        <v>44</v>
      </c>
      <c r="B49" s="58" t="s">
        <v>75</v>
      </c>
      <c r="C49" s="53">
        <v>69.599999999999994</v>
      </c>
      <c r="D49" s="68" t="s">
        <v>330</v>
      </c>
      <c r="E49" s="92">
        <v>1.2897000000000001</v>
      </c>
      <c r="F49" s="92">
        <v>1.6043868000000001</v>
      </c>
      <c r="G49" s="92">
        <v>1.9001579999999996</v>
      </c>
      <c r="H49" s="77">
        <v>0.91654680000000066</v>
      </c>
      <c r="I49" s="152">
        <v>0.49180560000000006</v>
      </c>
      <c r="J49" s="152">
        <v>0.21752939999999935</v>
      </c>
      <c r="K49" s="152">
        <v>0.18399720000000036</v>
      </c>
      <c r="L49" s="165">
        <v>0.21752940000000009</v>
      </c>
      <c r="M49" s="166"/>
      <c r="P49" s="129"/>
      <c r="R49" s="130"/>
    </row>
    <row r="50" spans="1:18" x14ac:dyDescent="0.25">
      <c r="A50" s="136">
        <v>45</v>
      </c>
      <c r="B50" s="58" t="s">
        <v>76</v>
      </c>
      <c r="C50" s="53">
        <v>64.8</v>
      </c>
      <c r="D50" s="68" t="s">
        <v>330</v>
      </c>
      <c r="E50" s="92">
        <v>1.03176</v>
      </c>
      <c r="F50" s="92">
        <v>2.2208634000000003</v>
      </c>
      <c r="G50" s="92">
        <v>1.9405686000000002</v>
      </c>
      <c r="H50" s="77">
        <v>1.2097386000000001</v>
      </c>
      <c r="I50" s="152">
        <v>0.68268119999999965</v>
      </c>
      <c r="J50" s="152">
        <v>0.37917180000000061</v>
      </c>
      <c r="K50" s="152">
        <v>0.76092299999999979</v>
      </c>
      <c r="L50" s="165">
        <v>0.58208459999999962</v>
      </c>
      <c r="M50" s="166"/>
      <c r="P50" s="129"/>
      <c r="R50" s="130"/>
    </row>
    <row r="51" spans="1:18" x14ac:dyDescent="0.25">
      <c r="A51" s="136">
        <v>46</v>
      </c>
      <c r="B51" s="58" t="s">
        <v>77</v>
      </c>
      <c r="C51" s="53">
        <v>42.6</v>
      </c>
      <c r="D51" s="68" t="s">
        <v>330</v>
      </c>
      <c r="E51" s="92">
        <v>0.13498860000000001</v>
      </c>
      <c r="F51" s="92">
        <v>0.8064924</v>
      </c>
      <c r="G51" s="92">
        <v>0.49524480000000004</v>
      </c>
      <c r="H51" s="77">
        <v>0</v>
      </c>
      <c r="I51" s="152">
        <v>0</v>
      </c>
      <c r="J51" s="152">
        <v>0.38175120000000018</v>
      </c>
      <c r="K51" s="152">
        <v>0.45483419999999991</v>
      </c>
      <c r="L51" s="165">
        <v>0.51072119999999988</v>
      </c>
      <c r="M51" s="166"/>
      <c r="P51" s="129"/>
      <c r="R51" s="130"/>
    </row>
    <row r="52" spans="1:18" x14ac:dyDescent="0.25">
      <c r="A52" s="136">
        <v>47</v>
      </c>
      <c r="B52" s="58" t="s">
        <v>78</v>
      </c>
      <c r="C52" s="53">
        <v>44.2</v>
      </c>
      <c r="D52" s="68" t="s">
        <v>330</v>
      </c>
      <c r="E52" s="92">
        <v>0.85980000000000001</v>
      </c>
      <c r="F52" s="92">
        <v>0.47117040000000004</v>
      </c>
      <c r="G52" s="92">
        <v>0.84518340000000014</v>
      </c>
      <c r="H52" s="77">
        <v>0.68354099999999995</v>
      </c>
      <c r="I52" s="152">
        <v>0.56574839999999993</v>
      </c>
      <c r="J52" s="152">
        <v>0.34821900000000022</v>
      </c>
      <c r="K52" s="152">
        <v>0.64399019999999974</v>
      </c>
      <c r="L52" s="165">
        <v>0.70589579999999974</v>
      </c>
      <c r="M52" s="166"/>
      <c r="P52" s="129"/>
      <c r="R52" s="130"/>
    </row>
    <row r="53" spans="1:18" x14ac:dyDescent="0.25">
      <c r="A53" s="136">
        <v>48</v>
      </c>
      <c r="B53" s="58" t="s">
        <v>79</v>
      </c>
      <c r="C53" s="53">
        <v>69.2</v>
      </c>
      <c r="D53" s="68" t="s">
        <v>330</v>
      </c>
      <c r="E53" s="92">
        <v>0.85980000000000001</v>
      </c>
      <c r="F53" s="92">
        <v>2.1563783999999999</v>
      </c>
      <c r="G53" s="92">
        <v>2.1486401999999996</v>
      </c>
      <c r="H53" s="77">
        <v>0.65774700000000053</v>
      </c>
      <c r="I53" s="152">
        <v>0.28717319999999968</v>
      </c>
      <c r="J53" s="152">
        <v>0.32242500000000002</v>
      </c>
      <c r="K53" s="152">
        <v>1.0033865999999998</v>
      </c>
      <c r="L53" s="165">
        <v>1.0506755999999997</v>
      </c>
      <c r="M53" s="166"/>
      <c r="P53" s="129"/>
      <c r="R53" s="130"/>
    </row>
    <row r="54" spans="1:18" x14ac:dyDescent="0.25">
      <c r="A54" s="136">
        <v>49</v>
      </c>
      <c r="B54" s="58" t="s">
        <v>80</v>
      </c>
      <c r="C54" s="53">
        <v>64.3</v>
      </c>
      <c r="D54" s="68" t="s">
        <v>330</v>
      </c>
      <c r="E54" s="92">
        <v>0.85980000000000001</v>
      </c>
      <c r="F54" s="92">
        <v>0.51759960000000005</v>
      </c>
      <c r="G54" s="92">
        <v>1.0506755999999997</v>
      </c>
      <c r="H54" s="77">
        <v>0.29577120000000029</v>
      </c>
      <c r="I54" s="152">
        <v>0.16422179999999986</v>
      </c>
      <c r="J54" s="152">
        <v>0.61217759999999977</v>
      </c>
      <c r="K54" s="152">
        <v>1.0592736000000003</v>
      </c>
      <c r="L54" s="165">
        <v>0.99134940000000038</v>
      </c>
      <c r="M54" s="166"/>
      <c r="P54" s="129"/>
      <c r="R54" s="130"/>
    </row>
    <row r="55" spans="1:18" x14ac:dyDescent="0.25">
      <c r="A55" s="136">
        <v>50</v>
      </c>
      <c r="B55" s="58" t="s">
        <v>81</v>
      </c>
      <c r="C55" s="53">
        <v>42.5</v>
      </c>
      <c r="D55" s="68" t="s">
        <v>330</v>
      </c>
      <c r="E55" s="92">
        <v>0.15046499999999999</v>
      </c>
      <c r="F55" s="92">
        <v>1.5553782</v>
      </c>
      <c r="G55" s="92">
        <v>0.8709773999999999</v>
      </c>
      <c r="H55" s="77">
        <v>0.16680119999999996</v>
      </c>
      <c r="I55" s="152">
        <v>0.18227760000000015</v>
      </c>
      <c r="J55" s="152">
        <v>0.51158100000000017</v>
      </c>
      <c r="K55" s="152">
        <v>0.77553960000000011</v>
      </c>
      <c r="L55" s="165">
        <v>0.73770839999999971</v>
      </c>
      <c r="M55" s="166"/>
      <c r="P55" s="129"/>
      <c r="R55" s="130"/>
    </row>
    <row r="56" spans="1:18" x14ac:dyDescent="0.25">
      <c r="A56" s="136">
        <v>51</v>
      </c>
      <c r="B56" s="58" t="s">
        <v>82</v>
      </c>
      <c r="C56" s="53">
        <v>43.8</v>
      </c>
      <c r="D56" s="68" t="s">
        <v>330</v>
      </c>
      <c r="E56" s="92">
        <v>0.17281980000000002</v>
      </c>
      <c r="F56" s="92">
        <v>1.1598702000000001</v>
      </c>
      <c r="G56" s="92">
        <v>0.78843660000000004</v>
      </c>
      <c r="H56" s="77">
        <v>9.4578000000001047E-3</v>
      </c>
      <c r="I56" s="152">
        <v>0</v>
      </c>
      <c r="J56" s="152">
        <v>8.5979999999990532E-4</v>
      </c>
      <c r="K56" s="152">
        <v>1.4616599999999917E-2</v>
      </c>
      <c r="L56" s="165">
        <v>9.9736800000000084E-2</v>
      </c>
      <c r="M56" s="166"/>
      <c r="P56" s="129"/>
      <c r="R56" s="130"/>
    </row>
    <row r="57" spans="1:18" x14ac:dyDescent="0.25">
      <c r="A57" s="136">
        <v>52</v>
      </c>
      <c r="B57" s="58" t="s">
        <v>83</v>
      </c>
      <c r="C57" s="53">
        <v>69.3</v>
      </c>
      <c r="D57" s="68" t="s">
        <v>330</v>
      </c>
      <c r="E57" s="92">
        <v>0.85980000000000001</v>
      </c>
      <c r="F57" s="92">
        <v>1.4178102000000001</v>
      </c>
      <c r="G57" s="92">
        <v>1.3258115999999998</v>
      </c>
      <c r="H57" s="77">
        <v>0.68698020000000037</v>
      </c>
      <c r="I57" s="152">
        <v>0.61389719999999959</v>
      </c>
      <c r="J57" s="152">
        <v>0.41528340000000047</v>
      </c>
      <c r="K57" s="152">
        <v>0.54769259999999964</v>
      </c>
      <c r="L57" s="165">
        <v>0.7144938000000004</v>
      </c>
      <c r="M57" s="166"/>
      <c r="P57" s="129"/>
      <c r="R57" s="130"/>
    </row>
    <row r="58" spans="1:18" x14ac:dyDescent="0.25">
      <c r="A58" s="136">
        <v>53</v>
      </c>
      <c r="B58" s="58" t="s">
        <v>84</v>
      </c>
      <c r="C58" s="53">
        <v>63.7</v>
      </c>
      <c r="D58" s="68" t="s">
        <v>330</v>
      </c>
      <c r="E58" s="92">
        <v>0.85980000000000001</v>
      </c>
      <c r="F58" s="92">
        <v>1.6912266</v>
      </c>
      <c r="G58" s="92">
        <v>2.029128</v>
      </c>
      <c r="H58" s="77">
        <v>0.3078083999999997</v>
      </c>
      <c r="I58" s="152">
        <v>0</v>
      </c>
      <c r="J58" s="152">
        <v>0.3645552000000003</v>
      </c>
      <c r="K58" s="152">
        <v>0.42818040000000018</v>
      </c>
      <c r="L58" s="165">
        <v>0.37917179999999984</v>
      </c>
      <c r="M58" s="166"/>
      <c r="P58" s="129"/>
      <c r="R58" s="130"/>
    </row>
    <row r="59" spans="1:18" x14ac:dyDescent="0.25">
      <c r="A59" s="136">
        <v>54</v>
      </c>
      <c r="B59" s="58" t="s">
        <v>85</v>
      </c>
      <c r="C59" s="53">
        <v>42.4</v>
      </c>
      <c r="D59" s="68" t="s">
        <v>330</v>
      </c>
      <c r="E59" s="92">
        <v>0.85980000000000001</v>
      </c>
      <c r="F59" s="92">
        <v>0.71191440000000006</v>
      </c>
      <c r="G59" s="92">
        <v>1.1168801999999998</v>
      </c>
      <c r="H59" s="77">
        <v>0.73684860000000019</v>
      </c>
      <c r="I59" s="152">
        <v>0.26051939999999996</v>
      </c>
      <c r="J59" s="152">
        <v>0.65000880000000016</v>
      </c>
      <c r="K59" s="152">
        <v>0.74716619999999978</v>
      </c>
      <c r="L59" s="165">
        <v>0.74028779999999983</v>
      </c>
      <c r="M59" s="166"/>
      <c r="P59" s="129"/>
      <c r="R59" s="130"/>
    </row>
    <row r="60" spans="1:18" x14ac:dyDescent="0.25">
      <c r="A60" s="136">
        <v>55</v>
      </c>
      <c r="B60" s="58" t="s">
        <v>86</v>
      </c>
      <c r="C60" s="53">
        <v>44</v>
      </c>
      <c r="D60" s="68" t="s">
        <v>330</v>
      </c>
      <c r="E60" s="92">
        <v>0.85980000000000001</v>
      </c>
      <c r="F60" s="92">
        <v>1.1538516000000001</v>
      </c>
      <c r="G60" s="92">
        <v>1.1375154000000001</v>
      </c>
      <c r="H60" s="77">
        <v>0.38519040000000032</v>
      </c>
      <c r="I60" s="152">
        <v>0.33790139999999985</v>
      </c>
      <c r="J60" s="152">
        <v>0.3189857999999996</v>
      </c>
      <c r="K60" s="152">
        <v>0.91052820000000012</v>
      </c>
      <c r="L60" s="165">
        <v>0.85894019999999971</v>
      </c>
      <c r="M60" s="166"/>
      <c r="P60" s="129"/>
      <c r="R60" s="130"/>
    </row>
    <row r="61" spans="1:18" x14ac:dyDescent="0.25">
      <c r="A61" s="136">
        <v>56</v>
      </c>
      <c r="B61" s="58" t="s">
        <v>87</v>
      </c>
      <c r="C61" s="53">
        <v>69.5</v>
      </c>
      <c r="D61" s="68" t="s">
        <v>330</v>
      </c>
      <c r="E61" s="92">
        <v>0.85980000000000001</v>
      </c>
      <c r="F61" s="92">
        <v>0.94578000000000007</v>
      </c>
      <c r="G61" s="92">
        <v>0.967275</v>
      </c>
      <c r="H61" s="77">
        <v>0.41614319999999999</v>
      </c>
      <c r="I61" s="152">
        <v>0.37659240000000016</v>
      </c>
      <c r="J61" s="152">
        <v>0.47374980000000017</v>
      </c>
      <c r="K61" s="152">
        <v>0.75318479999999954</v>
      </c>
      <c r="L61" s="165">
        <v>0.71535359999999992</v>
      </c>
      <c r="M61" s="166"/>
      <c r="P61" s="129"/>
      <c r="R61" s="130"/>
    </row>
    <row r="62" spans="1:18" x14ac:dyDescent="0.25">
      <c r="A62" s="136">
        <v>57</v>
      </c>
      <c r="B62" s="58" t="s">
        <v>88</v>
      </c>
      <c r="C62" s="53">
        <v>63.6</v>
      </c>
      <c r="D62" s="68" t="s">
        <v>330</v>
      </c>
      <c r="E62" s="92">
        <v>0.85980000000000001</v>
      </c>
      <c r="F62" s="92">
        <v>1.6705914000000002</v>
      </c>
      <c r="G62" s="92">
        <v>0.5494121999999998</v>
      </c>
      <c r="H62" s="77">
        <v>0.11177400000000029</v>
      </c>
      <c r="I62" s="152">
        <v>0</v>
      </c>
      <c r="J62" s="152">
        <v>5.5027199999999665E-2</v>
      </c>
      <c r="K62" s="152">
        <v>7.3942800000000253E-2</v>
      </c>
      <c r="L62" s="165">
        <v>3.4392000000000029E-3</v>
      </c>
      <c r="M62" s="166"/>
      <c r="P62" s="129"/>
      <c r="R62" s="130"/>
    </row>
    <row r="63" spans="1:18" x14ac:dyDescent="0.25">
      <c r="A63" s="136">
        <v>58</v>
      </c>
      <c r="B63" s="58" t="s">
        <v>89</v>
      </c>
      <c r="C63" s="53">
        <v>42.6</v>
      </c>
      <c r="D63" s="68" t="s">
        <v>330</v>
      </c>
      <c r="E63" s="92">
        <v>0.14702580000000001</v>
      </c>
      <c r="F63" s="92">
        <v>1.2200562000000001</v>
      </c>
      <c r="G63" s="92">
        <v>1.048956</v>
      </c>
      <c r="H63" s="77">
        <v>0.32758379999999981</v>
      </c>
      <c r="I63" s="152">
        <v>0.36197580000000024</v>
      </c>
      <c r="J63" s="152">
        <v>0.3146868000000001</v>
      </c>
      <c r="K63" s="152">
        <v>0.82282859999999947</v>
      </c>
      <c r="L63" s="165">
        <v>0.61217760000000054</v>
      </c>
      <c r="M63" s="166"/>
      <c r="P63" s="129"/>
      <c r="R63" s="130"/>
    </row>
    <row r="64" spans="1:18" x14ac:dyDescent="0.25">
      <c r="A64" s="136">
        <v>59</v>
      </c>
      <c r="B64" s="58" t="s">
        <v>90</v>
      </c>
      <c r="C64" s="53">
        <v>43.9</v>
      </c>
      <c r="D64" s="68" t="s">
        <v>330</v>
      </c>
      <c r="E64" s="92">
        <v>0.85980000000000001</v>
      </c>
      <c r="F64" s="92">
        <v>0.81079140000000005</v>
      </c>
      <c r="G64" s="92">
        <v>1.0885068</v>
      </c>
      <c r="H64" s="77">
        <v>0.51673979999999997</v>
      </c>
      <c r="I64" s="152">
        <v>0.37401300000000004</v>
      </c>
      <c r="J64" s="152">
        <v>0.59412179999999981</v>
      </c>
      <c r="K64" s="152">
        <v>1.0240217999999999</v>
      </c>
      <c r="L64" s="165">
        <v>0.94406039999999991</v>
      </c>
      <c r="M64" s="166"/>
      <c r="P64" s="129"/>
      <c r="R64" s="130"/>
    </row>
    <row r="65" spans="1:18" x14ac:dyDescent="0.25">
      <c r="A65" s="136">
        <v>60</v>
      </c>
      <c r="B65" s="58" t="s">
        <v>91</v>
      </c>
      <c r="C65" s="53">
        <v>68.900000000000006</v>
      </c>
      <c r="D65" s="68" t="s">
        <v>330</v>
      </c>
      <c r="E65" s="92">
        <v>1.03176</v>
      </c>
      <c r="F65" s="92">
        <v>0.7892963999999999</v>
      </c>
      <c r="G65" s="92">
        <v>0.44967540000000011</v>
      </c>
      <c r="H65" s="167">
        <v>0</v>
      </c>
      <c r="I65" s="167">
        <v>8.5979999999990532E-4</v>
      </c>
      <c r="J65" s="167">
        <v>0</v>
      </c>
      <c r="K65" s="167">
        <v>0</v>
      </c>
      <c r="L65" s="168">
        <v>0</v>
      </c>
      <c r="M65" s="166"/>
      <c r="N65" s="124" t="s">
        <v>377</v>
      </c>
      <c r="P65" s="129"/>
      <c r="R65" s="130"/>
    </row>
    <row r="66" spans="1:18" x14ac:dyDescent="0.25">
      <c r="A66" s="136">
        <v>61</v>
      </c>
      <c r="B66" s="58" t="s">
        <v>92</v>
      </c>
      <c r="C66" s="53">
        <v>63.7</v>
      </c>
      <c r="D66" s="68" t="s">
        <v>330</v>
      </c>
      <c r="E66" s="92">
        <v>1.6336199999999999</v>
      </c>
      <c r="F66" s="92">
        <v>2.2406388000000002</v>
      </c>
      <c r="G66" s="92">
        <v>2.4624671999999999</v>
      </c>
      <c r="H66" s="77">
        <v>1.3524653999999996</v>
      </c>
      <c r="I66" s="152">
        <v>1.1340762000000006</v>
      </c>
      <c r="J66" s="152">
        <v>1.0833479999999998</v>
      </c>
      <c r="K66" s="152">
        <v>1.3387086000000004</v>
      </c>
      <c r="L66" s="165">
        <v>1.5579575999999995</v>
      </c>
      <c r="M66" s="166"/>
      <c r="P66" s="129"/>
      <c r="R66" s="130"/>
    </row>
    <row r="67" spans="1:18" x14ac:dyDescent="0.25">
      <c r="A67" s="136">
        <v>62</v>
      </c>
      <c r="B67" s="58" t="s">
        <v>93</v>
      </c>
      <c r="C67" s="53">
        <v>42.8</v>
      </c>
      <c r="D67" s="68" t="s">
        <v>330</v>
      </c>
      <c r="E67" s="92">
        <v>0.68784000000000001</v>
      </c>
      <c r="F67" s="92">
        <v>0.89247240000000005</v>
      </c>
      <c r="G67" s="92">
        <v>0.62937359999999976</v>
      </c>
      <c r="H67" s="77">
        <v>0.75318480000000032</v>
      </c>
      <c r="I67" s="152">
        <v>0.80563259999999981</v>
      </c>
      <c r="J67" s="152">
        <v>0.9088086000000003</v>
      </c>
      <c r="K67" s="152">
        <v>1.5742937999999995</v>
      </c>
      <c r="L67" s="165">
        <v>1.4496228000000007</v>
      </c>
      <c r="M67" s="166"/>
      <c r="P67" s="129"/>
      <c r="R67" s="130"/>
    </row>
    <row r="68" spans="1:18" x14ac:dyDescent="0.25">
      <c r="A68" s="136">
        <v>63</v>
      </c>
      <c r="B68" s="58" t="s">
        <v>94</v>
      </c>
      <c r="C68" s="53">
        <v>44.3</v>
      </c>
      <c r="D68" s="68" t="s">
        <v>330</v>
      </c>
      <c r="E68" s="92">
        <v>1.03176</v>
      </c>
      <c r="F68" s="92">
        <v>1.6138446</v>
      </c>
      <c r="G68" s="92">
        <v>1.6551149999999999</v>
      </c>
      <c r="H68" s="77">
        <v>0.57520620000000044</v>
      </c>
      <c r="I68" s="152">
        <v>0.42560100000000012</v>
      </c>
      <c r="J68" s="152">
        <v>0.48922619999999994</v>
      </c>
      <c r="K68" s="152">
        <v>0.91740659999999941</v>
      </c>
      <c r="L68" s="165">
        <v>0.899350800000001</v>
      </c>
      <c r="M68" s="166"/>
      <c r="P68" s="129"/>
      <c r="R68" s="130"/>
    </row>
    <row r="69" spans="1:18" x14ac:dyDescent="0.25">
      <c r="A69" s="136">
        <v>64</v>
      </c>
      <c r="B69" s="58" t="s">
        <v>95</v>
      </c>
      <c r="C69" s="53">
        <v>69</v>
      </c>
      <c r="D69" s="68" t="s">
        <v>330</v>
      </c>
      <c r="E69" s="92">
        <v>0.34649940000000001</v>
      </c>
      <c r="F69" s="92">
        <v>3.0935604000000003</v>
      </c>
      <c r="G69" s="92">
        <v>1.0652921999999998</v>
      </c>
      <c r="H69" s="77">
        <v>0.19345499999999968</v>
      </c>
      <c r="I69" s="152">
        <v>0.27427619999999997</v>
      </c>
      <c r="J69" s="152">
        <v>0.42646080000000036</v>
      </c>
      <c r="K69" s="152">
        <v>0.65086859999999969</v>
      </c>
      <c r="L69" s="165">
        <v>0.87613619999999937</v>
      </c>
      <c r="M69" s="166"/>
      <c r="P69" s="129"/>
      <c r="R69" s="130"/>
    </row>
    <row r="70" spans="1:18" x14ac:dyDescent="0.25">
      <c r="A70" s="136">
        <v>65</v>
      </c>
      <c r="B70" s="58" t="s">
        <v>97</v>
      </c>
      <c r="C70" s="53">
        <v>78</v>
      </c>
      <c r="D70" s="68" t="s">
        <v>330</v>
      </c>
      <c r="E70" s="92">
        <v>1.8967188000000004</v>
      </c>
      <c r="F70" s="92">
        <v>1.7806458000000003</v>
      </c>
      <c r="G70" s="92">
        <v>1.8692051999999997</v>
      </c>
      <c r="H70" s="77">
        <v>0.66634499999999952</v>
      </c>
      <c r="I70" s="152">
        <v>0.65516760000000041</v>
      </c>
      <c r="J70" s="152">
        <v>0.48406740000000054</v>
      </c>
      <c r="K70" s="152">
        <v>0.43763820000000031</v>
      </c>
      <c r="L70" s="165">
        <v>1.2346728</v>
      </c>
      <c r="M70" s="166"/>
      <c r="P70" s="129"/>
      <c r="R70" s="130"/>
    </row>
    <row r="71" spans="1:18" x14ac:dyDescent="0.25">
      <c r="A71" s="136">
        <v>66</v>
      </c>
      <c r="B71" s="58" t="s">
        <v>96</v>
      </c>
      <c r="C71" s="53">
        <v>45.4</v>
      </c>
      <c r="D71" s="68" t="s">
        <v>330</v>
      </c>
      <c r="E71" s="92">
        <v>1.2750834000000002</v>
      </c>
      <c r="F71" s="92">
        <v>0.71621340000000011</v>
      </c>
      <c r="G71" s="92">
        <v>0.7497455999999999</v>
      </c>
      <c r="H71" s="77">
        <v>0.21495</v>
      </c>
      <c r="I71" s="152">
        <v>0.3017898</v>
      </c>
      <c r="J71" s="152">
        <v>0.38605019999999984</v>
      </c>
      <c r="K71" s="152">
        <v>0.60186000000000017</v>
      </c>
      <c r="L71" s="165">
        <v>0.68440080000000025</v>
      </c>
      <c r="M71" s="166"/>
      <c r="P71" s="129"/>
      <c r="R71" s="130"/>
    </row>
    <row r="72" spans="1:18" x14ac:dyDescent="0.25">
      <c r="A72" s="136">
        <v>67</v>
      </c>
      <c r="B72" s="58" t="s">
        <v>98</v>
      </c>
      <c r="C72" s="53">
        <v>73.599999999999994</v>
      </c>
      <c r="D72" s="68" t="s">
        <v>330</v>
      </c>
      <c r="E72" s="92">
        <v>1.37568</v>
      </c>
      <c r="F72" s="92">
        <v>1.4788559999999997</v>
      </c>
      <c r="G72" s="92">
        <v>1.9921565999999997</v>
      </c>
      <c r="H72" s="77">
        <v>0.18743640000000075</v>
      </c>
      <c r="I72" s="152">
        <v>0</v>
      </c>
      <c r="J72" s="152">
        <v>0</v>
      </c>
      <c r="K72" s="152">
        <v>0.77983859999999927</v>
      </c>
      <c r="L72" s="165">
        <v>0.61647660000000049</v>
      </c>
      <c r="M72" s="166"/>
      <c r="P72" s="129"/>
      <c r="R72" s="130"/>
    </row>
    <row r="73" spans="1:18" x14ac:dyDescent="0.25">
      <c r="A73" s="136">
        <v>68</v>
      </c>
      <c r="B73" s="58" t="s">
        <v>99</v>
      </c>
      <c r="C73" s="53">
        <v>50</v>
      </c>
      <c r="D73" s="68" t="s">
        <v>330</v>
      </c>
      <c r="E73" s="92">
        <v>1.37568</v>
      </c>
      <c r="F73" s="92">
        <v>1.4057729999999999</v>
      </c>
      <c r="G73" s="92">
        <v>1.3610633999999997</v>
      </c>
      <c r="H73" s="77">
        <v>0.25965960000000043</v>
      </c>
      <c r="I73" s="152">
        <v>0.38691000000000014</v>
      </c>
      <c r="J73" s="152">
        <v>0.33188280000000009</v>
      </c>
      <c r="K73" s="152">
        <v>0.68955959999999972</v>
      </c>
      <c r="L73" s="165">
        <v>0.92686440000000025</v>
      </c>
      <c r="M73" s="166"/>
      <c r="P73" s="129"/>
      <c r="R73" s="130"/>
    </row>
    <row r="74" spans="1:18" x14ac:dyDescent="0.25">
      <c r="A74" s="136">
        <v>69</v>
      </c>
      <c r="B74" s="58" t="s">
        <v>100</v>
      </c>
      <c r="C74" s="53">
        <v>96.3</v>
      </c>
      <c r="D74" s="68" t="s">
        <v>330</v>
      </c>
      <c r="E74" s="92">
        <v>2.75136</v>
      </c>
      <c r="F74" s="92">
        <v>2.7659765999999997</v>
      </c>
      <c r="G74" s="92">
        <v>2.2397790000000004</v>
      </c>
      <c r="H74" s="77">
        <v>1.4685384000000001</v>
      </c>
      <c r="I74" s="152">
        <v>1.3240919999999994</v>
      </c>
      <c r="J74" s="152">
        <v>1.5785928000000002</v>
      </c>
      <c r="K74" s="152">
        <v>2.3145815999999986</v>
      </c>
      <c r="L74" s="165">
        <v>2.0317074000000028</v>
      </c>
      <c r="M74" s="166"/>
      <c r="P74" s="129"/>
      <c r="R74" s="130"/>
    </row>
    <row r="75" spans="1:18" x14ac:dyDescent="0.25">
      <c r="A75" s="136">
        <v>70</v>
      </c>
      <c r="B75" s="58" t="s">
        <v>101</v>
      </c>
      <c r="C75" s="53">
        <v>77.900000000000006</v>
      </c>
      <c r="D75" s="68" t="s">
        <v>330</v>
      </c>
      <c r="E75" s="92">
        <v>1.6172837999999998</v>
      </c>
      <c r="F75" s="92">
        <v>1.3137744000000005</v>
      </c>
      <c r="G75" s="92">
        <v>0.5657483999999996</v>
      </c>
      <c r="H75" s="77">
        <v>0.35767680000000029</v>
      </c>
      <c r="I75" s="152">
        <v>1.7195999999999635E-2</v>
      </c>
      <c r="J75" s="152">
        <v>2.5794000000000979E-3</v>
      </c>
      <c r="K75" s="152">
        <v>0.16766100000000025</v>
      </c>
      <c r="L75" s="165">
        <v>0.26137920000000026</v>
      </c>
      <c r="M75" s="166"/>
      <c r="P75" s="129"/>
      <c r="R75" s="130"/>
    </row>
    <row r="76" spans="1:18" x14ac:dyDescent="0.25">
      <c r="A76" s="136">
        <v>71</v>
      </c>
      <c r="B76" s="58" t="s">
        <v>102</v>
      </c>
      <c r="C76" s="53">
        <v>44.7</v>
      </c>
      <c r="D76" s="68" t="s">
        <v>330</v>
      </c>
      <c r="E76" s="92">
        <v>1.03176</v>
      </c>
      <c r="F76" s="92">
        <v>1.2535883999999999</v>
      </c>
      <c r="G76" s="92">
        <v>1.3610633999999997</v>
      </c>
      <c r="H76" s="77">
        <v>0.79101599999999994</v>
      </c>
      <c r="I76" s="152">
        <v>0.69643800000000045</v>
      </c>
      <c r="J76" s="152">
        <v>0.54855239999999994</v>
      </c>
      <c r="K76" s="152">
        <v>0.99478860000000002</v>
      </c>
      <c r="L76" s="165">
        <v>0.90966839999999982</v>
      </c>
      <c r="M76" s="166"/>
      <c r="P76" s="129"/>
      <c r="R76" s="130"/>
    </row>
    <row r="77" spans="1:18" x14ac:dyDescent="0.25">
      <c r="A77" s="136">
        <v>72</v>
      </c>
      <c r="B77" s="58" t="s">
        <v>103</v>
      </c>
      <c r="C77" s="53">
        <v>73.599999999999994</v>
      </c>
      <c r="D77" s="68" t="s">
        <v>330</v>
      </c>
      <c r="E77" s="92">
        <v>1.6783296000000001</v>
      </c>
      <c r="F77" s="92">
        <v>1.5347429999999997</v>
      </c>
      <c r="G77" s="92">
        <v>1.465959</v>
      </c>
      <c r="H77" s="77">
        <v>0.39980700000000063</v>
      </c>
      <c r="I77" s="167">
        <v>0</v>
      </c>
      <c r="J77" s="167">
        <v>0</v>
      </c>
      <c r="K77" s="167">
        <v>0</v>
      </c>
      <c r="L77" s="168">
        <v>0</v>
      </c>
      <c r="M77" s="166"/>
      <c r="N77" s="124" t="s">
        <v>377</v>
      </c>
      <c r="P77" s="129"/>
      <c r="R77" s="130"/>
    </row>
    <row r="78" spans="1:18" x14ac:dyDescent="0.25">
      <c r="A78" s="136">
        <v>73</v>
      </c>
      <c r="B78" s="58" t="s">
        <v>104</v>
      </c>
      <c r="C78" s="53">
        <v>49.4</v>
      </c>
      <c r="D78" s="68" t="s">
        <v>330</v>
      </c>
      <c r="E78" s="92">
        <v>1.0223022000000002</v>
      </c>
      <c r="F78" s="92">
        <v>1.0128443999999999</v>
      </c>
      <c r="G78" s="92">
        <v>0.83056680000000016</v>
      </c>
      <c r="H78" s="77">
        <v>0.22698719999999944</v>
      </c>
      <c r="I78" s="152">
        <v>0.13326900000000022</v>
      </c>
      <c r="J78" s="152">
        <v>4.2130200000000326E-2</v>
      </c>
      <c r="K78" s="152">
        <v>0.19689420000000007</v>
      </c>
      <c r="L78" s="165">
        <v>0.25793999999999984</v>
      </c>
      <c r="M78" s="166"/>
      <c r="P78" s="129"/>
      <c r="R78" s="130"/>
    </row>
    <row r="79" spans="1:18" x14ac:dyDescent="0.25">
      <c r="A79" s="136">
        <v>74</v>
      </c>
      <c r="B79" s="58" t="s">
        <v>105</v>
      </c>
      <c r="C79" s="53">
        <v>96.1</v>
      </c>
      <c r="D79" s="68" t="s">
        <v>330</v>
      </c>
      <c r="E79" s="92">
        <v>2.3868047999999997</v>
      </c>
      <c r="F79" s="92">
        <v>1.7763467999999998</v>
      </c>
      <c r="G79" s="92">
        <v>2.1082296</v>
      </c>
      <c r="H79" s="77">
        <v>0.63883140000000027</v>
      </c>
      <c r="I79" s="152">
        <v>0.78671700000000078</v>
      </c>
      <c r="J79" s="152">
        <v>0.99822779999999967</v>
      </c>
      <c r="K79" s="152">
        <v>1.2673452000000003</v>
      </c>
      <c r="L79" s="165">
        <v>0.16164239999999899</v>
      </c>
      <c r="M79" s="166"/>
      <c r="P79" s="129"/>
      <c r="R79" s="130"/>
    </row>
    <row r="80" spans="1:18" x14ac:dyDescent="0.25">
      <c r="A80" s="136">
        <v>75</v>
      </c>
      <c r="B80" s="58" t="s">
        <v>106</v>
      </c>
      <c r="C80" s="53">
        <v>77.3</v>
      </c>
      <c r="D80" s="68" t="s">
        <v>330</v>
      </c>
      <c r="E80" s="92">
        <v>1.03176</v>
      </c>
      <c r="F80" s="92">
        <v>0.77210039999999991</v>
      </c>
      <c r="G80" s="92">
        <v>1.0094052</v>
      </c>
      <c r="H80" s="77">
        <v>0.48406740000000015</v>
      </c>
      <c r="I80" s="152">
        <v>0.26137920000000026</v>
      </c>
      <c r="J80" s="167">
        <v>0</v>
      </c>
      <c r="K80" s="167">
        <v>0</v>
      </c>
      <c r="L80" s="168">
        <v>0</v>
      </c>
      <c r="M80" s="166"/>
      <c r="N80" s="124" t="s">
        <v>377</v>
      </c>
      <c r="P80" s="129"/>
      <c r="R80" s="130"/>
    </row>
    <row r="81" spans="1:18" x14ac:dyDescent="0.25">
      <c r="A81" s="136">
        <v>76</v>
      </c>
      <c r="B81" s="58" t="s">
        <v>107</v>
      </c>
      <c r="C81" s="53">
        <v>45.1</v>
      </c>
      <c r="D81" s="68" t="s">
        <v>330</v>
      </c>
      <c r="E81" s="92">
        <v>1.46166</v>
      </c>
      <c r="F81" s="92">
        <v>0.22268820000000011</v>
      </c>
      <c r="G81" s="92">
        <v>1.0394982000000001</v>
      </c>
      <c r="H81" s="77">
        <v>0.62335499999999966</v>
      </c>
      <c r="I81" s="152">
        <v>0.49696440000000025</v>
      </c>
      <c r="J81" s="152">
        <v>0.72481139999999999</v>
      </c>
      <c r="K81" s="152">
        <v>0.79445520000000036</v>
      </c>
      <c r="L81" s="165">
        <v>0</v>
      </c>
      <c r="M81" s="166"/>
      <c r="P81" s="129"/>
      <c r="R81" s="130"/>
    </row>
    <row r="82" spans="1:18" x14ac:dyDescent="0.25">
      <c r="A82" s="136">
        <v>77</v>
      </c>
      <c r="B82" s="58" t="s">
        <v>108</v>
      </c>
      <c r="C82" s="53">
        <v>72.900000000000006</v>
      </c>
      <c r="D82" s="68" t="s">
        <v>330</v>
      </c>
      <c r="E82" s="92">
        <v>1.7196</v>
      </c>
      <c r="F82" s="92">
        <v>1.9706615999999999</v>
      </c>
      <c r="G82" s="92">
        <v>1.1985612000000001</v>
      </c>
      <c r="H82" s="77">
        <v>0.22698720000000019</v>
      </c>
      <c r="I82" s="152">
        <v>0.12381120000000011</v>
      </c>
      <c r="J82" s="152">
        <v>0.16594139999999968</v>
      </c>
      <c r="K82" s="152">
        <v>0.4608528000000004</v>
      </c>
      <c r="L82" s="165">
        <v>0.48578699999999958</v>
      </c>
      <c r="M82" s="166"/>
      <c r="P82" s="129"/>
      <c r="R82" s="130"/>
    </row>
    <row r="83" spans="1:18" x14ac:dyDescent="0.25">
      <c r="A83" s="136">
        <v>78</v>
      </c>
      <c r="B83" s="58" t="s">
        <v>109</v>
      </c>
      <c r="C83" s="53">
        <v>48.6</v>
      </c>
      <c r="D83" s="68" t="s">
        <v>330</v>
      </c>
      <c r="E83" s="92">
        <v>0.60185999999999995</v>
      </c>
      <c r="F83" s="92">
        <v>1.6336200000000016E-2</v>
      </c>
      <c r="G83" s="92">
        <v>3.7831200000000037E-2</v>
      </c>
      <c r="H83" s="77">
        <v>0</v>
      </c>
      <c r="I83" s="152">
        <v>0.12037200000000001</v>
      </c>
      <c r="J83" s="152">
        <v>0.12896999999999992</v>
      </c>
      <c r="K83" s="152">
        <v>0.12639060000000002</v>
      </c>
      <c r="L83" s="165">
        <v>0</v>
      </c>
      <c r="M83" s="166"/>
      <c r="P83" s="129"/>
      <c r="R83" s="130"/>
    </row>
    <row r="84" spans="1:18" x14ac:dyDescent="0.25">
      <c r="A84" s="136">
        <v>79</v>
      </c>
      <c r="B84" s="58" t="s">
        <v>110</v>
      </c>
      <c r="C84" s="53">
        <v>96.9</v>
      </c>
      <c r="D84" s="68" t="s">
        <v>330</v>
      </c>
      <c r="E84" s="92">
        <v>2.1495000000000002</v>
      </c>
      <c r="F84" s="92">
        <v>2.2586945999999997</v>
      </c>
      <c r="G84" s="92">
        <v>2.3661695999999997</v>
      </c>
      <c r="H84" s="77">
        <v>1.1452536000000006</v>
      </c>
      <c r="I84" s="152">
        <v>0.31640640000000031</v>
      </c>
      <c r="J84" s="152">
        <v>0.3387612000000001</v>
      </c>
      <c r="K84" s="152">
        <v>1.062712799999999</v>
      </c>
      <c r="L84" s="165">
        <v>1.5209862000000001</v>
      </c>
      <c r="M84" s="166"/>
      <c r="P84" s="129"/>
      <c r="R84" s="130"/>
    </row>
    <row r="85" spans="1:18" x14ac:dyDescent="0.25">
      <c r="A85" s="136">
        <v>80</v>
      </c>
      <c r="B85" s="58" t="s">
        <v>111</v>
      </c>
      <c r="C85" s="53">
        <v>77.8</v>
      </c>
      <c r="D85" s="68" t="s">
        <v>330</v>
      </c>
      <c r="E85" s="92">
        <v>1.6336199999999999</v>
      </c>
      <c r="F85" s="92">
        <v>1.7230392000000001</v>
      </c>
      <c r="G85" s="92">
        <v>1.4272680000000002</v>
      </c>
      <c r="H85" s="77">
        <v>1.1014037999999997</v>
      </c>
      <c r="I85" s="152">
        <v>0.23558520000000002</v>
      </c>
      <c r="J85" s="152">
        <v>0.2338656000000002</v>
      </c>
      <c r="K85" s="152">
        <v>0</v>
      </c>
      <c r="L85" s="165">
        <v>0.78155820000000065</v>
      </c>
      <c r="M85" s="166"/>
      <c r="P85" s="129"/>
      <c r="R85" s="130"/>
    </row>
    <row r="86" spans="1:18" x14ac:dyDescent="0.25">
      <c r="A86" s="136">
        <v>81</v>
      </c>
      <c r="B86" s="58" t="s">
        <v>112</v>
      </c>
      <c r="C86" s="53">
        <v>44.9</v>
      </c>
      <c r="D86" s="68" t="s">
        <v>330</v>
      </c>
      <c r="E86" s="92">
        <v>1.6336199999999999</v>
      </c>
      <c r="F86" s="92">
        <v>0.9199860000000003</v>
      </c>
      <c r="G86" s="92">
        <v>0.52619759999999971</v>
      </c>
      <c r="H86" s="77">
        <v>4.041060000000013E-2</v>
      </c>
      <c r="I86" s="167">
        <v>0</v>
      </c>
      <c r="J86" s="167">
        <v>0</v>
      </c>
      <c r="K86" s="167">
        <v>0</v>
      </c>
      <c r="L86" s="168">
        <v>0</v>
      </c>
      <c r="M86" s="166"/>
      <c r="N86" s="124" t="s">
        <v>377</v>
      </c>
      <c r="P86" s="129"/>
      <c r="R86" s="130"/>
    </row>
    <row r="87" spans="1:18" x14ac:dyDescent="0.25">
      <c r="A87" s="136">
        <v>82</v>
      </c>
      <c r="B87" s="58" t="s">
        <v>113</v>
      </c>
      <c r="C87" s="53">
        <v>73.2</v>
      </c>
      <c r="D87" s="68" t="s">
        <v>330</v>
      </c>
      <c r="E87" s="92">
        <v>1.46166</v>
      </c>
      <c r="F87" s="92">
        <v>1.6602737999999999</v>
      </c>
      <c r="G87" s="92">
        <v>2.0059134000000007</v>
      </c>
      <c r="H87" s="77">
        <v>0.73856820000000001</v>
      </c>
      <c r="I87" s="152">
        <v>0.10317599999999932</v>
      </c>
      <c r="J87" s="152">
        <v>0.71277420000000058</v>
      </c>
      <c r="K87" s="152">
        <v>0.58982279999999998</v>
      </c>
      <c r="L87" s="165">
        <v>1.0326198000000004</v>
      </c>
      <c r="M87" s="166"/>
      <c r="P87" s="129"/>
      <c r="R87" s="130"/>
    </row>
    <row r="88" spans="1:18" x14ac:dyDescent="0.25">
      <c r="A88" s="136">
        <v>83</v>
      </c>
      <c r="B88" s="58" t="s">
        <v>114</v>
      </c>
      <c r="C88" s="53">
        <v>49.1</v>
      </c>
      <c r="D88" s="68" t="s">
        <v>330</v>
      </c>
      <c r="E88" s="92">
        <v>1.2037199999999999</v>
      </c>
      <c r="F88" s="92">
        <v>1.0928057999999998</v>
      </c>
      <c r="G88" s="92">
        <v>1.2535883999999997</v>
      </c>
      <c r="H88" s="77">
        <v>0.34392000000000034</v>
      </c>
      <c r="I88" s="152">
        <v>0</v>
      </c>
      <c r="J88" s="152">
        <v>0.8090717999999999</v>
      </c>
      <c r="K88" s="152">
        <v>1.0446569999999999</v>
      </c>
      <c r="L88" s="165">
        <v>1.0162836000000004</v>
      </c>
      <c r="M88" s="166"/>
      <c r="P88" s="129"/>
      <c r="R88" s="130"/>
    </row>
    <row r="89" spans="1:18" x14ac:dyDescent="0.25">
      <c r="A89" s="136">
        <v>84</v>
      </c>
      <c r="B89" s="58" t="s">
        <v>115</v>
      </c>
      <c r="C89" s="53">
        <v>97.4</v>
      </c>
      <c r="D89" s="68" t="s">
        <v>330</v>
      </c>
      <c r="E89" s="92">
        <v>1.9775399999999999</v>
      </c>
      <c r="F89" s="92">
        <v>2.0454642000000005</v>
      </c>
      <c r="G89" s="92">
        <v>1.3455869999999996</v>
      </c>
      <c r="H89" s="77">
        <v>0.51244080000000003</v>
      </c>
      <c r="I89" s="152">
        <v>0.4608528000000004</v>
      </c>
      <c r="J89" s="167">
        <v>0</v>
      </c>
      <c r="K89" s="167">
        <v>0</v>
      </c>
      <c r="L89" s="168">
        <v>0</v>
      </c>
      <c r="M89" s="166"/>
      <c r="N89" s="124" t="s">
        <v>377</v>
      </c>
      <c r="P89" s="129"/>
      <c r="R89" s="130"/>
    </row>
    <row r="90" spans="1:18" x14ac:dyDescent="0.25">
      <c r="A90" s="136">
        <v>85</v>
      </c>
      <c r="B90" s="59" t="s">
        <v>116</v>
      </c>
      <c r="C90" s="53">
        <v>77.5</v>
      </c>
      <c r="D90" s="68" t="s">
        <v>330</v>
      </c>
      <c r="E90" s="92">
        <v>1.5476400000000001</v>
      </c>
      <c r="F90" s="92">
        <v>1.3507457999999999</v>
      </c>
      <c r="G90" s="92">
        <v>0.92170559999999968</v>
      </c>
      <c r="H90" s="77">
        <v>0.12037200000000049</v>
      </c>
      <c r="I90" s="152">
        <v>0</v>
      </c>
      <c r="J90" s="152">
        <v>0.14530619999999966</v>
      </c>
      <c r="K90" s="152">
        <v>0.35939640000000012</v>
      </c>
      <c r="L90" s="165">
        <v>0.37143360000000031</v>
      </c>
      <c r="M90" s="166"/>
      <c r="P90" s="129"/>
      <c r="R90" s="130"/>
    </row>
    <row r="91" spans="1:18" x14ac:dyDescent="0.25">
      <c r="A91" s="136">
        <v>86</v>
      </c>
      <c r="B91" s="58" t="s">
        <v>117</v>
      </c>
      <c r="C91" s="53">
        <v>46.7</v>
      </c>
      <c r="D91" s="68" t="s">
        <v>330</v>
      </c>
      <c r="E91" s="92">
        <v>0.94578000000000007</v>
      </c>
      <c r="F91" s="92">
        <v>0.98705040000000011</v>
      </c>
      <c r="G91" s="92">
        <v>0.967275</v>
      </c>
      <c r="H91" s="77">
        <v>0.50298299999999996</v>
      </c>
      <c r="I91" s="152">
        <v>0.39120900000000008</v>
      </c>
      <c r="J91" s="152">
        <v>0.71019479999999968</v>
      </c>
      <c r="K91" s="152">
        <v>0.82798740000000004</v>
      </c>
      <c r="L91" s="165">
        <v>0.79875420000000019</v>
      </c>
      <c r="M91" s="166"/>
      <c r="P91" s="129"/>
      <c r="R91" s="130"/>
    </row>
    <row r="92" spans="1:18" x14ac:dyDescent="0.25">
      <c r="A92" s="136">
        <v>87</v>
      </c>
      <c r="B92" s="58" t="s">
        <v>118</v>
      </c>
      <c r="C92" s="53">
        <v>74</v>
      </c>
      <c r="D92" s="68" t="s">
        <v>330</v>
      </c>
      <c r="E92" s="92">
        <v>1.8055800000000002</v>
      </c>
      <c r="F92" s="92">
        <v>1.7479734</v>
      </c>
      <c r="G92" s="92">
        <v>1.2140375999999999</v>
      </c>
      <c r="H92" s="77">
        <v>0.27771540000000033</v>
      </c>
      <c r="I92" s="152">
        <v>0.21924899999999992</v>
      </c>
      <c r="J92" s="152">
        <v>4.9008599999999569E-2</v>
      </c>
      <c r="K92" s="152">
        <v>0.74200740000000043</v>
      </c>
      <c r="L92" s="165">
        <v>0.93546240000000003</v>
      </c>
      <c r="M92" s="166"/>
      <c r="P92" s="129"/>
      <c r="R92" s="130"/>
    </row>
    <row r="93" spans="1:18" x14ac:dyDescent="0.25">
      <c r="A93" s="136">
        <v>88</v>
      </c>
      <c r="B93" s="58" t="s">
        <v>119</v>
      </c>
      <c r="C93" s="53">
        <v>48.1</v>
      </c>
      <c r="D93" s="68" t="s">
        <v>330</v>
      </c>
      <c r="E93" s="92">
        <v>1.11774</v>
      </c>
      <c r="F93" s="92">
        <v>0.99994740000000004</v>
      </c>
      <c r="G93" s="92">
        <v>0.7858571999999997</v>
      </c>
      <c r="H93" s="77">
        <v>0</v>
      </c>
      <c r="I93" s="152">
        <v>0.20291280000000017</v>
      </c>
      <c r="J93" s="152">
        <v>0.46945079999999983</v>
      </c>
      <c r="K93" s="152">
        <v>0.15992279999999995</v>
      </c>
      <c r="L93" s="165">
        <v>7.9961399999999974E-2</v>
      </c>
      <c r="M93" s="166"/>
      <c r="P93" s="129"/>
      <c r="R93" s="130"/>
    </row>
    <row r="94" spans="1:18" x14ac:dyDescent="0.25">
      <c r="A94" s="136">
        <v>89</v>
      </c>
      <c r="B94" s="58" t="s">
        <v>120</v>
      </c>
      <c r="C94" s="53">
        <v>96.9</v>
      </c>
      <c r="D94" s="68" t="s">
        <v>330</v>
      </c>
      <c r="E94" s="92">
        <v>2.1495000000000002</v>
      </c>
      <c r="F94" s="92">
        <v>2.0205299999999995</v>
      </c>
      <c r="G94" s="92">
        <v>1.9998948000000005</v>
      </c>
      <c r="H94" s="77">
        <v>9.2858399999999702E-2</v>
      </c>
      <c r="I94" s="152">
        <v>8.5980000000028718E-4</v>
      </c>
      <c r="J94" s="152">
        <v>3.4391999999996213E-3</v>
      </c>
      <c r="K94" s="152">
        <v>0.29835060000000035</v>
      </c>
      <c r="L94" s="165">
        <v>0.97845239999999911</v>
      </c>
      <c r="M94" s="166"/>
      <c r="P94" s="129"/>
      <c r="R94" s="130"/>
    </row>
    <row r="95" spans="1:18" x14ac:dyDescent="0.25">
      <c r="A95" s="136">
        <v>90</v>
      </c>
      <c r="B95" s="58" t="s">
        <v>121</v>
      </c>
      <c r="C95" s="53">
        <v>76.8</v>
      </c>
      <c r="D95" s="68" t="s">
        <v>330</v>
      </c>
      <c r="E95" s="92">
        <v>1.37568</v>
      </c>
      <c r="F95" s="92">
        <v>1.5691349999999997</v>
      </c>
      <c r="G95" s="92">
        <v>0.9191262</v>
      </c>
      <c r="H95" s="77">
        <v>0.29147220000000035</v>
      </c>
      <c r="I95" s="152">
        <v>0</v>
      </c>
      <c r="J95" s="152">
        <v>0.22784699999999972</v>
      </c>
      <c r="K95" s="152">
        <v>0.23730479999999984</v>
      </c>
      <c r="L95" s="165">
        <v>0</v>
      </c>
      <c r="M95" s="166"/>
      <c r="P95" s="129"/>
      <c r="R95" s="130"/>
    </row>
    <row r="96" spans="1:18" x14ac:dyDescent="0.25">
      <c r="A96" s="136">
        <v>91</v>
      </c>
      <c r="B96" s="58" t="s">
        <v>122</v>
      </c>
      <c r="C96" s="53">
        <v>45.3</v>
      </c>
      <c r="D96" s="68" t="s">
        <v>330</v>
      </c>
      <c r="E96" s="92">
        <v>1.2897000000000001</v>
      </c>
      <c r="F96" s="92">
        <v>1.4969118000000001</v>
      </c>
      <c r="G96" s="92">
        <v>1.1779259999999998</v>
      </c>
      <c r="H96" s="77">
        <v>5.330760000000024E-2</v>
      </c>
      <c r="I96" s="152">
        <v>0</v>
      </c>
      <c r="J96" s="152">
        <v>0.45397439999999967</v>
      </c>
      <c r="K96" s="152">
        <v>0.98189160000000031</v>
      </c>
      <c r="L96" s="165">
        <v>5.8466399999999669E-2</v>
      </c>
      <c r="M96" s="166"/>
      <c r="P96" s="129"/>
      <c r="R96" s="130"/>
    </row>
    <row r="97" spans="1:18" x14ac:dyDescent="0.25">
      <c r="A97" s="136">
        <v>92</v>
      </c>
      <c r="B97" s="58" t="s">
        <v>123</v>
      </c>
      <c r="C97" s="53">
        <v>73.099999999999994</v>
      </c>
      <c r="D97" s="68" t="s">
        <v>330</v>
      </c>
      <c r="E97" s="92">
        <v>1.7196</v>
      </c>
      <c r="F97" s="92">
        <v>1.827075</v>
      </c>
      <c r="G97" s="92">
        <v>2.1013511999999999</v>
      </c>
      <c r="H97" s="77">
        <v>1.2054396000000001</v>
      </c>
      <c r="I97" s="152">
        <v>0.95007900000000034</v>
      </c>
      <c r="J97" s="152">
        <v>4.2989999999991447E-3</v>
      </c>
      <c r="K97" s="152">
        <v>0</v>
      </c>
      <c r="L97" s="165">
        <v>0.11779260000000039</v>
      </c>
      <c r="M97" s="166"/>
      <c r="P97" s="129"/>
      <c r="R97" s="130"/>
    </row>
    <row r="98" spans="1:18" x14ac:dyDescent="0.25">
      <c r="A98" s="136">
        <v>93</v>
      </c>
      <c r="B98" s="58" t="s">
        <v>124</v>
      </c>
      <c r="C98" s="53">
        <v>49.2</v>
      </c>
      <c r="D98" s="68" t="s">
        <v>330</v>
      </c>
      <c r="E98" s="92">
        <v>1.37568</v>
      </c>
      <c r="F98" s="92">
        <v>1.1805053999999999</v>
      </c>
      <c r="G98" s="92">
        <v>0.71793299999999993</v>
      </c>
      <c r="H98" s="77">
        <v>0.15734340000000024</v>
      </c>
      <c r="I98" s="152">
        <v>0</v>
      </c>
      <c r="J98" s="152">
        <v>0</v>
      </c>
      <c r="K98" s="152">
        <v>0</v>
      </c>
      <c r="L98" s="165">
        <v>0.28975260000000014</v>
      </c>
      <c r="M98" s="166"/>
      <c r="P98" s="129"/>
      <c r="R98" s="130"/>
    </row>
    <row r="99" spans="1:18" x14ac:dyDescent="0.25">
      <c r="A99" s="136">
        <v>94</v>
      </c>
      <c r="B99" s="58" t="s">
        <v>125</v>
      </c>
      <c r="C99" s="53">
        <v>97.2</v>
      </c>
      <c r="D99" s="68" t="s">
        <v>330</v>
      </c>
      <c r="E99" s="92">
        <v>1.6336199999999999</v>
      </c>
      <c r="F99" s="92">
        <v>1.4049132</v>
      </c>
      <c r="G99" s="92">
        <v>1.3627830000000001</v>
      </c>
      <c r="H99" s="77">
        <v>0.2252676000000004</v>
      </c>
      <c r="I99" s="152">
        <v>0</v>
      </c>
      <c r="J99" s="152">
        <v>0.89849099999999993</v>
      </c>
      <c r="K99" s="152">
        <v>1.0652921999999998</v>
      </c>
      <c r="L99" s="165">
        <v>0.19087559999999959</v>
      </c>
      <c r="M99" s="166"/>
      <c r="P99" s="129"/>
      <c r="R99" s="130"/>
    </row>
    <row r="100" spans="1:18" x14ac:dyDescent="0.25">
      <c r="A100" s="136">
        <v>95</v>
      </c>
      <c r="B100" s="58" t="s">
        <v>126</v>
      </c>
      <c r="C100" s="53">
        <v>76.099999999999994</v>
      </c>
      <c r="D100" s="68" t="s">
        <v>330</v>
      </c>
      <c r="E100" s="92">
        <v>1.2037199999999999</v>
      </c>
      <c r="F100" s="92">
        <v>0.32242500000000002</v>
      </c>
      <c r="G100" s="92">
        <v>0.8348658000000001</v>
      </c>
      <c r="H100" s="77">
        <v>0.37315320000000013</v>
      </c>
      <c r="I100" s="152">
        <v>0.2897525999999998</v>
      </c>
      <c r="J100" s="152">
        <v>0.13498860000000001</v>
      </c>
      <c r="K100" s="152">
        <v>8.9419200000000074E-2</v>
      </c>
      <c r="L100" s="165">
        <v>0.22698719999999983</v>
      </c>
      <c r="M100" s="166"/>
      <c r="P100" s="129"/>
      <c r="R100" s="130"/>
    </row>
    <row r="101" spans="1:18" x14ac:dyDescent="0.25">
      <c r="A101" s="136">
        <v>96</v>
      </c>
      <c r="B101" s="58" t="s">
        <v>127</v>
      </c>
      <c r="C101" s="53">
        <v>45.1</v>
      </c>
      <c r="D101" s="68" t="s">
        <v>330</v>
      </c>
      <c r="E101" s="92">
        <v>0.85980000000000001</v>
      </c>
      <c r="F101" s="92">
        <v>0.86151959999999983</v>
      </c>
      <c r="G101" s="92">
        <v>0.84518340000000014</v>
      </c>
      <c r="H101" s="77">
        <v>0.36971400000000015</v>
      </c>
      <c r="I101" s="152">
        <v>0</v>
      </c>
      <c r="J101" s="152">
        <v>0.14788560000000014</v>
      </c>
      <c r="K101" s="152">
        <v>0.107475</v>
      </c>
      <c r="L101" s="165">
        <v>0.34735919999999954</v>
      </c>
      <c r="M101" s="166"/>
      <c r="P101" s="129"/>
      <c r="R101" s="130"/>
    </row>
    <row r="102" spans="1:18" x14ac:dyDescent="0.25">
      <c r="A102" s="136">
        <v>97</v>
      </c>
      <c r="B102" s="58" t="s">
        <v>128</v>
      </c>
      <c r="C102" s="53">
        <v>73.099999999999994</v>
      </c>
      <c r="D102" s="68" t="s">
        <v>330</v>
      </c>
      <c r="E102" s="92">
        <v>1.7196</v>
      </c>
      <c r="F102" s="92">
        <v>1.4986313999999998</v>
      </c>
      <c r="G102" s="92">
        <v>1.3791192000000005</v>
      </c>
      <c r="H102" s="77">
        <v>0.67666259999999989</v>
      </c>
      <c r="I102" s="152">
        <v>0.42646079999999964</v>
      </c>
      <c r="J102" s="152">
        <v>0.41872260000000011</v>
      </c>
      <c r="K102" s="152">
        <v>0</v>
      </c>
      <c r="L102" s="165">
        <v>0.85378139999999958</v>
      </c>
      <c r="M102" s="166"/>
      <c r="P102" s="129"/>
      <c r="R102" s="130"/>
    </row>
    <row r="103" spans="1:18" x14ac:dyDescent="0.25">
      <c r="A103" s="136">
        <v>98</v>
      </c>
      <c r="B103" s="58" t="s">
        <v>129</v>
      </c>
      <c r="C103" s="53">
        <v>49.1</v>
      </c>
      <c r="D103" s="68" t="s">
        <v>330</v>
      </c>
      <c r="E103" s="92">
        <v>0.60185999999999995</v>
      </c>
      <c r="F103" s="92">
        <v>5.6746800000000049E-2</v>
      </c>
      <c r="G103" s="92">
        <v>0</v>
      </c>
      <c r="H103" s="77">
        <v>0</v>
      </c>
      <c r="I103" s="152">
        <v>6.4484999999999959E-2</v>
      </c>
      <c r="J103" s="152">
        <v>0.1994736</v>
      </c>
      <c r="K103" s="152">
        <v>0.25794000000000006</v>
      </c>
      <c r="L103" s="165">
        <v>0.51158099999999995</v>
      </c>
      <c r="M103" s="166"/>
      <c r="P103" s="129"/>
      <c r="R103" s="130"/>
    </row>
    <row r="104" spans="1:18" x14ac:dyDescent="0.25">
      <c r="A104" s="136">
        <v>99</v>
      </c>
      <c r="B104" s="58" t="s">
        <v>130</v>
      </c>
      <c r="C104" s="53">
        <v>97.3</v>
      </c>
      <c r="D104" s="68" t="s">
        <v>330</v>
      </c>
      <c r="E104" s="92">
        <v>2.06352</v>
      </c>
      <c r="F104" s="92">
        <v>2.1752940000000001</v>
      </c>
      <c r="G104" s="92">
        <v>2.1641166000000003</v>
      </c>
      <c r="H104" s="77">
        <v>0.80993159999999942</v>
      </c>
      <c r="I104" s="167">
        <v>0</v>
      </c>
      <c r="J104" s="167">
        <v>0</v>
      </c>
      <c r="K104" s="167">
        <v>0</v>
      </c>
      <c r="L104" s="168">
        <v>0</v>
      </c>
      <c r="M104" s="166"/>
      <c r="N104" s="124" t="s">
        <v>377</v>
      </c>
      <c r="P104" s="129"/>
      <c r="R104" s="130"/>
    </row>
    <row r="105" spans="1:18" x14ac:dyDescent="0.25">
      <c r="A105" s="136">
        <v>100</v>
      </c>
      <c r="B105" s="58" t="s">
        <v>131</v>
      </c>
      <c r="C105" s="53">
        <v>76.3</v>
      </c>
      <c r="D105" s="68" t="s">
        <v>330</v>
      </c>
      <c r="E105" s="92">
        <v>1.2037199999999999</v>
      </c>
      <c r="F105" s="92">
        <v>0.94406040000000024</v>
      </c>
      <c r="G105" s="92">
        <v>0.70245659999999976</v>
      </c>
      <c r="H105" s="77">
        <v>2.5794000000000979E-3</v>
      </c>
      <c r="I105" s="152">
        <v>0</v>
      </c>
      <c r="J105" s="152">
        <v>0.89591160000000025</v>
      </c>
      <c r="K105" s="152">
        <v>0.98705039999999977</v>
      </c>
      <c r="L105" s="165">
        <v>0.53135640000000028</v>
      </c>
      <c r="M105" s="166"/>
      <c r="P105" s="129"/>
      <c r="R105" s="130"/>
    </row>
    <row r="106" spans="1:18" x14ac:dyDescent="0.25">
      <c r="A106" s="136">
        <v>101</v>
      </c>
      <c r="B106" s="58" t="s">
        <v>132</v>
      </c>
      <c r="C106" s="53">
        <v>44.6</v>
      </c>
      <c r="D106" s="68" t="s">
        <v>330</v>
      </c>
      <c r="E106" s="92">
        <v>1.46166</v>
      </c>
      <c r="F106" s="92">
        <v>0</v>
      </c>
      <c r="G106" s="92">
        <v>0.62679419999999986</v>
      </c>
      <c r="H106" s="77">
        <v>0.52791720000000031</v>
      </c>
      <c r="I106" s="152">
        <v>0.34821899999999983</v>
      </c>
      <c r="J106" s="152">
        <v>0.30780840000000009</v>
      </c>
      <c r="K106" s="152">
        <v>0.57606599999999997</v>
      </c>
      <c r="L106" s="165">
        <v>0.7239515999999997</v>
      </c>
      <c r="M106" s="166"/>
      <c r="P106" s="129"/>
      <c r="R106" s="130"/>
    </row>
    <row r="107" spans="1:18" x14ac:dyDescent="0.25">
      <c r="A107" s="136">
        <v>102</v>
      </c>
      <c r="B107" s="58" t="s">
        <v>133</v>
      </c>
      <c r="C107" s="53">
        <v>73.099999999999994</v>
      </c>
      <c r="D107" s="68" t="s">
        <v>330</v>
      </c>
      <c r="E107" s="92">
        <v>1.2037199999999999</v>
      </c>
      <c r="F107" s="92">
        <v>0.87011760000000005</v>
      </c>
      <c r="G107" s="92">
        <v>1.0197228</v>
      </c>
      <c r="H107" s="77">
        <v>5.7606600000000147E-2</v>
      </c>
      <c r="I107" s="152">
        <v>0</v>
      </c>
      <c r="J107" s="152">
        <v>0.98619060000000025</v>
      </c>
      <c r="K107" s="152">
        <v>1.0584137999999998</v>
      </c>
      <c r="L107" s="165">
        <v>0.97415340000000006</v>
      </c>
      <c r="M107" s="166"/>
      <c r="P107" s="129"/>
      <c r="R107" s="130"/>
    </row>
    <row r="108" spans="1:18" x14ac:dyDescent="0.25">
      <c r="A108" s="136">
        <v>103</v>
      </c>
      <c r="B108" s="58" t="s">
        <v>134</v>
      </c>
      <c r="C108" s="53">
        <v>49.5</v>
      </c>
      <c r="D108" s="68" t="s">
        <v>330</v>
      </c>
      <c r="E108" s="92">
        <v>0.85980000000000001</v>
      </c>
      <c r="F108" s="92">
        <v>0.74286720000000006</v>
      </c>
      <c r="G108" s="92">
        <v>0.58638359999999978</v>
      </c>
      <c r="H108" s="77">
        <v>0.22956660000000031</v>
      </c>
      <c r="I108" s="152">
        <v>8.9419199999999699E-2</v>
      </c>
      <c r="J108" s="152">
        <v>0.1160730000000002</v>
      </c>
      <c r="K108" s="152">
        <v>0.32500440000000008</v>
      </c>
      <c r="L108" s="165">
        <v>0.36971399999999977</v>
      </c>
      <c r="M108" s="166"/>
      <c r="P108" s="129"/>
      <c r="R108" s="130"/>
    </row>
    <row r="109" spans="1:18" x14ac:dyDescent="0.25">
      <c r="A109" s="136">
        <v>104</v>
      </c>
      <c r="B109" s="58" t="s">
        <v>135</v>
      </c>
      <c r="C109" s="53">
        <v>97.7</v>
      </c>
      <c r="D109" s="68" t="s">
        <v>330</v>
      </c>
      <c r="E109" s="92">
        <v>1.9775399999999999</v>
      </c>
      <c r="F109" s="92">
        <v>1.8244955999999999</v>
      </c>
      <c r="G109" s="92">
        <v>0.65860680000000005</v>
      </c>
      <c r="H109" s="77">
        <v>1.2037200000000201E-2</v>
      </c>
      <c r="I109" s="167">
        <v>0</v>
      </c>
      <c r="J109" s="167">
        <v>0</v>
      </c>
      <c r="K109" s="167">
        <v>0</v>
      </c>
      <c r="L109" s="168">
        <v>0</v>
      </c>
      <c r="M109" s="166"/>
      <c r="N109" s="124" t="s">
        <v>377</v>
      </c>
      <c r="P109" s="129"/>
      <c r="R109" s="130"/>
    </row>
    <row r="110" spans="1:18" x14ac:dyDescent="0.25">
      <c r="A110" s="136">
        <v>105</v>
      </c>
      <c r="B110" s="58" t="s">
        <v>136</v>
      </c>
      <c r="C110" s="53">
        <v>76.400000000000006</v>
      </c>
      <c r="D110" s="68" t="s">
        <v>330</v>
      </c>
      <c r="E110" s="92">
        <v>1.2897000000000001</v>
      </c>
      <c r="F110" s="92">
        <v>1.2862608</v>
      </c>
      <c r="G110" s="92">
        <v>1.8184769999999999</v>
      </c>
      <c r="H110" s="77">
        <v>0.99994740000000026</v>
      </c>
      <c r="I110" s="152">
        <v>0.22096859999999971</v>
      </c>
      <c r="J110" s="152">
        <v>0.62679420000000008</v>
      </c>
      <c r="K110" s="152">
        <v>0</v>
      </c>
      <c r="L110" s="165">
        <v>0</v>
      </c>
      <c r="M110" s="166"/>
      <c r="P110" s="129"/>
      <c r="R110" s="130"/>
    </row>
    <row r="111" spans="1:18" x14ac:dyDescent="0.25">
      <c r="A111" s="136">
        <v>106</v>
      </c>
      <c r="B111" s="58" t="s">
        <v>137</v>
      </c>
      <c r="C111" s="53">
        <v>44.7</v>
      </c>
      <c r="D111" s="68" t="s">
        <v>330</v>
      </c>
      <c r="E111" s="92">
        <v>1.11774</v>
      </c>
      <c r="F111" s="92">
        <v>1.2028601999999999</v>
      </c>
      <c r="G111" s="92">
        <v>0.3387612000000001</v>
      </c>
      <c r="H111" s="167">
        <v>0</v>
      </c>
      <c r="I111" s="167">
        <v>0</v>
      </c>
      <c r="J111" s="167">
        <v>0</v>
      </c>
      <c r="K111" s="167">
        <v>0</v>
      </c>
      <c r="L111" s="168">
        <v>0</v>
      </c>
      <c r="M111" s="166"/>
      <c r="N111" s="124" t="s">
        <v>377</v>
      </c>
      <c r="P111" s="129"/>
      <c r="R111" s="130"/>
    </row>
    <row r="112" spans="1:18" x14ac:dyDescent="0.25">
      <c r="A112" s="136">
        <v>107</v>
      </c>
      <c r="B112" s="58" t="s">
        <v>138</v>
      </c>
      <c r="C112" s="53">
        <v>72.8</v>
      </c>
      <c r="D112" s="68" t="s">
        <v>330</v>
      </c>
      <c r="E112" s="92">
        <v>1.2037199999999999</v>
      </c>
      <c r="F112" s="92">
        <v>0.63625200000000015</v>
      </c>
      <c r="G112" s="92">
        <v>0.68869979999999975</v>
      </c>
      <c r="H112" s="77">
        <v>4.5569400000000329E-2</v>
      </c>
      <c r="I112" s="152">
        <v>6.0185999999997188E-3</v>
      </c>
      <c r="J112" s="152">
        <v>0.13068960000000013</v>
      </c>
      <c r="K112" s="152">
        <v>0.14444640000000014</v>
      </c>
      <c r="L112" s="165">
        <v>0.25965960000000005</v>
      </c>
      <c r="M112" s="166"/>
      <c r="P112" s="129"/>
      <c r="R112" s="130"/>
    </row>
    <row r="113" spans="1:18" x14ac:dyDescent="0.25">
      <c r="A113" s="136">
        <v>108</v>
      </c>
      <c r="B113" s="58" t="s">
        <v>139</v>
      </c>
      <c r="C113" s="53">
        <v>49.4</v>
      </c>
      <c r="D113" s="68" t="s">
        <v>330</v>
      </c>
      <c r="E113" s="92">
        <v>0.77382000000000006</v>
      </c>
      <c r="F113" s="92">
        <v>0.40840499999999996</v>
      </c>
      <c r="G113" s="92">
        <v>0.58294439999999992</v>
      </c>
      <c r="H113" s="77">
        <v>0.2957711999999999</v>
      </c>
      <c r="I113" s="152">
        <v>9.9736800000000084E-2</v>
      </c>
      <c r="J113" s="152">
        <v>9.4578000000000273E-2</v>
      </c>
      <c r="K113" s="152">
        <v>0.1023161999999998</v>
      </c>
      <c r="L113" s="165">
        <v>0</v>
      </c>
      <c r="M113" s="166"/>
      <c r="P113" s="129"/>
      <c r="R113" s="130"/>
    </row>
    <row r="114" spans="1:18" x14ac:dyDescent="0.25">
      <c r="A114" s="136">
        <v>109</v>
      </c>
      <c r="B114" s="58" t="s">
        <v>140</v>
      </c>
      <c r="C114" s="53">
        <v>97.4</v>
      </c>
      <c r="D114" s="68" t="s">
        <v>330</v>
      </c>
      <c r="E114" s="92">
        <v>2.06352</v>
      </c>
      <c r="F114" s="92">
        <v>2.2371995999999998</v>
      </c>
      <c r="G114" s="92">
        <v>0.66290579999999988</v>
      </c>
      <c r="H114" s="77">
        <v>8.5980000000028718E-4</v>
      </c>
      <c r="I114" s="152">
        <v>0.55801020000000001</v>
      </c>
      <c r="J114" s="152">
        <v>0</v>
      </c>
      <c r="K114" s="152">
        <v>1.3722408000000001</v>
      </c>
      <c r="L114" s="165">
        <v>1.3051764000000006</v>
      </c>
      <c r="M114" s="166"/>
      <c r="P114" s="129"/>
      <c r="R114" s="130"/>
    </row>
    <row r="115" spans="1:18" x14ac:dyDescent="0.25">
      <c r="A115" s="136">
        <v>110</v>
      </c>
      <c r="B115" s="58" t="s">
        <v>141</v>
      </c>
      <c r="C115" s="53">
        <v>77.400000000000006</v>
      </c>
      <c r="D115" s="68" t="s">
        <v>330</v>
      </c>
      <c r="E115" s="92">
        <v>1.37568</v>
      </c>
      <c r="F115" s="92">
        <v>0.87441659999999988</v>
      </c>
      <c r="G115" s="92">
        <v>1.4779962000000002</v>
      </c>
      <c r="H115" s="77">
        <v>0.35681700000000005</v>
      </c>
      <c r="I115" s="152">
        <v>0.23816459999999937</v>
      </c>
      <c r="J115" s="152">
        <v>0.32586420000000038</v>
      </c>
      <c r="K115" s="152">
        <v>0.13154939999999965</v>
      </c>
      <c r="L115" s="165">
        <v>5.2447800000000717E-2</v>
      </c>
      <c r="M115" s="166"/>
      <c r="P115" s="129"/>
      <c r="R115" s="130"/>
    </row>
    <row r="116" spans="1:18" x14ac:dyDescent="0.25">
      <c r="A116" s="136">
        <v>111</v>
      </c>
      <c r="B116" s="58" t="s">
        <v>142</v>
      </c>
      <c r="C116" s="53">
        <v>44.6</v>
      </c>
      <c r="D116" s="68" t="s">
        <v>330</v>
      </c>
      <c r="E116" s="92">
        <v>1.2037199999999999</v>
      </c>
      <c r="F116" s="92">
        <v>1.3206528</v>
      </c>
      <c r="G116" s="92">
        <v>0.48062820000000017</v>
      </c>
      <c r="H116" s="167">
        <v>0</v>
      </c>
      <c r="I116" s="167">
        <v>0</v>
      </c>
      <c r="J116" s="167">
        <v>8.5979999999990532E-4</v>
      </c>
      <c r="K116" s="167">
        <v>0</v>
      </c>
      <c r="L116" s="168">
        <v>0</v>
      </c>
      <c r="M116" s="166"/>
      <c r="N116" s="169" t="s">
        <v>378</v>
      </c>
      <c r="P116" s="129"/>
      <c r="R116" s="130"/>
    </row>
    <row r="117" spans="1:18" x14ac:dyDescent="0.25">
      <c r="A117" s="136">
        <v>112</v>
      </c>
      <c r="B117" s="58" t="s">
        <v>143</v>
      </c>
      <c r="C117" s="53">
        <v>72.8</v>
      </c>
      <c r="D117" s="68" t="s">
        <v>330</v>
      </c>
      <c r="E117" s="92">
        <v>1.7196</v>
      </c>
      <c r="F117" s="92">
        <v>2.0901738000000001</v>
      </c>
      <c r="G117" s="92">
        <v>2.2260221999999996</v>
      </c>
      <c r="H117" s="77">
        <v>1.1512722000000004</v>
      </c>
      <c r="I117" s="152">
        <v>0.92686439999999948</v>
      </c>
      <c r="J117" s="152">
        <v>1.1185998000000001</v>
      </c>
      <c r="K117" s="152">
        <v>1.4779962000000011</v>
      </c>
      <c r="L117" s="165">
        <v>1.3765397999999993</v>
      </c>
      <c r="M117" s="166"/>
      <c r="P117" s="129"/>
      <c r="R117" s="130"/>
    </row>
    <row r="118" spans="1:18" x14ac:dyDescent="0.25">
      <c r="A118" s="136">
        <v>113</v>
      </c>
      <c r="B118" s="58" t="s">
        <v>144</v>
      </c>
      <c r="C118" s="53">
        <v>48.9</v>
      </c>
      <c r="D118" s="68" t="s">
        <v>330</v>
      </c>
      <c r="E118" s="92">
        <v>0.85980000000000001</v>
      </c>
      <c r="F118" s="92">
        <v>0.87613620000000014</v>
      </c>
      <c r="G118" s="92">
        <v>0.73168979999999995</v>
      </c>
      <c r="H118" s="77">
        <v>0.25450079999999986</v>
      </c>
      <c r="I118" s="152">
        <v>0</v>
      </c>
      <c r="J118" s="152">
        <v>4.814880000000004E-2</v>
      </c>
      <c r="K118" s="152">
        <v>0.35595720000000014</v>
      </c>
      <c r="L118" s="165">
        <v>0.47804880000000005</v>
      </c>
      <c r="M118" s="166"/>
      <c r="P118" s="129"/>
      <c r="R118" s="130"/>
    </row>
    <row r="119" spans="1:18" x14ac:dyDescent="0.25">
      <c r="A119" s="136">
        <v>114</v>
      </c>
      <c r="B119" s="58" t="s">
        <v>145</v>
      </c>
      <c r="C119" s="53">
        <v>96.9</v>
      </c>
      <c r="D119" s="68" t="s">
        <v>330</v>
      </c>
      <c r="E119" s="92">
        <v>1.6336199999999999</v>
      </c>
      <c r="F119" s="92">
        <v>1.2939989999999999</v>
      </c>
      <c r="G119" s="92">
        <v>0.64141080000000006</v>
      </c>
      <c r="H119" s="77">
        <v>0.35251800000000011</v>
      </c>
      <c r="I119" s="152">
        <v>0.33274260000000039</v>
      </c>
      <c r="J119" s="152">
        <v>0.58810319999999938</v>
      </c>
      <c r="K119" s="152">
        <v>1.2905598000000003</v>
      </c>
      <c r="L119" s="165">
        <v>1.3378487999999999</v>
      </c>
      <c r="M119" s="166"/>
      <c r="P119" s="129"/>
      <c r="R119" s="130"/>
    </row>
    <row r="120" spans="1:18" x14ac:dyDescent="0.25">
      <c r="A120" s="136">
        <v>115</v>
      </c>
      <c r="B120" s="58" t="s">
        <v>146</v>
      </c>
      <c r="C120" s="53">
        <v>77.099999999999994</v>
      </c>
      <c r="D120" s="68" t="s">
        <v>330</v>
      </c>
      <c r="E120" s="92">
        <v>1.2054395999999998</v>
      </c>
      <c r="F120" s="92">
        <v>0.9251448000000001</v>
      </c>
      <c r="G120" s="92">
        <v>0.9664151999999997</v>
      </c>
      <c r="H120" s="77">
        <v>0</v>
      </c>
      <c r="I120" s="152">
        <v>0.42216180000000048</v>
      </c>
      <c r="J120" s="152">
        <v>0.41872260000000011</v>
      </c>
      <c r="K120" s="152">
        <v>0.70417619999999992</v>
      </c>
      <c r="L120" s="165">
        <v>0.79359540000000006</v>
      </c>
      <c r="M120" s="166"/>
      <c r="P120" s="129"/>
      <c r="R120" s="130"/>
    </row>
    <row r="121" spans="1:18" x14ac:dyDescent="0.25">
      <c r="A121" s="136">
        <v>116</v>
      </c>
      <c r="B121" s="58" t="s">
        <v>147</v>
      </c>
      <c r="C121" s="53">
        <v>45.3</v>
      </c>
      <c r="D121" s="68" t="s">
        <v>330</v>
      </c>
      <c r="E121" s="92">
        <v>1.3430076</v>
      </c>
      <c r="F121" s="92">
        <v>0.75404460000000018</v>
      </c>
      <c r="G121" s="92">
        <v>6.1905600000000054E-2</v>
      </c>
      <c r="H121" s="77">
        <v>1.0188629999999996</v>
      </c>
      <c r="I121" s="152">
        <v>9.715740000000038E-2</v>
      </c>
      <c r="J121" s="152">
        <v>0.87699599999999966</v>
      </c>
      <c r="K121" s="152">
        <v>1.0351992000000005</v>
      </c>
      <c r="L121" s="165">
        <v>0.4875065999999994</v>
      </c>
      <c r="M121" s="166"/>
      <c r="P121" s="129"/>
      <c r="R121" s="130"/>
    </row>
    <row r="122" spans="1:18" x14ac:dyDescent="0.25">
      <c r="A122" s="136">
        <v>117</v>
      </c>
      <c r="B122" s="58" t="s">
        <v>148</v>
      </c>
      <c r="C122" s="53">
        <v>74.099999999999994</v>
      </c>
      <c r="D122" s="68" t="s">
        <v>330</v>
      </c>
      <c r="E122" s="92">
        <v>1.4590806000000001</v>
      </c>
      <c r="F122" s="92">
        <v>1.139235</v>
      </c>
      <c r="G122" s="92">
        <v>1.1031233999999999</v>
      </c>
      <c r="H122" s="77">
        <v>0.51158099999999984</v>
      </c>
      <c r="I122" s="152">
        <v>3.7831200000000419E-2</v>
      </c>
      <c r="J122" s="152">
        <v>0.52619760000000004</v>
      </c>
      <c r="K122" s="152">
        <v>1.0257413999999996</v>
      </c>
      <c r="L122" s="165">
        <v>9.8877000000000187E-2</v>
      </c>
      <c r="M122" s="166"/>
      <c r="P122" s="129"/>
      <c r="R122" s="130"/>
    </row>
    <row r="123" spans="1:18" x14ac:dyDescent="0.25">
      <c r="A123" s="136">
        <v>118</v>
      </c>
      <c r="B123" s="58" t="s">
        <v>149</v>
      </c>
      <c r="C123" s="53">
        <v>48.8</v>
      </c>
      <c r="D123" s="68" t="s">
        <v>330</v>
      </c>
      <c r="E123" s="92">
        <v>0.74028780000000005</v>
      </c>
      <c r="F123" s="92">
        <v>0.2029128</v>
      </c>
      <c r="G123" s="92">
        <v>0.22526760000000001</v>
      </c>
      <c r="H123" s="77">
        <v>5.5027200000000047E-2</v>
      </c>
      <c r="I123" s="152">
        <v>4.2989999999999088E-3</v>
      </c>
      <c r="J123" s="152">
        <v>8.5980000000009625E-4</v>
      </c>
      <c r="K123" s="152">
        <v>1.6336199999999919E-2</v>
      </c>
      <c r="L123" s="165">
        <v>4.127040000000004E-2</v>
      </c>
      <c r="M123" s="166"/>
      <c r="P123" s="129"/>
      <c r="R123" s="130"/>
    </row>
    <row r="124" spans="1:18" x14ac:dyDescent="0.25">
      <c r="A124" s="136">
        <v>119</v>
      </c>
      <c r="B124" s="58" t="s">
        <v>150</v>
      </c>
      <c r="C124" s="53">
        <v>98.1</v>
      </c>
      <c r="D124" s="68" t="s">
        <v>330</v>
      </c>
      <c r="E124" s="92">
        <v>1.7170206000000001</v>
      </c>
      <c r="F124" s="92">
        <v>1.8649061999999996</v>
      </c>
      <c r="G124" s="92">
        <v>2.1838920000000002</v>
      </c>
      <c r="H124" s="77">
        <v>0.85034220000000071</v>
      </c>
      <c r="I124" s="152">
        <v>1.0506755999999997</v>
      </c>
      <c r="J124" s="152">
        <v>0.60529920000000059</v>
      </c>
      <c r="K124" s="152">
        <v>0.67924199999999924</v>
      </c>
      <c r="L124" s="165">
        <v>1.0928058000000007</v>
      </c>
      <c r="M124" s="166"/>
      <c r="P124" s="129"/>
      <c r="R124" s="130"/>
    </row>
    <row r="125" spans="1:18" x14ac:dyDescent="0.25">
      <c r="A125" s="136">
        <v>120</v>
      </c>
      <c r="B125" s="58" t="s">
        <v>151</v>
      </c>
      <c r="C125" s="53">
        <v>76.8</v>
      </c>
      <c r="D125" s="68" t="s">
        <v>330</v>
      </c>
      <c r="E125" s="92">
        <v>1.37568</v>
      </c>
      <c r="F125" s="92">
        <v>1.5373223999999999</v>
      </c>
      <c r="G125" s="92">
        <v>1.646517</v>
      </c>
      <c r="H125" s="77">
        <v>0.88473419999999992</v>
      </c>
      <c r="I125" s="152">
        <v>0.65946660000000035</v>
      </c>
      <c r="J125" s="152">
        <v>0.59498160000000011</v>
      </c>
      <c r="K125" s="152">
        <v>0.83916479999999927</v>
      </c>
      <c r="L125" s="165">
        <v>0.4049658000000001</v>
      </c>
      <c r="M125" s="166"/>
      <c r="P125" s="129"/>
      <c r="R125" s="130"/>
    </row>
    <row r="126" spans="1:18" x14ac:dyDescent="0.25">
      <c r="A126" s="136">
        <v>121</v>
      </c>
      <c r="B126" s="58" t="s">
        <v>152</v>
      </c>
      <c r="C126" s="53">
        <v>44.9</v>
      </c>
      <c r="D126" s="68" t="s">
        <v>330</v>
      </c>
      <c r="E126" s="92">
        <v>0.91052820000000001</v>
      </c>
      <c r="F126" s="92">
        <v>0.44967540000000011</v>
      </c>
      <c r="G126" s="92">
        <v>0.16508160000000016</v>
      </c>
      <c r="H126" s="77">
        <v>5.1587999999999662E-2</v>
      </c>
      <c r="I126" s="167">
        <v>0</v>
      </c>
      <c r="J126" s="167">
        <v>0</v>
      </c>
      <c r="K126" s="167">
        <v>0</v>
      </c>
      <c r="L126" s="168">
        <v>0</v>
      </c>
      <c r="M126" s="166"/>
      <c r="N126" s="124" t="s">
        <v>377</v>
      </c>
      <c r="P126" s="129"/>
      <c r="R126" s="130"/>
    </row>
    <row r="127" spans="1:18" x14ac:dyDescent="0.25">
      <c r="A127" s="136">
        <v>122</v>
      </c>
      <c r="B127" s="58" t="s">
        <v>153</v>
      </c>
      <c r="C127" s="53">
        <v>73.400000000000006</v>
      </c>
      <c r="D127" s="68" t="s">
        <v>330</v>
      </c>
      <c r="E127" s="92">
        <v>1.5476400000000001</v>
      </c>
      <c r="F127" s="92">
        <v>1.5270048000000001</v>
      </c>
      <c r="G127" s="92">
        <v>0.88215480000000024</v>
      </c>
      <c r="H127" s="77">
        <v>9.3718199999999988E-2</v>
      </c>
      <c r="I127" s="152">
        <v>0</v>
      </c>
      <c r="J127" s="152">
        <v>0.21838919999999962</v>
      </c>
      <c r="K127" s="152">
        <v>0.61303740000000007</v>
      </c>
      <c r="L127" s="165">
        <v>0.8107914000000005</v>
      </c>
      <c r="M127" s="166"/>
      <c r="P127" s="129"/>
      <c r="R127" s="130"/>
    </row>
    <row r="128" spans="1:18" x14ac:dyDescent="0.25">
      <c r="A128" s="136">
        <v>123</v>
      </c>
      <c r="B128" s="58" t="s">
        <v>154</v>
      </c>
      <c r="C128" s="53">
        <v>48.7</v>
      </c>
      <c r="D128" s="68" t="s">
        <v>330</v>
      </c>
      <c r="E128" s="92">
        <v>1.03176</v>
      </c>
      <c r="F128" s="92">
        <v>1.4195298000000001</v>
      </c>
      <c r="G128" s="92">
        <v>1.3799790000000003</v>
      </c>
      <c r="H128" s="77">
        <v>0.5657483999999996</v>
      </c>
      <c r="I128" s="152">
        <v>0.37917179999999984</v>
      </c>
      <c r="J128" s="152">
        <v>0.30093000000000047</v>
      </c>
      <c r="K128" s="152">
        <v>0.14014739999999945</v>
      </c>
      <c r="L128" s="165">
        <v>0.17110020000000062</v>
      </c>
      <c r="M128" s="166"/>
      <c r="P128" s="129"/>
      <c r="R128" s="130"/>
    </row>
    <row r="129" spans="1:18" x14ac:dyDescent="0.25">
      <c r="A129" s="136">
        <v>124</v>
      </c>
      <c r="B129" s="58" t="s">
        <v>155</v>
      </c>
      <c r="C129" s="53">
        <v>98</v>
      </c>
      <c r="D129" s="68" t="s">
        <v>330</v>
      </c>
      <c r="E129" s="92">
        <v>1.3670819999999999</v>
      </c>
      <c r="F129" s="92">
        <v>0.55199160000000036</v>
      </c>
      <c r="G129" s="92">
        <v>0.68182139999999936</v>
      </c>
      <c r="H129" s="77">
        <v>8.5980000000028718E-4</v>
      </c>
      <c r="I129" s="152">
        <v>1.5476399999999823E-2</v>
      </c>
      <c r="J129" s="167">
        <v>0</v>
      </c>
      <c r="K129" s="167">
        <v>0</v>
      </c>
      <c r="L129" s="168">
        <v>0</v>
      </c>
      <c r="M129" s="166"/>
      <c r="N129" s="124" t="s">
        <v>379</v>
      </c>
      <c r="P129" s="129"/>
      <c r="R129" s="130"/>
    </row>
    <row r="130" spans="1:18" x14ac:dyDescent="0.25">
      <c r="A130" s="136">
        <v>125</v>
      </c>
      <c r="B130" s="58" t="s">
        <v>156</v>
      </c>
      <c r="C130" s="53">
        <v>76.599999999999994</v>
      </c>
      <c r="D130" s="68" t="s">
        <v>330</v>
      </c>
      <c r="E130" s="92">
        <v>1.5184067999999999</v>
      </c>
      <c r="F130" s="92">
        <v>1.8425513999999998</v>
      </c>
      <c r="G130" s="92">
        <v>1.8210564000000002</v>
      </c>
      <c r="H130" s="77">
        <v>0.786717</v>
      </c>
      <c r="I130" s="152">
        <v>8.5980000000028718E-4</v>
      </c>
      <c r="J130" s="152">
        <v>0.60014040000000035</v>
      </c>
      <c r="K130" s="152">
        <v>1.1125811999999988</v>
      </c>
      <c r="L130" s="165">
        <v>1.1848044000000002</v>
      </c>
      <c r="M130" s="166"/>
      <c r="P130" s="129"/>
      <c r="R130" s="130"/>
    </row>
    <row r="131" spans="1:18" x14ac:dyDescent="0.25">
      <c r="A131" s="136">
        <v>126</v>
      </c>
      <c r="B131" s="58" t="s">
        <v>157</v>
      </c>
      <c r="C131" s="53">
        <v>44.8</v>
      </c>
      <c r="D131" s="68" t="s">
        <v>330</v>
      </c>
      <c r="E131" s="92">
        <v>1.0137042000000001</v>
      </c>
      <c r="F131" s="92">
        <v>4.127040000000004E-2</v>
      </c>
      <c r="G131" s="92">
        <v>5.9326199999999961E-2</v>
      </c>
      <c r="H131" s="77">
        <v>4.2130199999999944E-2</v>
      </c>
      <c r="I131" s="152">
        <v>0</v>
      </c>
      <c r="J131" s="152">
        <v>9.5437800000000184E-2</v>
      </c>
      <c r="K131" s="152">
        <v>0.52103879999999991</v>
      </c>
      <c r="L131" s="165">
        <v>0.2115108</v>
      </c>
      <c r="M131" s="166"/>
      <c r="P131" s="129"/>
      <c r="R131" s="130"/>
    </row>
    <row r="132" spans="1:18" x14ac:dyDescent="0.25">
      <c r="A132" s="136">
        <v>127</v>
      </c>
      <c r="B132" s="58" t="s">
        <v>158</v>
      </c>
      <c r="C132" s="53">
        <v>73.400000000000006</v>
      </c>
      <c r="D132" s="68" t="s">
        <v>331</v>
      </c>
      <c r="E132" s="92">
        <v>1.70366</v>
      </c>
      <c r="F132" s="92">
        <v>2.0992600000000001</v>
      </c>
      <c r="G132" s="92">
        <v>1.94618</v>
      </c>
      <c r="H132" s="77">
        <v>1.06382</v>
      </c>
      <c r="I132" s="152">
        <v>0.81098000000000003</v>
      </c>
      <c r="J132" s="152">
        <v>1.0165199999999999</v>
      </c>
      <c r="K132" s="152">
        <v>0.35603999999999997</v>
      </c>
      <c r="L132" s="165">
        <v>0.87203999999999993</v>
      </c>
      <c r="M132" s="166"/>
      <c r="P132" s="129"/>
      <c r="R132" s="130"/>
    </row>
    <row r="133" spans="1:18" x14ac:dyDescent="0.25">
      <c r="A133" s="136">
        <v>128</v>
      </c>
      <c r="B133" s="58" t="s">
        <v>159</v>
      </c>
      <c r="C133" s="53">
        <v>49.2</v>
      </c>
      <c r="D133" s="68" t="s">
        <v>330</v>
      </c>
      <c r="E133" s="92">
        <v>1.2037199999999999</v>
      </c>
      <c r="F133" s="92">
        <v>1.0670118000000002</v>
      </c>
      <c r="G133" s="92">
        <v>1.1899632000000002</v>
      </c>
      <c r="H133" s="77">
        <v>0.5915423999999998</v>
      </c>
      <c r="I133" s="152">
        <v>0.48492720000000006</v>
      </c>
      <c r="J133" s="152">
        <v>0.68612040000000007</v>
      </c>
      <c r="K133" s="152">
        <v>0.90622919999999951</v>
      </c>
      <c r="L133" s="165">
        <v>0.77038080000000064</v>
      </c>
      <c r="M133" s="166"/>
      <c r="P133" s="129"/>
      <c r="R133" s="130"/>
    </row>
    <row r="134" spans="1:18" x14ac:dyDescent="0.25">
      <c r="A134" s="136">
        <v>129</v>
      </c>
      <c r="B134" s="58" t="s">
        <v>160</v>
      </c>
      <c r="C134" s="53">
        <v>97.8</v>
      </c>
      <c r="D134" s="68" t="s">
        <v>331</v>
      </c>
      <c r="E134" s="92">
        <v>1.9100599999999999</v>
      </c>
      <c r="F134" s="92">
        <v>1.1128400000000001</v>
      </c>
      <c r="G134" s="92">
        <v>0.81613999999999998</v>
      </c>
      <c r="H134" s="77">
        <v>4.6440000000000002E-2</v>
      </c>
      <c r="I134" s="167">
        <v>0</v>
      </c>
      <c r="J134" s="167">
        <v>0</v>
      </c>
      <c r="K134" s="167">
        <v>0</v>
      </c>
      <c r="L134" s="168">
        <v>0</v>
      </c>
      <c r="M134" s="166"/>
      <c r="N134" s="124" t="s">
        <v>379</v>
      </c>
      <c r="P134" s="129"/>
      <c r="R134" s="130"/>
    </row>
    <row r="135" spans="1:18" x14ac:dyDescent="0.25">
      <c r="A135" s="136">
        <v>130</v>
      </c>
      <c r="B135" s="58" t="s">
        <v>161</v>
      </c>
      <c r="C135" s="53">
        <v>76.3</v>
      </c>
      <c r="D135" s="68" t="s">
        <v>330</v>
      </c>
      <c r="E135" s="92">
        <v>1.3894368000000001</v>
      </c>
      <c r="F135" s="92">
        <v>1.6585542000000002</v>
      </c>
      <c r="G135" s="92">
        <v>1.6998245999999995</v>
      </c>
      <c r="H135" s="77">
        <v>0.77038079999999998</v>
      </c>
      <c r="I135" s="152">
        <v>0.11091420000000038</v>
      </c>
      <c r="J135" s="152">
        <v>0.99908759999999996</v>
      </c>
      <c r="K135" s="152">
        <v>0.87871560000000026</v>
      </c>
      <c r="L135" s="165">
        <v>0.6646253999999997</v>
      </c>
      <c r="M135" s="166"/>
      <c r="P135" s="129"/>
      <c r="R135" s="130"/>
    </row>
    <row r="136" spans="1:18" x14ac:dyDescent="0.25">
      <c r="A136" s="136">
        <v>131</v>
      </c>
      <c r="B136" s="58" t="s">
        <v>162</v>
      </c>
      <c r="C136" s="53">
        <v>44.2</v>
      </c>
      <c r="D136" s="68" t="s">
        <v>330</v>
      </c>
      <c r="E136" s="92">
        <v>0.69729780000000008</v>
      </c>
      <c r="F136" s="92">
        <v>6.2765399999999957E-2</v>
      </c>
      <c r="G136" s="92">
        <v>0</v>
      </c>
      <c r="H136" s="77">
        <v>0</v>
      </c>
      <c r="I136" s="152">
        <v>0</v>
      </c>
      <c r="J136" s="152">
        <v>0.24934200000000004</v>
      </c>
      <c r="K136" s="152">
        <v>2.9233200000000025E-2</v>
      </c>
      <c r="L136" s="165">
        <v>0.39550799999999997</v>
      </c>
      <c r="M136" s="166"/>
      <c r="P136" s="129"/>
      <c r="R136" s="130"/>
    </row>
    <row r="137" spans="1:18" x14ac:dyDescent="0.25">
      <c r="A137" s="136">
        <v>132</v>
      </c>
      <c r="B137" s="58" t="s">
        <v>163</v>
      </c>
      <c r="C137" s="53">
        <v>73.3</v>
      </c>
      <c r="D137" s="68" t="s">
        <v>330</v>
      </c>
      <c r="E137" s="92">
        <v>0.48578700000000014</v>
      </c>
      <c r="F137" s="92">
        <v>0.68612040000000007</v>
      </c>
      <c r="G137" s="92">
        <v>0.64656959999999986</v>
      </c>
      <c r="H137" s="77">
        <v>0.14788560000000014</v>
      </c>
      <c r="I137" s="152">
        <v>0.22698719999999983</v>
      </c>
      <c r="J137" s="152">
        <v>0.17711879999999997</v>
      </c>
      <c r="K137" s="152">
        <v>0.35509740000000023</v>
      </c>
      <c r="L137" s="165">
        <v>0.48062820000000017</v>
      </c>
      <c r="M137" s="166"/>
      <c r="P137" s="129"/>
      <c r="R137" s="130"/>
    </row>
    <row r="138" spans="1:18" x14ac:dyDescent="0.25">
      <c r="A138" s="136">
        <v>133</v>
      </c>
      <c r="B138" s="58" t="s">
        <v>164</v>
      </c>
      <c r="C138" s="53">
        <v>49.5</v>
      </c>
      <c r="D138" s="68" t="s">
        <v>330</v>
      </c>
      <c r="E138" s="92">
        <v>0.9277242</v>
      </c>
      <c r="F138" s="92">
        <v>0.70417619999999992</v>
      </c>
      <c r="G138" s="92">
        <v>0.6715038000000001</v>
      </c>
      <c r="H138" s="167">
        <v>0</v>
      </c>
      <c r="I138" s="167">
        <v>0</v>
      </c>
      <c r="J138" s="167">
        <v>0</v>
      </c>
      <c r="K138" s="167">
        <v>0</v>
      </c>
      <c r="L138" s="168">
        <v>0</v>
      </c>
      <c r="M138" s="166"/>
      <c r="N138" s="124" t="s">
        <v>380</v>
      </c>
      <c r="P138" s="129"/>
      <c r="R138" s="130"/>
    </row>
    <row r="139" spans="1:18" x14ac:dyDescent="0.25">
      <c r="A139" s="136">
        <v>134</v>
      </c>
      <c r="B139" s="58" t="s">
        <v>165</v>
      </c>
      <c r="C139" s="53">
        <v>97.2</v>
      </c>
      <c r="D139" s="68" t="s">
        <v>330</v>
      </c>
      <c r="E139" s="92">
        <v>1.9775399999999999</v>
      </c>
      <c r="F139" s="92">
        <v>2.1340236000000004</v>
      </c>
      <c r="G139" s="92">
        <v>1.9070364</v>
      </c>
      <c r="H139" s="77">
        <v>0.38776979999999966</v>
      </c>
      <c r="I139" s="152">
        <v>0.83658539999999992</v>
      </c>
      <c r="J139" s="152">
        <v>0.49868400000000007</v>
      </c>
      <c r="K139" s="152">
        <v>1.0094052000000011</v>
      </c>
      <c r="L139" s="165">
        <v>1.1143007999999994</v>
      </c>
      <c r="M139" s="166"/>
      <c r="P139" s="129"/>
      <c r="R139" s="130"/>
    </row>
    <row r="140" spans="1:18" x14ac:dyDescent="0.25">
      <c r="A140" s="136">
        <v>135</v>
      </c>
      <c r="B140" s="58" t="s">
        <v>166</v>
      </c>
      <c r="C140" s="53">
        <v>76.7</v>
      </c>
      <c r="D140" s="68" t="s">
        <v>330</v>
      </c>
      <c r="E140" s="92">
        <v>1.37568</v>
      </c>
      <c r="F140" s="92">
        <v>1.4977716000000001</v>
      </c>
      <c r="G140" s="92">
        <v>1.5106685999999998</v>
      </c>
      <c r="H140" s="77">
        <v>0.8099316000000002</v>
      </c>
      <c r="I140" s="152">
        <v>0.71535359999999992</v>
      </c>
      <c r="J140" s="152">
        <v>0.91310760000000102</v>
      </c>
      <c r="K140" s="152">
        <v>1.1624495999999989</v>
      </c>
      <c r="L140" s="165">
        <v>1.1074224000000001</v>
      </c>
      <c r="M140" s="166"/>
      <c r="P140" s="129"/>
      <c r="R140" s="130"/>
    </row>
    <row r="141" spans="1:18" x14ac:dyDescent="0.25">
      <c r="A141" s="136">
        <v>136</v>
      </c>
      <c r="B141" s="58" t="s">
        <v>167</v>
      </c>
      <c r="C141" s="53">
        <v>44.4</v>
      </c>
      <c r="D141" s="68" t="s">
        <v>330</v>
      </c>
      <c r="E141" s="92">
        <v>0.64742940000000015</v>
      </c>
      <c r="F141" s="92">
        <v>0.77897879999999975</v>
      </c>
      <c r="G141" s="92">
        <v>0.88645380000000018</v>
      </c>
      <c r="H141" s="77">
        <v>0.28373400000000004</v>
      </c>
      <c r="I141" s="152">
        <v>0.37573260000000025</v>
      </c>
      <c r="J141" s="152">
        <v>0</v>
      </c>
      <c r="K141" s="152">
        <v>7.0503599999999875E-2</v>
      </c>
      <c r="L141" s="165">
        <v>0.22956659999999954</v>
      </c>
      <c r="M141" s="166"/>
      <c r="P141" s="129"/>
      <c r="R141" s="130"/>
    </row>
    <row r="142" spans="1:18" x14ac:dyDescent="0.25">
      <c r="A142" s="136">
        <v>137</v>
      </c>
      <c r="B142" s="58" t="s">
        <v>168</v>
      </c>
      <c r="C142" s="53">
        <v>71.599999999999994</v>
      </c>
      <c r="D142" s="68" t="s">
        <v>330</v>
      </c>
      <c r="E142" s="92">
        <v>1.5665555999999998</v>
      </c>
      <c r="F142" s="92">
        <v>1.5459204000000004</v>
      </c>
      <c r="G142" s="92">
        <v>1.6809089999999993</v>
      </c>
      <c r="H142" s="77">
        <v>0.64399020000000051</v>
      </c>
      <c r="I142" s="152">
        <v>9.2858399999999702E-2</v>
      </c>
      <c r="J142" s="152">
        <v>1.1779260000000009</v>
      </c>
      <c r="K142" s="152">
        <v>1.412651399999999</v>
      </c>
      <c r="L142" s="165">
        <v>0.35079839999999957</v>
      </c>
      <c r="M142" s="166"/>
      <c r="P142" s="129"/>
      <c r="R142" s="130"/>
    </row>
    <row r="143" spans="1:18" x14ac:dyDescent="0.25">
      <c r="A143" s="136">
        <v>138</v>
      </c>
      <c r="B143" s="58" t="s">
        <v>169</v>
      </c>
      <c r="C143" s="53">
        <v>49.1</v>
      </c>
      <c r="D143" s="68" t="s">
        <v>330</v>
      </c>
      <c r="E143" s="92">
        <v>0.77382000000000006</v>
      </c>
      <c r="F143" s="92">
        <v>0.27083700000000005</v>
      </c>
      <c r="G143" s="92">
        <v>0.77897879999999997</v>
      </c>
      <c r="H143" s="77">
        <v>0.47804880000000005</v>
      </c>
      <c r="I143" s="152">
        <v>0.22956659999999993</v>
      </c>
      <c r="J143" s="152">
        <v>0.11779260000000001</v>
      </c>
      <c r="K143" s="152">
        <v>0.34048079999999992</v>
      </c>
      <c r="L143" s="165">
        <v>0.3017898</v>
      </c>
      <c r="M143" s="166"/>
      <c r="P143" s="129"/>
      <c r="R143" s="130"/>
    </row>
    <row r="144" spans="1:18" x14ac:dyDescent="0.25">
      <c r="A144" s="136">
        <v>139</v>
      </c>
      <c r="B144" s="58" t="s">
        <v>170</v>
      </c>
      <c r="C144" s="53">
        <v>97.3</v>
      </c>
      <c r="D144" s="68" t="s">
        <v>330</v>
      </c>
      <c r="E144" s="92">
        <v>1.7196</v>
      </c>
      <c r="F144" s="92">
        <v>0.79359540000000006</v>
      </c>
      <c r="G144" s="92">
        <v>0</v>
      </c>
      <c r="H144" s="77">
        <v>0</v>
      </c>
      <c r="I144" s="152">
        <v>0</v>
      </c>
      <c r="J144" s="152">
        <v>0.97587299999999988</v>
      </c>
      <c r="K144" s="152">
        <v>1.0300404000000003</v>
      </c>
      <c r="L144" s="165">
        <v>0.81938939999999949</v>
      </c>
      <c r="M144" s="166"/>
      <c r="P144" s="129"/>
      <c r="R144" s="130"/>
    </row>
    <row r="145" spans="1:18" x14ac:dyDescent="0.25">
      <c r="A145" s="136">
        <v>140</v>
      </c>
      <c r="B145" s="58" t="s">
        <v>171</v>
      </c>
      <c r="C145" s="53">
        <v>77</v>
      </c>
      <c r="D145" s="68" t="s">
        <v>330</v>
      </c>
      <c r="E145" s="92">
        <v>1.7901035999999999</v>
      </c>
      <c r="F145" s="92">
        <v>1.6705914000000002</v>
      </c>
      <c r="G145" s="92">
        <v>0.12467100000000039</v>
      </c>
      <c r="H145" s="77">
        <v>2.3266187999999994</v>
      </c>
      <c r="I145" s="152">
        <v>0.86409899999999995</v>
      </c>
      <c r="J145" s="152">
        <v>0.98275140000000061</v>
      </c>
      <c r="K145" s="152">
        <v>1.4092121999999994</v>
      </c>
      <c r="L145" s="165">
        <v>1.2037200000000003</v>
      </c>
      <c r="M145" s="166"/>
      <c r="P145" s="129"/>
      <c r="R145" s="130"/>
    </row>
    <row r="146" spans="1:18" x14ac:dyDescent="0.25">
      <c r="A146" s="136">
        <v>141</v>
      </c>
      <c r="B146" s="58" t="s">
        <v>172</v>
      </c>
      <c r="C146" s="53">
        <v>44.6</v>
      </c>
      <c r="D146" s="68" t="s">
        <v>330</v>
      </c>
      <c r="E146" s="92">
        <v>1.3421478</v>
      </c>
      <c r="F146" s="92">
        <v>1.1633094000000002</v>
      </c>
      <c r="G146" s="92">
        <v>2.4917004</v>
      </c>
      <c r="H146" s="77">
        <v>0.71105459999999998</v>
      </c>
      <c r="I146" s="77">
        <v>0</v>
      </c>
      <c r="J146" s="77">
        <v>0</v>
      </c>
      <c r="K146" s="77">
        <v>0</v>
      </c>
      <c r="L146" s="171">
        <v>0</v>
      </c>
      <c r="M146" s="172"/>
      <c r="P146" s="129"/>
      <c r="R146" s="130"/>
    </row>
    <row r="147" spans="1:18" x14ac:dyDescent="0.25">
      <c r="A147" s="136">
        <v>142</v>
      </c>
      <c r="B147" s="58" t="s">
        <v>173</v>
      </c>
      <c r="C147" s="53">
        <v>72.5</v>
      </c>
      <c r="D147" s="68" t="s">
        <v>330</v>
      </c>
      <c r="E147" s="92">
        <v>1.7944026000000002</v>
      </c>
      <c r="F147" s="92">
        <v>1.7591507999999998</v>
      </c>
      <c r="G147" s="92">
        <v>1.5459204</v>
      </c>
      <c r="H147" s="77">
        <v>0.95437800000000028</v>
      </c>
      <c r="I147" s="152">
        <v>0.39120900000000008</v>
      </c>
      <c r="J147" s="152">
        <v>0.12725039999999974</v>
      </c>
      <c r="K147" s="152">
        <v>7.4802599999999775E-2</v>
      </c>
      <c r="L147" s="165">
        <v>0.22268820000000031</v>
      </c>
      <c r="M147" s="166"/>
      <c r="P147" s="129"/>
      <c r="R147" s="130"/>
    </row>
    <row r="148" spans="1:18" x14ac:dyDescent="0.25">
      <c r="A148" s="136">
        <v>143</v>
      </c>
      <c r="B148" s="58" t="s">
        <v>174</v>
      </c>
      <c r="C148" s="53">
        <v>49</v>
      </c>
      <c r="D148" s="68" t="s">
        <v>331</v>
      </c>
      <c r="E148" s="92">
        <v>1.2383999999999999</v>
      </c>
      <c r="F148" s="92">
        <v>0.75507999999999997</v>
      </c>
      <c r="G148" s="92">
        <v>0</v>
      </c>
      <c r="H148" s="77">
        <v>0</v>
      </c>
      <c r="I148" s="152">
        <v>0.21672</v>
      </c>
      <c r="J148" s="152">
        <v>0.61060000000000003</v>
      </c>
      <c r="K148" s="152">
        <v>0.85741999999999996</v>
      </c>
      <c r="L148" s="165">
        <v>0.86</v>
      </c>
      <c r="M148" s="166"/>
      <c r="P148" s="129"/>
      <c r="R148" s="130"/>
    </row>
    <row r="149" spans="1:18" x14ac:dyDescent="0.25">
      <c r="A149" s="136">
        <v>144</v>
      </c>
      <c r="B149" s="58" t="s">
        <v>175</v>
      </c>
      <c r="C149" s="53">
        <v>96.9</v>
      </c>
      <c r="D149" s="68" t="s">
        <v>330</v>
      </c>
      <c r="E149" s="92">
        <v>1.8915600000000001</v>
      </c>
      <c r="F149" s="92">
        <v>2.0368662</v>
      </c>
      <c r="G149" s="92">
        <v>1.8150377999999998</v>
      </c>
      <c r="H149" s="77">
        <v>1.0403579999999999</v>
      </c>
      <c r="I149" s="152">
        <v>0.85378139999999958</v>
      </c>
      <c r="J149" s="152">
        <v>0.73942800000000108</v>
      </c>
      <c r="K149" s="152">
        <v>1.4298474000000003</v>
      </c>
      <c r="L149" s="165">
        <v>1.704983399999999</v>
      </c>
      <c r="M149" s="166"/>
      <c r="P149" s="129"/>
      <c r="R149" s="130"/>
    </row>
    <row r="150" spans="1:18" x14ac:dyDescent="0.25">
      <c r="A150" s="136">
        <v>145</v>
      </c>
      <c r="B150" s="58" t="s">
        <v>176</v>
      </c>
      <c r="C150" s="53">
        <v>108.8</v>
      </c>
      <c r="D150" s="68" t="s">
        <v>330</v>
      </c>
      <c r="E150" s="92">
        <v>1.7144412000000002</v>
      </c>
      <c r="F150" s="92">
        <v>1.7419547999999998</v>
      </c>
      <c r="G150" s="92">
        <v>3.8433059999999997</v>
      </c>
      <c r="H150" s="77">
        <v>0</v>
      </c>
      <c r="I150" s="152">
        <v>0</v>
      </c>
      <c r="J150" s="152">
        <v>8.4260400000000651E-2</v>
      </c>
      <c r="K150" s="152">
        <v>1.3369889999999998</v>
      </c>
      <c r="L150" s="165">
        <v>1.2578873999999993</v>
      </c>
      <c r="M150" s="166"/>
      <c r="P150" s="129"/>
      <c r="R150" s="130"/>
    </row>
    <row r="151" spans="1:18" x14ac:dyDescent="0.25">
      <c r="A151" s="136">
        <v>146</v>
      </c>
      <c r="B151" s="58" t="s">
        <v>177</v>
      </c>
      <c r="C151" s="53">
        <v>43.6</v>
      </c>
      <c r="D151" s="68" t="s">
        <v>330</v>
      </c>
      <c r="E151" s="92">
        <v>1.11774</v>
      </c>
      <c r="F151" s="92">
        <v>0.99306899999999998</v>
      </c>
      <c r="G151" s="92">
        <v>0.89247239999999983</v>
      </c>
      <c r="H151" s="77">
        <v>0.37573260000000025</v>
      </c>
      <c r="I151" s="152">
        <v>0.34993859999999966</v>
      </c>
      <c r="J151" s="152">
        <v>0.7136340000000001</v>
      </c>
      <c r="K151" s="152">
        <v>1.2630462000000002</v>
      </c>
      <c r="L151" s="165">
        <v>0.85206179999999976</v>
      </c>
      <c r="M151" s="166"/>
      <c r="P151" s="129"/>
      <c r="R151" s="130"/>
    </row>
    <row r="152" spans="1:18" x14ac:dyDescent="0.25">
      <c r="A152" s="136">
        <v>147</v>
      </c>
      <c r="B152" s="58" t="s">
        <v>178</v>
      </c>
      <c r="C152" s="53">
        <v>66.099999999999994</v>
      </c>
      <c r="D152" s="68" t="s">
        <v>330</v>
      </c>
      <c r="E152" s="92">
        <v>2.49342</v>
      </c>
      <c r="F152" s="92">
        <v>2.7797334</v>
      </c>
      <c r="G152" s="92">
        <v>0.56832779999999961</v>
      </c>
      <c r="H152" s="77">
        <v>4.1330586000000009</v>
      </c>
      <c r="I152" s="152">
        <v>0</v>
      </c>
      <c r="J152" s="152">
        <v>0</v>
      </c>
      <c r="K152" s="152">
        <v>0</v>
      </c>
      <c r="L152" s="165">
        <v>0.41614319999999999</v>
      </c>
      <c r="M152" s="166"/>
      <c r="P152" s="129"/>
      <c r="R152" s="130"/>
    </row>
    <row r="153" spans="1:18" x14ac:dyDescent="0.25">
      <c r="A153" s="136">
        <v>148</v>
      </c>
      <c r="B153" s="58" t="s">
        <v>179</v>
      </c>
      <c r="C153" s="53">
        <v>107</v>
      </c>
      <c r="D153" s="68" t="s">
        <v>330</v>
      </c>
      <c r="E153" s="92">
        <v>2.4985788000000002</v>
      </c>
      <c r="F153" s="92">
        <v>1.9362695999999999</v>
      </c>
      <c r="G153" s="92">
        <v>2.3386559999999998</v>
      </c>
      <c r="H153" s="77">
        <v>0.35079840000000106</v>
      </c>
      <c r="I153" s="152">
        <v>0</v>
      </c>
      <c r="J153" s="152">
        <v>0.71105459999999998</v>
      </c>
      <c r="K153" s="152">
        <v>1.1882435999999996</v>
      </c>
      <c r="L153" s="165">
        <v>1.2647658000000002</v>
      </c>
      <c r="M153" s="166"/>
      <c r="P153" s="129"/>
      <c r="R153" s="130"/>
    </row>
    <row r="154" spans="1:18" x14ac:dyDescent="0.25">
      <c r="A154" s="136">
        <v>149</v>
      </c>
      <c r="B154" s="58" t="s">
        <v>180</v>
      </c>
      <c r="C154" s="53">
        <v>43.9</v>
      </c>
      <c r="D154" s="68" t="s">
        <v>330</v>
      </c>
      <c r="E154" s="92">
        <v>1.0902264000000002</v>
      </c>
      <c r="F154" s="92">
        <v>0.94234080000000009</v>
      </c>
      <c r="G154" s="92">
        <v>0.35079839999999995</v>
      </c>
      <c r="H154" s="77">
        <v>7.5662400000000074E-2</v>
      </c>
      <c r="I154" s="152">
        <v>0</v>
      </c>
      <c r="J154" s="152">
        <v>0</v>
      </c>
      <c r="K154" s="152">
        <v>0.10489559999999991</v>
      </c>
      <c r="L154" s="165">
        <v>0.39894719999999961</v>
      </c>
      <c r="M154" s="166"/>
      <c r="P154" s="129"/>
      <c r="R154" s="130"/>
    </row>
    <row r="155" spans="1:18" x14ac:dyDescent="0.25">
      <c r="A155" s="136">
        <v>150</v>
      </c>
      <c r="B155" s="58" t="s">
        <v>181</v>
      </c>
      <c r="C155" s="53">
        <v>65.599999999999994</v>
      </c>
      <c r="D155" s="68" t="s">
        <v>330</v>
      </c>
      <c r="E155" s="92">
        <v>1.4685383999999997</v>
      </c>
      <c r="F155" s="92">
        <v>1.6319004000000006</v>
      </c>
      <c r="G155" s="92">
        <v>1.7780663999999997</v>
      </c>
      <c r="H155" s="77">
        <v>0.58810320000000016</v>
      </c>
      <c r="I155" s="152">
        <v>0.31812600000000008</v>
      </c>
      <c r="J155" s="152">
        <v>0.1857167999999994</v>
      </c>
      <c r="K155" s="152">
        <v>1.7196000000005744E-3</v>
      </c>
      <c r="L155" s="165">
        <v>0.10919459999999905</v>
      </c>
      <c r="M155" s="166"/>
      <c r="P155" s="129"/>
      <c r="R155" s="130"/>
    </row>
    <row r="156" spans="1:18" x14ac:dyDescent="0.25">
      <c r="A156" s="136">
        <v>151</v>
      </c>
      <c r="B156" s="58" t="s">
        <v>182</v>
      </c>
      <c r="C156" s="53">
        <v>108.7</v>
      </c>
      <c r="D156" s="68" t="s">
        <v>330</v>
      </c>
      <c r="E156" s="92">
        <v>1.8631865999999999</v>
      </c>
      <c r="F156" s="92">
        <v>1.1977014000000001</v>
      </c>
      <c r="G156" s="92">
        <v>0.93116339999999942</v>
      </c>
      <c r="H156" s="77">
        <v>0.52361820000000003</v>
      </c>
      <c r="I156" s="152">
        <v>0.57606600000000074</v>
      </c>
      <c r="J156" s="167">
        <v>0</v>
      </c>
      <c r="K156" s="167">
        <v>0</v>
      </c>
      <c r="L156" s="168">
        <v>0</v>
      </c>
      <c r="M156" s="166"/>
      <c r="N156" s="169" t="s">
        <v>381</v>
      </c>
      <c r="O156" s="170"/>
      <c r="P156" s="129"/>
      <c r="R156" s="130"/>
    </row>
    <row r="157" spans="1:18" x14ac:dyDescent="0.25">
      <c r="A157" s="136">
        <v>152</v>
      </c>
      <c r="B157" s="58" t="s">
        <v>183</v>
      </c>
      <c r="C157" s="53">
        <v>43.5</v>
      </c>
      <c r="D157" s="68" t="s">
        <v>330</v>
      </c>
      <c r="E157" s="92">
        <v>0.38003160000000002</v>
      </c>
      <c r="F157" s="92">
        <v>6.1905599999999963E-2</v>
      </c>
      <c r="G157" s="92">
        <v>0.51673980000000008</v>
      </c>
      <c r="H157" s="77">
        <v>0.19689419999999988</v>
      </c>
      <c r="I157" s="152">
        <v>0.15820320000000015</v>
      </c>
      <c r="J157" s="152">
        <v>0.22440779999999991</v>
      </c>
      <c r="K157" s="152">
        <v>0.55972980000000017</v>
      </c>
      <c r="L157" s="165">
        <v>0.44537639999999984</v>
      </c>
      <c r="M157" s="166"/>
      <c r="P157" s="129"/>
      <c r="R157" s="130"/>
    </row>
    <row r="158" spans="1:18" x14ac:dyDescent="0.25">
      <c r="A158" s="136">
        <v>153</v>
      </c>
      <c r="B158" s="58" t="s">
        <v>184</v>
      </c>
      <c r="C158" s="53">
        <v>65.8</v>
      </c>
      <c r="D158" s="68" t="s">
        <v>330</v>
      </c>
      <c r="E158" s="92">
        <v>1.3524654</v>
      </c>
      <c r="F158" s="92">
        <v>1.4814353999999998</v>
      </c>
      <c r="G158" s="92">
        <v>1.7385156000000002</v>
      </c>
      <c r="H158" s="77">
        <v>0.34477979999999986</v>
      </c>
      <c r="I158" s="152">
        <v>5.1588000000001959E-3</v>
      </c>
      <c r="J158" s="152">
        <v>0.25364099999999995</v>
      </c>
      <c r="K158" s="152">
        <v>0.74716619999999978</v>
      </c>
      <c r="L158" s="165">
        <v>0.7523250000000008</v>
      </c>
      <c r="M158" s="166"/>
      <c r="P158" s="129"/>
      <c r="R158" s="130"/>
    </row>
    <row r="159" spans="1:18" x14ac:dyDescent="0.25">
      <c r="A159" s="136">
        <v>154</v>
      </c>
      <c r="B159" s="58" t="s">
        <v>185</v>
      </c>
      <c r="C159" s="53">
        <v>108.7</v>
      </c>
      <c r="D159" s="68" t="s">
        <v>330</v>
      </c>
      <c r="E159" s="92">
        <v>2.1658362000000002</v>
      </c>
      <c r="F159" s="92">
        <v>2.532111</v>
      </c>
      <c r="G159" s="92">
        <v>1.9078962000000004</v>
      </c>
      <c r="H159" s="77">
        <v>0.97415339999999928</v>
      </c>
      <c r="I159" s="152">
        <v>1.061853000000001</v>
      </c>
      <c r="J159" s="152">
        <v>0.46429199999999926</v>
      </c>
      <c r="K159" s="152">
        <v>1.6301808000000007</v>
      </c>
      <c r="L159" s="165">
        <v>1.7084226</v>
      </c>
      <c r="M159" s="166"/>
      <c r="P159" s="129"/>
      <c r="R159" s="130"/>
    </row>
    <row r="160" spans="1:18" x14ac:dyDescent="0.25">
      <c r="A160" s="136">
        <v>155</v>
      </c>
      <c r="B160" s="58" t="s">
        <v>186</v>
      </c>
      <c r="C160" s="53">
        <v>43.5</v>
      </c>
      <c r="D160" s="68" t="s">
        <v>330</v>
      </c>
      <c r="E160" s="92">
        <v>0.86151960000000016</v>
      </c>
      <c r="F160" s="92">
        <v>0.98447099999999998</v>
      </c>
      <c r="G160" s="92">
        <v>1.0008071999999997</v>
      </c>
      <c r="H160" s="77">
        <v>0.29491139999999999</v>
      </c>
      <c r="I160" s="152">
        <v>0.67666259999999989</v>
      </c>
      <c r="J160" s="152">
        <v>0.45655380000000051</v>
      </c>
      <c r="K160" s="152">
        <v>0.61217759999999977</v>
      </c>
      <c r="L160" s="165">
        <v>0.57778559999999979</v>
      </c>
      <c r="M160" s="166"/>
      <c r="P160" s="129"/>
      <c r="R160" s="130"/>
    </row>
    <row r="161" spans="1:18" x14ac:dyDescent="0.25">
      <c r="A161" s="136">
        <v>156</v>
      </c>
      <c r="B161" s="58" t="s">
        <v>187</v>
      </c>
      <c r="C161" s="53">
        <v>66.099999999999994</v>
      </c>
      <c r="D161" s="68" t="s">
        <v>330</v>
      </c>
      <c r="E161" s="92">
        <v>1.1383751999999998</v>
      </c>
      <c r="F161" s="92">
        <v>0.77983860000000005</v>
      </c>
      <c r="G161" s="92">
        <v>1.0102649999999997</v>
      </c>
      <c r="H161" s="77">
        <v>7.9101600000000452E-2</v>
      </c>
      <c r="I161" s="167">
        <v>0</v>
      </c>
      <c r="J161" s="167">
        <v>0</v>
      </c>
      <c r="K161" s="167">
        <v>0</v>
      </c>
      <c r="L161" s="168">
        <v>0</v>
      </c>
      <c r="M161" s="166"/>
      <c r="N161" s="124" t="s">
        <v>377</v>
      </c>
      <c r="P161" s="129"/>
      <c r="R161" s="130"/>
    </row>
    <row r="162" spans="1:18" x14ac:dyDescent="0.25">
      <c r="A162" s="136">
        <v>157</v>
      </c>
      <c r="B162" s="58" t="s">
        <v>188</v>
      </c>
      <c r="C162" s="53">
        <v>108.8</v>
      </c>
      <c r="D162" s="68" t="s">
        <v>330</v>
      </c>
      <c r="E162" s="92">
        <v>2.2776102000000003</v>
      </c>
      <c r="F162" s="92">
        <v>2.4366732000000004</v>
      </c>
      <c r="G162" s="92">
        <v>1.3395683999999999</v>
      </c>
      <c r="H162" s="77">
        <v>0</v>
      </c>
      <c r="I162" s="152">
        <v>0</v>
      </c>
      <c r="J162" s="152">
        <v>1.7196000000005744E-3</v>
      </c>
      <c r="K162" s="152">
        <v>0.79273559999999899</v>
      </c>
      <c r="L162" s="165">
        <v>1.4547816000000002</v>
      </c>
      <c r="M162" s="166"/>
      <c r="P162" s="129"/>
      <c r="R162" s="130"/>
    </row>
    <row r="163" spans="1:18" x14ac:dyDescent="0.25">
      <c r="A163" s="136">
        <v>158</v>
      </c>
      <c r="B163" s="58" t="s">
        <v>189</v>
      </c>
      <c r="C163" s="53">
        <v>43.1</v>
      </c>
      <c r="D163" s="68" t="s">
        <v>330</v>
      </c>
      <c r="E163" s="92">
        <v>1.1658888000000001</v>
      </c>
      <c r="F163" s="92">
        <v>0.61389720000000003</v>
      </c>
      <c r="G163" s="92">
        <v>0</v>
      </c>
      <c r="H163" s="77">
        <v>0.32242500000000002</v>
      </c>
      <c r="I163" s="152">
        <v>0.41614319999999999</v>
      </c>
      <c r="J163" s="152">
        <v>5.1587999999998134E-3</v>
      </c>
      <c r="K163" s="152">
        <v>3.7831200000000037E-2</v>
      </c>
      <c r="L163" s="165">
        <v>1.633620000000011E-2</v>
      </c>
      <c r="M163" s="166"/>
      <c r="P163" s="129"/>
      <c r="R163" s="130"/>
    </row>
    <row r="164" spans="1:18" x14ac:dyDescent="0.25">
      <c r="A164" s="136">
        <v>159</v>
      </c>
      <c r="B164" s="58" t="s">
        <v>190</v>
      </c>
      <c r="C164" s="53">
        <v>66.099999999999994</v>
      </c>
      <c r="D164" s="68" t="s">
        <v>330</v>
      </c>
      <c r="E164" s="92">
        <v>1.2871206000000002</v>
      </c>
      <c r="F164" s="92">
        <v>1.6164239999999999</v>
      </c>
      <c r="G164" s="92">
        <v>1.6972452000000002</v>
      </c>
      <c r="H164" s="77">
        <v>0.8933321999999998</v>
      </c>
      <c r="I164" s="152">
        <v>0.80219340000000061</v>
      </c>
      <c r="J164" s="152">
        <v>0.76694159999999956</v>
      </c>
      <c r="K164" s="152">
        <v>1.0730303999999995</v>
      </c>
      <c r="L164" s="165">
        <v>1.0429374000000009</v>
      </c>
      <c r="M164" s="166"/>
      <c r="P164" s="129"/>
      <c r="R164" s="130"/>
    </row>
    <row r="165" spans="1:18" x14ac:dyDescent="0.25">
      <c r="A165" s="136">
        <v>160</v>
      </c>
      <c r="B165" s="58" t="s">
        <v>191</v>
      </c>
      <c r="C165" s="53">
        <v>109.1</v>
      </c>
      <c r="D165" s="68" t="s">
        <v>330</v>
      </c>
      <c r="E165" s="92">
        <v>2.3197404000000001</v>
      </c>
      <c r="F165" s="92">
        <v>2.6137920000000001</v>
      </c>
      <c r="G165" s="92">
        <v>2.5045973999999993</v>
      </c>
      <c r="H165" s="77">
        <v>0.60271980000000047</v>
      </c>
      <c r="I165" s="152">
        <v>8.5979999999952347E-4</v>
      </c>
      <c r="J165" s="152">
        <v>0.17797860000000063</v>
      </c>
      <c r="K165" s="152">
        <v>4.2989999999991447E-3</v>
      </c>
      <c r="L165" s="165">
        <v>1.7196000000005744E-3</v>
      </c>
      <c r="M165" s="166"/>
      <c r="P165" s="129"/>
      <c r="R165" s="130"/>
    </row>
    <row r="166" spans="1:18" x14ac:dyDescent="0.25">
      <c r="A166" s="136">
        <v>161</v>
      </c>
      <c r="B166" s="58" t="s">
        <v>192</v>
      </c>
      <c r="C166" s="53">
        <v>43.1</v>
      </c>
      <c r="D166" s="68" t="s">
        <v>330</v>
      </c>
      <c r="E166" s="92">
        <v>1.0781892</v>
      </c>
      <c r="F166" s="92">
        <v>1.0738902000000001</v>
      </c>
      <c r="G166" s="92">
        <v>0.20377260000000008</v>
      </c>
      <c r="H166" s="77">
        <v>0.16680119999999996</v>
      </c>
      <c r="I166" s="152">
        <v>0</v>
      </c>
      <c r="J166" s="152">
        <v>0.40840500000000007</v>
      </c>
      <c r="K166" s="152">
        <v>0.8701175999999996</v>
      </c>
      <c r="L166" s="165">
        <v>0.8340059999999998</v>
      </c>
      <c r="M166" s="166"/>
      <c r="P166" s="129"/>
      <c r="R166" s="130"/>
    </row>
    <row r="167" spans="1:18" x14ac:dyDescent="0.25">
      <c r="A167" s="136">
        <v>162</v>
      </c>
      <c r="B167" s="58" t="s">
        <v>193</v>
      </c>
      <c r="C167" s="53">
        <v>65.8</v>
      </c>
      <c r="D167" s="68" t="s">
        <v>330</v>
      </c>
      <c r="E167" s="92">
        <v>1.5837516</v>
      </c>
      <c r="F167" s="92">
        <v>1.6078260000000002</v>
      </c>
      <c r="G167" s="92">
        <v>0.43247940000000012</v>
      </c>
      <c r="H167" s="77">
        <v>2.2354799999999828E-2</v>
      </c>
      <c r="I167" s="152">
        <v>0</v>
      </c>
      <c r="J167" s="152">
        <v>2.5794000000000979E-3</v>
      </c>
      <c r="K167" s="152">
        <v>1.3756800000000012E-2</v>
      </c>
      <c r="L167" s="165">
        <v>0.14100719999999975</v>
      </c>
      <c r="M167" s="166"/>
      <c r="P167" s="129"/>
      <c r="R167" s="130"/>
    </row>
    <row r="168" spans="1:18" x14ac:dyDescent="0.25">
      <c r="A168" s="136">
        <v>163</v>
      </c>
      <c r="B168" s="58" t="s">
        <v>194</v>
      </c>
      <c r="C168" s="53">
        <v>109.9</v>
      </c>
      <c r="D168" s="68" t="s">
        <v>330</v>
      </c>
      <c r="E168" s="92">
        <v>2.3352168</v>
      </c>
      <c r="F168" s="92">
        <v>2.4383928000000004</v>
      </c>
      <c r="G168" s="92">
        <v>2.0841552000000005</v>
      </c>
      <c r="H168" s="77">
        <v>0.10059659999999923</v>
      </c>
      <c r="I168" s="152">
        <v>0</v>
      </c>
      <c r="J168" s="152">
        <v>0</v>
      </c>
      <c r="K168" s="152">
        <v>0.51072120000000099</v>
      </c>
      <c r="L168" s="165">
        <v>0.70245659999999865</v>
      </c>
      <c r="M168" s="166"/>
      <c r="P168" s="129"/>
      <c r="R168" s="130"/>
    </row>
    <row r="169" spans="1:18" x14ac:dyDescent="0.25">
      <c r="A169" s="136">
        <v>164</v>
      </c>
      <c r="B169" s="58" t="s">
        <v>195</v>
      </c>
      <c r="C169" s="53">
        <v>43.8</v>
      </c>
      <c r="D169" s="68" t="s">
        <v>330</v>
      </c>
      <c r="E169" s="92">
        <v>0.98017200000000015</v>
      </c>
      <c r="F169" s="92">
        <v>1.0016669999999999</v>
      </c>
      <c r="G169" s="92">
        <v>1.1383751999999998</v>
      </c>
      <c r="H169" s="77">
        <v>0.44709600000000038</v>
      </c>
      <c r="I169" s="152">
        <v>6.9643799999999589E-2</v>
      </c>
      <c r="J169" s="152">
        <v>0.25879980000000014</v>
      </c>
      <c r="K169" s="152">
        <v>0.41786279999999981</v>
      </c>
      <c r="L169" s="165">
        <v>0.45999300000000015</v>
      </c>
      <c r="M169" s="166"/>
      <c r="P169" s="129"/>
      <c r="R169" s="130"/>
    </row>
    <row r="170" spans="1:18" x14ac:dyDescent="0.25">
      <c r="A170" s="136">
        <v>165</v>
      </c>
      <c r="B170" s="58" t="s">
        <v>196</v>
      </c>
      <c r="C170" s="53">
        <v>65.900000000000006</v>
      </c>
      <c r="D170" s="68" t="s">
        <v>330</v>
      </c>
      <c r="E170" s="92">
        <v>0.78499740000000007</v>
      </c>
      <c r="F170" s="92">
        <v>7.8241799999999778E-2</v>
      </c>
      <c r="G170" s="92">
        <v>0</v>
      </c>
      <c r="H170" s="77">
        <v>0</v>
      </c>
      <c r="I170" s="152">
        <v>0</v>
      </c>
      <c r="J170" s="152">
        <v>3.4392000000000029E-3</v>
      </c>
      <c r="K170" s="152">
        <v>3.4392000000000034E-2</v>
      </c>
      <c r="L170" s="165">
        <v>6.104580000000015E-2</v>
      </c>
      <c r="M170" s="166"/>
      <c r="P170" s="129"/>
      <c r="R170" s="130"/>
    </row>
    <row r="171" spans="1:18" x14ac:dyDescent="0.25">
      <c r="A171" s="136">
        <v>166</v>
      </c>
      <c r="B171" s="58" t="s">
        <v>197</v>
      </c>
      <c r="C171" s="53">
        <v>109.5</v>
      </c>
      <c r="D171" s="68" t="s">
        <v>330</v>
      </c>
      <c r="E171" s="92">
        <v>2.3266188000000003</v>
      </c>
      <c r="F171" s="92">
        <v>2.6636603999999999</v>
      </c>
      <c r="G171" s="92">
        <v>2.8098263999999999</v>
      </c>
      <c r="H171" s="77">
        <v>1.3713810000000006</v>
      </c>
      <c r="I171" s="152">
        <v>1.0386384000000002</v>
      </c>
      <c r="J171" s="152">
        <v>2.5793999999985705E-3</v>
      </c>
      <c r="K171" s="152">
        <v>1.5596772000000001</v>
      </c>
      <c r="L171" s="165">
        <v>2.1684156000000017</v>
      </c>
      <c r="M171" s="166"/>
      <c r="P171" s="129"/>
      <c r="R171" s="130"/>
    </row>
    <row r="172" spans="1:18" x14ac:dyDescent="0.25">
      <c r="A172" s="136">
        <v>167</v>
      </c>
      <c r="B172" s="58" t="s">
        <v>198</v>
      </c>
      <c r="C172" s="53">
        <v>43.1</v>
      </c>
      <c r="D172" s="68" t="s">
        <v>330</v>
      </c>
      <c r="E172" s="92">
        <v>0.74802600000000008</v>
      </c>
      <c r="F172" s="92">
        <v>0.37401300000000004</v>
      </c>
      <c r="G172" s="92">
        <v>0</v>
      </c>
      <c r="H172" s="77">
        <v>0</v>
      </c>
      <c r="I172" s="152">
        <v>0</v>
      </c>
      <c r="J172" s="152">
        <v>0.50814179999999975</v>
      </c>
      <c r="K172" s="152">
        <v>0.79961400000000016</v>
      </c>
      <c r="L172" s="165">
        <v>0.76780139999999986</v>
      </c>
      <c r="M172" s="166"/>
      <c r="P172" s="129"/>
      <c r="R172" s="130"/>
    </row>
    <row r="173" spans="1:18" x14ac:dyDescent="0.25">
      <c r="A173" s="136">
        <v>168</v>
      </c>
      <c r="B173" s="58" t="s">
        <v>199</v>
      </c>
      <c r="C173" s="53">
        <v>66</v>
      </c>
      <c r="D173" s="68" t="s">
        <v>330</v>
      </c>
      <c r="E173" s="92">
        <v>1.5321636000000001</v>
      </c>
      <c r="F173" s="92">
        <v>0.92514479999999966</v>
      </c>
      <c r="G173" s="92">
        <v>0.53565540000000023</v>
      </c>
      <c r="H173" s="77">
        <v>0.66032639999999987</v>
      </c>
      <c r="I173" s="152">
        <v>0.79617480000000018</v>
      </c>
      <c r="J173" s="152">
        <v>0.55457100000000037</v>
      </c>
      <c r="K173" s="152">
        <v>0.90021060000000053</v>
      </c>
      <c r="L173" s="165">
        <v>0.84002459999999879</v>
      </c>
      <c r="M173" s="166"/>
      <c r="P173" s="129"/>
      <c r="R173" s="130"/>
    </row>
    <row r="174" spans="1:18" x14ac:dyDescent="0.25">
      <c r="A174" s="136">
        <v>169</v>
      </c>
      <c r="B174" s="58" t="s">
        <v>200</v>
      </c>
      <c r="C174" s="53">
        <v>109.6</v>
      </c>
      <c r="D174" s="68" t="s">
        <v>330</v>
      </c>
      <c r="E174" s="92">
        <v>1.8674856000000002</v>
      </c>
      <c r="F174" s="92">
        <v>5.4167399999999762E-2</v>
      </c>
      <c r="G174" s="92">
        <v>0</v>
      </c>
      <c r="H174" s="77">
        <v>0</v>
      </c>
      <c r="I174" s="152">
        <v>3.4392000000000029E-3</v>
      </c>
      <c r="J174" s="152">
        <v>0</v>
      </c>
      <c r="K174" s="152">
        <v>1.8038604000000003</v>
      </c>
      <c r="L174" s="165">
        <v>1.6456571999999998</v>
      </c>
      <c r="M174" s="166"/>
      <c r="P174" s="129"/>
      <c r="R174" s="130"/>
    </row>
    <row r="175" spans="1:18" x14ac:dyDescent="0.25">
      <c r="A175" s="136">
        <v>170</v>
      </c>
      <c r="B175" s="58" t="s">
        <v>201</v>
      </c>
      <c r="C175" s="53">
        <v>43</v>
      </c>
      <c r="D175" s="68" t="s">
        <v>330</v>
      </c>
      <c r="E175" s="92">
        <v>1.8717846</v>
      </c>
      <c r="F175" s="92">
        <v>0.16594140000000004</v>
      </c>
      <c r="G175" s="92">
        <v>1.2819618000000002</v>
      </c>
      <c r="H175" s="77">
        <v>0.26309880000000002</v>
      </c>
      <c r="I175" s="152">
        <v>0.39378840000000015</v>
      </c>
      <c r="J175" s="152">
        <v>0.24418319999999985</v>
      </c>
      <c r="K175" s="152">
        <v>0.24418319999999985</v>
      </c>
      <c r="L175" s="165">
        <v>0.81766979999999967</v>
      </c>
      <c r="M175" s="166"/>
      <c r="P175" s="129"/>
      <c r="R175" s="130"/>
    </row>
    <row r="176" spans="1:18" x14ac:dyDescent="0.25">
      <c r="A176" s="136">
        <v>171</v>
      </c>
      <c r="B176" s="58" t="s">
        <v>202</v>
      </c>
      <c r="C176" s="53">
        <v>65.900000000000006</v>
      </c>
      <c r="D176" s="68" t="s">
        <v>330</v>
      </c>
      <c r="E176" s="92">
        <v>1.6104054000000001</v>
      </c>
      <c r="F176" s="92">
        <v>1.6404984000000002</v>
      </c>
      <c r="G176" s="92">
        <v>1.1065626</v>
      </c>
      <c r="H176" s="77">
        <v>0.84862260000000012</v>
      </c>
      <c r="I176" s="152">
        <v>0.75060539999999942</v>
      </c>
      <c r="J176" s="152">
        <v>0.87613620000000014</v>
      </c>
      <c r="K176" s="152">
        <v>1.0592735999999994</v>
      </c>
      <c r="L176" s="165">
        <v>0.71621340000000011</v>
      </c>
      <c r="M176" s="166"/>
      <c r="P176" s="129"/>
      <c r="R176" s="130"/>
    </row>
    <row r="177" spans="1:18" x14ac:dyDescent="0.25">
      <c r="A177" s="136">
        <v>172</v>
      </c>
      <c r="B177" s="58" t="s">
        <v>203</v>
      </c>
      <c r="C177" s="53">
        <v>110</v>
      </c>
      <c r="D177" s="68" t="s">
        <v>331</v>
      </c>
      <c r="E177" s="92">
        <v>2.15</v>
      </c>
      <c r="F177" s="92">
        <v>1.56778</v>
      </c>
      <c r="G177" s="92">
        <v>7.6539999999999997E-2</v>
      </c>
      <c r="H177" s="77">
        <v>0.86258000000000001</v>
      </c>
      <c r="I177" s="152">
        <v>0</v>
      </c>
      <c r="J177" s="152">
        <v>0</v>
      </c>
      <c r="K177" s="152">
        <v>0</v>
      </c>
      <c r="L177" s="165">
        <v>0.42827999999999999</v>
      </c>
      <c r="M177" s="166"/>
      <c r="P177" s="129"/>
      <c r="R177" s="130"/>
    </row>
    <row r="178" spans="1:18" x14ac:dyDescent="0.25">
      <c r="A178" s="136">
        <v>173</v>
      </c>
      <c r="B178" s="58" t="s">
        <v>204</v>
      </c>
      <c r="C178" s="53">
        <v>42.8</v>
      </c>
      <c r="D178" s="68" t="s">
        <v>331</v>
      </c>
      <c r="E178" s="92">
        <v>0.1333</v>
      </c>
      <c r="F178" s="92">
        <v>0.25800000000000001</v>
      </c>
      <c r="G178" s="92">
        <v>0.67337999999999998</v>
      </c>
      <c r="H178" s="77">
        <v>7.2239999999999999E-2</v>
      </c>
      <c r="I178" s="152">
        <v>0</v>
      </c>
      <c r="J178" s="152">
        <v>0.10406</v>
      </c>
      <c r="K178" s="152">
        <v>0.36549999999999999</v>
      </c>
      <c r="L178" s="165">
        <v>0.21414</v>
      </c>
      <c r="M178" s="166"/>
      <c r="P178" s="129"/>
      <c r="R178" s="130"/>
    </row>
    <row r="179" spans="1:18" x14ac:dyDescent="0.25">
      <c r="A179" s="136">
        <v>174</v>
      </c>
      <c r="B179" s="58" t="s">
        <v>205</v>
      </c>
      <c r="C179" s="53">
        <v>66.099999999999994</v>
      </c>
      <c r="D179" s="68" t="s">
        <v>331</v>
      </c>
      <c r="E179" s="92">
        <v>1.5583199999999999</v>
      </c>
      <c r="F179" s="92">
        <v>0.74217999999999995</v>
      </c>
      <c r="G179" s="92">
        <v>0.29153999999999997</v>
      </c>
      <c r="H179" s="77">
        <v>0</v>
      </c>
      <c r="I179" s="152">
        <v>1.72E-3</v>
      </c>
      <c r="J179" s="152">
        <v>0</v>
      </c>
      <c r="K179" s="152">
        <v>0</v>
      </c>
      <c r="L179" s="165">
        <v>0.19436</v>
      </c>
      <c r="M179" s="166"/>
      <c r="P179" s="129"/>
      <c r="R179" s="130"/>
    </row>
    <row r="180" spans="1:18" x14ac:dyDescent="0.25">
      <c r="A180" s="136">
        <v>175</v>
      </c>
      <c r="B180" s="58" t="s">
        <v>206</v>
      </c>
      <c r="C180" s="53">
        <v>109.9</v>
      </c>
      <c r="D180" s="68" t="s">
        <v>331</v>
      </c>
      <c r="E180" s="92">
        <v>2.2101999999999999</v>
      </c>
      <c r="F180" s="92">
        <v>2.1809599999999998</v>
      </c>
      <c r="G180" s="92">
        <v>2.1474199999999999</v>
      </c>
      <c r="H180" s="77">
        <v>1.1618599999999999</v>
      </c>
      <c r="I180" s="152">
        <v>0.76539999999999997</v>
      </c>
      <c r="J180" s="152">
        <v>1.0741399999999999</v>
      </c>
      <c r="K180" s="152">
        <v>1.6202399999999999</v>
      </c>
      <c r="L180" s="165">
        <v>1.4938199999999999</v>
      </c>
      <c r="M180" s="166"/>
      <c r="P180" s="129"/>
      <c r="R180" s="130"/>
    </row>
    <row r="181" spans="1:18" x14ac:dyDescent="0.25">
      <c r="A181" s="136">
        <v>176</v>
      </c>
      <c r="B181" s="58" t="s">
        <v>207</v>
      </c>
      <c r="C181" s="53">
        <v>43.1</v>
      </c>
      <c r="D181" s="68" t="s">
        <v>331</v>
      </c>
      <c r="E181" s="92">
        <v>0.59855999999999998</v>
      </c>
      <c r="F181" s="92">
        <v>8.5999999999999998E-4</v>
      </c>
      <c r="G181" s="92">
        <v>8.5999999999999998E-4</v>
      </c>
      <c r="H181" s="77">
        <v>0</v>
      </c>
      <c r="I181" s="152">
        <v>0</v>
      </c>
      <c r="J181" s="152">
        <v>0.16597999999999999</v>
      </c>
      <c r="K181" s="152">
        <v>0.22961999999999999</v>
      </c>
      <c r="L181" s="165">
        <v>0.22445999999999999</v>
      </c>
      <c r="M181" s="166"/>
      <c r="P181" s="129"/>
      <c r="R181" s="130"/>
    </row>
    <row r="182" spans="1:18" x14ac:dyDescent="0.25">
      <c r="A182" s="136">
        <v>177</v>
      </c>
      <c r="B182" s="58" t="s">
        <v>208</v>
      </c>
      <c r="C182" s="53">
        <v>65.8</v>
      </c>
      <c r="D182" s="68" t="s">
        <v>331</v>
      </c>
      <c r="E182" s="92">
        <v>1.76386</v>
      </c>
      <c r="F182" s="92">
        <v>1.59358</v>
      </c>
      <c r="G182" s="92">
        <v>2.1499999999999998E-2</v>
      </c>
      <c r="H182" s="77">
        <v>0</v>
      </c>
      <c r="I182" s="152">
        <v>0</v>
      </c>
      <c r="J182" s="167">
        <v>0</v>
      </c>
      <c r="K182" s="167">
        <v>0</v>
      </c>
      <c r="L182" s="168">
        <v>0</v>
      </c>
      <c r="M182" s="166"/>
      <c r="N182" s="124" t="s">
        <v>377</v>
      </c>
      <c r="P182" s="129"/>
      <c r="R182" s="130"/>
    </row>
    <row r="183" spans="1:18" x14ac:dyDescent="0.25">
      <c r="A183" s="136">
        <v>178</v>
      </c>
      <c r="B183" s="58" t="s">
        <v>209</v>
      </c>
      <c r="C183" s="53">
        <v>108</v>
      </c>
      <c r="D183" s="68" t="s">
        <v>331</v>
      </c>
      <c r="E183" s="92">
        <v>0.78432000000000002</v>
      </c>
      <c r="F183" s="92">
        <v>0.85914000000000001</v>
      </c>
      <c r="G183" s="92">
        <v>0.96062000000000003</v>
      </c>
      <c r="H183" s="77">
        <v>0.11352</v>
      </c>
      <c r="I183" s="152">
        <v>0.83162000000000003</v>
      </c>
      <c r="J183" s="152">
        <v>0.61317999999999995</v>
      </c>
      <c r="K183" s="152">
        <v>0.45322000000000001</v>
      </c>
      <c r="L183" s="165">
        <v>1.1128400000000001</v>
      </c>
      <c r="M183" s="166"/>
      <c r="P183" s="129"/>
      <c r="R183" s="130"/>
    </row>
    <row r="184" spans="1:18" x14ac:dyDescent="0.25">
      <c r="A184" s="136">
        <v>179</v>
      </c>
      <c r="B184" s="58" t="s">
        <v>210</v>
      </c>
      <c r="C184" s="53">
        <v>43</v>
      </c>
      <c r="D184" s="68" t="s">
        <v>331</v>
      </c>
      <c r="E184" s="92">
        <v>0.66735999999999995</v>
      </c>
      <c r="F184" s="92">
        <v>0.38528000000000001</v>
      </c>
      <c r="G184" s="92">
        <v>0.82989999999999997</v>
      </c>
      <c r="H184" s="77">
        <v>0.15737999999999999</v>
      </c>
      <c r="I184" s="152">
        <v>0.12986</v>
      </c>
      <c r="J184" s="77">
        <v>0.17199999999999999</v>
      </c>
      <c r="K184" s="77">
        <v>0.23735999999999999</v>
      </c>
      <c r="L184" s="171">
        <v>0.17285999999999999</v>
      </c>
      <c r="M184" s="166"/>
      <c r="P184" s="129"/>
      <c r="R184" s="130"/>
    </row>
    <row r="185" spans="1:18" x14ac:dyDescent="0.25">
      <c r="A185" s="136">
        <v>180</v>
      </c>
      <c r="B185" s="122" t="s">
        <v>211</v>
      </c>
      <c r="C185" s="53">
        <v>66.3</v>
      </c>
      <c r="D185" s="68" t="s">
        <v>331</v>
      </c>
      <c r="E185" s="92">
        <v>1.48952</v>
      </c>
      <c r="F185" s="92">
        <v>0.66391999999999995</v>
      </c>
      <c r="G185" s="92">
        <v>1.50844</v>
      </c>
      <c r="H185" s="77">
        <v>0.96921999999999997</v>
      </c>
      <c r="I185" s="152">
        <v>0.39216000000000001</v>
      </c>
      <c r="J185" s="167">
        <v>0</v>
      </c>
      <c r="K185" s="167">
        <v>0</v>
      </c>
      <c r="L185" s="168">
        <v>0</v>
      </c>
      <c r="M185" s="166"/>
      <c r="N185" s="169" t="s">
        <v>381</v>
      </c>
      <c r="P185" s="129"/>
      <c r="R185" s="130"/>
    </row>
    <row r="186" spans="1:18" x14ac:dyDescent="0.25">
      <c r="A186" s="136">
        <v>181</v>
      </c>
      <c r="B186" s="58" t="s">
        <v>212</v>
      </c>
      <c r="C186" s="53">
        <v>110.9</v>
      </c>
      <c r="D186" s="68" t="s">
        <v>331</v>
      </c>
      <c r="E186" s="92">
        <v>2.3134000000000001</v>
      </c>
      <c r="F186" s="92">
        <v>2.3435000000000001</v>
      </c>
      <c r="G186" s="92">
        <v>1.3527799999999999</v>
      </c>
      <c r="H186" s="77">
        <v>0.51514000000000004</v>
      </c>
      <c r="I186" s="152">
        <v>1.02942</v>
      </c>
      <c r="J186" s="167">
        <v>0</v>
      </c>
      <c r="K186" s="167">
        <v>0</v>
      </c>
      <c r="L186" s="168">
        <v>0</v>
      </c>
      <c r="M186" s="166"/>
      <c r="N186" s="124" t="s">
        <v>377</v>
      </c>
      <c r="P186" s="129"/>
      <c r="R186" s="130"/>
    </row>
    <row r="187" spans="1:18" x14ac:dyDescent="0.25">
      <c r="A187" s="136">
        <v>182</v>
      </c>
      <c r="B187" s="58" t="s">
        <v>213</v>
      </c>
      <c r="C187" s="53">
        <v>42.6</v>
      </c>
      <c r="D187" s="68" t="s">
        <v>331</v>
      </c>
      <c r="E187" s="92">
        <v>1.06898</v>
      </c>
      <c r="F187" s="92">
        <v>1.1016600000000001</v>
      </c>
      <c r="G187" s="92">
        <v>0.45235999999999998</v>
      </c>
      <c r="H187" s="77">
        <v>3.8699999999999998E-2</v>
      </c>
      <c r="I187" s="152">
        <v>0.11008</v>
      </c>
      <c r="J187" s="152">
        <v>0.50653999999999999</v>
      </c>
      <c r="K187" s="152">
        <v>0.82645999999999997</v>
      </c>
      <c r="L187" s="165">
        <v>0.80581999999999998</v>
      </c>
      <c r="M187" s="166"/>
      <c r="P187" s="129"/>
      <c r="R187" s="130"/>
    </row>
    <row r="188" spans="1:18" x14ac:dyDescent="0.25">
      <c r="A188" s="136">
        <v>183</v>
      </c>
      <c r="B188" s="58" t="s">
        <v>214</v>
      </c>
      <c r="C188" s="53">
        <v>65.3</v>
      </c>
      <c r="D188" s="68" t="s">
        <v>331</v>
      </c>
      <c r="E188" s="92">
        <v>1.21174</v>
      </c>
      <c r="F188" s="92">
        <v>1.0027599999999999</v>
      </c>
      <c r="G188" s="92">
        <v>1.4525399999999999</v>
      </c>
      <c r="H188" s="77">
        <v>0.77485999999999999</v>
      </c>
      <c r="I188" s="152">
        <v>0.6966</v>
      </c>
      <c r="J188" s="152">
        <v>0.41968</v>
      </c>
      <c r="K188" s="152">
        <v>0.80840000000000001</v>
      </c>
      <c r="L188" s="165">
        <v>0.95804</v>
      </c>
      <c r="M188" s="166"/>
      <c r="P188" s="129"/>
      <c r="R188" s="130"/>
    </row>
    <row r="189" spans="1:18" x14ac:dyDescent="0.25">
      <c r="A189" s="136">
        <v>184</v>
      </c>
      <c r="B189" s="58" t="s">
        <v>215</v>
      </c>
      <c r="C189" s="53">
        <v>110</v>
      </c>
      <c r="D189" s="68" t="s">
        <v>331</v>
      </c>
      <c r="E189" s="92">
        <v>2.1715</v>
      </c>
      <c r="F189" s="92">
        <v>2.3185599999999997</v>
      </c>
      <c r="G189" s="92">
        <v>2.5180799999999999</v>
      </c>
      <c r="H189" s="77">
        <v>1.3802999999999999</v>
      </c>
      <c r="I189" s="152">
        <v>1.2100199999999999</v>
      </c>
      <c r="J189" s="152">
        <v>1.5875599999999999</v>
      </c>
      <c r="K189" s="152">
        <v>2.2136399999999998</v>
      </c>
      <c r="L189" s="165">
        <v>1.73376</v>
      </c>
      <c r="M189" s="166"/>
      <c r="P189" s="129"/>
      <c r="R189" s="130"/>
    </row>
    <row r="190" spans="1:18" x14ac:dyDescent="0.25">
      <c r="A190" s="136">
        <v>185</v>
      </c>
      <c r="B190" s="58" t="s">
        <v>216</v>
      </c>
      <c r="C190" s="53">
        <v>42.6</v>
      </c>
      <c r="D190" s="68" t="s">
        <v>331</v>
      </c>
      <c r="E190" s="92">
        <v>1.0027599999999999</v>
      </c>
      <c r="F190" s="92">
        <v>0.20554</v>
      </c>
      <c r="G190" s="92">
        <v>0.55986000000000002</v>
      </c>
      <c r="H190" s="77">
        <v>0.45063999999999999</v>
      </c>
      <c r="I190" s="152">
        <v>0.49879999999999997</v>
      </c>
      <c r="J190" s="152">
        <v>0.34314</v>
      </c>
      <c r="K190" s="152">
        <v>0.64156000000000002</v>
      </c>
      <c r="L190" s="165">
        <v>0.66908000000000001</v>
      </c>
      <c r="M190" s="166"/>
      <c r="P190" s="129"/>
      <c r="R190" s="130"/>
    </row>
    <row r="191" spans="1:18" x14ac:dyDescent="0.25">
      <c r="A191" s="136">
        <v>186</v>
      </c>
      <c r="B191" s="58" t="s">
        <v>217</v>
      </c>
      <c r="C191" s="53">
        <v>65.3</v>
      </c>
      <c r="D191" s="68" t="s">
        <v>331</v>
      </c>
      <c r="E191" s="92">
        <v>1.4662999999999999</v>
      </c>
      <c r="F191" s="92">
        <v>1.2005600000000001</v>
      </c>
      <c r="G191" s="92">
        <v>1.4748999999999999</v>
      </c>
      <c r="H191" s="77">
        <v>0.50568000000000002</v>
      </c>
      <c r="I191" s="152">
        <v>0.49879999999999997</v>
      </c>
      <c r="J191" s="152">
        <v>1.0423199999999999</v>
      </c>
      <c r="K191" s="152">
        <v>1.0904799999999999</v>
      </c>
      <c r="L191" s="165">
        <v>0.92364000000000002</v>
      </c>
      <c r="M191" s="166"/>
      <c r="P191" s="129"/>
      <c r="R191" s="130"/>
    </row>
    <row r="192" spans="1:18" x14ac:dyDescent="0.25">
      <c r="A192" s="136">
        <v>187</v>
      </c>
      <c r="B192" s="58" t="s">
        <v>218</v>
      </c>
      <c r="C192" s="53">
        <v>109.9</v>
      </c>
      <c r="D192" s="68" t="s">
        <v>331</v>
      </c>
      <c r="E192" s="92">
        <v>1.6228199999999999</v>
      </c>
      <c r="F192" s="92">
        <v>1.66754</v>
      </c>
      <c r="G192" s="92">
        <v>2.3220000000000001</v>
      </c>
      <c r="H192" s="77">
        <v>1.1781999999999999</v>
      </c>
      <c r="I192" s="152">
        <v>0.92879999999999996</v>
      </c>
      <c r="J192" s="152">
        <v>1.1824999999999999</v>
      </c>
      <c r="K192" s="152">
        <v>1.7672999999999999</v>
      </c>
      <c r="L192" s="165">
        <v>1.64432</v>
      </c>
      <c r="M192" s="166"/>
      <c r="P192" s="129"/>
      <c r="R192" s="130"/>
    </row>
    <row r="193" spans="1:18" x14ac:dyDescent="0.25">
      <c r="A193" s="136">
        <v>188</v>
      </c>
      <c r="B193" s="58" t="s">
        <v>219</v>
      </c>
      <c r="C193" s="53">
        <v>42.8</v>
      </c>
      <c r="D193" s="68" t="s">
        <v>331</v>
      </c>
      <c r="E193" s="92">
        <v>1.08962</v>
      </c>
      <c r="F193" s="92">
        <v>0.91245999999999994</v>
      </c>
      <c r="G193" s="92">
        <v>0.59082000000000001</v>
      </c>
      <c r="H193" s="77">
        <v>0.26316000000000001</v>
      </c>
      <c r="I193" s="152">
        <v>3.7839999999999999E-2</v>
      </c>
      <c r="J193" s="152">
        <v>0.56415999999999999</v>
      </c>
      <c r="K193" s="152">
        <v>1.0363</v>
      </c>
      <c r="L193" s="165">
        <v>0.93567999999999996</v>
      </c>
      <c r="M193" s="166"/>
      <c r="P193" s="129"/>
      <c r="R193" s="130"/>
    </row>
    <row r="194" spans="1:18" x14ac:dyDescent="0.25">
      <c r="A194" s="136">
        <v>189</v>
      </c>
      <c r="B194" s="58" t="s">
        <v>220</v>
      </c>
      <c r="C194" s="53">
        <v>65.5</v>
      </c>
      <c r="D194" s="68" t="s">
        <v>331</v>
      </c>
      <c r="E194" s="92">
        <v>1.14466</v>
      </c>
      <c r="F194" s="92">
        <v>0.46698000000000001</v>
      </c>
      <c r="G194" s="92">
        <v>0.67854000000000003</v>
      </c>
      <c r="H194" s="77">
        <v>0.19608</v>
      </c>
      <c r="I194" s="152">
        <v>0</v>
      </c>
      <c r="J194" s="152">
        <v>2.3220000000000001E-2</v>
      </c>
      <c r="K194" s="152">
        <v>2.0639999999999999E-2</v>
      </c>
      <c r="L194" s="165">
        <v>5.6759999999999998E-2</v>
      </c>
      <c r="M194" s="166"/>
      <c r="P194" s="129"/>
      <c r="R194" s="130"/>
    </row>
    <row r="195" spans="1:18" x14ac:dyDescent="0.25">
      <c r="A195" s="136">
        <v>190</v>
      </c>
      <c r="B195" s="60" t="s">
        <v>221</v>
      </c>
      <c r="C195" s="53">
        <v>109.5</v>
      </c>
      <c r="D195" s="68" t="s">
        <v>331</v>
      </c>
      <c r="E195" s="92">
        <v>2.5903199999999997</v>
      </c>
      <c r="F195" s="92">
        <v>1.81288</v>
      </c>
      <c r="G195" s="92">
        <v>1.3665399999999999</v>
      </c>
      <c r="H195" s="77">
        <v>0.40936</v>
      </c>
      <c r="I195" s="152">
        <v>0.30787999999999999</v>
      </c>
      <c r="J195" s="152">
        <v>0.27261999999999997</v>
      </c>
      <c r="K195" s="152">
        <v>0.35518</v>
      </c>
      <c r="L195" s="165">
        <v>0.30959999999999999</v>
      </c>
      <c r="M195" s="166"/>
      <c r="P195" s="129"/>
      <c r="R195" s="130"/>
    </row>
    <row r="196" spans="1:18" x14ac:dyDescent="0.25">
      <c r="A196" s="136">
        <v>191</v>
      </c>
      <c r="B196" s="58" t="s">
        <v>222</v>
      </c>
      <c r="C196" s="53">
        <v>43</v>
      </c>
      <c r="D196" s="68" t="s">
        <v>331</v>
      </c>
      <c r="E196" s="92">
        <v>1.1136999999999999</v>
      </c>
      <c r="F196" s="92">
        <v>0.79635999999999996</v>
      </c>
      <c r="G196" s="92">
        <v>1.4585599999999999</v>
      </c>
      <c r="H196" s="77">
        <v>0.83763999999999994</v>
      </c>
      <c r="I196" s="152">
        <v>0.28895999999999999</v>
      </c>
      <c r="J196" s="167">
        <v>0</v>
      </c>
      <c r="K196" s="167">
        <v>0</v>
      </c>
      <c r="L196" s="168">
        <v>0</v>
      </c>
      <c r="M196" s="166"/>
      <c r="N196" s="124" t="s">
        <v>382</v>
      </c>
      <c r="P196" s="129"/>
      <c r="R196" s="130"/>
    </row>
    <row r="197" spans="1:18" x14ac:dyDescent="0.25">
      <c r="A197" s="136">
        <v>192</v>
      </c>
      <c r="B197" s="58" t="s">
        <v>223</v>
      </c>
      <c r="C197" s="53">
        <v>65.3</v>
      </c>
      <c r="D197" s="68" t="s">
        <v>331</v>
      </c>
      <c r="E197" s="92">
        <v>1.5643400000000001</v>
      </c>
      <c r="F197" s="92">
        <v>1.25474</v>
      </c>
      <c r="G197" s="92">
        <v>1.8748</v>
      </c>
      <c r="H197" s="77">
        <v>1.1008</v>
      </c>
      <c r="I197" s="152">
        <v>0.39817999999999998</v>
      </c>
      <c r="J197" s="152">
        <v>5.3319999999999999E-2</v>
      </c>
      <c r="K197" s="152">
        <v>0.49793999999999999</v>
      </c>
      <c r="L197" s="165">
        <v>0.49879999999999997</v>
      </c>
      <c r="M197" s="166"/>
      <c r="P197" s="129"/>
      <c r="R197" s="130"/>
    </row>
    <row r="198" spans="1:18" x14ac:dyDescent="0.25">
      <c r="A198" s="136">
        <v>196</v>
      </c>
      <c r="B198" s="58" t="s">
        <v>224</v>
      </c>
      <c r="C198" s="53">
        <v>52.8</v>
      </c>
      <c r="D198" s="68" t="s">
        <v>330</v>
      </c>
      <c r="E198" s="92">
        <v>1.46166</v>
      </c>
      <c r="F198" s="92">
        <v>1.4307071999999998</v>
      </c>
      <c r="G198" s="92">
        <v>0.85378140000000025</v>
      </c>
      <c r="H198" s="77">
        <v>5.1587999999999662E-2</v>
      </c>
      <c r="I198" s="152">
        <v>0</v>
      </c>
      <c r="J198" s="152">
        <v>0.18313740000000006</v>
      </c>
      <c r="K198" s="152">
        <v>0.50212320000000044</v>
      </c>
      <c r="L198" s="165">
        <v>0.43935779999999935</v>
      </c>
      <c r="M198" s="166"/>
      <c r="P198" s="129"/>
      <c r="R198" s="130"/>
    </row>
    <row r="199" spans="1:18" x14ac:dyDescent="0.25">
      <c r="A199" s="136">
        <v>197</v>
      </c>
      <c r="B199" s="58" t="s">
        <v>225</v>
      </c>
      <c r="C199" s="53">
        <v>51.2</v>
      </c>
      <c r="D199" s="68" t="s">
        <v>330</v>
      </c>
      <c r="E199" s="92">
        <v>1.11774</v>
      </c>
      <c r="F199" s="92">
        <v>0.92600459999999973</v>
      </c>
      <c r="G199" s="92">
        <v>1.1813652000000001</v>
      </c>
      <c r="H199" s="77">
        <v>0.35337780000000002</v>
      </c>
      <c r="I199" s="152">
        <v>0</v>
      </c>
      <c r="J199" s="152">
        <v>0.65344799999999981</v>
      </c>
      <c r="K199" s="152">
        <v>0.92772420000000055</v>
      </c>
      <c r="L199" s="165">
        <v>0.40840499999999968</v>
      </c>
      <c r="M199" s="166"/>
      <c r="P199" s="129"/>
      <c r="R199" s="130"/>
    </row>
    <row r="200" spans="1:18" x14ac:dyDescent="0.25">
      <c r="A200" s="136">
        <v>198</v>
      </c>
      <c r="B200" s="58" t="s">
        <v>226</v>
      </c>
      <c r="C200" s="53">
        <v>113.6</v>
      </c>
      <c r="D200" s="68" t="s">
        <v>330</v>
      </c>
      <c r="E200" s="92">
        <v>3.6971400000000001</v>
      </c>
      <c r="F200" s="92">
        <v>4.1167223999999996</v>
      </c>
      <c r="G200" s="92">
        <v>3.3257064000000005</v>
      </c>
      <c r="H200" s="77">
        <v>1.676610000000001</v>
      </c>
      <c r="I200" s="152">
        <v>0.84948239999999964</v>
      </c>
      <c r="J200" s="152">
        <v>0.85636080000000037</v>
      </c>
      <c r="K200" s="152">
        <v>2.0996316000000004</v>
      </c>
      <c r="L200" s="165">
        <v>2.3584313999999988</v>
      </c>
      <c r="M200" s="166"/>
      <c r="P200" s="129"/>
      <c r="R200" s="130"/>
    </row>
    <row r="201" spans="1:18" x14ac:dyDescent="0.25">
      <c r="A201" s="136">
        <v>199</v>
      </c>
      <c r="B201" s="58" t="s">
        <v>227</v>
      </c>
      <c r="C201" s="53">
        <v>106.7</v>
      </c>
      <c r="D201" s="68" t="s">
        <v>330</v>
      </c>
      <c r="E201" s="92">
        <v>2.1495000000000002</v>
      </c>
      <c r="F201" s="92">
        <v>2.4917003999999996</v>
      </c>
      <c r="G201" s="92">
        <v>2.6765573999999996</v>
      </c>
      <c r="H201" s="77">
        <v>1.5201264000000005</v>
      </c>
      <c r="I201" s="152">
        <v>1.2286542000000003</v>
      </c>
      <c r="J201" s="152">
        <v>1.5596772000000001</v>
      </c>
      <c r="K201" s="152">
        <v>2.0170908000000001</v>
      </c>
      <c r="L201" s="165">
        <v>1.841691600000001</v>
      </c>
      <c r="M201" s="166"/>
      <c r="P201" s="129"/>
      <c r="R201" s="130"/>
    </row>
    <row r="202" spans="1:18" x14ac:dyDescent="0.25">
      <c r="A202" s="136">
        <v>200</v>
      </c>
      <c r="B202" s="58" t="s">
        <v>228</v>
      </c>
      <c r="C202" s="53">
        <v>92.7</v>
      </c>
      <c r="D202" s="68" t="s">
        <v>330</v>
      </c>
      <c r="E202" s="92">
        <v>1.8915600000000001</v>
      </c>
      <c r="F202" s="92">
        <v>1.6628532000000003</v>
      </c>
      <c r="G202" s="92">
        <v>0</v>
      </c>
      <c r="H202" s="77">
        <v>0</v>
      </c>
      <c r="I202" s="152">
        <v>0</v>
      </c>
      <c r="J202" s="152">
        <v>0</v>
      </c>
      <c r="K202" s="152">
        <v>0.55886999999999953</v>
      </c>
      <c r="L202" s="165">
        <v>0.92170560000000001</v>
      </c>
      <c r="M202" s="166"/>
      <c r="P202" s="129"/>
      <c r="R202" s="130"/>
    </row>
    <row r="203" spans="1:18" x14ac:dyDescent="0.25">
      <c r="A203" s="136">
        <v>201</v>
      </c>
      <c r="B203" s="58" t="s">
        <v>229</v>
      </c>
      <c r="C203" s="53">
        <v>81.8</v>
      </c>
      <c r="D203" s="68" t="s">
        <v>330</v>
      </c>
      <c r="E203" s="92">
        <v>1.8915600000000001</v>
      </c>
      <c r="F203" s="92">
        <v>1.5330234</v>
      </c>
      <c r="G203" s="92">
        <v>1.6207230000000001</v>
      </c>
      <c r="H203" s="77">
        <v>0.73856820000000001</v>
      </c>
      <c r="I203" s="152">
        <v>0.39120900000000008</v>
      </c>
      <c r="J203" s="152">
        <v>0.50986140000000002</v>
      </c>
      <c r="K203" s="152">
        <v>1.4221092</v>
      </c>
      <c r="L203" s="165">
        <v>1.4625198000000004</v>
      </c>
      <c r="M203" s="166"/>
      <c r="P203" s="129"/>
      <c r="R203" s="130"/>
    </row>
    <row r="204" spans="1:18" x14ac:dyDescent="0.25">
      <c r="A204" s="136">
        <v>202</v>
      </c>
      <c r="B204" s="58" t="s">
        <v>230</v>
      </c>
      <c r="C204" s="53">
        <v>52.3</v>
      </c>
      <c r="D204" s="68" t="s">
        <v>330</v>
      </c>
      <c r="E204" s="92">
        <v>0.94578000000000007</v>
      </c>
      <c r="F204" s="92">
        <v>0.33360239999999991</v>
      </c>
      <c r="G204" s="92">
        <v>0.27599579999999996</v>
      </c>
      <c r="H204" s="77">
        <v>4.041060000000013E-2</v>
      </c>
      <c r="I204" s="152">
        <v>4.2989999999999088E-3</v>
      </c>
      <c r="J204" s="152">
        <v>4.0410599999999942E-2</v>
      </c>
      <c r="K204" s="152">
        <v>0.16336199999999995</v>
      </c>
      <c r="L204" s="165">
        <v>0.25192140000000013</v>
      </c>
      <c r="M204" s="166"/>
      <c r="P204" s="129"/>
      <c r="R204" s="130"/>
    </row>
    <row r="205" spans="1:18" x14ac:dyDescent="0.25">
      <c r="A205" s="136">
        <v>203</v>
      </c>
      <c r="B205" s="58" t="s">
        <v>231</v>
      </c>
      <c r="C205" s="53">
        <v>51.3</v>
      </c>
      <c r="D205" s="68" t="s">
        <v>330</v>
      </c>
      <c r="E205" s="92">
        <v>1.2037199999999999</v>
      </c>
      <c r="F205" s="92">
        <v>1.2759431999999999</v>
      </c>
      <c r="G205" s="92">
        <v>0.53135639999999995</v>
      </c>
      <c r="H205" s="77">
        <v>0.61819620000000031</v>
      </c>
      <c r="I205" s="152">
        <v>0.53651519999999975</v>
      </c>
      <c r="J205" s="152">
        <v>0.38089140000000044</v>
      </c>
      <c r="K205" s="152">
        <v>0.45655379999999973</v>
      </c>
      <c r="L205" s="165">
        <v>0.50298299999999996</v>
      </c>
      <c r="M205" s="166"/>
      <c r="P205" s="129"/>
      <c r="R205" s="130"/>
    </row>
    <row r="206" spans="1:18" x14ac:dyDescent="0.25">
      <c r="A206" s="136">
        <v>204</v>
      </c>
      <c r="B206" s="58" t="s">
        <v>232</v>
      </c>
      <c r="C206" s="53">
        <v>113.7</v>
      </c>
      <c r="D206" s="68" t="s">
        <v>330</v>
      </c>
      <c r="E206" s="92">
        <v>4.3849799999999997</v>
      </c>
      <c r="F206" s="92">
        <v>3.3953501999999998</v>
      </c>
      <c r="G206" s="92">
        <v>3.6859626000000008</v>
      </c>
      <c r="H206" s="77">
        <v>2.1262853999999991</v>
      </c>
      <c r="I206" s="152">
        <v>1.7024040000000018</v>
      </c>
      <c r="J206" s="152">
        <v>1.9190735999999995</v>
      </c>
      <c r="K206" s="152">
        <v>2.1589577999999991</v>
      </c>
      <c r="L206" s="165">
        <v>2.0136515999999989</v>
      </c>
      <c r="M206" s="166"/>
      <c r="P206" s="129"/>
      <c r="R206" s="130"/>
    </row>
    <row r="207" spans="1:18" x14ac:dyDescent="0.25">
      <c r="A207" s="136">
        <v>205</v>
      </c>
      <c r="B207" s="58" t="s">
        <v>233</v>
      </c>
      <c r="C207" s="53">
        <v>107</v>
      </c>
      <c r="D207" s="68" t="s">
        <v>330</v>
      </c>
      <c r="E207" s="92">
        <v>2.06352</v>
      </c>
      <c r="F207" s="92">
        <v>1.5760133999999999</v>
      </c>
      <c r="G207" s="92">
        <v>1.8227760000000002</v>
      </c>
      <c r="H207" s="77">
        <v>0.66806460000000012</v>
      </c>
      <c r="I207" s="152">
        <v>0.54167399999999988</v>
      </c>
      <c r="J207" s="152">
        <v>0.25321110000000097</v>
      </c>
      <c r="K207" s="152">
        <v>0.36928409999999923</v>
      </c>
      <c r="L207" s="165">
        <v>0.38862959999999996</v>
      </c>
      <c r="M207" s="166"/>
      <c r="P207" s="129"/>
      <c r="R207" s="130"/>
    </row>
    <row r="208" spans="1:18" x14ac:dyDescent="0.25">
      <c r="A208" s="136">
        <v>206</v>
      </c>
      <c r="B208" s="58" t="s">
        <v>234</v>
      </c>
      <c r="C208" s="53">
        <v>92.7</v>
      </c>
      <c r="D208" s="68" t="s">
        <v>330</v>
      </c>
      <c r="E208" s="92">
        <v>2.75136</v>
      </c>
      <c r="F208" s="92">
        <v>1.8631865999999999</v>
      </c>
      <c r="G208" s="92">
        <v>2.1271452000000002</v>
      </c>
      <c r="H208" s="77">
        <v>0.49868399999999929</v>
      </c>
      <c r="I208" s="152">
        <v>0.19173540000000064</v>
      </c>
      <c r="J208" s="152">
        <v>0.77124060000000016</v>
      </c>
      <c r="K208" s="152">
        <v>1.1100018000000003</v>
      </c>
      <c r="L208" s="165">
        <v>1.0266011999999991</v>
      </c>
      <c r="M208" s="166"/>
      <c r="P208" s="129"/>
      <c r="R208" s="130"/>
    </row>
    <row r="209" spans="1:18" x14ac:dyDescent="0.25">
      <c r="A209" s="136">
        <v>207</v>
      </c>
      <c r="B209" s="58" t="s">
        <v>235</v>
      </c>
      <c r="C209" s="53">
        <v>81</v>
      </c>
      <c r="D209" s="68" t="s">
        <v>330</v>
      </c>
      <c r="E209" s="92">
        <v>1.8055800000000002</v>
      </c>
      <c r="F209" s="92">
        <v>1.6619934000000003</v>
      </c>
      <c r="G209" s="92">
        <v>1.4539217999999998</v>
      </c>
      <c r="H209" s="77">
        <v>0.56746800000000008</v>
      </c>
      <c r="I209" s="152">
        <v>0.42904019999999971</v>
      </c>
      <c r="J209" s="152">
        <v>0</v>
      </c>
      <c r="K209" s="152">
        <v>0.20377260000000008</v>
      </c>
      <c r="L209" s="165">
        <v>0.69643799999999967</v>
      </c>
      <c r="M209" s="166"/>
      <c r="P209" s="129"/>
      <c r="R209" s="130"/>
    </row>
    <row r="210" spans="1:18" x14ac:dyDescent="0.25">
      <c r="A210" s="136">
        <v>208</v>
      </c>
      <c r="B210" s="58" t="s">
        <v>236</v>
      </c>
      <c r="C210" s="53">
        <v>53.2</v>
      </c>
      <c r="D210" s="68" t="s">
        <v>330</v>
      </c>
      <c r="E210" s="92">
        <v>1.37568</v>
      </c>
      <c r="F210" s="92">
        <v>1.324092</v>
      </c>
      <c r="G210" s="92">
        <v>1.37568</v>
      </c>
      <c r="H210" s="77">
        <v>0.60873840000000012</v>
      </c>
      <c r="I210" s="152">
        <v>0.54769259999999964</v>
      </c>
      <c r="J210" s="152">
        <v>0.21495</v>
      </c>
      <c r="K210" s="152">
        <v>0.20205300000000029</v>
      </c>
      <c r="L210" s="165">
        <v>0.19087559999999959</v>
      </c>
      <c r="M210" s="166"/>
      <c r="P210" s="129"/>
      <c r="R210" s="130"/>
    </row>
    <row r="211" spans="1:18" x14ac:dyDescent="0.25">
      <c r="A211" s="136">
        <v>209</v>
      </c>
      <c r="B211" s="58" t="s">
        <v>237</v>
      </c>
      <c r="C211" s="53">
        <v>51.1</v>
      </c>
      <c r="D211" s="68" t="s">
        <v>330</v>
      </c>
      <c r="E211" s="92">
        <v>1.46166</v>
      </c>
      <c r="F211" s="92">
        <v>1.5493595999999998</v>
      </c>
      <c r="G211" s="92">
        <v>1.6396386000000001</v>
      </c>
      <c r="H211" s="77">
        <v>0.76350239999999991</v>
      </c>
      <c r="I211" s="152">
        <v>1.289700000000049E-2</v>
      </c>
      <c r="J211" s="152">
        <v>0.82024919999999979</v>
      </c>
      <c r="K211" s="152">
        <v>1.1968415999999995</v>
      </c>
      <c r="L211" s="165">
        <v>0.77038080000000064</v>
      </c>
      <c r="M211" s="166"/>
      <c r="P211" s="129"/>
      <c r="R211" s="130"/>
    </row>
    <row r="212" spans="1:18" x14ac:dyDescent="0.25">
      <c r="A212" s="136">
        <v>210</v>
      </c>
      <c r="B212" s="58" t="s">
        <v>238</v>
      </c>
      <c r="C212" s="53">
        <v>113.8</v>
      </c>
      <c r="D212" s="68" t="s">
        <v>330</v>
      </c>
      <c r="E212" s="92">
        <v>3.0093000000000001</v>
      </c>
      <c r="F212" s="92">
        <v>3.6094404000000004</v>
      </c>
      <c r="G212" s="92">
        <v>2.5802597999999994</v>
      </c>
      <c r="H212" s="77">
        <v>1.4049132000000004</v>
      </c>
      <c r="I212" s="152">
        <v>1.1203193999999992</v>
      </c>
      <c r="J212" s="152">
        <v>1.2200562000000004</v>
      </c>
      <c r="K212" s="152">
        <v>1.9930164000000012</v>
      </c>
      <c r="L212" s="165">
        <v>1.9783997999999987</v>
      </c>
      <c r="M212" s="166"/>
      <c r="P212" s="129"/>
      <c r="R212" s="130"/>
    </row>
    <row r="213" spans="1:18" x14ac:dyDescent="0.25">
      <c r="A213" s="136">
        <v>211</v>
      </c>
      <c r="B213" s="58" t="s">
        <v>239</v>
      </c>
      <c r="C213" s="53">
        <v>106.9</v>
      </c>
      <c r="D213" s="68" t="s">
        <v>330</v>
      </c>
      <c r="E213" s="92">
        <v>1.6336199999999999</v>
      </c>
      <c r="F213" s="92">
        <v>1.792683</v>
      </c>
      <c r="G213" s="92">
        <v>0.65172840000000043</v>
      </c>
      <c r="H213" s="77">
        <v>0.29147219999999957</v>
      </c>
      <c r="I213" s="152">
        <v>6.7064400000000246E-2</v>
      </c>
      <c r="J213" s="167">
        <v>0</v>
      </c>
      <c r="K213" s="167">
        <v>0</v>
      </c>
      <c r="L213" s="168">
        <v>0</v>
      </c>
      <c r="M213" s="166"/>
      <c r="N213" s="124" t="s">
        <v>377</v>
      </c>
      <c r="P213" s="129"/>
      <c r="R213" s="130"/>
    </row>
    <row r="214" spans="1:18" x14ac:dyDescent="0.25">
      <c r="A214" s="136">
        <v>212</v>
      </c>
      <c r="B214" s="58" t="s">
        <v>240</v>
      </c>
      <c r="C214" s="53">
        <v>93.2</v>
      </c>
      <c r="D214" s="68" t="s">
        <v>330</v>
      </c>
      <c r="E214" s="92">
        <v>2.06352</v>
      </c>
      <c r="F214" s="92">
        <v>2.2604142</v>
      </c>
      <c r="G214" s="92">
        <v>1.4754168000000001</v>
      </c>
      <c r="H214" s="77">
        <v>0.55715039999999971</v>
      </c>
      <c r="I214" s="152">
        <v>0.23214600000000041</v>
      </c>
      <c r="J214" s="152">
        <v>0.14272679999999954</v>
      </c>
      <c r="K214" s="152">
        <v>1.3206528000000004</v>
      </c>
      <c r="L214" s="165">
        <v>1.2862608000000004</v>
      </c>
      <c r="M214" s="166"/>
      <c r="P214" s="129"/>
      <c r="R214" s="130"/>
    </row>
    <row r="215" spans="1:18" x14ac:dyDescent="0.25">
      <c r="A215" s="136">
        <v>213</v>
      </c>
      <c r="B215" s="58" t="s">
        <v>241</v>
      </c>
      <c r="C215" s="53">
        <v>80.7</v>
      </c>
      <c r="D215" s="68" t="s">
        <v>330</v>
      </c>
      <c r="E215" s="92">
        <v>1.5476400000000001</v>
      </c>
      <c r="F215" s="92">
        <v>0.84862259999999989</v>
      </c>
      <c r="G215" s="92">
        <v>0.97673280000000007</v>
      </c>
      <c r="H215" s="77">
        <v>0.47632920000000023</v>
      </c>
      <c r="I215" s="152">
        <v>0.16164239999999977</v>
      </c>
      <c r="J215" s="152">
        <v>1.8915600000000209E-2</v>
      </c>
      <c r="K215" s="152">
        <v>0.21752940000000009</v>
      </c>
      <c r="L215" s="165">
        <v>0.28717319999999968</v>
      </c>
      <c r="M215" s="166"/>
      <c r="P215" s="129"/>
      <c r="R215" s="130"/>
    </row>
    <row r="216" spans="1:18" x14ac:dyDescent="0.25">
      <c r="A216" s="136">
        <v>214</v>
      </c>
      <c r="B216" s="58" t="s">
        <v>242</v>
      </c>
      <c r="C216" s="53">
        <v>52.5</v>
      </c>
      <c r="D216" s="68" t="s">
        <v>330</v>
      </c>
      <c r="E216" s="92">
        <v>1.03176</v>
      </c>
      <c r="F216" s="92">
        <v>1.3034568000000002</v>
      </c>
      <c r="G216" s="92">
        <v>0.99306899999999987</v>
      </c>
      <c r="H216" s="77">
        <v>0.29233200000000026</v>
      </c>
      <c r="I216" s="152">
        <v>0.16336199999999956</v>
      </c>
      <c r="J216" s="152">
        <v>0.22096860000000049</v>
      </c>
      <c r="K216" s="152">
        <v>0.30522899999999958</v>
      </c>
      <c r="L216" s="165">
        <v>0.62077560000000032</v>
      </c>
      <c r="M216" s="166"/>
      <c r="P216" s="129"/>
      <c r="R216" s="130"/>
    </row>
    <row r="217" spans="1:18" x14ac:dyDescent="0.25">
      <c r="A217" s="136">
        <v>215</v>
      </c>
      <c r="B217" s="58" t="s">
        <v>243</v>
      </c>
      <c r="C217" s="53">
        <v>51</v>
      </c>
      <c r="D217" s="68" t="s">
        <v>330</v>
      </c>
      <c r="E217" s="92">
        <v>0.25794</v>
      </c>
      <c r="F217" s="92">
        <v>3.8690999999999989E-2</v>
      </c>
      <c r="G217" s="92">
        <v>0</v>
      </c>
      <c r="H217" s="77">
        <v>0</v>
      </c>
      <c r="I217" s="152">
        <v>0</v>
      </c>
      <c r="J217" s="152">
        <v>0</v>
      </c>
      <c r="K217" s="152">
        <v>0</v>
      </c>
      <c r="L217" s="165">
        <v>3.8691000000000038E-2</v>
      </c>
      <c r="M217" s="166"/>
      <c r="P217" s="129"/>
      <c r="R217" s="130"/>
    </row>
    <row r="218" spans="1:18" x14ac:dyDescent="0.25">
      <c r="A218" s="136">
        <v>216</v>
      </c>
      <c r="B218" s="58" t="s">
        <v>244</v>
      </c>
      <c r="C218" s="53">
        <v>113.9</v>
      </c>
      <c r="D218" s="68" t="s">
        <v>330</v>
      </c>
      <c r="E218" s="92">
        <v>2.4074399999999998</v>
      </c>
      <c r="F218" s="92">
        <v>3.3368838000000003</v>
      </c>
      <c r="G218" s="92">
        <v>3.6309353999999998</v>
      </c>
      <c r="H218" s="77">
        <v>2.1684156000000003</v>
      </c>
      <c r="I218" s="152">
        <v>1.8408318000000001</v>
      </c>
      <c r="J218" s="152">
        <v>2.2019478000000001</v>
      </c>
      <c r="K218" s="152">
        <v>2.9594316000000003</v>
      </c>
      <c r="L218" s="165">
        <v>2.6198106000000005</v>
      </c>
      <c r="M218" s="166"/>
      <c r="P218" s="129"/>
      <c r="R218" s="130"/>
    </row>
    <row r="219" spans="1:18" x14ac:dyDescent="0.25">
      <c r="A219" s="136">
        <v>217</v>
      </c>
      <c r="B219" s="58" t="s">
        <v>245</v>
      </c>
      <c r="C219" s="53">
        <v>106.5</v>
      </c>
      <c r="D219" s="68" t="s">
        <v>330</v>
      </c>
      <c r="E219" s="92">
        <v>1.46166</v>
      </c>
      <c r="F219" s="92">
        <v>2.2655729999999998</v>
      </c>
      <c r="G219" s="92">
        <v>1.8855413999999997</v>
      </c>
      <c r="H219" s="77">
        <v>0.63281280000000062</v>
      </c>
      <c r="I219" s="152">
        <v>0.3851903999999996</v>
      </c>
      <c r="J219" s="152">
        <v>0.17196000000000017</v>
      </c>
      <c r="K219" s="152">
        <v>0.45569400000000021</v>
      </c>
      <c r="L219" s="165">
        <v>0.76264260000000039</v>
      </c>
      <c r="M219" s="166"/>
      <c r="P219" s="129"/>
      <c r="R219" s="130"/>
    </row>
    <row r="220" spans="1:18" x14ac:dyDescent="0.25">
      <c r="A220" s="136">
        <v>218</v>
      </c>
      <c r="B220" s="58" t="s">
        <v>246</v>
      </c>
      <c r="C220" s="53">
        <v>92.6</v>
      </c>
      <c r="D220" s="68" t="s">
        <v>330</v>
      </c>
      <c r="E220" s="92">
        <v>1.7196</v>
      </c>
      <c r="F220" s="92">
        <v>2.5252326000000003</v>
      </c>
      <c r="G220" s="92">
        <v>1.4977716000000001</v>
      </c>
      <c r="H220" s="77">
        <v>0</v>
      </c>
      <c r="I220" s="152">
        <v>0</v>
      </c>
      <c r="J220" s="152">
        <v>4.2989999999999848E-2</v>
      </c>
      <c r="K220" s="152">
        <v>5.2447799999999954E-2</v>
      </c>
      <c r="L220" s="165">
        <v>9.199860000000018E-2</v>
      </c>
      <c r="M220" s="166"/>
      <c r="P220" s="129"/>
      <c r="R220" s="130"/>
    </row>
    <row r="221" spans="1:18" x14ac:dyDescent="0.25">
      <c r="A221" s="136">
        <v>219</v>
      </c>
      <c r="B221" s="58" t="s">
        <v>247</v>
      </c>
      <c r="C221" s="53">
        <v>81.400000000000006</v>
      </c>
      <c r="D221" s="68" t="s">
        <v>330</v>
      </c>
      <c r="E221" s="92">
        <v>1.6336199999999999</v>
      </c>
      <c r="F221" s="92">
        <v>0.21495</v>
      </c>
      <c r="G221" s="92">
        <v>0.97415340000000006</v>
      </c>
      <c r="H221" s="77">
        <v>0.50642219999999993</v>
      </c>
      <c r="I221" s="152">
        <v>0.23472539999999972</v>
      </c>
      <c r="J221" s="152">
        <v>0.71879280000000023</v>
      </c>
      <c r="K221" s="152">
        <v>1.1495525999999998</v>
      </c>
      <c r="L221" s="165">
        <v>1.0489560000000007</v>
      </c>
      <c r="M221" s="166"/>
      <c r="P221" s="129"/>
      <c r="R221" s="130"/>
    </row>
    <row r="222" spans="1:18" x14ac:dyDescent="0.25">
      <c r="A222" s="136">
        <v>220</v>
      </c>
      <c r="B222" s="58" t="s">
        <v>248</v>
      </c>
      <c r="C222" s="53">
        <v>52.9</v>
      </c>
      <c r="D222" s="68" t="s">
        <v>330</v>
      </c>
      <c r="E222" s="92">
        <v>0.77382000000000006</v>
      </c>
      <c r="F222" s="92">
        <v>1.3877172</v>
      </c>
      <c r="G222" s="92">
        <v>1.3567643999999999</v>
      </c>
      <c r="H222" s="77">
        <v>0.42732060000000066</v>
      </c>
      <c r="I222" s="152">
        <v>0.29319179999999939</v>
      </c>
      <c r="J222" s="152">
        <v>0.31296719999999989</v>
      </c>
      <c r="K222" s="152">
        <v>0.63281280000000062</v>
      </c>
      <c r="L222" s="165">
        <v>0.49008599999999947</v>
      </c>
      <c r="M222" s="166"/>
      <c r="P222" s="129"/>
      <c r="R222" s="130"/>
    </row>
    <row r="223" spans="1:18" x14ac:dyDescent="0.25">
      <c r="A223" s="136">
        <v>221</v>
      </c>
      <c r="B223" s="58" t="s">
        <v>249</v>
      </c>
      <c r="C223" s="53">
        <v>51.4</v>
      </c>
      <c r="D223" s="68" t="s">
        <v>330</v>
      </c>
      <c r="E223" s="92">
        <v>2.06352</v>
      </c>
      <c r="F223" s="92">
        <v>1.0747500000000001</v>
      </c>
      <c r="G223" s="92">
        <v>1.4943324</v>
      </c>
      <c r="H223" s="77">
        <v>0.79187580000000024</v>
      </c>
      <c r="I223" s="152">
        <v>0.53479559999999993</v>
      </c>
      <c r="J223" s="152">
        <v>0.56746800000000008</v>
      </c>
      <c r="K223" s="152">
        <v>0.76694160000000033</v>
      </c>
      <c r="L223" s="165">
        <v>0.85636079999999881</v>
      </c>
      <c r="M223" s="166"/>
      <c r="P223" s="129"/>
      <c r="R223" s="130"/>
    </row>
    <row r="224" spans="1:18" x14ac:dyDescent="0.25">
      <c r="A224" s="136">
        <v>222</v>
      </c>
      <c r="B224" s="58" t="s">
        <v>250</v>
      </c>
      <c r="C224" s="53">
        <v>115</v>
      </c>
      <c r="D224" s="68" t="s">
        <v>330</v>
      </c>
      <c r="E224" s="92">
        <v>3.18126</v>
      </c>
      <c r="F224" s="92">
        <v>2.1847517999999995</v>
      </c>
      <c r="G224" s="92">
        <v>1.4676786000000006</v>
      </c>
      <c r="H224" s="77">
        <v>1.4616599999999536E-2</v>
      </c>
      <c r="I224" s="152">
        <v>0</v>
      </c>
      <c r="J224" s="152">
        <v>0</v>
      </c>
      <c r="K224" s="152">
        <v>8.5980000000028718E-4</v>
      </c>
      <c r="L224" s="165">
        <v>0</v>
      </c>
      <c r="M224" s="166"/>
      <c r="P224" s="129"/>
      <c r="R224" s="130"/>
    </row>
    <row r="225" spans="1:18" x14ac:dyDescent="0.25">
      <c r="A225" s="136">
        <v>223</v>
      </c>
      <c r="B225" s="58" t="s">
        <v>251</v>
      </c>
      <c r="C225" s="53">
        <v>106.7</v>
      </c>
      <c r="D225" s="68" t="s">
        <v>330</v>
      </c>
      <c r="E225" s="92">
        <v>2.9233199999999999</v>
      </c>
      <c r="F225" s="92">
        <v>2.2698720000000003</v>
      </c>
      <c r="G225" s="92">
        <v>2.4211967999999997</v>
      </c>
      <c r="H225" s="77">
        <v>0.65774700000000053</v>
      </c>
      <c r="I225" s="152">
        <v>0.36799439999999917</v>
      </c>
      <c r="J225" s="152">
        <v>0.45397440000000039</v>
      </c>
      <c r="K225" s="152">
        <v>0.93288300000000079</v>
      </c>
      <c r="L225" s="165">
        <v>0.88215479999999979</v>
      </c>
      <c r="M225" s="166"/>
      <c r="P225" s="129"/>
      <c r="R225" s="130"/>
    </row>
    <row r="226" spans="1:18" x14ac:dyDescent="0.25">
      <c r="A226" s="136">
        <v>224</v>
      </c>
      <c r="B226" s="58" t="s">
        <v>252</v>
      </c>
      <c r="C226" s="53">
        <v>92.4</v>
      </c>
      <c r="D226" s="68" t="s">
        <v>330</v>
      </c>
      <c r="E226" s="92">
        <v>1.9775399999999999</v>
      </c>
      <c r="F226" s="92">
        <v>2.1262854</v>
      </c>
      <c r="G226" s="92">
        <v>0.82626780000000022</v>
      </c>
      <c r="H226" s="77">
        <v>0.54683280000000012</v>
      </c>
      <c r="I226" s="152">
        <v>0.45139499999999955</v>
      </c>
      <c r="J226" s="152">
        <v>0</v>
      </c>
      <c r="K226" s="152">
        <v>0</v>
      </c>
      <c r="L226" s="165">
        <v>0.59584140000000041</v>
      </c>
      <c r="M226" s="166"/>
      <c r="P226" s="129"/>
      <c r="R226" s="130"/>
    </row>
    <row r="227" spans="1:18" x14ac:dyDescent="0.25">
      <c r="A227" s="136">
        <v>225</v>
      </c>
      <c r="B227" s="58" t="s">
        <v>253</v>
      </c>
      <c r="C227" s="53">
        <v>81.2</v>
      </c>
      <c r="D227" s="68" t="s">
        <v>330</v>
      </c>
      <c r="E227" s="92">
        <v>2.49342</v>
      </c>
      <c r="F227" s="92">
        <v>1.4865941999999996</v>
      </c>
      <c r="G227" s="92">
        <v>1.6250220000000004</v>
      </c>
      <c r="H227" s="77">
        <v>0.50212319999999966</v>
      </c>
      <c r="I227" s="152">
        <v>0.21666960000000057</v>
      </c>
      <c r="J227" s="152">
        <v>1.7195999999998106E-3</v>
      </c>
      <c r="K227" s="152">
        <v>0.4410773999999999</v>
      </c>
      <c r="L227" s="165">
        <v>0.5459730000000006</v>
      </c>
      <c r="M227" s="166"/>
      <c r="P227" s="129"/>
      <c r="R227" s="130"/>
    </row>
    <row r="228" spans="1:18" x14ac:dyDescent="0.25">
      <c r="A228" s="136">
        <v>226</v>
      </c>
      <c r="B228" s="58" t="s">
        <v>254</v>
      </c>
      <c r="C228" s="53">
        <v>52.7</v>
      </c>
      <c r="D228" s="68" t="s">
        <v>330</v>
      </c>
      <c r="E228" s="92">
        <v>0.94578000000000007</v>
      </c>
      <c r="F228" s="92">
        <v>0.30350939999999998</v>
      </c>
      <c r="G228" s="92">
        <v>8.5979999999990532E-4</v>
      </c>
      <c r="H228" s="77">
        <v>0</v>
      </c>
      <c r="I228" s="152">
        <v>0</v>
      </c>
      <c r="J228" s="152">
        <v>0.27513600000000005</v>
      </c>
      <c r="K228" s="152">
        <v>0.47976839999999987</v>
      </c>
      <c r="L228" s="165">
        <v>0.46257240000000022</v>
      </c>
      <c r="M228" s="166"/>
      <c r="P228" s="129"/>
      <c r="R228" s="130"/>
    </row>
    <row r="229" spans="1:18" x14ac:dyDescent="0.25">
      <c r="A229" s="136">
        <v>227</v>
      </c>
      <c r="B229" s="58" t="s">
        <v>255</v>
      </c>
      <c r="C229" s="53">
        <v>51.5</v>
      </c>
      <c r="D229" s="68" t="s">
        <v>330</v>
      </c>
      <c r="E229" s="92">
        <v>1.2897000000000001</v>
      </c>
      <c r="F229" s="92">
        <v>1.5854712</v>
      </c>
      <c r="G229" s="92">
        <v>1.5098087999999998</v>
      </c>
      <c r="H229" s="77">
        <v>0.28717320000000046</v>
      </c>
      <c r="I229" s="152">
        <v>0.19689420000000007</v>
      </c>
      <c r="J229" s="152">
        <v>0.38605019999999984</v>
      </c>
      <c r="K229" s="152">
        <v>0.59928060000000005</v>
      </c>
      <c r="L229" s="165">
        <v>0.48922619999999994</v>
      </c>
      <c r="M229" s="166"/>
      <c r="P229" s="129"/>
      <c r="R229" s="130"/>
    </row>
    <row r="230" spans="1:18" x14ac:dyDescent="0.25">
      <c r="A230" s="136">
        <v>228</v>
      </c>
      <c r="B230" s="58" t="s">
        <v>256</v>
      </c>
      <c r="C230" s="53">
        <v>113.5</v>
      </c>
      <c r="D230" s="68" t="s">
        <v>330</v>
      </c>
      <c r="E230" s="92">
        <v>3.4392</v>
      </c>
      <c r="F230" s="92">
        <v>3.8811371999999995</v>
      </c>
      <c r="G230" s="92">
        <v>4.2714863999999997</v>
      </c>
      <c r="H230" s="77">
        <v>2.5553256000000011</v>
      </c>
      <c r="I230" s="152">
        <v>2.0609405999999986</v>
      </c>
      <c r="J230" s="152">
        <v>2.2681524000000013</v>
      </c>
      <c r="K230" s="152">
        <v>0.99650819999999907</v>
      </c>
      <c r="L230" s="165">
        <v>2.0996316000000004</v>
      </c>
      <c r="M230" s="166"/>
      <c r="P230" s="129"/>
      <c r="R230" s="130"/>
    </row>
    <row r="231" spans="1:18" x14ac:dyDescent="0.25">
      <c r="A231" s="136">
        <v>229</v>
      </c>
      <c r="B231" s="58" t="s">
        <v>257</v>
      </c>
      <c r="C231" s="53">
        <v>107.4</v>
      </c>
      <c r="D231" s="68" t="s">
        <v>330</v>
      </c>
      <c r="E231" s="92">
        <v>2.06352</v>
      </c>
      <c r="F231" s="92">
        <v>2.209686</v>
      </c>
      <c r="G231" s="92">
        <v>2.2776102000000003</v>
      </c>
      <c r="H231" s="77">
        <v>1.3412880000000005</v>
      </c>
      <c r="I231" s="152">
        <v>1.0962450000000004</v>
      </c>
      <c r="J231" s="152">
        <v>0.806492399999999</v>
      </c>
      <c r="K231" s="152">
        <v>0.8365854000000007</v>
      </c>
      <c r="L231" s="165">
        <v>0.82282859999999913</v>
      </c>
      <c r="M231" s="166"/>
      <c r="P231" s="129"/>
      <c r="R231" s="130"/>
    </row>
    <row r="232" spans="1:18" x14ac:dyDescent="0.25">
      <c r="A232" s="136">
        <v>230</v>
      </c>
      <c r="B232" s="58" t="s">
        <v>258</v>
      </c>
      <c r="C232" s="53">
        <v>93</v>
      </c>
      <c r="D232" s="68" t="s">
        <v>330</v>
      </c>
      <c r="E232" s="92">
        <v>1.9775399999999999</v>
      </c>
      <c r="F232" s="92">
        <v>2.0007546</v>
      </c>
      <c r="G232" s="92">
        <v>1.7367960000000005</v>
      </c>
      <c r="H232" s="77">
        <v>0.13928759999999993</v>
      </c>
      <c r="I232" s="152">
        <v>0.41958239999999963</v>
      </c>
      <c r="J232" s="152">
        <v>0.4049658000000001</v>
      </c>
      <c r="K232" s="152">
        <v>1.1762063999999994</v>
      </c>
      <c r="L232" s="165">
        <v>1.1082822000000012</v>
      </c>
      <c r="M232" s="166"/>
      <c r="P232" s="129"/>
      <c r="R232" s="130"/>
    </row>
    <row r="233" spans="1:18" x14ac:dyDescent="0.25">
      <c r="A233" s="136">
        <v>231</v>
      </c>
      <c r="B233" s="58" t="s">
        <v>259</v>
      </c>
      <c r="C233" s="53">
        <v>80.900000000000006</v>
      </c>
      <c r="D233" s="68" t="s">
        <v>330</v>
      </c>
      <c r="E233" s="92">
        <v>1.6336199999999999</v>
      </c>
      <c r="F233" s="92">
        <v>1.9431480000000003</v>
      </c>
      <c r="G233" s="92">
        <v>1.9783998000000003</v>
      </c>
      <c r="H233" s="77">
        <v>1.0910862000000001</v>
      </c>
      <c r="I233" s="152">
        <v>0.41270400000000035</v>
      </c>
      <c r="J233" s="152">
        <v>1.0334795999999999</v>
      </c>
      <c r="K233" s="152">
        <v>1.6250219999999991</v>
      </c>
      <c r="L233" s="165">
        <v>1.3464468000000007</v>
      </c>
      <c r="M233" s="166"/>
      <c r="P233" s="129"/>
      <c r="R233" s="130"/>
    </row>
    <row r="234" spans="1:18" x14ac:dyDescent="0.25">
      <c r="A234" s="136">
        <v>232</v>
      </c>
      <c r="B234" s="58" t="s">
        <v>260</v>
      </c>
      <c r="C234" s="53">
        <v>52.5</v>
      </c>
      <c r="D234" s="68" t="s">
        <v>330</v>
      </c>
      <c r="E234" s="92">
        <v>1.2897000000000001</v>
      </c>
      <c r="F234" s="92">
        <v>1.1512722</v>
      </c>
      <c r="G234" s="92">
        <v>1.3963152000000001</v>
      </c>
      <c r="H234" s="77">
        <v>0.45827340000000033</v>
      </c>
      <c r="I234" s="152">
        <v>0.37917179999999984</v>
      </c>
      <c r="J234" s="152">
        <v>0.78929640000000012</v>
      </c>
      <c r="K234" s="152">
        <v>1.0652921999999998</v>
      </c>
      <c r="L234" s="165">
        <v>0.93116339999999942</v>
      </c>
      <c r="M234" s="166"/>
      <c r="P234" s="129"/>
      <c r="R234" s="130"/>
    </row>
    <row r="235" spans="1:18" x14ac:dyDescent="0.25">
      <c r="A235" s="136">
        <v>233</v>
      </c>
      <c r="B235" s="58" t="s">
        <v>261</v>
      </c>
      <c r="C235" s="53">
        <v>50.7</v>
      </c>
      <c r="D235" s="68" t="s">
        <v>330</v>
      </c>
      <c r="E235" s="92">
        <v>1.37568</v>
      </c>
      <c r="F235" s="92">
        <v>1.629321</v>
      </c>
      <c r="G235" s="92">
        <v>0.98619060000000025</v>
      </c>
      <c r="H235" s="77">
        <v>0.46429200000000004</v>
      </c>
      <c r="I235" s="152">
        <v>0.4032461999999995</v>
      </c>
      <c r="J235" s="152">
        <v>9.2858400000000466E-2</v>
      </c>
      <c r="K235" s="152">
        <v>1.1607299999999996</v>
      </c>
      <c r="L235" s="165">
        <v>0.72137220000000035</v>
      </c>
      <c r="M235" s="166"/>
      <c r="P235" s="129"/>
      <c r="R235" s="130"/>
    </row>
    <row r="236" spans="1:18" x14ac:dyDescent="0.25">
      <c r="A236" s="136">
        <v>234</v>
      </c>
      <c r="B236" s="58" t="s">
        <v>262</v>
      </c>
      <c r="C236" s="53">
        <v>113.8</v>
      </c>
      <c r="D236" s="68" t="s">
        <v>330</v>
      </c>
      <c r="E236" s="92">
        <v>3.2672399999999997</v>
      </c>
      <c r="F236" s="92">
        <v>1.7092824000000004</v>
      </c>
      <c r="G236" s="92">
        <v>1.5089489999999999</v>
      </c>
      <c r="H236" s="77">
        <v>8.5979999999952347E-4</v>
      </c>
      <c r="I236" s="152">
        <v>0</v>
      </c>
      <c r="J236" s="152">
        <v>0</v>
      </c>
      <c r="K236" s="152">
        <v>0</v>
      </c>
      <c r="L236" s="165">
        <v>9.4578000000001047E-3</v>
      </c>
      <c r="M236" s="166"/>
      <c r="P236" s="129"/>
      <c r="R236" s="130"/>
    </row>
    <row r="237" spans="1:18" x14ac:dyDescent="0.25">
      <c r="A237" s="136">
        <v>235</v>
      </c>
      <c r="B237" s="58" t="s">
        <v>263</v>
      </c>
      <c r="C237" s="53">
        <v>106.4</v>
      </c>
      <c r="D237" s="68" t="s">
        <v>330</v>
      </c>
      <c r="E237" s="92">
        <v>1.2037199999999999</v>
      </c>
      <c r="F237" s="92">
        <v>0.94234080000000009</v>
      </c>
      <c r="G237" s="92">
        <v>1.4126514000000001</v>
      </c>
      <c r="H237" s="77">
        <v>0.14186700000000002</v>
      </c>
      <c r="I237" s="152">
        <v>2.4934199999999927E-2</v>
      </c>
      <c r="J237" s="152">
        <v>0</v>
      </c>
      <c r="K237" s="152">
        <v>0.98705039999999977</v>
      </c>
      <c r="L237" s="165">
        <v>0.87871560000000026</v>
      </c>
      <c r="M237" s="166"/>
      <c r="P237" s="129"/>
      <c r="R237" s="130"/>
    </row>
    <row r="238" spans="1:18" x14ac:dyDescent="0.25">
      <c r="A238" s="136">
        <v>236</v>
      </c>
      <c r="B238" s="58" t="s">
        <v>264</v>
      </c>
      <c r="C238" s="53">
        <v>94.4</v>
      </c>
      <c r="D238" s="68" t="s">
        <v>330</v>
      </c>
      <c r="E238" s="92">
        <v>1.8915600000000001</v>
      </c>
      <c r="F238" s="92">
        <v>2.1237059999999999</v>
      </c>
      <c r="G238" s="92">
        <v>1.3103351999999999</v>
      </c>
      <c r="H238" s="77">
        <v>0.42818040000000018</v>
      </c>
      <c r="I238" s="152">
        <v>0.30694860000000018</v>
      </c>
      <c r="J238" s="152">
        <v>0.84088439999999909</v>
      </c>
      <c r="K238" s="152">
        <v>1.0016670000000008</v>
      </c>
      <c r="L238" s="165">
        <v>1.1779259999999994</v>
      </c>
      <c r="M238" s="166"/>
      <c r="P238" s="129"/>
      <c r="R238" s="130"/>
    </row>
    <row r="239" spans="1:18" x14ac:dyDescent="0.25">
      <c r="A239" s="136">
        <v>237</v>
      </c>
      <c r="B239" s="58" t="s">
        <v>265</v>
      </c>
      <c r="C239" s="53">
        <v>80.3</v>
      </c>
      <c r="D239" s="68" t="s">
        <v>330</v>
      </c>
      <c r="E239" s="92">
        <v>2.5794000000000001</v>
      </c>
      <c r="F239" s="92">
        <v>1.8253554000000003</v>
      </c>
      <c r="G239" s="92">
        <v>0.65774699999999975</v>
      </c>
      <c r="H239" s="77">
        <v>3.9550800000000226E-2</v>
      </c>
      <c r="I239" s="167">
        <v>0</v>
      </c>
      <c r="J239" s="167">
        <v>0</v>
      </c>
      <c r="K239" s="167">
        <v>0</v>
      </c>
      <c r="L239" s="168">
        <v>0</v>
      </c>
      <c r="M239" s="166"/>
      <c r="N239" s="124" t="s">
        <v>377</v>
      </c>
      <c r="P239" s="129"/>
      <c r="R239" s="130"/>
    </row>
    <row r="240" spans="1:18" x14ac:dyDescent="0.25">
      <c r="A240" s="136">
        <v>238</v>
      </c>
      <c r="B240" s="58" t="s">
        <v>266</v>
      </c>
      <c r="C240" s="53">
        <v>52.4</v>
      </c>
      <c r="D240" s="68" t="s">
        <v>330</v>
      </c>
      <c r="E240" s="92">
        <v>1.03176</v>
      </c>
      <c r="F240" s="92">
        <v>0.65774700000000008</v>
      </c>
      <c r="G240" s="92">
        <v>0.36025619999999986</v>
      </c>
      <c r="H240" s="77">
        <v>1.031760000000001E-2</v>
      </c>
      <c r="I240" s="152">
        <v>0</v>
      </c>
      <c r="J240" s="152">
        <v>0.61389720000000003</v>
      </c>
      <c r="K240" s="152">
        <v>0.16508160000000016</v>
      </c>
      <c r="L240" s="165">
        <v>8.5979999999990532E-4</v>
      </c>
      <c r="M240" s="166"/>
      <c r="P240" s="129"/>
      <c r="R240" s="130"/>
    </row>
    <row r="241" spans="1:18" x14ac:dyDescent="0.25">
      <c r="A241" s="136">
        <v>239</v>
      </c>
      <c r="B241" s="58" t="s">
        <v>267</v>
      </c>
      <c r="C241" s="53">
        <v>50.9</v>
      </c>
      <c r="D241" s="68" t="s">
        <v>330</v>
      </c>
      <c r="E241" s="92">
        <v>0.68784000000000001</v>
      </c>
      <c r="F241" s="92">
        <v>0.85120200000000001</v>
      </c>
      <c r="G241" s="92">
        <v>0.86151959999999983</v>
      </c>
      <c r="H241" s="77">
        <v>5.4167400000000143E-2</v>
      </c>
      <c r="I241" s="152">
        <v>0</v>
      </c>
      <c r="J241" s="152">
        <v>0</v>
      </c>
      <c r="K241" s="152">
        <v>0.73770840000000004</v>
      </c>
      <c r="L241" s="165">
        <v>1.2131777999999998</v>
      </c>
      <c r="M241" s="166"/>
      <c r="P241" s="129"/>
      <c r="R241" s="130"/>
    </row>
    <row r="242" spans="1:18" x14ac:dyDescent="0.25">
      <c r="A242" s="136">
        <v>240</v>
      </c>
      <c r="B242" s="58" t="s">
        <v>268</v>
      </c>
      <c r="C242" s="53">
        <v>114.5</v>
      </c>
      <c r="D242" s="68" t="s">
        <v>330</v>
      </c>
      <c r="E242" s="92">
        <v>4.9008599999999998</v>
      </c>
      <c r="F242" s="92">
        <v>3.7917179999999995</v>
      </c>
      <c r="G242" s="92">
        <v>3.6446922000000006</v>
      </c>
      <c r="H242" s="77">
        <v>1.6490963999999995</v>
      </c>
      <c r="I242" s="152">
        <v>1.0532550000000012</v>
      </c>
      <c r="J242" s="152">
        <v>1.2673452000000003</v>
      </c>
      <c r="K242" s="152">
        <v>2.1692753999999996</v>
      </c>
      <c r="L242" s="165">
        <v>1.9758203999999986</v>
      </c>
      <c r="M242" s="166"/>
      <c r="P242" s="129"/>
      <c r="R242" s="130"/>
    </row>
    <row r="243" spans="1:18" x14ac:dyDescent="0.25">
      <c r="A243" s="136">
        <v>241</v>
      </c>
      <c r="B243" s="58" t="s">
        <v>269</v>
      </c>
      <c r="C243" s="53">
        <v>106.5</v>
      </c>
      <c r="D243" s="68" t="s">
        <v>330</v>
      </c>
      <c r="E243" s="92">
        <v>2.6653800000000003</v>
      </c>
      <c r="F243" s="92">
        <v>1.5459203999999998</v>
      </c>
      <c r="G243" s="92">
        <v>0.84088440000000053</v>
      </c>
      <c r="H243" s="77">
        <v>0.3851903999999996</v>
      </c>
      <c r="I243" s="152">
        <v>0.2252676000000004</v>
      </c>
      <c r="J243" s="152">
        <v>7.9101599999999689E-2</v>
      </c>
      <c r="K243" s="152">
        <v>0.11091420000000038</v>
      </c>
      <c r="L243" s="165">
        <v>0.26223899999999978</v>
      </c>
      <c r="M243" s="166"/>
      <c r="P243" s="129"/>
      <c r="R243" s="130"/>
    </row>
    <row r="244" spans="1:18" x14ac:dyDescent="0.25">
      <c r="A244" s="136">
        <v>242</v>
      </c>
      <c r="B244" s="58" t="s">
        <v>270</v>
      </c>
      <c r="C244" s="53">
        <v>93.5</v>
      </c>
      <c r="D244" s="68" t="s">
        <v>330</v>
      </c>
      <c r="E244" s="92">
        <v>2.4042857142857139</v>
      </c>
      <c r="F244" s="92">
        <v>1.8296544000000006</v>
      </c>
      <c r="G244" s="92">
        <v>2.0196701999999993</v>
      </c>
      <c r="H244" s="77">
        <v>1.1736270000000002</v>
      </c>
      <c r="I244" s="152">
        <v>0.98447099999999965</v>
      </c>
      <c r="J244" s="152">
        <v>0.97673280000000084</v>
      </c>
      <c r="K244" s="152">
        <v>1.2931391999999997</v>
      </c>
      <c r="L244" s="165">
        <v>1.2045797999999999</v>
      </c>
      <c r="M244" s="166"/>
      <c r="P244" s="129"/>
      <c r="R244" s="130"/>
    </row>
    <row r="245" spans="1:18" x14ac:dyDescent="0.25">
      <c r="A245" s="136">
        <v>243</v>
      </c>
      <c r="B245" s="58" t="s">
        <v>271</v>
      </c>
      <c r="C245" s="53">
        <v>80.5</v>
      </c>
      <c r="D245" s="68" t="s">
        <v>330</v>
      </c>
      <c r="E245" s="92">
        <v>1.2897000000000001</v>
      </c>
      <c r="F245" s="92">
        <v>0.61905600000000016</v>
      </c>
      <c r="G245" s="92">
        <v>1.0532549999999996</v>
      </c>
      <c r="H245" s="77">
        <v>0.32672400000000029</v>
      </c>
      <c r="I245" s="152">
        <v>0.25965959999999966</v>
      </c>
      <c r="J245" s="152">
        <v>0.14358659999999984</v>
      </c>
      <c r="K245" s="152">
        <v>0.17281980000000044</v>
      </c>
      <c r="L245" s="165">
        <v>0.29061240000000005</v>
      </c>
      <c r="M245" s="166"/>
      <c r="P245" s="129"/>
      <c r="R245" s="130"/>
    </row>
    <row r="246" spans="1:18" x14ac:dyDescent="0.25">
      <c r="A246" s="136">
        <v>244</v>
      </c>
      <c r="B246" s="58" t="s">
        <v>272</v>
      </c>
      <c r="C246" s="53">
        <v>52.7</v>
      </c>
      <c r="D246" s="68" t="s">
        <v>330</v>
      </c>
      <c r="E246" s="92">
        <v>1.37568</v>
      </c>
      <c r="F246" s="92">
        <v>1.2656255999999999</v>
      </c>
      <c r="G246" s="92">
        <v>1.3249518000000002</v>
      </c>
      <c r="H246" s="77">
        <v>0.67752239999999941</v>
      </c>
      <c r="I246" s="152">
        <v>0.16422179999999986</v>
      </c>
      <c r="J246" s="152">
        <v>0</v>
      </c>
      <c r="K246" s="152">
        <v>6.8784000000000059E-3</v>
      </c>
      <c r="L246" s="165">
        <v>0.39722760000000057</v>
      </c>
      <c r="M246" s="166"/>
      <c r="P246" s="129"/>
      <c r="R246" s="130"/>
    </row>
    <row r="247" spans="1:18" x14ac:dyDescent="0.25">
      <c r="A247" s="136">
        <v>245</v>
      </c>
      <c r="B247" s="58" t="s">
        <v>273</v>
      </c>
      <c r="C247" s="53">
        <v>50.3</v>
      </c>
      <c r="D247" s="68" t="s">
        <v>330</v>
      </c>
      <c r="E247" s="92">
        <v>1.37568</v>
      </c>
      <c r="F247" s="92">
        <v>1.4926127999999999</v>
      </c>
      <c r="G247" s="92">
        <v>1.5123882</v>
      </c>
      <c r="H247" s="77">
        <v>0.85894020000000049</v>
      </c>
      <c r="I247" s="152">
        <v>0.76608180000000003</v>
      </c>
      <c r="J247" s="152">
        <v>0.93804180000000015</v>
      </c>
      <c r="K247" s="152">
        <v>0.33360239999999991</v>
      </c>
      <c r="L247" s="165">
        <v>0</v>
      </c>
      <c r="M247" s="166"/>
      <c r="P247" s="129"/>
      <c r="R247" s="130"/>
    </row>
    <row r="248" spans="1:18" x14ac:dyDescent="0.25">
      <c r="A248" s="136">
        <v>246</v>
      </c>
      <c r="B248" s="58" t="s">
        <v>274</v>
      </c>
      <c r="C248" s="53">
        <v>113.9</v>
      </c>
      <c r="D248" s="68" t="s">
        <v>330</v>
      </c>
      <c r="E248" s="92">
        <v>3.18126</v>
      </c>
      <c r="F248" s="92">
        <v>3.3403229999999997</v>
      </c>
      <c r="G248" s="92">
        <v>3.2517636000000008</v>
      </c>
      <c r="H248" s="77">
        <v>1.2768029999999995</v>
      </c>
      <c r="I248" s="152">
        <v>0.64570979999999956</v>
      </c>
      <c r="J248" s="152">
        <v>8.5979999999998176E-3</v>
      </c>
      <c r="K248" s="152">
        <v>0.22440780000000088</v>
      </c>
      <c r="L248" s="165">
        <v>1.0360590000000001</v>
      </c>
      <c r="M248" s="166"/>
      <c r="P248" s="129"/>
      <c r="R248" s="130"/>
    </row>
    <row r="249" spans="1:18" x14ac:dyDescent="0.25">
      <c r="A249" s="136">
        <v>247</v>
      </c>
      <c r="B249" s="58" t="s">
        <v>275</v>
      </c>
      <c r="C249" s="53">
        <v>106.3</v>
      </c>
      <c r="D249" s="68" t="s">
        <v>330</v>
      </c>
      <c r="E249" s="92">
        <v>2.2354799999999999</v>
      </c>
      <c r="F249" s="92">
        <v>1.5347429999999997</v>
      </c>
      <c r="G249" s="92">
        <v>0.2252676000000004</v>
      </c>
      <c r="H249" s="77">
        <v>0.46687140000000016</v>
      </c>
      <c r="I249" s="152">
        <v>0</v>
      </c>
      <c r="J249" s="152">
        <v>0.78327779999999969</v>
      </c>
      <c r="K249" s="152">
        <v>1.3627830000000001</v>
      </c>
      <c r="L249" s="165">
        <v>1.4040534000000007</v>
      </c>
      <c r="M249" s="166"/>
      <c r="P249" s="129"/>
      <c r="R249" s="130"/>
    </row>
    <row r="250" spans="1:18" x14ac:dyDescent="0.25">
      <c r="A250" s="136">
        <v>248</v>
      </c>
      <c r="B250" s="58" t="s">
        <v>276</v>
      </c>
      <c r="C250" s="53">
        <v>92.5</v>
      </c>
      <c r="D250" s="68" t="s">
        <v>330</v>
      </c>
      <c r="E250" s="92">
        <v>3.4392</v>
      </c>
      <c r="F250" s="92">
        <v>2.8442183999999999</v>
      </c>
      <c r="G250" s="92">
        <v>2.4057203999999999</v>
      </c>
      <c r="H250" s="77">
        <v>0.21666960000000057</v>
      </c>
      <c r="I250" s="152">
        <v>2.3214599999999353E-2</v>
      </c>
      <c r="J250" s="152">
        <v>0.32414460000000056</v>
      </c>
      <c r="K250" s="152">
        <v>0</v>
      </c>
      <c r="L250" s="165">
        <v>0.94663979999999925</v>
      </c>
      <c r="M250" s="166"/>
      <c r="P250" s="129"/>
      <c r="R250" s="130"/>
    </row>
    <row r="251" spans="1:18" x14ac:dyDescent="0.25">
      <c r="A251" s="136">
        <v>249</v>
      </c>
      <c r="B251" s="58" t="s">
        <v>277</v>
      </c>
      <c r="C251" s="53">
        <v>85.1</v>
      </c>
      <c r="D251" s="68" t="s">
        <v>330</v>
      </c>
      <c r="E251" s="92">
        <v>1.2037199999999999</v>
      </c>
      <c r="F251" s="92">
        <v>0.76694159999999989</v>
      </c>
      <c r="G251" s="92">
        <v>1.2759431999999999</v>
      </c>
      <c r="H251" s="77">
        <v>0.4427970000000005</v>
      </c>
      <c r="I251" s="152">
        <v>0.41012459999999951</v>
      </c>
      <c r="J251" s="152">
        <v>0.40324620000000028</v>
      </c>
      <c r="K251" s="152">
        <v>0.58638359999999956</v>
      </c>
      <c r="L251" s="165">
        <v>0.65172839999999999</v>
      </c>
      <c r="M251" s="166"/>
      <c r="P251" s="129"/>
      <c r="R251" s="130"/>
    </row>
    <row r="252" spans="1:18" x14ac:dyDescent="0.25">
      <c r="A252" s="136">
        <v>250</v>
      </c>
      <c r="B252" s="58" t="s">
        <v>278</v>
      </c>
      <c r="C252" s="53">
        <v>52.4</v>
      </c>
      <c r="D252" s="68" t="s">
        <v>330</v>
      </c>
      <c r="E252" s="92">
        <v>1.03176</v>
      </c>
      <c r="F252" s="92">
        <v>1.100544</v>
      </c>
      <c r="G252" s="92">
        <v>1.0480961999999998</v>
      </c>
      <c r="H252" s="77">
        <v>0.68268120000000043</v>
      </c>
      <c r="I252" s="152">
        <v>0.3662747999999994</v>
      </c>
      <c r="J252" s="152">
        <v>0.84948240000000041</v>
      </c>
      <c r="K252" s="152">
        <v>1.0816284</v>
      </c>
      <c r="L252" s="165">
        <v>0.95867699999999945</v>
      </c>
      <c r="M252" s="166"/>
      <c r="P252" s="129"/>
      <c r="R252" s="130"/>
    </row>
    <row r="253" spans="1:18" x14ac:dyDescent="0.25">
      <c r="A253" s="136">
        <v>251</v>
      </c>
      <c r="B253" s="58" t="s">
        <v>279</v>
      </c>
      <c r="C253" s="53">
        <v>50.9</v>
      </c>
      <c r="D253" s="68" t="s">
        <v>330</v>
      </c>
      <c r="E253" s="92">
        <v>1.8055800000000002</v>
      </c>
      <c r="F253" s="92">
        <v>1.4711177999999998</v>
      </c>
      <c r="G253" s="92">
        <v>1.1504124</v>
      </c>
      <c r="H253" s="77">
        <v>0.49438500000000019</v>
      </c>
      <c r="I253" s="152">
        <v>0.54511319999999952</v>
      </c>
      <c r="J253" s="152">
        <v>0.786717</v>
      </c>
      <c r="K253" s="152">
        <v>0.99048960000000086</v>
      </c>
      <c r="L253" s="165">
        <v>1.0025267999999987</v>
      </c>
      <c r="M253" s="166"/>
      <c r="P253" s="129"/>
      <c r="R253" s="130"/>
    </row>
    <row r="254" spans="1:18" x14ac:dyDescent="0.25">
      <c r="A254" s="136">
        <v>252</v>
      </c>
      <c r="B254" s="58" t="s">
        <v>280</v>
      </c>
      <c r="C254" s="53">
        <v>113.9</v>
      </c>
      <c r="D254" s="68" t="s">
        <v>330</v>
      </c>
      <c r="E254" s="92">
        <v>3.2672399999999997</v>
      </c>
      <c r="F254" s="92">
        <v>3.2371470000000007</v>
      </c>
      <c r="G254" s="92">
        <v>2.3455343999999991</v>
      </c>
      <c r="H254" s="77">
        <v>1.5906300000000013</v>
      </c>
      <c r="I254" s="152">
        <v>1.9001579999999991</v>
      </c>
      <c r="J254" s="152">
        <v>0.60271980000000047</v>
      </c>
      <c r="K254" s="152">
        <v>1.5863310000000006</v>
      </c>
      <c r="L254" s="165">
        <v>1.505509799999998</v>
      </c>
      <c r="M254" s="166"/>
      <c r="P254" s="129"/>
      <c r="R254" s="130"/>
    </row>
    <row r="255" spans="1:18" x14ac:dyDescent="0.25">
      <c r="A255" s="136">
        <v>253</v>
      </c>
      <c r="B255" s="58" t="s">
        <v>281</v>
      </c>
      <c r="C255" s="53">
        <v>106.8</v>
      </c>
      <c r="D255" s="68" t="s">
        <v>330</v>
      </c>
      <c r="E255" s="92">
        <v>2.4074399999999998</v>
      </c>
      <c r="F255" s="92">
        <v>1.9629234000000004</v>
      </c>
      <c r="G255" s="92">
        <v>0.94663980000000003</v>
      </c>
      <c r="H255" s="167">
        <v>0</v>
      </c>
      <c r="I255" s="167">
        <v>0</v>
      </c>
      <c r="J255" s="167">
        <v>0</v>
      </c>
      <c r="K255" s="167">
        <v>0</v>
      </c>
      <c r="L255" s="168">
        <v>0</v>
      </c>
      <c r="M255" s="166"/>
      <c r="N255" s="124" t="s">
        <v>377</v>
      </c>
      <c r="P255" s="129"/>
      <c r="R255" s="130"/>
    </row>
    <row r="256" spans="1:18" x14ac:dyDescent="0.25">
      <c r="A256" s="136">
        <v>254</v>
      </c>
      <c r="B256" s="58" t="s">
        <v>282</v>
      </c>
      <c r="C256" s="53">
        <v>92.5</v>
      </c>
      <c r="D256" s="68" t="s">
        <v>330</v>
      </c>
      <c r="E256" s="92">
        <v>2.06352</v>
      </c>
      <c r="F256" s="92">
        <v>2.1305844</v>
      </c>
      <c r="G256" s="92">
        <v>0.77897879999999975</v>
      </c>
      <c r="H256" s="77">
        <v>0.45827340000000033</v>
      </c>
      <c r="I256" s="152">
        <v>0.34391999999999956</v>
      </c>
      <c r="J256" s="152">
        <v>0.43247940000000012</v>
      </c>
      <c r="K256" s="152">
        <v>0.55457100000000037</v>
      </c>
      <c r="L256" s="165">
        <v>0.69299879999999925</v>
      </c>
      <c r="M256" s="166"/>
      <c r="P256" s="129"/>
      <c r="R256" s="130"/>
    </row>
    <row r="257" spans="1:18" x14ac:dyDescent="0.25">
      <c r="A257" s="136">
        <v>255</v>
      </c>
      <c r="B257" s="58" t="s">
        <v>283</v>
      </c>
      <c r="C257" s="53">
        <v>81</v>
      </c>
      <c r="D257" s="68" t="s">
        <v>330</v>
      </c>
      <c r="E257" s="92">
        <v>1.9775399999999999</v>
      </c>
      <c r="F257" s="92">
        <v>1.9680822000000004</v>
      </c>
      <c r="G257" s="92">
        <v>2.3008247999999996</v>
      </c>
      <c r="H257" s="77">
        <v>1.2174767999999996</v>
      </c>
      <c r="I257" s="152">
        <v>0.12295140000000059</v>
      </c>
      <c r="J257" s="152">
        <v>0</v>
      </c>
      <c r="K257" s="152">
        <v>0.42474119999999982</v>
      </c>
      <c r="L257" s="165">
        <v>0.65000880000000016</v>
      </c>
      <c r="M257" s="166"/>
      <c r="P257" s="129"/>
      <c r="R257" s="130"/>
    </row>
    <row r="258" spans="1:18" x14ac:dyDescent="0.25">
      <c r="A258" s="136">
        <v>256</v>
      </c>
      <c r="B258" s="58" t="s">
        <v>284</v>
      </c>
      <c r="C258" s="53">
        <v>52.2</v>
      </c>
      <c r="D258" s="68" t="s">
        <v>330</v>
      </c>
      <c r="E258" s="92">
        <v>0.94578000000000007</v>
      </c>
      <c r="F258" s="92">
        <v>0.90364979999999973</v>
      </c>
      <c r="G258" s="92">
        <v>0.4419372000000002</v>
      </c>
      <c r="H258" s="77">
        <v>3.6111599999999841E-2</v>
      </c>
      <c r="I258" s="152">
        <v>1.7196000000001925E-3</v>
      </c>
      <c r="J258" s="152">
        <v>0.47718899999999975</v>
      </c>
      <c r="K258" s="152">
        <v>0.63281280000000018</v>
      </c>
      <c r="L258" s="165">
        <v>0.64141080000000039</v>
      </c>
      <c r="M258" s="166"/>
      <c r="P258" s="129"/>
      <c r="R258" s="130"/>
    </row>
    <row r="259" spans="1:18" x14ac:dyDescent="0.25">
      <c r="A259" s="136">
        <v>257</v>
      </c>
      <c r="B259" s="58" t="s">
        <v>285</v>
      </c>
      <c r="C259" s="53">
        <v>50.7</v>
      </c>
      <c r="D259" s="68" t="s">
        <v>330</v>
      </c>
      <c r="E259" s="92">
        <v>1.2037199999999999</v>
      </c>
      <c r="F259" s="92">
        <v>0.88989300000000016</v>
      </c>
      <c r="G259" s="92">
        <v>0.89935079999999989</v>
      </c>
      <c r="H259" s="77">
        <v>0.47718899999999975</v>
      </c>
      <c r="I259" s="152">
        <v>0</v>
      </c>
      <c r="J259" s="152">
        <v>6.8784000000000067E-2</v>
      </c>
      <c r="K259" s="152">
        <v>0.41614319999999999</v>
      </c>
      <c r="L259" s="165">
        <v>0.47632920000000023</v>
      </c>
      <c r="M259" s="166"/>
      <c r="P259" s="129"/>
      <c r="R259" s="130"/>
    </row>
    <row r="260" spans="1:18" x14ac:dyDescent="0.25">
      <c r="A260" s="136">
        <v>258</v>
      </c>
      <c r="B260" s="58" t="s">
        <v>286</v>
      </c>
      <c r="C260" s="53">
        <v>113.9</v>
      </c>
      <c r="D260" s="68" t="s">
        <v>330</v>
      </c>
      <c r="E260" s="92">
        <v>2.8373399999999998</v>
      </c>
      <c r="F260" s="92">
        <v>0.24848220000000013</v>
      </c>
      <c r="G260" s="92">
        <v>2.5114757999999999</v>
      </c>
      <c r="H260" s="77">
        <v>0.29663100000000053</v>
      </c>
      <c r="I260" s="152">
        <v>0</v>
      </c>
      <c r="J260" s="152">
        <v>1.5261450000000003</v>
      </c>
      <c r="K260" s="152">
        <v>2.0514827999999992</v>
      </c>
      <c r="L260" s="165">
        <v>2.0256887999999997</v>
      </c>
      <c r="M260" s="166"/>
      <c r="P260" s="129"/>
      <c r="R260" s="130"/>
    </row>
    <row r="261" spans="1:18" x14ac:dyDescent="0.25">
      <c r="A261" s="136">
        <v>259</v>
      </c>
      <c r="B261" s="58" t="s">
        <v>287</v>
      </c>
      <c r="C261" s="53">
        <v>106.9</v>
      </c>
      <c r="D261" s="68" t="s">
        <v>330</v>
      </c>
      <c r="E261" s="92">
        <v>2.9233199999999999</v>
      </c>
      <c r="F261" s="92">
        <v>2.3610107999999999</v>
      </c>
      <c r="G261" s="92">
        <v>2.7453414000000005</v>
      </c>
      <c r="H261" s="77">
        <v>0.73082999999999965</v>
      </c>
      <c r="I261" s="152">
        <v>0</v>
      </c>
      <c r="J261" s="152">
        <v>0.1315494000000004</v>
      </c>
      <c r="K261" s="152">
        <v>0.11951219999999944</v>
      </c>
      <c r="L261" s="165">
        <v>0.11951219999999944</v>
      </c>
      <c r="M261" s="166"/>
      <c r="P261" s="129"/>
      <c r="R261" s="130"/>
    </row>
    <row r="262" spans="1:18" x14ac:dyDescent="0.25">
      <c r="A262" s="136">
        <v>260</v>
      </c>
      <c r="B262" s="58" t="s">
        <v>288</v>
      </c>
      <c r="C262" s="53">
        <v>92.5</v>
      </c>
      <c r="D262" s="68" t="s">
        <v>330</v>
      </c>
      <c r="E262" s="92">
        <v>1.5476400000000001</v>
      </c>
      <c r="F262" s="92">
        <v>1.5992280000000001</v>
      </c>
      <c r="G262" s="92">
        <v>1.0309001999999998</v>
      </c>
      <c r="H262" s="77">
        <v>0.45569400000000021</v>
      </c>
      <c r="I262" s="152">
        <v>0.47288999999999987</v>
      </c>
      <c r="J262" s="167">
        <v>0</v>
      </c>
      <c r="K262" s="167">
        <v>0</v>
      </c>
      <c r="L262" s="168">
        <v>0</v>
      </c>
      <c r="M262" s="166"/>
      <c r="N262" s="124" t="s">
        <v>377</v>
      </c>
      <c r="P262" s="129"/>
      <c r="R262" s="130"/>
    </row>
    <row r="263" spans="1:18" x14ac:dyDescent="0.25">
      <c r="A263" s="136">
        <v>261</v>
      </c>
      <c r="B263" s="58" t="s">
        <v>289</v>
      </c>
      <c r="C263" s="53">
        <v>80.900000000000006</v>
      </c>
      <c r="D263" s="68" t="s">
        <v>330</v>
      </c>
      <c r="E263" s="92">
        <v>1.46166</v>
      </c>
      <c r="F263" s="92">
        <v>0.7841376000000001</v>
      </c>
      <c r="G263" s="92">
        <v>0.99564839999999999</v>
      </c>
      <c r="H263" s="77">
        <v>0.54167400000000032</v>
      </c>
      <c r="I263" s="152">
        <v>0.42560099999999934</v>
      </c>
      <c r="J263" s="152">
        <v>1.2939990000000008</v>
      </c>
      <c r="K263" s="152">
        <v>1.3773996000000004</v>
      </c>
      <c r="L263" s="165">
        <v>1.4616599999999993</v>
      </c>
      <c r="M263" s="166"/>
      <c r="P263" s="129"/>
      <c r="R263" s="130"/>
    </row>
    <row r="264" spans="1:18" x14ac:dyDescent="0.25">
      <c r="A264" s="136">
        <v>262</v>
      </c>
      <c r="B264" s="58" t="s">
        <v>290</v>
      </c>
      <c r="C264" s="53">
        <v>52.1</v>
      </c>
      <c r="D264" s="68" t="s">
        <v>330</v>
      </c>
      <c r="E264" s="92">
        <v>1.11774</v>
      </c>
      <c r="F264" s="92">
        <v>0.61045799999999983</v>
      </c>
      <c r="G264" s="92">
        <v>6.8784000000000059E-3</v>
      </c>
      <c r="H264" s="167">
        <v>0</v>
      </c>
      <c r="I264" s="167">
        <v>0</v>
      </c>
      <c r="J264" s="167">
        <v>0</v>
      </c>
      <c r="K264" s="167">
        <v>0</v>
      </c>
      <c r="L264" s="168">
        <v>0</v>
      </c>
      <c r="M264" s="166"/>
      <c r="N264" s="124" t="s">
        <v>377</v>
      </c>
      <c r="P264" s="129"/>
      <c r="R264" s="130"/>
    </row>
    <row r="265" spans="1:18" x14ac:dyDescent="0.25">
      <c r="A265" s="136">
        <v>263</v>
      </c>
      <c r="B265" s="58" t="s">
        <v>291</v>
      </c>
      <c r="C265" s="53">
        <v>50.6</v>
      </c>
      <c r="D265" s="68" t="s">
        <v>330</v>
      </c>
      <c r="E265" s="92">
        <v>0.85980000000000001</v>
      </c>
      <c r="F265" s="92">
        <v>0.36025620000000003</v>
      </c>
      <c r="G265" s="92">
        <v>3.4392000000000034E-2</v>
      </c>
      <c r="H265" s="77">
        <v>9.4577999999999138E-3</v>
      </c>
      <c r="I265" s="152">
        <v>1.4616600000000108E-2</v>
      </c>
      <c r="J265" s="152">
        <v>2.7513599999999833E-2</v>
      </c>
      <c r="K265" s="152">
        <v>0</v>
      </c>
      <c r="L265" s="165">
        <v>0</v>
      </c>
      <c r="M265" s="166"/>
      <c r="P265" s="129"/>
      <c r="R265" s="130"/>
    </row>
    <row r="266" spans="1:18" x14ac:dyDescent="0.25">
      <c r="A266" s="136">
        <v>264</v>
      </c>
      <c r="B266" s="58" t="s">
        <v>292</v>
      </c>
      <c r="C266" s="53">
        <v>114.3</v>
      </c>
      <c r="D266" s="68" t="s">
        <v>330</v>
      </c>
      <c r="E266" s="92">
        <v>3.0093000000000001</v>
      </c>
      <c r="F266" s="92">
        <v>2.5278120000000004</v>
      </c>
      <c r="G266" s="92">
        <v>3.2397263999999999</v>
      </c>
      <c r="H266" s="77">
        <v>0.70675559999999926</v>
      </c>
      <c r="I266" s="152">
        <v>0.24332340000000108</v>
      </c>
      <c r="J266" s="152">
        <v>0.85980000000000001</v>
      </c>
      <c r="K266" s="152">
        <v>0</v>
      </c>
      <c r="L266" s="165">
        <v>0</v>
      </c>
      <c r="M266" s="166"/>
      <c r="P266" s="129"/>
      <c r="R266" s="130"/>
    </row>
    <row r="267" spans="1:18" x14ac:dyDescent="0.25">
      <c r="A267" s="136">
        <v>265</v>
      </c>
      <c r="B267" s="58" t="s">
        <v>293</v>
      </c>
      <c r="C267" s="53">
        <v>107</v>
      </c>
      <c r="D267" s="68" t="s">
        <v>330</v>
      </c>
      <c r="E267" s="92">
        <v>2.4074399999999998</v>
      </c>
      <c r="F267" s="92">
        <v>1.0137042000000003</v>
      </c>
      <c r="G267" s="92">
        <v>2.3214600000000116E-2</v>
      </c>
      <c r="H267" s="77">
        <v>0</v>
      </c>
      <c r="I267" s="152">
        <v>0</v>
      </c>
      <c r="J267" s="152">
        <v>0.83142659999999968</v>
      </c>
      <c r="K267" s="152">
        <v>1.5433409999999999</v>
      </c>
      <c r="L267" s="165">
        <v>1.4814353999999998</v>
      </c>
      <c r="M267" s="166"/>
      <c r="P267" s="129"/>
      <c r="R267" s="130"/>
    </row>
    <row r="268" spans="1:18" x14ac:dyDescent="0.25">
      <c r="A268" s="136">
        <v>266</v>
      </c>
      <c r="B268" s="58" t="s">
        <v>294</v>
      </c>
      <c r="C268" s="53">
        <v>92.8</v>
      </c>
      <c r="D268" s="68" t="s">
        <v>330</v>
      </c>
      <c r="E268" s="92">
        <v>1.6336199999999999</v>
      </c>
      <c r="F268" s="92">
        <v>1.3705212000000002</v>
      </c>
      <c r="G268" s="92">
        <v>1.0575540000000001</v>
      </c>
      <c r="H268" s="77">
        <v>0.41872260000000011</v>
      </c>
      <c r="I268" s="152">
        <v>1.0317599999999627E-2</v>
      </c>
      <c r="J268" s="152">
        <v>0.76178280000000009</v>
      </c>
      <c r="K268" s="152">
        <v>0.77382000000000029</v>
      </c>
      <c r="L268" s="165">
        <v>1.3748202000000003</v>
      </c>
      <c r="M268" s="166"/>
      <c r="P268" s="129"/>
      <c r="R268" s="130"/>
    </row>
    <row r="269" spans="1:18" x14ac:dyDescent="0.25">
      <c r="A269" s="136">
        <v>267</v>
      </c>
      <c r="B269" s="58" t="s">
        <v>295</v>
      </c>
      <c r="C269" s="53">
        <v>80.3</v>
      </c>
      <c r="D269" s="68" t="s">
        <v>330</v>
      </c>
      <c r="E269" s="92">
        <v>1.5476400000000001</v>
      </c>
      <c r="F269" s="92">
        <v>1.3834181999999997</v>
      </c>
      <c r="G269" s="92">
        <v>1.2002808</v>
      </c>
      <c r="H269" s="77">
        <v>0.81852959999999997</v>
      </c>
      <c r="I269" s="152">
        <v>0.89333220000000046</v>
      </c>
      <c r="J269" s="152">
        <v>0.26997720000000003</v>
      </c>
      <c r="K269" s="152">
        <v>0.50986140000000002</v>
      </c>
      <c r="L269" s="165">
        <v>0.49352519999999911</v>
      </c>
      <c r="M269" s="166"/>
      <c r="P269" s="129"/>
      <c r="R269" s="130"/>
    </row>
    <row r="270" spans="1:18" x14ac:dyDescent="0.25">
      <c r="A270" s="136">
        <v>268</v>
      </c>
      <c r="B270" s="58" t="s">
        <v>296</v>
      </c>
      <c r="C270" s="53">
        <v>52</v>
      </c>
      <c r="D270" s="68" t="s">
        <v>330</v>
      </c>
      <c r="E270" s="92">
        <v>1.337142857142857</v>
      </c>
      <c r="F270" s="92">
        <v>1.337142857142857</v>
      </c>
      <c r="G270" s="92">
        <v>8.5979999999999997E-3</v>
      </c>
      <c r="H270" s="77">
        <v>7.7381999999999998E-3</v>
      </c>
      <c r="I270" s="152">
        <v>2.5793999999999995E-3</v>
      </c>
      <c r="J270" s="152">
        <v>0.103176</v>
      </c>
      <c r="K270" s="152">
        <v>0.30694860000000002</v>
      </c>
      <c r="L270" s="165">
        <v>0.47718900000000003</v>
      </c>
      <c r="M270" s="166"/>
      <c r="P270" s="129"/>
      <c r="R270" s="130"/>
    </row>
    <row r="271" spans="1:18" x14ac:dyDescent="0.25">
      <c r="A271" s="136">
        <v>269</v>
      </c>
      <c r="B271" s="58" t="s">
        <v>297</v>
      </c>
      <c r="C271" s="53">
        <v>50.4</v>
      </c>
      <c r="D271" s="68" t="s">
        <v>330</v>
      </c>
      <c r="E271" s="92">
        <v>1.37568</v>
      </c>
      <c r="F271" s="92">
        <v>1.50465</v>
      </c>
      <c r="G271" s="92">
        <v>1.2123179999999998</v>
      </c>
      <c r="H271" s="77">
        <v>0.4299</v>
      </c>
      <c r="I271" s="152">
        <v>0.25020180000000031</v>
      </c>
      <c r="J271" s="152">
        <v>0</v>
      </c>
      <c r="K271" s="152">
        <v>4.2989999999999088E-3</v>
      </c>
      <c r="L271" s="165">
        <v>3.1812599999999934E-2</v>
      </c>
      <c r="M271" s="166"/>
      <c r="P271" s="129"/>
      <c r="R271" s="130"/>
    </row>
    <row r="272" spans="1:18" x14ac:dyDescent="0.25">
      <c r="A272" s="136">
        <v>270</v>
      </c>
      <c r="B272" s="58" t="s">
        <v>298</v>
      </c>
      <c r="C272" s="53">
        <v>113.4</v>
      </c>
      <c r="D272" s="68" t="s">
        <v>330</v>
      </c>
      <c r="E272" s="92">
        <v>0.25794</v>
      </c>
      <c r="F272" s="92">
        <v>1.7144412</v>
      </c>
      <c r="G272" s="92">
        <v>2.7496404000000001</v>
      </c>
      <c r="H272" s="77">
        <v>1.7195999999998106E-3</v>
      </c>
      <c r="I272" s="152">
        <v>0</v>
      </c>
      <c r="J272" s="152">
        <v>0</v>
      </c>
      <c r="K272" s="152">
        <v>1.0334795999999999</v>
      </c>
      <c r="L272" s="165">
        <v>1.5923496000000004</v>
      </c>
      <c r="M272" s="166"/>
      <c r="P272" s="129"/>
      <c r="R272" s="130"/>
    </row>
    <row r="273" spans="1:18" x14ac:dyDescent="0.25">
      <c r="A273" s="136">
        <v>271</v>
      </c>
      <c r="B273" s="58" t="s">
        <v>299</v>
      </c>
      <c r="C273" s="53">
        <v>106.2</v>
      </c>
      <c r="D273" s="68" t="s">
        <v>330</v>
      </c>
      <c r="E273" s="92">
        <v>1.9775399999999999</v>
      </c>
      <c r="F273" s="92">
        <v>2.2329006000000002</v>
      </c>
      <c r="G273" s="92">
        <v>1.2613265999999996</v>
      </c>
      <c r="H273" s="77">
        <v>0.36799439999999994</v>
      </c>
      <c r="I273" s="152">
        <v>0.16680119999999996</v>
      </c>
      <c r="J273" s="152">
        <v>7.9101600000000452E-2</v>
      </c>
      <c r="K273" s="152">
        <v>1.3645025999999991</v>
      </c>
      <c r="L273" s="165">
        <v>0.65602740000000148</v>
      </c>
      <c r="M273" s="166"/>
      <c r="P273" s="129"/>
      <c r="R273" s="130"/>
    </row>
    <row r="274" spans="1:18" x14ac:dyDescent="0.25">
      <c r="A274" s="136">
        <v>272</v>
      </c>
      <c r="B274" s="58" t="s">
        <v>300</v>
      </c>
      <c r="C274" s="53">
        <v>92.7</v>
      </c>
      <c r="D274" s="68" t="s">
        <v>330</v>
      </c>
      <c r="E274" s="92">
        <v>1.7196</v>
      </c>
      <c r="F274" s="92">
        <v>1.9551852000000001</v>
      </c>
      <c r="G274" s="92">
        <v>2.3532725999999999</v>
      </c>
      <c r="H274" s="77">
        <v>0.58810320000000016</v>
      </c>
      <c r="I274" s="152">
        <v>0</v>
      </c>
      <c r="J274" s="152">
        <v>5.5886999999999576E-2</v>
      </c>
      <c r="K274" s="152">
        <v>0.6302334000000005</v>
      </c>
      <c r="L274" s="165">
        <v>0.4299</v>
      </c>
      <c r="M274" s="166"/>
      <c r="P274" s="129"/>
      <c r="R274" s="130"/>
    </row>
    <row r="275" spans="1:18" x14ac:dyDescent="0.25">
      <c r="A275" s="136">
        <v>273</v>
      </c>
      <c r="B275" s="58" t="s">
        <v>301</v>
      </c>
      <c r="C275" s="53">
        <v>81.5</v>
      </c>
      <c r="D275" s="68" t="s">
        <v>330</v>
      </c>
      <c r="E275" s="92">
        <v>1.7196</v>
      </c>
      <c r="F275" s="92">
        <v>1.8717845999999996</v>
      </c>
      <c r="G275" s="92">
        <v>1.7385156000000002</v>
      </c>
      <c r="H275" s="77">
        <v>0.98447100000000043</v>
      </c>
      <c r="I275" s="152">
        <v>1.0506756000000004</v>
      </c>
      <c r="J275" s="152">
        <v>0.67494300000000018</v>
      </c>
      <c r="K275" s="152">
        <v>0.71879279999999879</v>
      </c>
      <c r="L275" s="165">
        <v>0.99822780000000122</v>
      </c>
      <c r="M275" s="166"/>
      <c r="P275" s="129"/>
      <c r="R275" s="130"/>
    </row>
    <row r="276" spans="1:18" x14ac:dyDescent="0.25">
      <c r="A276" s="136">
        <v>274</v>
      </c>
      <c r="B276" s="58" t="s">
        <v>302</v>
      </c>
      <c r="C276" s="53">
        <v>52</v>
      </c>
      <c r="D276" s="68" t="s">
        <v>330</v>
      </c>
      <c r="E276" s="92">
        <v>1.2037199999999999</v>
      </c>
      <c r="F276" s="92">
        <v>1.2226356</v>
      </c>
      <c r="G276" s="92">
        <v>1.3206527999999997</v>
      </c>
      <c r="H276" s="77">
        <v>0.62851380000000068</v>
      </c>
      <c r="I276" s="152">
        <v>0.43763819999999953</v>
      </c>
      <c r="J276" s="152">
        <v>0.5442534</v>
      </c>
      <c r="K276" s="152">
        <v>0.89935080000000023</v>
      </c>
      <c r="L276" s="165">
        <v>0.89849099999999915</v>
      </c>
      <c r="M276" s="166"/>
      <c r="P276" s="129"/>
      <c r="R276" s="130"/>
    </row>
    <row r="277" spans="1:18" x14ac:dyDescent="0.25">
      <c r="A277" s="136">
        <v>275</v>
      </c>
      <c r="B277" s="58" t="s">
        <v>303</v>
      </c>
      <c r="C277" s="53">
        <v>50.1</v>
      </c>
      <c r="D277" s="68" t="s">
        <v>330</v>
      </c>
      <c r="E277" s="92">
        <v>1.2897000000000001</v>
      </c>
      <c r="F277" s="92">
        <v>0.53479559999999993</v>
      </c>
      <c r="G277" s="92">
        <v>0.24848220000000013</v>
      </c>
      <c r="H277" s="77">
        <v>5.1587999999998134E-3</v>
      </c>
      <c r="I277" s="152">
        <v>1.031760000000001E-2</v>
      </c>
      <c r="J277" s="152">
        <v>0.86753820000000026</v>
      </c>
      <c r="K277" s="152">
        <v>1.0145640000000002</v>
      </c>
      <c r="L277" s="165">
        <v>0.85378139999999958</v>
      </c>
      <c r="M277" s="166"/>
      <c r="P277" s="129"/>
      <c r="R277" s="130"/>
    </row>
    <row r="278" spans="1:18" x14ac:dyDescent="0.25">
      <c r="A278" s="136">
        <v>276</v>
      </c>
      <c r="B278" s="58" t="s">
        <v>304</v>
      </c>
      <c r="C278" s="53">
        <v>113.9</v>
      </c>
      <c r="D278" s="68" t="s">
        <v>330</v>
      </c>
      <c r="E278" s="92">
        <v>3.18126</v>
      </c>
      <c r="F278" s="92">
        <v>3.5475347999999998</v>
      </c>
      <c r="G278" s="92">
        <v>3.9671172000000001</v>
      </c>
      <c r="H278" s="77">
        <v>2.5011582000000008</v>
      </c>
      <c r="I278" s="152">
        <v>2.1770136</v>
      </c>
      <c r="J278" s="152">
        <v>4.5569400000000711E-2</v>
      </c>
      <c r="K278" s="152">
        <v>0.52189859999999944</v>
      </c>
      <c r="L278" s="165">
        <v>0.42474119999999982</v>
      </c>
      <c r="M278" s="166"/>
      <c r="P278" s="129"/>
      <c r="R278" s="130"/>
    </row>
    <row r="279" spans="1:18" x14ac:dyDescent="0.25">
      <c r="A279" s="136">
        <v>277</v>
      </c>
      <c r="B279" s="58" t="s">
        <v>305</v>
      </c>
      <c r="C279" s="53">
        <v>107.4</v>
      </c>
      <c r="D279" s="68" t="s">
        <v>330</v>
      </c>
      <c r="E279" s="92">
        <v>1.9775399999999999</v>
      </c>
      <c r="F279" s="92">
        <v>2.2380594</v>
      </c>
      <c r="G279" s="92">
        <v>2.6370066000000003</v>
      </c>
      <c r="H279" s="77">
        <v>1.5751535999999999</v>
      </c>
      <c r="I279" s="152">
        <v>1.4049132000000004</v>
      </c>
      <c r="J279" s="152">
        <v>1.6834884000000001</v>
      </c>
      <c r="K279" s="152">
        <v>2.1056501999999999</v>
      </c>
      <c r="L279" s="165">
        <v>1.9938761999999992</v>
      </c>
      <c r="M279" s="166"/>
      <c r="P279" s="129"/>
      <c r="R279" s="130"/>
    </row>
    <row r="280" spans="1:18" x14ac:dyDescent="0.25">
      <c r="A280" s="136">
        <v>278</v>
      </c>
      <c r="B280" s="58" t="s">
        <v>306</v>
      </c>
      <c r="C280" s="53">
        <v>92.6</v>
      </c>
      <c r="D280" s="68" t="s">
        <v>330</v>
      </c>
      <c r="E280" s="92">
        <v>1.6336199999999999</v>
      </c>
      <c r="F280" s="92">
        <v>1.8812424000000001</v>
      </c>
      <c r="G280" s="92">
        <v>1.2037200000000201E-2</v>
      </c>
      <c r="H280" s="77">
        <v>0.15562380000000003</v>
      </c>
      <c r="I280" s="152">
        <v>0.33016319999999955</v>
      </c>
      <c r="J280" s="152">
        <v>0.27427619999999997</v>
      </c>
      <c r="K280" s="152">
        <v>0.36713460000000042</v>
      </c>
      <c r="L280" s="165">
        <v>0.55801020000000001</v>
      </c>
      <c r="M280" s="166"/>
      <c r="P280" s="129"/>
      <c r="R280" s="130"/>
    </row>
    <row r="281" spans="1:18" x14ac:dyDescent="0.25">
      <c r="A281" s="136">
        <v>279</v>
      </c>
      <c r="B281" s="58" t="s">
        <v>307</v>
      </c>
      <c r="C281" s="53">
        <v>80.5</v>
      </c>
      <c r="D281" s="68" t="s">
        <v>330</v>
      </c>
      <c r="E281" s="92">
        <v>1.7196</v>
      </c>
      <c r="F281" s="92">
        <v>0.9612563999999999</v>
      </c>
      <c r="G281" s="92">
        <v>0.98533080000000028</v>
      </c>
      <c r="H281" s="77">
        <v>0.28803299999999998</v>
      </c>
      <c r="I281" s="152">
        <v>0.54941220000000024</v>
      </c>
      <c r="J281" s="152">
        <v>0.67064399999999946</v>
      </c>
      <c r="K281" s="152">
        <v>1.5588174000000006</v>
      </c>
      <c r="L281" s="165">
        <v>0.87613619999999937</v>
      </c>
      <c r="M281" s="166"/>
      <c r="P281" s="129"/>
      <c r="R281" s="130"/>
    </row>
    <row r="282" spans="1:18" x14ac:dyDescent="0.25">
      <c r="A282" s="136">
        <v>280</v>
      </c>
      <c r="B282" s="58" t="s">
        <v>308</v>
      </c>
      <c r="C282" s="53">
        <v>52</v>
      </c>
      <c r="D282" s="68" t="s">
        <v>330</v>
      </c>
      <c r="E282" s="92">
        <v>1.37568</v>
      </c>
      <c r="F282" s="92">
        <v>1.4934726</v>
      </c>
      <c r="G282" s="92">
        <v>1.0962449999999999</v>
      </c>
      <c r="H282" s="77">
        <v>0.60014039999999957</v>
      </c>
      <c r="I282" s="152">
        <v>0.19259520000000016</v>
      </c>
      <c r="J282" s="152">
        <v>0</v>
      </c>
      <c r="K282" s="152">
        <v>0</v>
      </c>
      <c r="L282" s="165">
        <v>0.25020180000000031</v>
      </c>
      <c r="M282" s="166"/>
      <c r="P282" s="129"/>
      <c r="R282" s="130"/>
    </row>
    <row r="283" spans="1:18" x14ac:dyDescent="0.25">
      <c r="A283" s="136">
        <v>281</v>
      </c>
      <c r="B283" s="58" t="s">
        <v>309</v>
      </c>
      <c r="C283" s="53">
        <v>50.4</v>
      </c>
      <c r="D283" s="68" t="s">
        <v>330</v>
      </c>
      <c r="E283" s="92">
        <v>1.37568</v>
      </c>
      <c r="F283" s="92">
        <v>1.5244254000000002</v>
      </c>
      <c r="G283" s="92">
        <v>1.3249517999999996</v>
      </c>
      <c r="H283" s="77">
        <v>0.75318480000000032</v>
      </c>
      <c r="I283" s="152">
        <v>0.40754520000000016</v>
      </c>
      <c r="J283" s="152">
        <v>0.22698719999999944</v>
      </c>
      <c r="K283" s="152">
        <v>0.65258820000000028</v>
      </c>
      <c r="L283" s="165">
        <v>0.73942800000000031</v>
      </c>
      <c r="M283" s="166"/>
      <c r="P283" s="129"/>
      <c r="R283" s="130"/>
    </row>
    <row r="284" spans="1:18" x14ac:dyDescent="0.25">
      <c r="A284" s="136">
        <v>282</v>
      </c>
      <c r="B284" s="58" t="s">
        <v>310</v>
      </c>
      <c r="C284" s="53">
        <v>113.7</v>
      </c>
      <c r="D284" s="68" t="s">
        <v>330</v>
      </c>
      <c r="E284" s="92">
        <v>3.0952800000000003</v>
      </c>
      <c r="F284" s="92">
        <v>3.1846992000000003</v>
      </c>
      <c r="G284" s="92">
        <v>3.3463415999999997</v>
      </c>
      <c r="H284" s="77">
        <v>0.33274260000000039</v>
      </c>
      <c r="I284" s="152">
        <v>0.23214599999999963</v>
      </c>
      <c r="J284" s="152">
        <v>0.67494300000000018</v>
      </c>
      <c r="K284" s="152">
        <v>2.5372698000000007</v>
      </c>
      <c r="L284" s="165">
        <v>2.4306546</v>
      </c>
      <c r="M284" s="166"/>
      <c r="P284" s="129"/>
      <c r="R284" s="130"/>
    </row>
    <row r="285" spans="1:18" x14ac:dyDescent="0.25">
      <c r="A285" s="136">
        <v>283</v>
      </c>
      <c r="B285" s="58" t="s">
        <v>311</v>
      </c>
      <c r="C285" s="53">
        <v>106.2</v>
      </c>
      <c r="D285" s="68" t="s">
        <v>330</v>
      </c>
      <c r="E285" s="92">
        <v>2.3214600000000001</v>
      </c>
      <c r="F285" s="92">
        <v>1.9741008000000002</v>
      </c>
      <c r="G285" s="92">
        <v>1.3963151999999996</v>
      </c>
      <c r="H285" s="77">
        <v>9.8877000000000187E-2</v>
      </c>
      <c r="I285" s="152">
        <v>0</v>
      </c>
      <c r="J285" s="152">
        <v>0</v>
      </c>
      <c r="K285" s="152">
        <v>0</v>
      </c>
      <c r="L285" s="165">
        <v>1.7195999999998106E-3</v>
      </c>
      <c r="M285" s="166"/>
      <c r="P285" s="129"/>
      <c r="R285" s="130"/>
    </row>
    <row r="286" spans="1:18" x14ac:dyDescent="0.25">
      <c r="A286" s="136">
        <v>284</v>
      </c>
      <c r="B286" s="58" t="s">
        <v>312</v>
      </c>
      <c r="C286" s="53">
        <v>92</v>
      </c>
      <c r="D286" s="68" t="s">
        <v>330</v>
      </c>
      <c r="E286" s="92">
        <v>1.2897000000000001</v>
      </c>
      <c r="F286" s="92">
        <v>0.85550100000000007</v>
      </c>
      <c r="G286" s="92">
        <v>1.3068959999999996</v>
      </c>
      <c r="H286" s="77">
        <v>0.35337780000000041</v>
      </c>
      <c r="I286" s="152">
        <v>0</v>
      </c>
      <c r="J286" s="152">
        <v>0</v>
      </c>
      <c r="K286" s="152">
        <v>1.0317599999999627E-2</v>
      </c>
      <c r="L286" s="165">
        <v>0</v>
      </c>
      <c r="M286" s="166"/>
      <c r="P286" s="129"/>
      <c r="R286" s="130"/>
    </row>
    <row r="287" spans="1:18" x14ac:dyDescent="0.25">
      <c r="A287" s="136">
        <v>285</v>
      </c>
      <c r="B287" s="58" t="s">
        <v>313</v>
      </c>
      <c r="C287" s="53">
        <v>79.7</v>
      </c>
      <c r="D287" s="68" t="s">
        <v>330</v>
      </c>
      <c r="E287" s="92">
        <v>2.3214600000000001</v>
      </c>
      <c r="F287" s="92">
        <v>2.5269522000000002</v>
      </c>
      <c r="G287" s="92">
        <v>1.8485699999999996</v>
      </c>
      <c r="H287" s="77">
        <v>0</v>
      </c>
      <c r="I287" s="152">
        <v>0</v>
      </c>
      <c r="J287" s="152">
        <v>0</v>
      </c>
      <c r="K287" s="152">
        <v>0</v>
      </c>
      <c r="L287" s="165">
        <v>0.20119319999999999</v>
      </c>
      <c r="M287" s="166"/>
      <c r="P287" s="129"/>
      <c r="R287" s="130"/>
    </row>
    <row r="288" spans="1:18" x14ac:dyDescent="0.25">
      <c r="A288" s="136">
        <v>286</v>
      </c>
      <c r="B288" s="58" t="s">
        <v>314</v>
      </c>
      <c r="C288" s="53">
        <v>51.4</v>
      </c>
      <c r="D288" s="68" t="s">
        <v>330</v>
      </c>
      <c r="E288" s="92">
        <v>1.03176</v>
      </c>
      <c r="F288" s="92">
        <v>0.40840500000000007</v>
      </c>
      <c r="G288" s="92">
        <v>0.50298299999999974</v>
      </c>
      <c r="H288" s="77">
        <v>0.30694860000000018</v>
      </c>
      <c r="I288" s="152">
        <v>0.40066680000000016</v>
      </c>
      <c r="J288" s="152">
        <v>0.3198455999999999</v>
      </c>
      <c r="K288" s="152">
        <v>0.60443940000000029</v>
      </c>
      <c r="L288" s="165">
        <v>0.49094579999999977</v>
      </c>
      <c r="M288" s="166"/>
      <c r="P288" s="129"/>
      <c r="R288" s="130"/>
    </row>
    <row r="289" spans="1:18" x14ac:dyDescent="0.25">
      <c r="A289" s="136">
        <v>287</v>
      </c>
      <c r="B289" s="58" t="s">
        <v>315</v>
      </c>
      <c r="C289" s="53">
        <v>50.3</v>
      </c>
      <c r="D289" s="68" t="s">
        <v>330</v>
      </c>
      <c r="E289" s="92">
        <v>0.94578000000000007</v>
      </c>
      <c r="F289" s="92">
        <v>0.40840499999999991</v>
      </c>
      <c r="G289" s="92">
        <v>0.56660820000000001</v>
      </c>
      <c r="H289" s="77">
        <v>0.35423759999999993</v>
      </c>
      <c r="I289" s="152">
        <v>0.25278120000000004</v>
      </c>
      <c r="J289" s="152">
        <v>0.41012459999999989</v>
      </c>
      <c r="K289" s="152">
        <v>0.60615900000000011</v>
      </c>
      <c r="L289" s="165">
        <v>0.66118620000000017</v>
      </c>
      <c r="M289" s="166"/>
      <c r="P289" s="129"/>
      <c r="R289" s="130"/>
    </row>
    <row r="290" spans="1:18" x14ac:dyDescent="0.25">
      <c r="A290" s="136">
        <v>288</v>
      </c>
      <c r="B290" s="58" t="s">
        <v>316</v>
      </c>
      <c r="C290" s="53">
        <v>114.8</v>
      </c>
      <c r="D290" s="68" t="s">
        <v>330</v>
      </c>
      <c r="E290" s="92">
        <v>3.8691</v>
      </c>
      <c r="F290" s="92">
        <v>3.6679067999999999</v>
      </c>
      <c r="G290" s="92">
        <v>2.0832953999999999</v>
      </c>
      <c r="H290" s="77">
        <v>0.77467979999999981</v>
      </c>
      <c r="I290" s="152">
        <v>0.75576419999999966</v>
      </c>
      <c r="J290" s="152">
        <v>0.93202320000000127</v>
      </c>
      <c r="K290" s="152">
        <v>2.0454641999999983</v>
      </c>
      <c r="L290" s="165">
        <v>2.0067731999999996</v>
      </c>
      <c r="M290" s="166"/>
      <c r="P290" s="129"/>
      <c r="R290" s="130"/>
    </row>
    <row r="291" spans="1:18" x14ac:dyDescent="0.25">
      <c r="A291" s="136" t="s">
        <v>333</v>
      </c>
      <c r="B291" s="138" t="s">
        <v>332</v>
      </c>
      <c r="C291" s="139">
        <v>296.85000000000002</v>
      </c>
      <c r="D291" s="68" t="s">
        <v>330</v>
      </c>
      <c r="E291" s="92">
        <v>5.4786456000000001</v>
      </c>
      <c r="F291" s="92">
        <v>6.2782596000000002</v>
      </c>
      <c r="G291" s="92">
        <v>5.1588000000000003</v>
      </c>
      <c r="H291" s="77">
        <v>2.7178278000000011</v>
      </c>
      <c r="I291" s="152">
        <v>3.8080541999999986</v>
      </c>
      <c r="J291" s="152">
        <v>0</v>
      </c>
      <c r="K291" s="152">
        <v>0</v>
      </c>
      <c r="L291" s="165">
        <v>0.12639060000000174</v>
      </c>
      <c r="M291" s="166"/>
      <c r="P291" s="129"/>
      <c r="R291" s="130"/>
    </row>
    <row r="292" spans="1:18" x14ac:dyDescent="0.25">
      <c r="A292" s="341" t="s">
        <v>3</v>
      </c>
      <c r="B292" s="342"/>
      <c r="C292" s="140">
        <f>SUM(C6:C291)</f>
        <v>20468.850000000006</v>
      </c>
      <c r="D292" s="140"/>
      <c r="E292" s="92">
        <f>SUM(E6:E291)+I69</f>
        <v>433.55836417142865</v>
      </c>
      <c r="F292" s="92">
        <f t="shared" ref="F292:H292" si="0">SUM(F6:F291)+J69</f>
        <v>408.22148745714276</v>
      </c>
      <c r="G292" s="92">
        <f t="shared" si="0"/>
        <v>368.53595639999992</v>
      </c>
      <c r="H292" s="92">
        <f t="shared" si="0"/>
        <v>150.04651140000007</v>
      </c>
      <c r="I292" s="164">
        <v>99.526558200000039</v>
      </c>
      <c r="J292" s="164">
        <f>SUM(J6:J291)</f>
        <v>114.40768570000007</v>
      </c>
      <c r="K292" s="164">
        <f t="shared" ref="K292:M292" si="1">SUM(K6:K291)</f>
        <v>184.2191301</v>
      </c>
      <c r="L292" s="164">
        <f t="shared" si="1"/>
        <v>196.45296440000004</v>
      </c>
      <c r="M292" s="164">
        <f t="shared" si="1"/>
        <v>0</v>
      </c>
      <c r="P292" s="129"/>
      <c r="R292" s="130"/>
    </row>
    <row r="293" spans="1:18" ht="26.25" customHeight="1" x14ac:dyDescent="0.25">
      <c r="D293" s="25"/>
      <c r="E293" s="73"/>
      <c r="F293" s="79"/>
      <c r="G293" s="79"/>
      <c r="H293" s="79"/>
      <c r="I293" s="137"/>
      <c r="K293" s="20"/>
    </row>
  </sheetData>
  <mergeCells count="3">
    <mergeCell ref="A292:B292"/>
    <mergeCell ref="A1:H1"/>
    <mergeCell ref="A3:H3"/>
  </mergeCells>
  <pageMargins left="0" right="0" top="0.78740157480314965" bottom="0" header="0.31496062992125984" footer="0.31496062992125984"/>
  <pageSetup paperSize="9" scale="15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04"/>
  <sheetViews>
    <sheetView workbookViewId="0">
      <pane xSplit="2" ySplit="16" topLeftCell="C17" activePane="bottomRight" state="frozen"/>
      <selection pane="topRight" activeCell="C1" sqref="C1"/>
      <selection pane="bottomLeft" activeCell="A17" sqref="A17"/>
      <selection pane="bottomRight" activeCell="K226" sqref="K226"/>
    </sheetView>
  </sheetViews>
  <sheetFormatPr defaultRowHeight="15" x14ac:dyDescent="0.25"/>
  <cols>
    <col min="1" max="1" width="7.7109375" style="246" customWidth="1"/>
    <col min="2" max="2" width="16.28515625" style="25" customWidth="1"/>
    <col min="3" max="3" width="8.5703125" style="25" customWidth="1"/>
    <col min="4" max="4" width="9.5703125" style="25" customWidth="1"/>
    <col min="5" max="5" width="10.5703125" style="25" customWidth="1"/>
    <col min="6" max="6" width="10.85546875" style="25" customWidth="1"/>
    <col min="7" max="7" width="11.42578125" style="79" customWidth="1"/>
    <col min="8" max="8" width="10.7109375" style="27" customWidth="1"/>
    <col min="9" max="9" width="11.28515625" style="25" customWidth="1"/>
    <col min="10" max="10" width="15.7109375" style="244" customWidth="1"/>
    <col min="11" max="11" width="9.42578125" style="25" customWidth="1"/>
    <col min="12" max="12" width="12" style="25" bestFit="1" customWidth="1"/>
    <col min="13" max="16384" width="9.140625" style="236"/>
  </cols>
  <sheetData>
    <row r="1" spans="1:12" ht="20.25" x14ac:dyDescent="0.3">
      <c r="A1" s="344" t="s">
        <v>10</v>
      </c>
      <c r="B1" s="344"/>
      <c r="C1" s="344"/>
      <c r="D1" s="344"/>
      <c r="E1" s="344"/>
      <c r="F1" s="344"/>
      <c r="G1" s="344"/>
      <c r="H1" s="344"/>
      <c r="I1" s="344"/>
      <c r="J1" s="344"/>
      <c r="K1" s="235"/>
      <c r="L1" s="235"/>
    </row>
    <row r="2" spans="1:12" ht="20.25" x14ac:dyDescent="0.3">
      <c r="A2" s="237"/>
      <c r="B2" s="128"/>
      <c r="C2" s="128"/>
      <c r="D2" s="128"/>
      <c r="E2" s="128"/>
      <c r="F2" s="128"/>
      <c r="G2" s="218"/>
      <c r="H2" s="219"/>
      <c r="I2" s="128"/>
      <c r="J2" s="238"/>
      <c r="K2" s="128"/>
      <c r="L2" s="128"/>
    </row>
    <row r="3" spans="1:12" ht="45" customHeight="1" x14ac:dyDescent="0.25">
      <c r="A3" s="345" t="s">
        <v>417</v>
      </c>
      <c r="B3" s="345"/>
      <c r="C3" s="345"/>
      <c r="D3" s="345"/>
      <c r="E3" s="345"/>
      <c r="F3" s="345"/>
      <c r="G3" s="345"/>
      <c r="H3" s="345"/>
      <c r="I3" s="345"/>
      <c r="J3" s="345"/>
      <c r="K3" s="220"/>
      <c r="L3" s="239"/>
    </row>
    <row r="4" spans="1:12" ht="18.75" x14ac:dyDescent="0.25">
      <c r="A4" s="221"/>
      <c r="B4" s="221"/>
      <c r="C4" s="221"/>
      <c r="D4" s="221"/>
      <c r="E4" s="221"/>
      <c r="F4" s="221"/>
      <c r="G4" s="222"/>
      <c r="H4" s="221"/>
      <c r="I4" s="221"/>
      <c r="J4" s="240"/>
      <c r="K4" s="221"/>
      <c r="L4" s="221"/>
    </row>
    <row r="5" spans="1:12" ht="18.75" x14ac:dyDescent="0.25">
      <c r="A5" s="346" t="s">
        <v>11</v>
      </c>
      <c r="B5" s="347"/>
      <c r="C5" s="347"/>
      <c r="D5" s="347"/>
      <c r="E5" s="347"/>
      <c r="F5" s="347"/>
      <c r="G5" s="348"/>
      <c r="H5" s="223"/>
      <c r="I5" s="349" t="s">
        <v>15</v>
      </c>
      <c r="J5" s="350"/>
      <c r="K5" s="221"/>
      <c r="L5" s="236"/>
    </row>
    <row r="6" spans="1:12" ht="36" x14ac:dyDescent="0.25">
      <c r="A6" s="355" t="s">
        <v>4</v>
      </c>
      <c r="B6" s="355"/>
      <c r="C6" s="355"/>
      <c r="D6" s="355"/>
      <c r="E6" s="355" t="s">
        <v>5</v>
      </c>
      <c r="F6" s="355"/>
      <c r="G6" s="224" t="s">
        <v>418</v>
      </c>
      <c r="H6" s="225"/>
      <c r="I6" s="351"/>
      <c r="J6" s="352"/>
      <c r="K6" s="221"/>
      <c r="L6" s="236"/>
    </row>
    <row r="7" spans="1:12" ht="18.75" x14ac:dyDescent="0.25">
      <c r="A7" s="356" t="s">
        <v>26</v>
      </c>
      <c r="B7" s="356"/>
      <c r="C7" s="356"/>
      <c r="D7" s="356"/>
      <c r="E7" s="355" t="s">
        <v>6</v>
      </c>
      <c r="F7" s="355"/>
      <c r="G7" s="49"/>
      <c r="H7" s="226"/>
      <c r="I7" s="351"/>
      <c r="J7" s="352"/>
      <c r="K7" s="221"/>
      <c r="L7" s="236"/>
    </row>
    <row r="8" spans="1:12" ht="18.75" x14ac:dyDescent="0.25">
      <c r="A8" s="357" t="s">
        <v>7</v>
      </c>
      <c r="B8" s="358"/>
      <c r="C8" s="358"/>
      <c r="D8" s="359"/>
      <c r="E8" s="355"/>
      <c r="F8" s="355"/>
      <c r="G8" s="49"/>
      <c r="H8" s="226"/>
      <c r="I8" s="351"/>
      <c r="J8" s="352"/>
      <c r="K8" s="221"/>
      <c r="L8" s="236"/>
    </row>
    <row r="9" spans="1:12" ht="18.75" x14ac:dyDescent="0.25">
      <c r="A9" s="356" t="s">
        <v>27</v>
      </c>
      <c r="B9" s="356"/>
      <c r="C9" s="356"/>
      <c r="D9" s="356"/>
      <c r="E9" s="355" t="s">
        <v>8</v>
      </c>
      <c r="F9" s="355"/>
      <c r="G9" s="49">
        <v>345.827</v>
      </c>
      <c r="H9" s="226"/>
      <c r="I9" s="353"/>
      <c r="J9" s="354"/>
      <c r="K9" s="221"/>
      <c r="L9" s="236"/>
    </row>
    <row r="10" spans="1:12" ht="18.75" x14ac:dyDescent="0.25">
      <c r="A10" s="360" t="s">
        <v>7</v>
      </c>
      <c r="B10" s="361"/>
      <c r="C10" s="361"/>
      <c r="D10" s="362"/>
      <c r="E10" s="355" t="s">
        <v>12</v>
      </c>
      <c r="F10" s="355"/>
      <c r="G10" s="99">
        <f>G303</f>
        <v>295.64193299999999</v>
      </c>
      <c r="H10" s="226"/>
      <c r="I10" s="241"/>
      <c r="J10" s="242"/>
      <c r="K10" s="221"/>
      <c r="L10" s="236"/>
    </row>
    <row r="11" spans="1:12" ht="18.75" x14ac:dyDescent="0.25">
      <c r="A11" s="363"/>
      <c r="B11" s="364"/>
      <c r="C11" s="364"/>
      <c r="D11" s="365"/>
      <c r="E11" s="355" t="s">
        <v>13</v>
      </c>
      <c r="F11" s="355"/>
      <c r="G11" s="99">
        <f>G9-G10</f>
        <v>50.185067000000004</v>
      </c>
      <c r="H11" s="226"/>
      <c r="I11" s="243" t="s">
        <v>335</v>
      </c>
      <c r="J11" s="242"/>
      <c r="K11" s="221"/>
      <c r="L11" s="236"/>
    </row>
    <row r="12" spans="1:12" ht="18.75" x14ac:dyDescent="0.25">
      <c r="A12" s="356" t="s">
        <v>30</v>
      </c>
      <c r="B12" s="356"/>
      <c r="C12" s="356"/>
      <c r="D12" s="356"/>
      <c r="E12" s="346" t="s">
        <v>28</v>
      </c>
      <c r="F12" s="348"/>
      <c r="G12" s="227"/>
      <c r="H12" s="226"/>
      <c r="I12" s="243" t="s">
        <v>334</v>
      </c>
      <c r="J12" s="242"/>
      <c r="K12" s="221"/>
      <c r="L12" s="236"/>
    </row>
    <row r="13" spans="1:12" x14ac:dyDescent="0.25">
      <c r="A13" s="356" t="s">
        <v>31</v>
      </c>
      <c r="B13" s="356"/>
      <c r="C13" s="356"/>
      <c r="D13" s="356"/>
      <c r="E13" s="346" t="s">
        <v>29</v>
      </c>
      <c r="F13" s="348"/>
      <c r="G13" s="48"/>
      <c r="H13" s="228"/>
      <c r="L13" s="236"/>
    </row>
    <row r="14" spans="1:12" x14ac:dyDescent="0.25">
      <c r="A14" s="356"/>
      <c r="B14" s="356"/>
      <c r="C14" s="356"/>
      <c r="D14" s="356"/>
      <c r="E14" s="355" t="s">
        <v>14</v>
      </c>
      <c r="F14" s="355"/>
      <c r="G14" s="49"/>
      <c r="H14" s="226"/>
      <c r="I14" s="243" t="s">
        <v>415</v>
      </c>
      <c r="J14" s="243"/>
      <c r="K14" s="243"/>
      <c r="L14" s="245"/>
    </row>
    <row r="15" spans="1:12" x14ac:dyDescent="0.25">
      <c r="G15" s="229"/>
      <c r="H15" s="25"/>
    </row>
    <row r="16" spans="1:12" ht="36" x14ac:dyDescent="0.25">
      <c r="A16" s="132" t="s">
        <v>0</v>
      </c>
      <c r="B16" s="133" t="s">
        <v>1</v>
      </c>
      <c r="C16" s="132" t="s">
        <v>2</v>
      </c>
      <c r="D16" s="132" t="s">
        <v>328</v>
      </c>
      <c r="E16" s="22" t="s">
        <v>416</v>
      </c>
      <c r="F16" s="22" t="s">
        <v>419</v>
      </c>
      <c r="G16" s="74" t="s">
        <v>18</v>
      </c>
      <c r="H16" s="230" t="s">
        <v>9</v>
      </c>
      <c r="I16" s="231" t="s">
        <v>21</v>
      </c>
      <c r="J16" s="25"/>
      <c r="K16" s="244"/>
      <c r="L16" s="247"/>
    </row>
    <row r="17" spans="1:12" x14ac:dyDescent="0.25">
      <c r="A17" s="136">
        <v>1</v>
      </c>
      <c r="B17" s="58" t="s">
        <v>32</v>
      </c>
      <c r="C17" s="53">
        <v>64.3</v>
      </c>
      <c r="D17" s="68" t="s">
        <v>330</v>
      </c>
      <c r="E17" s="112">
        <v>12.881</v>
      </c>
      <c r="F17" s="112">
        <v>13.929</v>
      </c>
      <c r="G17" s="92">
        <f>(F17-E17)*0.8598</f>
        <v>0.90107040000000005</v>
      </c>
      <c r="H17" s="109">
        <f>$G$11/$C$303*C17</f>
        <v>0.15766393175827367</v>
      </c>
      <c r="I17" s="92">
        <f t="shared" ref="I17:I27" si="0">G17+H17</f>
        <v>1.0587343317582738</v>
      </c>
      <c r="J17" s="25"/>
      <c r="K17" s="244"/>
      <c r="L17" s="195"/>
    </row>
    <row r="18" spans="1:12" x14ac:dyDescent="0.25">
      <c r="A18" s="136">
        <v>2</v>
      </c>
      <c r="B18" s="58" t="s">
        <v>33</v>
      </c>
      <c r="C18" s="59">
        <v>43.1</v>
      </c>
      <c r="D18" s="68" t="s">
        <v>330</v>
      </c>
      <c r="E18" s="112">
        <v>25.698</v>
      </c>
      <c r="F18" s="112">
        <v>28.077000000000002</v>
      </c>
      <c r="G18" s="92">
        <f t="shared" ref="G18:G80" si="1">(F18-E18)*0.8598</f>
        <v>2.045464200000001</v>
      </c>
      <c r="H18" s="109">
        <f t="shared" ref="H18:H81" si="2">$G$11/$C$303*C18</f>
        <v>0.10568142237607457</v>
      </c>
      <c r="I18" s="92">
        <f t="shared" si="0"/>
        <v>2.1511456223760757</v>
      </c>
      <c r="J18" s="25"/>
      <c r="K18" s="244"/>
      <c r="L18" s="195"/>
    </row>
    <row r="19" spans="1:12" x14ac:dyDescent="0.25">
      <c r="A19" s="136">
        <v>3</v>
      </c>
      <c r="B19" s="58" t="s">
        <v>34</v>
      </c>
      <c r="C19" s="59">
        <v>45.1</v>
      </c>
      <c r="D19" s="68" t="s">
        <v>330</v>
      </c>
      <c r="E19" s="112">
        <v>16.896000000000001</v>
      </c>
      <c r="F19" s="112">
        <v>18.706</v>
      </c>
      <c r="G19" s="92">
        <f t="shared" si="1"/>
        <v>1.5562379999999989</v>
      </c>
      <c r="H19" s="109">
        <f t="shared" si="2"/>
        <v>0.11058543269514996</v>
      </c>
      <c r="I19" s="92">
        <f t="shared" si="0"/>
        <v>1.6668234326951488</v>
      </c>
      <c r="J19" s="25"/>
      <c r="K19" s="244"/>
      <c r="L19" s="195"/>
    </row>
    <row r="20" spans="1:12" x14ac:dyDescent="0.25">
      <c r="A20" s="136">
        <v>4</v>
      </c>
      <c r="B20" s="58" t="s">
        <v>35</v>
      </c>
      <c r="C20" s="59">
        <v>69.900000000000006</v>
      </c>
      <c r="D20" s="68" t="s">
        <v>330</v>
      </c>
      <c r="E20" s="112">
        <v>47.756999999999998</v>
      </c>
      <c r="F20" s="112">
        <v>50.546999999999997</v>
      </c>
      <c r="G20" s="92">
        <f>(F20-E20)*0.8598</f>
        <v>2.3988419999999993</v>
      </c>
      <c r="H20" s="109">
        <f t="shared" si="2"/>
        <v>0.17139516065168475</v>
      </c>
      <c r="I20" s="92">
        <f t="shared" si="0"/>
        <v>2.5702371606516841</v>
      </c>
      <c r="J20" s="25"/>
      <c r="K20" s="244"/>
      <c r="L20" s="195"/>
    </row>
    <row r="21" spans="1:12" x14ac:dyDescent="0.25">
      <c r="A21" s="136">
        <v>5</v>
      </c>
      <c r="B21" s="58" t="s">
        <v>36</v>
      </c>
      <c r="C21" s="53">
        <v>64.400000000000006</v>
      </c>
      <c r="D21" s="68" t="s">
        <v>330</v>
      </c>
      <c r="E21" s="112">
        <v>21.277000000000001</v>
      </c>
      <c r="F21" s="112">
        <v>23.125</v>
      </c>
      <c r="G21" s="92">
        <f t="shared" si="1"/>
        <v>1.5889103999999992</v>
      </c>
      <c r="H21" s="109">
        <f t="shared" si="2"/>
        <v>0.15790913227422745</v>
      </c>
      <c r="I21" s="92">
        <f t="shared" si="0"/>
        <v>1.7468195322742266</v>
      </c>
      <c r="J21" s="25"/>
      <c r="K21" s="244"/>
      <c r="L21" s="195"/>
    </row>
    <row r="22" spans="1:12" x14ac:dyDescent="0.25">
      <c r="A22" s="136">
        <v>6</v>
      </c>
      <c r="B22" s="58" t="s">
        <v>37</v>
      </c>
      <c r="C22" s="53">
        <v>42.9</v>
      </c>
      <c r="D22" s="68" t="s">
        <v>330</v>
      </c>
      <c r="E22" s="112">
        <v>10.151</v>
      </c>
      <c r="F22" s="112">
        <v>10.688000000000001</v>
      </c>
      <c r="G22" s="92">
        <f t="shared" si="1"/>
        <v>0.46171260000000069</v>
      </c>
      <c r="H22" s="109">
        <f t="shared" si="2"/>
        <v>0.10519102134416704</v>
      </c>
      <c r="I22" s="92">
        <f t="shared" si="0"/>
        <v>0.56690362134416772</v>
      </c>
      <c r="J22" s="25"/>
      <c r="K22" s="244"/>
      <c r="L22" s="195"/>
    </row>
    <row r="23" spans="1:12" x14ac:dyDescent="0.25">
      <c r="A23" s="136">
        <v>7</v>
      </c>
      <c r="B23" s="58" t="s">
        <v>38</v>
      </c>
      <c r="C23" s="53">
        <v>44.6</v>
      </c>
      <c r="D23" s="68" t="s">
        <v>330</v>
      </c>
      <c r="E23" s="112">
        <v>12.702999999999999</v>
      </c>
      <c r="F23" s="112">
        <v>13.728999999999999</v>
      </c>
      <c r="G23" s="92">
        <f t="shared" si="1"/>
        <v>0.88215479999999979</v>
      </c>
      <c r="H23" s="109">
        <f t="shared" si="2"/>
        <v>0.10935943011538111</v>
      </c>
      <c r="I23" s="92">
        <f t="shared" si="0"/>
        <v>0.99151423011538087</v>
      </c>
      <c r="J23" s="25"/>
      <c r="K23" s="244"/>
      <c r="L23" s="195"/>
    </row>
    <row r="24" spans="1:12" x14ac:dyDescent="0.25">
      <c r="A24" s="136">
        <v>8</v>
      </c>
      <c r="B24" s="58" t="s">
        <v>39</v>
      </c>
      <c r="C24" s="53">
        <v>69.900000000000006</v>
      </c>
      <c r="D24" s="68" t="s">
        <v>330</v>
      </c>
      <c r="E24" s="112">
        <v>11.208</v>
      </c>
      <c r="F24" s="112">
        <v>12.571</v>
      </c>
      <c r="G24" s="92">
        <f t="shared" si="1"/>
        <v>1.1719073999999996</v>
      </c>
      <c r="H24" s="109">
        <f t="shared" si="2"/>
        <v>0.17139516065168475</v>
      </c>
      <c r="I24" s="92">
        <f t="shared" si="0"/>
        <v>1.3433025606516844</v>
      </c>
      <c r="J24" s="25"/>
      <c r="K24" s="244"/>
      <c r="L24" s="195"/>
    </row>
    <row r="25" spans="1:12" x14ac:dyDescent="0.25">
      <c r="A25" s="136">
        <v>9</v>
      </c>
      <c r="B25" s="58" t="s">
        <v>40</v>
      </c>
      <c r="C25" s="53">
        <v>64.2</v>
      </c>
      <c r="D25" s="68" t="s">
        <v>330</v>
      </c>
      <c r="E25" s="112">
        <v>14.313000000000001</v>
      </c>
      <c r="F25" s="112">
        <v>16.001000000000001</v>
      </c>
      <c r="G25" s="92">
        <f t="shared" si="1"/>
        <v>1.4513424000000006</v>
      </c>
      <c r="H25" s="109">
        <f t="shared" si="2"/>
        <v>0.15741873124231989</v>
      </c>
      <c r="I25" s="92">
        <f t="shared" si="0"/>
        <v>1.6087611312423205</v>
      </c>
      <c r="J25" s="25"/>
      <c r="K25" s="244"/>
      <c r="L25" s="195"/>
    </row>
    <row r="26" spans="1:12" x14ac:dyDescent="0.25">
      <c r="A26" s="136">
        <v>10</v>
      </c>
      <c r="B26" s="58" t="s">
        <v>41</v>
      </c>
      <c r="C26" s="53">
        <v>42.6</v>
      </c>
      <c r="D26" s="68" t="s">
        <v>330</v>
      </c>
      <c r="E26" s="112">
        <v>11.226000000000001</v>
      </c>
      <c r="F26" s="112">
        <v>12.247</v>
      </c>
      <c r="G26" s="92">
        <f t="shared" si="1"/>
        <v>0.87785579999999919</v>
      </c>
      <c r="H26" s="109">
        <f t="shared" si="2"/>
        <v>0.10445541979630572</v>
      </c>
      <c r="I26" s="92">
        <f t="shared" si="0"/>
        <v>0.98231121979630487</v>
      </c>
      <c r="J26" s="25"/>
      <c r="K26" s="244"/>
      <c r="L26" s="195"/>
    </row>
    <row r="27" spans="1:12" x14ac:dyDescent="0.25">
      <c r="A27" s="136">
        <v>11</v>
      </c>
      <c r="B27" s="58" t="s">
        <v>42</v>
      </c>
      <c r="C27" s="53">
        <v>44.6</v>
      </c>
      <c r="D27" s="68" t="s">
        <v>330</v>
      </c>
      <c r="E27" s="112">
        <v>15.625</v>
      </c>
      <c r="F27" s="112">
        <v>16.815000000000001</v>
      </c>
      <c r="G27" s="92">
        <f t="shared" si="1"/>
        <v>1.023162000000001</v>
      </c>
      <c r="H27" s="109">
        <f t="shared" si="2"/>
        <v>0.10935943011538111</v>
      </c>
      <c r="I27" s="92">
        <f t="shared" si="0"/>
        <v>1.1325214301153821</v>
      </c>
      <c r="J27" s="25"/>
      <c r="K27" s="244"/>
      <c r="L27" s="195"/>
    </row>
    <row r="28" spans="1:12" x14ac:dyDescent="0.25">
      <c r="A28" s="136">
        <v>12</v>
      </c>
      <c r="B28" s="58" t="s">
        <v>43</v>
      </c>
      <c r="C28" s="53">
        <v>69.900000000000006</v>
      </c>
      <c r="D28" s="68" t="s">
        <v>330</v>
      </c>
      <c r="E28" s="112">
        <v>21.385999999999999</v>
      </c>
      <c r="F28" s="112">
        <v>23.134</v>
      </c>
      <c r="G28" s="92">
        <f t="shared" si="1"/>
        <v>1.502930400000001</v>
      </c>
      <c r="H28" s="109">
        <f t="shared" si="2"/>
        <v>0.17139516065168475</v>
      </c>
      <c r="I28" s="92">
        <f>G28+H28</f>
        <v>1.6743255606516858</v>
      </c>
      <c r="J28" s="25"/>
      <c r="K28" s="244"/>
      <c r="L28" s="195"/>
    </row>
    <row r="29" spans="1:12" x14ac:dyDescent="0.25">
      <c r="A29" s="136">
        <v>13</v>
      </c>
      <c r="B29" s="58" t="s">
        <v>44</v>
      </c>
      <c r="C29" s="53">
        <v>64.900000000000006</v>
      </c>
      <c r="D29" s="68" t="s">
        <v>330</v>
      </c>
      <c r="E29" s="112">
        <v>21.606000000000002</v>
      </c>
      <c r="F29" s="112">
        <v>23.637</v>
      </c>
      <c r="G29" s="92">
        <f t="shared" si="1"/>
        <v>1.746253799999999</v>
      </c>
      <c r="H29" s="109">
        <f t="shared" si="2"/>
        <v>0.1591351348539963</v>
      </c>
      <c r="I29" s="92">
        <f t="shared" ref="I29:I88" si="3">G29+H29</f>
        <v>1.9053889348539952</v>
      </c>
      <c r="J29" s="25"/>
      <c r="K29" s="244"/>
      <c r="L29" s="195"/>
    </row>
    <row r="30" spans="1:12" x14ac:dyDescent="0.25">
      <c r="A30" s="136">
        <v>14</v>
      </c>
      <c r="B30" s="58" t="s">
        <v>45</v>
      </c>
      <c r="C30" s="53">
        <v>42.4</v>
      </c>
      <c r="D30" s="68" t="s">
        <v>330</v>
      </c>
      <c r="E30" s="112">
        <v>9.3480000000000008</v>
      </c>
      <c r="F30" s="112">
        <v>10.105</v>
      </c>
      <c r="G30" s="92">
        <f t="shared" si="1"/>
        <v>0.65086859999999969</v>
      </c>
      <c r="H30" s="109">
        <f t="shared" si="2"/>
        <v>0.10396501876439819</v>
      </c>
      <c r="I30" s="92">
        <f>G30+H30</f>
        <v>0.75483361876439792</v>
      </c>
      <c r="J30" s="25"/>
      <c r="K30" s="244"/>
      <c r="L30" s="195"/>
    </row>
    <row r="31" spans="1:12" x14ac:dyDescent="0.25">
      <c r="A31" s="136">
        <v>15</v>
      </c>
      <c r="B31" s="58" t="s">
        <v>46</v>
      </c>
      <c r="C31" s="53">
        <v>45</v>
      </c>
      <c r="D31" s="68" t="s">
        <v>330</v>
      </c>
      <c r="E31" s="112">
        <v>9.218</v>
      </c>
      <c r="F31" s="112">
        <v>9.81</v>
      </c>
      <c r="G31" s="92">
        <f t="shared" si="1"/>
        <v>0.5090016000000005</v>
      </c>
      <c r="H31" s="109">
        <f t="shared" si="2"/>
        <v>0.1103402321791962</v>
      </c>
      <c r="I31" s="92">
        <f t="shared" si="3"/>
        <v>0.61934183217919669</v>
      </c>
      <c r="J31" s="25"/>
      <c r="K31" s="244"/>
      <c r="L31" s="195"/>
    </row>
    <row r="32" spans="1:12" x14ac:dyDescent="0.25">
      <c r="A32" s="136">
        <v>16</v>
      </c>
      <c r="B32" s="58" t="s">
        <v>47</v>
      </c>
      <c r="C32" s="53">
        <v>70</v>
      </c>
      <c r="D32" s="68" t="s">
        <v>330</v>
      </c>
      <c r="E32" s="112">
        <v>16.745999999999999</v>
      </c>
      <c r="F32" s="112">
        <v>18.692</v>
      </c>
      <c r="G32" s="92">
        <f t="shared" si="1"/>
        <v>1.6731708000000014</v>
      </c>
      <c r="H32" s="109">
        <f t="shared" si="2"/>
        <v>0.17164036116763851</v>
      </c>
      <c r="I32" s="92">
        <f t="shared" si="3"/>
        <v>1.8448111611676399</v>
      </c>
      <c r="J32" s="25"/>
      <c r="K32" s="244"/>
      <c r="L32" s="195"/>
    </row>
    <row r="33" spans="1:12" x14ac:dyDescent="0.25">
      <c r="A33" s="136">
        <v>17</v>
      </c>
      <c r="B33" s="58" t="s">
        <v>48</v>
      </c>
      <c r="C33" s="53">
        <v>64.599999999999994</v>
      </c>
      <c r="D33" s="68" t="s">
        <v>330</v>
      </c>
      <c r="E33" s="112">
        <v>17.52</v>
      </c>
      <c r="F33" s="112">
        <v>18.677</v>
      </c>
      <c r="G33" s="92">
        <f t="shared" si="1"/>
        <v>0.99478860000000002</v>
      </c>
      <c r="H33" s="109">
        <f t="shared" si="2"/>
        <v>0.15839953330613496</v>
      </c>
      <c r="I33" s="92">
        <f>G33+H33</f>
        <v>1.1531881333061349</v>
      </c>
      <c r="J33" s="25"/>
      <c r="K33" s="244"/>
      <c r="L33" s="195"/>
    </row>
    <row r="34" spans="1:12" x14ac:dyDescent="0.25">
      <c r="A34" s="136">
        <v>18</v>
      </c>
      <c r="B34" s="58" t="s">
        <v>49</v>
      </c>
      <c r="C34" s="53">
        <v>42.5</v>
      </c>
      <c r="D34" s="68" t="s">
        <v>330</v>
      </c>
      <c r="E34" s="112">
        <v>12.39</v>
      </c>
      <c r="F34" s="112">
        <v>13.611000000000001</v>
      </c>
      <c r="G34" s="92">
        <f t="shared" si="1"/>
        <v>1.0498158000000002</v>
      </c>
      <c r="H34" s="109">
        <f t="shared" si="2"/>
        <v>0.10421021928035196</v>
      </c>
      <c r="I34" s="92">
        <f>G34+H34</f>
        <v>1.1540260192803522</v>
      </c>
      <c r="J34" s="25"/>
      <c r="K34" s="244"/>
      <c r="L34" s="195"/>
    </row>
    <row r="35" spans="1:12" x14ac:dyDescent="0.25">
      <c r="A35" s="136">
        <v>19</v>
      </c>
      <c r="B35" s="58" t="s">
        <v>50</v>
      </c>
      <c r="C35" s="53">
        <v>44.6</v>
      </c>
      <c r="D35" s="68" t="s">
        <v>330</v>
      </c>
      <c r="E35" s="112">
        <v>6.88</v>
      </c>
      <c r="F35" s="112">
        <v>7.2039999999999997</v>
      </c>
      <c r="G35" s="92">
        <f t="shared" si="1"/>
        <v>0.27857519999999986</v>
      </c>
      <c r="H35" s="109">
        <f t="shared" si="2"/>
        <v>0.10935943011538111</v>
      </c>
      <c r="I35" s="92">
        <f>G35+H35</f>
        <v>0.38793463011538099</v>
      </c>
      <c r="J35" s="25"/>
      <c r="K35" s="244"/>
      <c r="L35" s="195"/>
    </row>
    <row r="36" spans="1:12" x14ac:dyDescent="0.25">
      <c r="A36" s="136">
        <v>20</v>
      </c>
      <c r="B36" s="58" t="s">
        <v>51</v>
      </c>
      <c r="C36" s="53">
        <v>69.7</v>
      </c>
      <c r="D36" s="68" t="s">
        <v>330</v>
      </c>
      <c r="E36" s="112">
        <v>11.757</v>
      </c>
      <c r="F36" s="112">
        <v>13.545</v>
      </c>
      <c r="G36" s="92">
        <f t="shared" si="1"/>
        <v>1.5373224000000003</v>
      </c>
      <c r="H36" s="109">
        <f t="shared" si="2"/>
        <v>0.17090475961977722</v>
      </c>
      <c r="I36" s="92">
        <f>G36+H36</f>
        <v>1.7082271596197776</v>
      </c>
      <c r="J36" s="25"/>
      <c r="K36" s="244"/>
      <c r="L36" s="195"/>
    </row>
    <row r="37" spans="1:12" x14ac:dyDescent="0.25">
      <c r="A37" s="136">
        <v>21</v>
      </c>
      <c r="B37" s="58" t="s">
        <v>52</v>
      </c>
      <c r="C37" s="53">
        <v>64.2</v>
      </c>
      <c r="D37" s="68" t="s">
        <v>330</v>
      </c>
      <c r="E37" s="112">
        <v>23.582999999999998</v>
      </c>
      <c r="F37" s="112">
        <v>25.771999999999998</v>
      </c>
      <c r="G37" s="92">
        <f t="shared" si="1"/>
        <v>1.8821022000000001</v>
      </c>
      <c r="H37" s="109">
        <f t="shared" si="2"/>
        <v>0.15741873124231989</v>
      </c>
      <c r="I37" s="92">
        <f>G37+H37</f>
        <v>2.0395209312423201</v>
      </c>
      <c r="J37" s="25"/>
      <c r="K37" s="244"/>
      <c r="L37" s="195"/>
    </row>
    <row r="38" spans="1:12" x14ac:dyDescent="0.25">
      <c r="A38" s="136">
        <v>22</v>
      </c>
      <c r="B38" s="58" t="s">
        <v>53</v>
      </c>
      <c r="C38" s="53">
        <v>42.3</v>
      </c>
      <c r="D38" s="68" t="s">
        <v>330</v>
      </c>
      <c r="E38" s="112">
        <v>9.0139999999999993</v>
      </c>
      <c r="F38" s="112">
        <v>9.8629999999999995</v>
      </c>
      <c r="G38" s="92">
        <f t="shared" si="1"/>
        <v>0.72997020000000012</v>
      </c>
      <c r="H38" s="109">
        <f t="shared" si="2"/>
        <v>0.10371981824844441</v>
      </c>
      <c r="I38" s="92">
        <f t="shared" si="3"/>
        <v>0.83369001824844458</v>
      </c>
      <c r="J38" s="25"/>
      <c r="K38" s="244"/>
      <c r="L38" s="195"/>
    </row>
    <row r="39" spans="1:12" x14ac:dyDescent="0.25">
      <c r="A39" s="136">
        <v>23</v>
      </c>
      <c r="B39" s="58" t="s">
        <v>54</v>
      </c>
      <c r="C39" s="53">
        <v>44.5</v>
      </c>
      <c r="D39" s="68" t="s">
        <v>330</v>
      </c>
      <c r="E39" s="112">
        <v>11.742000000000001</v>
      </c>
      <c r="F39" s="112">
        <v>12.667999999999999</v>
      </c>
      <c r="G39" s="92">
        <f t="shared" si="1"/>
        <v>0.79617479999999863</v>
      </c>
      <c r="H39" s="109">
        <f t="shared" si="2"/>
        <v>0.10911422959942735</v>
      </c>
      <c r="I39" s="92">
        <f t="shared" si="3"/>
        <v>0.90528902959942603</v>
      </c>
      <c r="L39" s="195"/>
    </row>
    <row r="40" spans="1:12" x14ac:dyDescent="0.25">
      <c r="A40" s="136">
        <v>24</v>
      </c>
      <c r="B40" s="58" t="s">
        <v>55</v>
      </c>
      <c r="C40" s="53">
        <v>69.400000000000006</v>
      </c>
      <c r="D40" s="68" t="s">
        <v>330</v>
      </c>
      <c r="E40" s="112">
        <v>17.963999999999999</v>
      </c>
      <c r="F40" s="112">
        <v>19.600999999999999</v>
      </c>
      <c r="G40" s="92">
        <f t="shared" si="1"/>
        <v>1.4074926000000003</v>
      </c>
      <c r="H40" s="109">
        <f t="shared" si="2"/>
        <v>0.1701691580719159</v>
      </c>
      <c r="I40" s="92">
        <f>G40+H40</f>
        <v>1.5776617580719163</v>
      </c>
      <c r="J40" s="25"/>
      <c r="K40" s="244"/>
      <c r="L40" s="195"/>
    </row>
    <row r="41" spans="1:12" x14ac:dyDescent="0.25">
      <c r="A41" s="136">
        <v>25</v>
      </c>
      <c r="B41" s="58" t="s">
        <v>56</v>
      </c>
      <c r="C41" s="53">
        <v>64.3</v>
      </c>
      <c r="D41" s="68" t="s">
        <v>330</v>
      </c>
      <c r="E41" s="112">
        <v>3.9470000000000001</v>
      </c>
      <c r="F41" s="112">
        <v>3.9470000000000001</v>
      </c>
      <c r="G41" s="92">
        <f t="shared" si="1"/>
        <v>0</v>
      </c>
      <c r="H41" s="109">
        <f t="shared" si="2"/>
        <v>0.15766393175827367</v>
      </c>
      <c r="I41" s="92">
        <f t="shared" si="3"/>
        <v>0.15766393175827367</v>
      </c>
      <c r="J41" s="25"/>
      <c r="K41" s="244"/>
      <c r="L41" s="195"/>
    </row>
    <row r="42" spans="1:12" x14ac:dyDescent="0.25">
      <c r="A42" s="136">
        <v>26</v>
      </c>
      <c r="B42" s="58" t="s">
        <v>57</v>
      </c>
      <c r="C42" s="53">
        <v>42.8</v>
      </c>
      <c r="D42" s="68" t="s">
        <v>330</v>
      </c>
      <c r="E42" s="112">
        <v>11.403</v>
      </c>
      <c r="F42" s="112">
        <v>12.696</v>
      </c>
      <c r="G42" s="92">
        <f t="shared" si="1"/>
        <v>1.1117213999999993</v>
      </c>
      <c r="H42" s="109">
        <f t="shared" si="2"/>
        <v>0.10494582082821326</v>
      </c>
      <c r="I42" s="92">
        <f>G42+H42</f>
        <v>1.2166672208282125</v>
      </c>
      <c r="J42" s="25"/>
      <c r="K42" s="244"/>
      <c r="L42" s="195"/>
    </row>
    <row r="43" spans="1:12" x14ac:dyDescent="0.25">
      <c r="A43" s="136">
        <v>27</v>
      </c>
      <c r="B43" s="58" t="s">
        <v>58</v>
      </c>
      <c r="C43" s="53">
        <v>45.3</v>
      </c>
      <c r="D43" s="68" t="s">
        <v>330</v>
      </c>
      <c r="E43" s="112">
        <v>7.05</v>
      </c>
      <c r="F43" s="112">
        <v>8.1340000000000003</v>
      </c>
      <c r="G43" s="92">
        <f t="shared" si="1"/>
        <v>0.9320232000000005</v>
      </c>
      <c r="H43" s="109">
        <f t="shared" si="2"/>
        <v>0.1110758337270575</v>
      </c>
      <c r="I43" s="92">
        <f t="shared" si="3"/>
        <v>1.043099033727058</v>
      </c>
      <c r="J43" s="25"/>
      <c r="K43" s="244"/>
      <c r="L43" s="195"/>
    </row>
    <row r="44" spans="1:12" x14ac:dyDescent="0.25">
      <c r="A44" s="136">
        <v>28</v>
      </c>
      <c r="B44" s="58" t="s">
        <v>59</v>
      </c>
      <c r="C44" s="53">
        <v>69.599999999999994</v>
      </c>
      <c r="D44" s="68" t="s">
        <v>330</v>
      </c>
      <c r="E44" s="112">
        <v>22.603000000000002</v>
      </c>
      <c r="F44" s="112">
        <v>24.254000000000001</v>
      </c>
      <c r="G44" s="92">
        <f t="shared" si="1"/>
        <v>1.4195297999999998</v>
      </c>
      <c r="H44" s="109">
        <f t="shared" si="2"/>
        <v>0.17065955910382344</v>
      </c>
      <c r="I44" s="92">
        <f t="shared" si="3"/>
        <v>1.5901893591038232</v>
      </c>
      <c r="J44" s="25"/>
      <c r="K44" s="244"/>
      <c r="L44" s="195"/>
    </row>
    <row r="45" spans="1:12" x14ac:dyDescent="0.25">
      <c r="A45" s="136">
        <v>29</v>
      </c>
      <c r="B45" s="58" t="s">
        <v>60</v>
      </c>
      <c r="C45" s="53">
        <v>63.3</v>
      </c>
      <c r="D45" s="68" t="s">
        <v>330</v>
      </c>
      <c r="E45" s="112">
        <v>6.67</v>
      </c>
      <c r="F45" s="112">
        <v>6.7830000000000004</v>
      </c>
      <c r="G45" s="92">
        <f t="shared" si="1"/>
        <v>9.715740000000038E-2</v>
      </c>
      <c r="H45" s="109">
        <f t="shared" si="2"/>
        <v>0.15521192659873598</v>
      </c>
      <c r="I45" s="92">
        <f t="shared" si="3"/>
        <v>0.25236932659873634</v>
      </c>
      <c r="J45" s="25"/>
      <c r="K45" s="244"/>
      <c r="L45" s="195"/>
    </row>
    <row r="46" spans="1:12" x14ac:dyDescent="0.25">
      <c r="A46" s="136">
        <v>30</v>
      </c>
      <c r="B46" s="58" t="s">
        <v>61</v>
      </c>
      <c r="C46" s="53">
        <v>42.5</v>
      </c>
      <c r="D46" s="68" t="s">
        <v>330</v>
      </c>
      <c r="E46" s="112">
        <v>6.133</v>
      </c>
      <c r="F46" s="112">
        <v>6.9249999999999998</v>
      </c>
      <c r="G46" s="92">
        <f t="shared" si="1"/>
        <v>0.68096159999999983</v>
      </c>
      <c r="H46" s="109">
        <f t="shared" si="2"/>
        <v>0.10421021928035196</v>
      </c>
      <c r="I46" s="92">
        <f>G46+H46</f>
        <v>0.78517181928035185</v>
      </c>
      <c r="J46" s="25"/>
      <c r="K46" s="244"/>
      <c r="L46" s="195"/>
    </row>
    <row r="47" spans="1:12" x14ac:dyDescent="0.25">
      <c r="A47" s="136">
        <v>31</v>
      </c>
      <c r="B47" s="58" t="s">
        <v>62</v>
      </c>
      <c r="C47" s="53">
        <v>44.5</v>
      </c>
      <c r="D47" s="68" t="s">
        <v>330</v>
      </c>
      <c r="E47" s="112">
        <v>11.805</v>
      </c>
      <c r="F47" s="112">
        <v>13.231999999999999</v>
      </c>
      <c r="G47" s="92">
        <f t="shared" si="1"/>
        <v>1.2269345999999997</v>
      </c>
      <c r="H47" s="109">
        <f t="shared" si="2"/>
        <v>0.10911422959942735</v>
      </c>
      <c r="I47" s="92">
        <f t="shared" si="3"/>
        <v>1.3360488295994271</v>
      </c>
      <c r="J47" s="25"/>
      <c r="K47" s="244"/>
      <c r="L47" s="195"/>
    </row>
    <row r="48" spans="1:12" x14ac:dyDescent="0.25">
      <c r="A48" s="136">
        <v>32</v>
      </c>
      <c r="B48" s="58" t="s">
        <v>63</v>
      </c>
      <c r="C48" s="53">
        <v>69.900000000000006</v>
      </c>
      <c r="D48" s="68" t="s">
        <v>330</v>
      </c>
      <c r="E48" s="112">
        <v>1.143</v>
      </c>
      <c r="F48" s="112">
        <v>1.143</v>
      </c>
      <c r="G48" s="92">
        <f t="shared" si="1"/>
        <v>0</v>
      </c>
      <c r="H48" s="109">
        <f t="shared" si="2"/>
        <v>0.17139516065168475</v>
      </c>
      <c r="I48" s="92">
        <f t="shared" si="3"/>
        <v>0.17139516065168475</v>
      </c>
      <c r="J48" s="25"/>
      <c r="K48" s="244"/>
      <c r="L48" s="195"/>
    </row>
    <row r="49" spans="1:12" x14ac:dyDescent="0.25">
      <c r="A49" s="136">
        <v>33</v>
      </c>
      <c r="B49" s="58" t="s">
        <v>64</v>
      </c>
      <c r="C49" s="53">
        <v>64.8</v>
      </c>
      <c r="D49" s="68" t="s">
        <v>330</v>
      </c>
      <c r="E49" s="112">
        <v>13.505000000000001</v>
      </c>
      <c r="F49" s="112">
        <v>15.904</v>
      </c>
      <c r="G49" s="92">
        <f t="shared" si="1"/>
        <v>2.0626601999999994</v>
      </c>
      <c r="H49" s="109">
        <f t="shared" si="2"/>
        <v>0.15888993433804249</v>
      </c>
      <c r="I49" s="92">
        <f>G49+H49</f>
        <v>2.2215501343380417</v>
      </c>
      <c r="J49" s="25"/>
      <c r="K49" s="244"/>
      <c r="L49" s="195"/>
    </row>
    <row r="50" spans="1:12" x14ac:dyDescent="0.25">
      <c r="A50" s="136">
        <v>34</v>
      </c>
      <c r="B50" s="58" t="s">
        <v>341</v>
      </c>
      <c r="C50" s="53">
        <v>42.7</v>
      </c>
      <c r="D50" s="68" t="s">
        <v>330</v>
      </c>
      <c r="E50" s="112">
        <v>5.7060000000000004</v>
      </c>
      <c r="F50" s="112">
        <v>6.1</v>
      </c>
      <c r="G50" s="92">
        <f>(F50-E50)*0.8598</f>
        <v>0.33876119999999937</v>
      </c>
      <c r="H50" s="109">
        <f t="shared" si="2"/>
        <v>0.1047006203122595</v>
      </c>
      <c r="I50" s="92">
        <f t="shared" ref="I50:I52" si="4">G50+H50</f>
        <v>0.44346182031225889</v>
      </c>
      <c r="J50" s="25"/>
      <c r="K50" s="244"/>
      <c r="L50" s="195"/>
    </row>
    <row r="51" spans="1:12" x14ac:dyDescent="0.25">
      <c r="A51" s="136">
        <v>35</v>
      </c>
      <c r="B51" s="58" t="s">
        <v>66</v>
      </c>
      <c r="C51" s="53">
        <v>44.4</v>
      </c>
      <c r="D51" s="68" t="s">
        <v>330</v>
      </c>
      <c r="E51" s="112">
        <v>13.504</v>
      </c>
      <c r="F51" s="112">
        <v>14.804</v>
      </c>
      <c r="G51" s="92">
        <f>(F51-E51)*0.8598</f>
        <v>1.1177400000000006</v>
      </c>
      <c r="H51" s="109">
        <f t="shared" si="2"/>
        <v>0.10886902908347357</v>
      </c>
      <c r="I51" s="92">
        <f t="shared" si="4"/>
        <v>1.2266090290834741</v>
      </c>
      <c r="L51" s="195"/>
    </row>
    <row r="52" spans="1:12" x14ac:dyDescent="0.25">
      <c r="A52" s="136">
        <v>36</v>
      </c>
      <c r="B52" s="58" t="s">
        <v>67</v>
      </c>
      <c r="C52" s="53">
        <v>69</v>
      </c>
      <c r="D52" s="68" t="s">
        <v>330</v>
      </c>
      <c r="E52" s="112">
        <v>13.177</v>
      </c>
      <c r="F52" s="112">
        <v>14.288</v>
      </c>
      <c r="G52" s="92">
        <f t="shared" si="1"/>
        <v>0.95523780000000058</v>
      </c>
      <c r="H52" s="109">
        <f t="shared" si="2"/>
        <v>0.16918835600810084</v>
      </c>
      <c r="I52" s="92">
        <f t="shared" si="4"/>
        <v>1.1244261560081015</v>
      </c>
      <c r="J52" s="25"/>
      <c r="K52" s="244"/>
      <c r="L52" s="195"/>
    </row>
    <row r="53" spans="1:12" x14ac:dyDescent="0.25">
      <c r="A53" s="136">
        <v>37</v>
      </c>
      <c r="B53" s="58" t="s">
        <v>68</v>
      </c>
      <c r="C53" s="53">
        <v>64.5</v>
      </c>
      <c r="D53" s="68" t="s">
        <v>330</v>
      </c>
      <c r="E53" s="112">
        <v>12.77</v>
      </c>
      <c r="F53" s="112">
        <v>15.348000000000001</v>
      </c>
      <c r="G53" s="92">
        <f t="shared" si="1"/>
        <v>2.2165644000000011</v>
      </c>
      <c r="H53" s="109">
        <f t="shared" si="2"/>
        <v>0.15815433279018121</v>
      </c>
      <c r="I53" s="92">
        <f>G53+H53</f>
        <v>2.3747187327901824</v>
      </c>
      <c r="J53" s="25"/>
      <c r="K53" s="244"/>
      <c r="L53" s="195"/>
    </row>
    <row r="54" spans="1:12" x14ac:dyDescent="0.25">
      <c r="A54" s="136">
        <v>38</v>
      </c>
      <c r="B54" s="58" t="s">
        <v>69</v>
      </c>
      <c r="C54" s="53">
        <v>42</v>
      </c>
      <c r="D54" s="68" t="s">
        <v>330</v>
      </c>
      <c r="E54" s="112">
        <v>17.541</v>
      </c>
      <c r="F54" s="112">
        <v>19.318999999999999</v>
      </c>
      <c r="G54" s="92">
        <f t="shared" si="1"/>
        <v>1.5287243999999989</v>
      </c>
      <c r="H54" s="109">
        <f t="shared" si="2"/>
        <v>0.10298421670058311</v>
      </c>
      <c r="I54" s="92">
        <f>G54+H54</f>
        <v>1.6317086167005819</v>
      </c>
      <c r="J54" s="25"/>
      <c r="K54" s="244"/>
      <c r="L54" s="195"/>
    </row>
    <row r="55" spans="1:12" x14ac:dyDescent="0.25">
      <c r="A55" s="136">
        <v>39</v>
      </c>
      <c r="B55" s="58" t="s">
        <v>70</v>
      </c>
      <c r="C55" s="53">
        <v>44.4</v>
      </c>
      <c r="D55" s="68" t="s">
        <v>330</v>
      </c>
      <c r="E55" s="112">
        <v>5.6929999999999996</v>
      </c>
      <c r="F55" s="112">
        <v>6.048</v>
      </c>
      <c r="G55" s="92">
        <f t="shared" si="1"/>
        <v>0.30522900000000036</v>
      </c>
      <c r="H55" s="109">
        <f t="shared" si="2"/>
        <v>0.10886902908347357</v>
      </c>
      <c r="I55" s="92">
        <f t="shared" si="3"/>
        <v>0.41409802908347393</v>
      </c>
      <c r="J55" s="25"/>
      <c r="K55" s="244"/>
      <c r="L55" s="195"/>
    </row>
    <row r="56" spans="1:12" x14ac:dyDescent="0.25">
      <c r="A56" s="136">
        <v>40</v>
      </c>
      <c r="B56" s="58" t="s">
        <v>71</v>
      </c>
      <c r="C56" s="53">
        <v>69.2</v>
      </c>
      <c r="D56" s="68" t="s">
        <v>330</v>
      </c>
      <c r="E56" s="112">
        <v>17.925999999999998</v>
      </c>
      <c r="F56" s="112">
        <v>19.984999999999999</v>
      </c>
      <c r="G56" s="92">
        <f t="shared" si="1"/>
        <v>1.7703282000000009</v>
      </c>
      <c r="H56" s="109">
        <f t="shared" si="2"/>
        <v>0.16967875704000837</v>
      </c>
      <c r="I56" s="92">
        <f>G56+H56</f>
        <v>1.9400069570400094</v>
      </c>
      <c r="J56" s="25"/>
      <c r="K56" s="244"/>
      <c r="L56" s="195"/>
    </row>
    <row r="57" spans="1:12" x14ac:dyDescent="0.25">
      <c r="A57" s="136">
        <v>41</v>
      </c>
      <c r="B57" s="58" t="s">
        <v>72</v>
      </c>
      <c r="C57" s="53">
        <v>64.7</v>
      </c>
      <c r="D57" s="68" t="s">
        <v>330</v>
      </c>
      <c r="E57" s="112">
        <v>16.582999999999998</v>
      </c>
      <c r="F57" s="112">
        <v>18.064</v>
      </c>
      <c r="G57" s="92">
        <f t="shared" si="1"/>
        <v>1.2733638000000014</v>
      </c>
      <c r="H57" s="109">
        <f t="shared" si="2"/>
        <v>0.15864473382208874</v>
      </c>
      <c r="I57" s="92">
        <f t="shared" si="3"/>
        <v>1.43200853382209</v>
      </c>
      <c r="J57" s="25"/>
      <c r="K57" s="244"/>
      <c r="L57" s="195"/>
    </row>
    <row r="58" spans="1:12" x14ac:dyDescent="0.25">
      <c r="A58" s="136">
        <v>42</v>
      </c>
      <c r="B58" s="58" t="s">
        <v>73</v>
      </c>
      <c r="C58" s="53">
        <v>42.5</v>
      </c>
      <c r="D58" s="68" t="s">
        <v>330</v>
      </c>
      <c r="E58" s="112">
        <v>2.569</v>
      </c>
      <c r="F58" s="112">
        <v>2.585</v>
      </c>
      <c r="G58" s="92">
        <f t="shared" si="1"/>
        <v>1.3756800000000012E-2</v>
      </c>
      <c r="H58" s="109">
        <f t="shared" si="2"/>
        <v>0.10421021928035196</v>
      </c>
      <c r="I58" s="92">
        <f t="shared" si="3"/>
        <v>0.11796701928035197</v>
      </c>
      <c r="J58" s="25"/>
      <c r="K58" s="244"/>
      <c r="L58" s="195"/>
    </row>
    <row r="59" spans="1:12" x14ac:dyDescent="0.25">
      <c r="A59" s="136">
        <v>43</v>
      </c>
      <c r="B59" s="58" t="s">
        <v>74</v>
      </c>
      <c r="C59" s="53">
        <v>44.5</v>
      </c>
      <c r="D59" s="68" t="s">
        <v>330</v>
      </c>
      <c r="E59" s="112">
        <v>12.978999999999999</v>
      </c>
      <c r="F59" s="112">
        <v>14.583</v>
      </c>
      <c r="G59" s="92">
        <f t="shared" si="1"/>
        <v>1.3791192000000008</v>
      </c>
      <c r="H59" s="109">
        <f t="shared" si="2"/>
        <v>0.10911422959942735</v>
      </c>
      <c r="I59" s="92">
        <f>G59+H59</f>
        <v>1.4882334295994282</v>
      </c>
      <c r="J59" s="25"/>
      <c r="K59" s="244"/>
      <c r="L59" s="195"/>
    </row>
    <row r="60" spans="1:12" x14ac:dyDescent="0.25">
      <c r="A60" s="136">
        <v>44</v>
      </c>
      <c r="B60" s="58" t="s">
        <v>75</v>
      </c>
      <c r="C60" s="53">
        <v>69.599999999999994</v>
      </c>
      <c r="D60" s="68" t="s">
        <v>330</v>
      </c>
      <c r="E60" s="112">
        <v>13.116</v>
      </c>
      <c r="F60" s="112">
        <v>14.356</v>
      </c>
      <c r="G60" s="92">
        <f t="shared" si="1"/>
        <v>1.0661520000000002</v>
      </c>
      <c r="H60" s="109">
        <f t="shared" si="2"/>
        <v>0.17065955910382344</v>
      </c>
      <c r="I60" s="92">
        <f>G60+H60</f>
        <v>1.2368115591038236</v>
      </c>
      <c r="J60" s="25"/>
      <c r="K60" s="244"/>
      <c r="L60" s="195"/>
    </row>
    <row r="61" spans="1:12" ht="15" customHeight="1" x14ac:dyDescent="0.25">
      <c r="A61" s="136">
        <v>45</v>
      </c>
      <c r="B61" s="58" t="s">
        <v>76</v>
      </c>
      <c r="C61" s="53">
        <v>64.8</v>
      </c>
      <c r="D61" s="68" t="s">
        <v>330</v>
      </c>
      <c r="E61" s="112">
        <v>17.562000000000001</v>
      </c>
      <c r="F61" s="112">
        <v>19.315000000000001</v>
      </c>
      <c r="G61" s="92">
        <f t="shared" si="1"/>
        <v>1.5072294000000002</v>
      </c>
      <c r="H61" s="109">
        <f t="shared" si="2"/>
        <v>0.15888993433804249</v>
      </c>
      <c r="I61" s="92">
        <f t="shared" si="3"/>
        <v>1.6661193343380427</v>
      </c>
      <c r="L61" s="195"/>
    </row>
    <row r="62" spans="1:12" x14ac:dyDescent="0.25">
      <c r="A62" s="136">
        <v>46</v>
      </c>
      <c r="B62" s="58" t="s">
        <v>77</v>
      </c>
      <c r="C62" s="53">
        <v>42.6</v>
      </c>
      <c r="D62" s="68" t="s">
        <v>330</v>
      </c>
      <c r="E62" s="112">
        <v>6.8810000000000002</v>
      </c>
      <c r="F62" s="112">
        <v>7.3760000000000003</v>
      </c>
      <c r="G62" s="92">
        <f t="shared" si="1"/>
        <v>0.42560100000000012</v>
      </c>
      <c r="H62" s="109">
        <f t="shared" si="2"/>
        <v>0.10445541979630572</v>
      </c>
      <c r="I62" s="92">
        <f t="shared" si="3"/>
        <v>0.5300564197963058</v>
      </c>
      <c r="L62" s="195"/>
    </row>
    <row r="63" spans="1:12" x14ac:dyDescent="0.25">
      <c r="A63" s="136">
        <v>47</v>
      </c>
      <c r="B63" s="58" t="s">
        <v>78</v>
      </c>
      <c r="C63" s="53">
        <v>44.2</v>
      </c>
      <c r="D63" s="68" t="s">
        <v>330</v>
      </c>
      <c r="E63" s="112">
        <v>11.127000000000001</v>
      </c>
      <c r="F63" s="112">
        <v>11.597</v>
      </c>
      <c r="G63" s="92">
        <f t="shared" si="1"/>
        <v>0.40410599999999902</v>
      </c>
      <c r="H63" s="109">
        <f t="shared" si="2"/>
        <v>0.10837862805156605</v>
      </c>
      <c r="I63" s="92">
        <f>G63+H63</f>
        <v>0.51248462805156503</v>
      </c>
      <c r="L63" s="195"/>
    </row>
    <row r="64" spans="1:12" x14ac:dyDescent="0.25">
      <c r="A64" s="136">
        <v>48</v>
      </c>
      <c r="B64" s="58" t="s">
        <v>79</v>
      </c>
      <c r="C64" s="53">
        <v>69.2</v>
      </c>
      <c r="D64" s="68" t="s">
        <v>330</v>
      </c>
      <c r="E64" s="112">
        <v>18.847999999999999</v>
      </c>
      <c r="F64" s="112">
        <v>20.446999999999999</v>
      </c>
      <c r="G64" s="92">
        <f t="shared" si="1"/>
        <v>1.3748202000000003</v>
      </c>
      <c r="H64" s="109">
        <f t="shared" si="2"/>
        <v>0.16967875704000837</v>
      </c>
      <c r="I64" s="92">
        <f t="shared" si="3"/>
        <v>1.5444989570400087</v>
      </c>
      <c r="L64" s="195"/>
    </row>
    <row r="65" spans="1:12" x14ac:dyDescent="0.25">
      <c r="A65" s="136">
        <v>49</v>
      </c>
      <c r="B65" s="58" t="s">
        <v>80</v>
      </c>
      <c r="C65" s="53">
        <v>64.3</v>
      </c>
      <c r="D65" s="68" t="s">
        <v>330</v>
      </c>
      <c r="E65" s="112">
        <v>11.166</v>
      </c>
      <c r="F65" s="112">
        <v>12.377000000000001</v>
      </c>
      <c r="G65" s="92">
        <f t="shared" si="1"/>
        <v>1.0412178000000003</v>
      </c>
      <c r="H65" s="109">
        <f t="shared" si="2"/>
        <v>0.15766393175827367</v>
      </c>
      <c r="I65" s="92">
        <f t="shared" si="3"/>
        <v>1.1988817317582741</v>
      </c>
      <c r="J65" s="25"/>
      <c r="K65" s="244"/>
      <c r="L65" s="195"/>
    </row>
    <row r="66" spans="1:12" x14ac:dyDescent="0.25">
      <c r="A66" s="136">
        <v>50</v>
      </c>
      <c r="B66" s="58" t="s">
        <v>81</v>
      </c>
      <c r="C66" s="53">
        <v>42.5</v>
      </c>
      <c r="D66" s="68" t="s">
        <v>330</v>
      </c>
      <c r="E66" s="112">
        <v>9.1679999999999993</v>
      </c>
      <c r="F66" s="112">
        <v>9.8109999999999999</v>
      </c>
      <c r="G66" s="92">
        <f t="shared" si="1"/>
        <v>0.55285140000000055</v>
      </c>
      <c r="H66" s="109">
        <f t="shared" si="2"/>
        <v>0.10421021928035196</v>
      </c>
      <c r="I66" s="92">
        <f>G66+H66</f>
        <v>0.65706161928035245</v>
      </c>
      <c r="J66" s="25"/>
      <c r="K66" s="244"/>
      <c r="L66" s="195"/>
    </row>
    <row r="67" spans="1:12" x14ac:dyDescent="0.25">
      <c r="A67" s="136">
        <v>51</v>
      </c>
      <c r="B67" s="58" t="s">
        <v>82</v>
      </c>
      <c r="C67" s="53">
        <v>43.8</v>
      </c>
      <c r="D67" s="68" t="s">
        <v>330</v>
      </c>
      <c r="E67" s="112">
        <v>5.1139999999999999</v>
      </c>
      <c r="F67" s="112">
        <v>5.9649999999999999</v>
      </c>
      <c r="G67" s="92">
        <f t="shared" si="1"/>
        <v>0.73168979999999995</v>
      </c>
      <c r="H67" s="109">
        <f t="shared" si="2"/>
        <v>0.10739782598775095</v>
      </c>
      <c r="I67" s="92">
        <f t="shared" si="3"/>
        <v>0.83908762598775088</v>
      </c>
      <c r="J67" s="25"/>
      <c r="K67" s="244"/>
      <c r="L67" s="195"/>
    </row>
    <row r="68" spans="1:12" x14ac:dyDescent="0.25">
      <c r="A68" s="136">
        <v>52</v>
      </c>
      <c r="B68" s="58" t="s">
        <v>83</v>
      </c>
      <c r="C68" s="53">
        <v>69.3</v>
      </c>
      <c r="D68" s="68" t="s">
        <v>330</v>
      </c>
      <c r="E68" s="112">
        <v>14.760999999999999</v>
      </c>
      <c r="F68" s="112">
        <v>16.23</v>
      </c>
      <c r="G68" s="92">
        <f t="shared" si="1"/>
        <v>1.2630462000000011</v>
      </c>
      <c r="H68" s="109">
        <f t="shared" si="2"/>
        <v>0.16992395755596212</v>
      </c>
      <c r="I68" s="92">
        <f>G68+H68</f>
        <v>1.4329701575559632</v>
      </c>
      <c r="J68" s="25"/>
      <c r="K68" s="244"/>
      <c r="L68" s="195"/>
    </row>
    <row r="69" spans="1:12" x14ac:dyDescent="0.25">
      <c r="A69" s="136">
        <v>53</v>
      </c>
      <c r="B69" s="58" t="s">
        <v>84</v>
      </c>
      <c r="C69" s="53">
        <v>63.7</v>
      </c>
      <c r="D69" s="68" t="s">
        <v>330</v>
      </c>
      <c r="E69" s="112">
        <v>14.454000000000001</v>
      </c>
      <c r="F69" s="112">
        <v>16.372</v>
      </c>
      <c r="G69" s="92">
        <f t="shared" si="1"/>
        <v>1.6490963999999995</v>
      </c>
      <c r="H69" s="109">
        <f t="shared" si="2"/>
        <v>0.15619272866255104</v>
      </c>
      <c r="I69" s="92">
        <f t="shared" si="3"/>
        <v>1.8052891286625505</v>
      </c>
      <c r="J69" s="25"/>
      <c r="K69" s="244"/>
      <c r="L69" s="195"/>
    </row>
    <row r="70" spans="1:12" x14ac:dyDescent="0.25">
      <c r="A70" s="136">
        <v>54</v>
      </c>
      <c r="B70" s="58" t="s">
        <v>85</v>
      </c>
      <c r="C70" s="53">
        <v>42.4</v>
      </c>
      <c r="D70" s="68" t="s">
        <v>330</v>
      </c>
      <c r="E70" s="112">
        <v>13.659000000000001</v>
      </c>
      <c r="F70" s="112">
        <v>14.997999999999999</v>
      </c>
      <c r="G70" s="92">
        <f t="shared" si="1"/>
        <v>1.1512721999999989</v>
      </c>
      <c r="H70" s="109">
        <f t="shared" si="2"/>
        <v>0.10396501876439819</v>
      </c>
      <c r="I70" s="92">
        <f t="shared" si="3"/>
        <v>1.255237218764397</v>
      </c>
      <c r="J70" s="25"/>
      <c r="K70" s="244"/>
      <c r="L70" s="195"/>
    </row>
    <row r="71" spans="1:12" x14ac:dyDescent="0.25">
      <c r="A71" s="136">
        <v>55</v>
      </c>
      <c r="B71" s="58" t="s">
        <v>86</v>
      </c>
      <c r="C71" s="53">
        <v>44</v>
      </c>
      <c r="D71" s="68" t="s">
        <v>330</v>
      </c>
      <c r="E71" s="112">
        <v>14.861000000000001</v>
      </c>
      <c r="F71" s="112">
        <v>16.251000000000001</v>
      </c>
      <c r="G71" s="92">
        <f t="shared" si="1"/>
        <v>1.1951220000000005</v>
      </c>
      <c r="H71" s="109">
        <f t="shared" si="2"/>
        <v>0.1078882270196585</v>
      </c>
      <c r="I71" s="92">
        <f>G71+H71</f>
        <v>1.3030102270196591</v>
      </c>
      <c r="J71" s="25"/>
      <c r="K71" s="244"/>
      <c r="L71" s="195"/>
    </row>
    <row r="72" spans="1:12" x14ac:dyDescent="0.25">
      <c r="A72" s="136">
        <v>56</v>
      </c>
      <c r="B72" s="58" t="s">
        <v>87</v>
      </c>
      <c r="C72" s="53">
        <v>69.5</v>
      </c>
      <c r="D72" s="68" t="s">
        <v>330</v>
      </c>
      <c r="E72" s="112">
        <v>12.981</v>
      </c>
      <c r="F72" s="112">
        <v>14.159000000000001</v>
      </c>
      <c r="G72" s="92">
        <f t="shared" si="1"/>
        <v>1.0128444000000008</v>
      </c>
      <c r="H72" s="109">
        <f t="shared" si="2"/>
        <v>0.17041435858786966</v>
      </c>
      <c r="I72" s="92">
        <f>G72+H72</f>
        <v>1.1832587585878704</v>
      </c>
      <c r="J72" s="25"/>
      <c r="K72" s="244"/>
      <c r="L72" s="195"/>
    </row>
    <row r="73" spans="1:12" x14ac:dyDescent="0.25">
      <c r="A73" s="136">
        <v>57</v>
      </c>
      <c r="B73" s="58" t="s">
        <v>88</v>
      </c>
      <c r="C73" s="53">
        <v>63.6</v>
      </c>
      <c r="D73" s="68" t="s">
        <v>330</v>
      </c>
      <c r="E73" s="112">
        <v>6.827</v>
      </c>
      <c r="F73" s="112">
        <v>7.8259999999999996</v>
      </c>
      <c r="G73" s="92">
        <f t="shared" si="1"/>
        <v>0.85894019999999971</v>
      </c>
      <c r="H73" s="109">
        <f t="shared" si="2"/>
        <v>0.15594752814659729</v>
      </c>
      <c r="I73" s="92">
        <f>G73+H73</f>
        <v>1.0148877281465971</v>
      </c>
      <c r="J73" s="25"/>
      <c r="K73" s="244"/>
      <c r="L73" s="195"/>
    </row>
    <row r="74" spans="1:12" x14ac:dyDescent="0.25">
      <c r="A74" s="136">
        <v>58</v>
      </c>
      <c r="B74" s="58" t="s">
        <v>89</v>
      </c>
      <c r="C74" s="53">
        <v>42.6</v>
      </c>
      <c r="D74" s="68" t="s">
        <v>330</v>
      </c>
      <c r="E74" s="112">
        <v>11.058</v>
      </c>
      <c r="F74" s="112">
        <v>12.37</v>
      </c>
      <c r="G74" s="92">
        <f t="shared" si="1"/>
        <v>1.1280575999999995</v>
      </c>
      <c r="H74" s="109">
        <f t="shared" si="2"/>
        <v>0.10445541979630572</v>
      </c>
      <c r="I74" s="92">
        <f>G74+H74</f>
        <v>1.2325130197963052</v>
      </c>
      <c r="J74" s="25"/>
      <c r="K74" s="244"/>
      <c r="L74" s="195"/>
    </row>
    <row r="75" spans="1:12" x14ac:dyDescent="0.25">
      <c r="A75" s="136">
        <v>59</v>
      </c>
      <c r="B75" s="58" t="s">
        <v>90</v>
      </c>
      <c r="C75" s="53">
        <v>43.9</v>
      </c>
      <c r="D75" s="68" t="s">
        <v>330</v>
      </c>
      <c r="E75" s="112">
        <v>14.676</v>
      </c>
      <c r="F75" s="112">
        <v>16.079000000000001</v>
      </c>
      <c r="G75" s="92">
        <f t="shared" si="1"/>
        <v>1.2062994000000005</v>
      </c>
      <c r="H75" s="109">
        <f t="shared" si="2"/>
        <v>0.10764302650370472</v>
      </c>
      <c r="I75" s="92">
        <f t="shared" si="3"/>
        <v>1.3139424265037052</v>
      </c>
      <c r="J75" s="25"/>
      <c r="K75" s="244"/>
      <c r="L75" s="195"/>
    </row>
    <row r="76" spans="1:12" x14ac:dyDescent="0.25">
      <c r="A76" s="136">
        <v>60</v>
      </c>
      <c r="B76" s="58" t="s">
        <v>91</v>
      </c>
      <c r="C76" s="53">
        <v>68.900000000000006</v>
      </c>
      <c r="D76" s="68" t="s">
        <v>330</v>
      </c>
      <c r="E76" s="112">
        <v>2.9380000000000002</v>
      </c>
      <c r="F76" s="112">
        <v>2.9380000000000002</v>
      </c>
      <c r="G76" s="92">
        <f t="shared" si="1"/>
        <v>0</v>
      </c>
      <c r="H76" s="109">
        <f t="shared" si="2"/>
        <v>0.16894315549214706</v>
      </c>
      <c r="I76" s="92">
        <f t="shared" si="3"/>
        <v>0.16894315549214706</v>
      </c>
      <c r="J76" s="25"/>
      <c r="K76" s="244"/>
      <c r="L76" s="195"/>
    </row>
    <row r="77" spans="1:12" x14ac:dyDescent="0.25">
      <c r="A77" s="136">
        <v>61</v>
      </c>
      <c r="B77" s="58" t="s">
        <v>92</v>
      </c>
      <c r="C77" s="53">
        <v>63.7</v>
      </c>
      <c r="D77" s="68" t="s">
        <v>330</v>
      </c>
      <c r="E77" s="112">
        <v>26.905000000000001</v>
      </c>
      <c r="F77" s="112">
        <v>29.029</v>
      </c>
      <c r="G77" s="92">
        <f t="shared" si="1"/>
        <v>1.8262151999999989</v>
      </c>
      <c r="H77" s="109">
        <f t="shared" si="2"/>
        <v>0.15619272866255104</v>
      </c>
      <c r="I77" s="92">
        <f>G77+H77</f>
        <v>1.98240792866255</v>
      </c>
      <c r="J77" s="25"/>
      <c r="K77" s="244"/>
      <c r="L77" s="195"/>
    </row>
    <row r="78" spans="1:12" x14ac:dyDescent="0.25">
      <c r="A78" s="136">
        <v>62</v>
      </c>
      <c r="B78" s="58" t="s">
        <v>93</v>
      </c>
      <c r="C78" s="53">
        <v>42.8</v>
      </c>
      <c r="D78" s="68" t="s">
        <v>330</v>
      </c>
      <c r="E78" s="112">
        <v>18.567</v>
      </c>
      <c r="F78" s="112">
        <v>20.472999999999999</v>
      </c>
      <c r="G78" s="92">
        <f t="shared" si="1"/>
        <v>1.638778799999999</v>
      </c>
      <c r="H78" s="109">
        <f t="shared" si="2"/>
        <v>0.10494582082821326</v>
      </c>
      <c r="I78" s="92">
        <f>G78+H78</f>
        <v>1.7437246208282122</v>
      </c>
      <c r="J78" s="25"/>
      <c r="K78" s="244"/>
      <c r="L78" s="195"/>
    </row>
    <row r="79" spans="1:12" x14ac:dyDescent="0.25">
      <c r="A79" s="136">
        <v>63</v>
      </c>
      <c r="B79" s="58" t="s">
        <v>94</v>
      </c>
      <c r="C79" s="53">
        <v>44.3</v>
      </c>
      <c r="D79" s="68" t="s">
        <v>330</v>
      </c>
      <c r="E79" s="112">
        <v>14.938000000000001</v>
      </c>
      <c r="F79" s="112">
        <v>16.231000000000002</v>
      </c>
      <c r="G79" s="92">
        <f t="shared" si="1"/>
        <v>1.1117214000000009</v>
      </c>
      <c r="H79" s="109">
        <f t="shared" si="2"/>
        <v>0.1086238285675198</v>
      </c>
      <c r="I79" s="92">
        <f t="shared" si="3"/>
        <v>1.2203452285675207</v>
      </c>
      <c r="J79" s="25"/>
      <c r="K79" s="244"/>
      <c r="L79" s="195"/>
    </row>
    <row r="80" spans="1:12" x14ac:dyDescent="0.25">
      <c r="A80" s="136">
        <v>64</v>
      </c>
      <c r="B80" s="58" t="s">
        <v>95</v>
      </c>
      <c r="C80" s="53">
        <v>69</v>
      </c>
      <c r="D80" s="68" t="s">
        <v>330</v>
      </c>
      <c r="E80" s="112">
        <v>15.749000000000001</v>
      </c>
      <c r="F80" s="112">
        <v>17.706</v>
      </c>
      <c r="G80" s="92">
        <f t="shared" si="1"/>
        <v>1.682628599999999</v>
      </c>
      <c r="H80" s="109">
        <f t="shared" si="2"/>
        <v>0.16918835600810084</v>
      </c>
      <c r="I80" s="92">
        <f>G80+H80</f>
        <v>1.8518169560080999</v>
      </c>
      <c r="J80" s="25"/>
      <c r="K80" s="244"/>
      <c r="L80" s="195"/>
    </row>
    <row r="81" spans="1:12" x14ac:dyDescent="0.25">
      <c r="A81" s="136">
        <v>65</v>
      </c>
      <c r="B81" s="58" t="s">
        <v>97</v>
      </c>
      <c r="C81" s="53">
        <v>78</v>
      </c>
      <c r="D81" s="68" t="s">
        <v>330</v>
      </c>
      <c r="E81" s="112">
        <v>17.039000000000001</v>
      </c>
      <c r="F81" s="112">
        <v>19.905999999999999</v>
      </c>
      <c r="G81" s="92">
        <f>(F81-E81)*0.8598</f>
        <v>2.4650465999999978</v>
      </c>
      <c r="H81" s="109">
        <f t="shared" si="2"/>
        <v>0.19125640244394007</v>
      </c>
      <c r="I81" s="92">
        <f>G81+H81</f>
        <v>2.6563030024439378</v>
      </c>
      <c r="J81" s="25"/>
      <c r="K81" s="244"/>
      <c r="L81" s="195"/>
    </row>
    <row r="82" spans="1:12" x14ac:dyDescent="0.25">
      <c r="A82" s="136">
        <v>66</v>
      </c>
      <c r="B82" s="58" t="s">
        <v>96</v>
      </c>
      <c r="C82" s="53">
        <v>45.4</v>
      </c>
      <c r="D82" s="68" t="s">
        <v>330</v>
      </c>
      <c r="E82" s="112">
        <v>11.766</v>
      </c>
      <c r="F82" s="112">
        <v>12.753</v>
      </c>
      <c r="G82" s="92">
        <f t="shared" ref="G82:G147" si="5">(F82-E82)*0.8598</f>
        <v>0.84862260000000012</v>
      </c>
      <c r="H82" s="109">
        <f t="shared" ref="H82:H145" si="6">$G$11/$C$303*C82</f>
        <v>0.11132103424301126</v>
      </c>
      <c r="I82" s="92">
        <f>G82+H82</f>
        <v>0.95994363424301143</v>
      </c>
      <c r="J82" s="25"/>
      <c r="K82" s="244"/>
      <c r="L82" s="195"/>
    </row>
    <row r="83" spans="1:12" x14ac:dyDescent="0.25">
      <c r="A83" s="136">
        <v>67</v>
      </c>
      <c r="B83" s="58" t="s">
        <v>98</v>
      </c>
      <c r="C83" s="53">
        <v>73.599999999999994</v>
      </c>
      <c r="D83" s="68" t="s">
        <v>330</v>
      </c>
      <c r="E83" s="112">
        <v>13.337999999999999</v>
      </c>
      <c r="F83" s="112">
        <v>15.292999999999999</v>
      </c>
      <c r="G83" s="92">
        <f t="shared" si="5"/>
        <v>1.680909</v>
      </c>
      <c r="H83" s="109">
        <f t="shared" si="6"/>
        <v>0.18046757974197419</v>
      </c>
      <c r="I83" s="92">
        <f t="shared" si="3"/>
        <v>1.8613765797419741</v>
      </c>
      <c r="J83" s="25"/>
      <c r="K83" s="244"/>
      <c r="L83" s="195"/>
    </row>
    <row r="84" spans="1:12" x14ac:dyDescent="0.25">
      <c r="A84" s="136">
        <v>68</v>
      </c>
      <c r="B84" s="58" t="s">
        <v>99</v>
      </c>
      <c r="C84" s="53">
        <v>50</v>
      </c>
      <c r="D84" s="68" t="s">
        <v>330</v>
      </c>
      <c r="E84" s="112">
        <v>8.859</v>
      </c>
      <c r="F84" s="112">
        <v>8.859</v>
      </c>
      <c r="G84" s="92">
        <f t="shared" si="5"/>
        <v>0</v>
      </c>
      <c r="H84" s="109">
        <f t="shared" si="6"/>
        <v>0.12260025797688466</v>
      </c>
      <c r="I84" s="92">
        <f>G84+H84</f>
        <v>0.12260025797688466</v>
      </c>
      <c r="J84" s="25"/>
      <c r="K84" s="244"/>
      <c r="L84" s="195"/>
    </row>
    <row r="85" spans="1:12" x14ac:dyDescent="0.25">
      <c r="A85" s="136">
        <v>69</v>
      </c>
      <c r="B85" s="58" t="s">
        <v>100</v>
      </c>
      <c r="C85" s="53">
        <v>96.3</v>
      </c>
      <c r="D85" s="68" t="s">
        <v>330</v>
      </c>
      <c r="E85" s="112">
        <v>29.091000000000001</v>
      </c>
      <c r="F85" s="112">
        <v>32.220999999999997</v>
      </c>
      <c r="G85" s="92">
        <f t="shared" si="5"/>
        <v>2.6911739999999962</v>
      </c>
      <c r="H85" s="109">
        <f t="shared" si="6"/>
        <v>0.23612809686347985</v>
      </c>
      <c r="I85" s="92">
        <f t="shared" si="3"/>
        <v>2.927302096863476</v>
      </c>
      <c r="J85" s="25"/>
      <c r="K85" s="244"/>
      <c r="L85" s="195"/>
    </row>
    <row r="86" spans="1:12" x14ac:dyDescent="0.25">
      <c r="A86" s="136">
        <v>70</v>
      </c>
      <c r="B86" s="58" t="s">
        <v>101</v>
      </c>
      <c r="C86" s="53">
        <v>77.900000000000006</v>
      </c>
      <c r="D86" s="68" t="s">
        <v>330</v>
      </c>
      <c r="E86" s="112">
        <v>8.9550000000000001</v>
      </c>
      <c r="F86" s="112">
        <v>8.9649999999999999</v>
      </c>
      <c r="G86" s="92">
        <f t="shared" si="5"/>
        <v>8.5979999999998176E-3</v>
      </c>
      <c r="H86" s="109">
        <f t="shared" si="6"/>
        <v>0.19101120192798632</v>
      </c>
      <c r="I86" s="92">
        <f t="shared" si="3"/>
        <v>0.19960920192798615</v>
      </c>
      <c r="J86" s="25"/>
      <c r="K86" s="244"/>
      <c r="L86" s="195"/>
    </row>
    <row r="87" spans="1:12" x14ac:dyDescent="0.25">
      <c r="A87" s="136">
        <v>71</v>
      </c>
      <c r="B87" s="58" t="s">
        <v>102</v>
      </c>
      <c r="C87" s="53">
        <v>44.7</v>
      </c>
      <c r="D87" s="68" t="s">
        <v>330</v>
      </c>
      <c r="E87" s="112">
        <v>9.7240000000000002</v>
      </c>
      <c r="F87" s="112">
        <v>9.7240000000000002</v>
      </c>
      <c r="G87" s="92">
        <f t="shared" si="5"/>
        <v>0</v>
      </c>
      <c r="H87" s="109">
        <f t="shared" si="6"/>
        <v>0.1096046306313349</v>
      </c>
      <c r="I87" s="92">
        <f>G87+H87</f>
        <v>0.1096046306313349</v>
      </c>
      <c r="J87" s="25"/>
      <c r="K87" s="244"/>
      <c r="L87" s="195"/>
    </row>
    <row r="88" spans="1:12" x14ac:dyDescent="0.25">
      <c r="A88" s="136">
        <v>72</v>
      </c>
      <c r="B88" s="58" t="s">
        <v>103</v>
      </c>
      <c r="C88" s="53">
        <v>73.599999999999994</v>
      </c>
      <c r="D88" s="68" t="s">
        <v>330</v>
      </c>
      <c r="E88" s="112">
        <v>8.0760000000000005</v>
      </c>
      <c r="F88" s="112">
        <v>8.0760000000000005</v>
      </c>
      <c r="G88" s="92">
        <f t="shared" si="5"/>
        <v>0</v>
      </c>
      <c r="H88" s="109">
        <f t="shared" si="6"/>
        <v>0.18046757974197419</v>
      </c>
      <c r="I88" s="92">
        <f t="shared" si="3"/>
        <v>0.18046757974197419</v>
      </c>
      <c r="J88" s="25"/>
      <c r="K88" s="244"/>
      <c r="L88" s="195"/>
    </row>
    <row r="89" spans="1:12" x14ac:dyDescent="0.25">
      <c r="A89" s="136">
        <v>73</v>
      </c>
      <c r="B89" s="58" t="s">
        <v>104</v>
      </c>
      <c r="C89" s="53">
        <v>49.4</v>
      </c>
      <c r="D89" s="68" t="s">
        <v>330</v>
      </c>
      <c r="E89" s="112">
        <v>5.835</v>
      </c>
      <c r="F89" s="112">
        <v>5.8710000000000004</v>
      </c>
      <c r="G89" s="92">
        <f t="shared" si="5"/>
        <v>3.0952800000000408E-2</v>
      </c>
      <c r="H89" s="109">
        <f t="shared" si="6"/>
        <v>0.12112905488116203</v>
      </c>
      <c r="I89" s="92">
        <f>G89+H89</f>
        <v>0.15208185488116244</v>
      </c>
      <c r="J89" s="25"/>
      <c r="K89" s="244"/>
      <c r="L89" s="195"/>
    </row>
    <row r="90" spans="1:12" x14ac:dyDescent="0.25">
      <c r="A90" s="136">
        <v>74</v>
      </c>
      <c r="B90" s="58" t="s">
        <v>105</v>
      </c>
      <c r="C90" s="53">
        <v>96.1</v>
      </c>
      <c r="D90" s="68" t="s">
        <v>330</v>
      </c>
      <c r="E90" s="112">
        <v>23.870999999999999</v>
      </c>
      <c r="F90" s="112">
        <v>25.913</v>
      </c>
      <c r="G90" s="92">
        <f t="shared" si="5"/>
        <v>1.7557116000000015</v>
      </c>
      <c r="H90" s="109">
        <f t="shared" si="6"/>
        <v>0.23563769583157229</v>
      </c>
      <c r="I90" s="92">
        <f>G90+H90</f>
        <v>1.9913492958315737</v>
      </c>
      <c r="J90" s="25"/>
      <c r="K90" s="244"/>
      <c r="L90" s="195"/>
    </row>
    <row r="91" spans="1:12" x14ac:dyDescent="0.25">
      <c r="A91" s="136">
        <v>75</v>
      </c>
      <c r="B91" s="58" t="s">
        <v>106</v>
      </c>
      <c r="C91" s="53">
        <v>77.3</v>
      </c>
      <c r="D91" s="68" t="s">
        <v>330</v>
      </c>
      <c r="E91" s="112">
        <v>6.14</v>
      </c>
      <c r="F91" s="112">
        <v>7.6470000000000002</v>
      </c>
      <c r="G91" s="92">
        <f t="shared" si="5"/>
        <v>1.2957186000000005</v>
      </c>
      <c r="H91" s="109">
        <f t="shared" si="6"/>
        <v>0.18953999883226366</v>
      </c>
      <c r="I91" s="92">
        <f>G91+H91</f>
        <v>1.4852585988322642</v>
      </c>
      <c r="J91" s="25"/>
      <c r="K91" s="244"/>
      <c r="L91" s="195"/>
    </row>
    <row r="92" spans="1:12" x14ac:dyDescent="0.25">
      <c r="A92" s="136">
        <v>76</v>
      </c>
      <c r="B92" s="58" t="s">
        <v>107</v>
      </c>
      <c r="C92" s="53">
        <v>45.1</v>
      </c>
      <c r="D92" s="68" t="s">
        <v>330</v>
      </c>
      <c r="E92" s="112">
        <v>8.4179999999999993</v>
      </c>
      <c r="F92" s="112">
        <v>8.4179999999999993</v>
      </c>
      <c r="G92" s="92">
        <f t="shared" si="5"/>
        <v>0</v>
      </c>
      <c r="H92" s="109">
        <f t="shared" si="6"/>
        <v>0.11058543269514996</v>
      </c>
      <c r="I92" s="92">
        <f>G92+H92</f>
        <v>0.11058543269514996</v>
      </c>
      <c r="J92" s="25"/>
      <c r="K92" s="244"/>
      <c r="L92" s="195"/>
    </row>
    <row r="93" spans="1:12" x14ac:dyDescent="0.25">
      <c r="A93" s="136">
        <v>77</v>
      </c>
      <c r="B93" s="58" t="s">
        <v>108</v>
      </c>
      <c r="C93" s="53">
        <v>72.900000000000006</v>
      </c>
      <c r="D93" s="68" t="s">
        <v>330</v>
      </c>
      <c r="E93" s="112">
        <v>13.065</v>
      </c>
      <c r="F93" s="112">
        <v>14.728</v>
      </c>
      <c r="G93" s="92">
        <f t="shared" si="5"/>
        <v>1.4298474000000003</v>
      </c>
      <c r="H93" s="109">
        <f t="shared" si="6"/>
        <v>0.17875117613029784</v>
      </c>
      <c r="I93" s="92">
        <f t="shared" ref="I93:I152" si="7">G93+H93</f>
        <v>1.6085985761302981</v>
      </c>
      <c r="J93" s="25"/>
      <c r="K93" s="244"/>
      <c r="L93" s="195"/>
    </row>
    <row r="94" spans="1:12" x14ac:dyDescent="0.25">
      <c r="A94" s="136">
        <v>78</v>
      </c>
      <c r="B94" s="58" t="s">
        <v>109</v>
      </c>
      <c r="C94" s="53">
        <v>48.6</v>
      </c>
      <c r="D94" s="68" t="s">
        <v>330</v>
      </c>
      <c r="E94" s="112">
        <v>1.962</v>
      </c>
      <c r="F94" s="112">
        <v>2.1989999999999998</v>
      </c>
      <c r="G94" s="92">
        <f>(F94-E94)*0.8598</f>
        <v>0.20377259999999989</v>
      </c>
      <c r="H94" s="109">
        <f t="shared" si="6"/>
        <v>0.11916745075353188</v>
      </c>
      <c r="I94" s="92">
        <f>G94+H94</f>
        <v>0.32294005075353177</v>
      </c>
      <c r="J94" s="25"/>
      <c r="K94" s="244"/>
      <c r="L94" s="195"/>
    </row>
    <row r="95" spans="1:12" x14ac:dyDescent="0.25">
      <c r="A95" s="136">
        <v>79</v>
      </c>
      <c r="B95" s="58" t="s">
        <v>110</v>
      </c>
      <c r="C95" s="53">
        <v>96.9</v>
      </c>
      <c r="D95" s="68" t="s">
        <v>330</v>
      </c>
      <c r="E95" s="112">
        <v>20.088999999999999</v>
      </c>
      <c r="F95" s="112">
        <v>22.515999999999998</v>
      </c>
      <c r="G95" s="92">
        <f t="shared" si="5"/>
        <v>2.0867345999999998</v>
      </c>
      <c r="H95" s="109">
        <f t="shared" si="6"/>
        <v>0.23759929995920248</v>
      </c>
      <c r="I95" s="92">
        <f t="shared" si="7"/>
        <v>2.3243338999592025</v>
      </c>
      <c r="J95" s="25"/>
      <c r="K95" s="244"/>
      <c r="L95" s="195"/>
    </row>
    <row r="96" spans="1:12" x14ac:dyDescent="0.25">
      <c r="A96" s="136">
        <v>80</v>
      </c>
      <c r="B96" s="58" t="s">
        <v>111</v>
      </c>
      <c r="C96" s="53">
        <v>77.8</v>
      </c>
      <c r="D96" s="68" t="s">
        <v>330</v>
      </c>
      <c r="E96" s="112">
        <v>11.821999999999999</v>
      </c>
      <c r="F96" s="112">
        <v>13.005000000000001</v>
      </c>
      <c r="G96" s="92">
        <f t="shared" si="5"/>
        <v>1.0171434000000015</v>
      </c>
      <c r="H96" s="109">
        <f t="shared" si="6"/>
        <v>0.19076600141203251</v>
      </c>
      <c r="I96" s="92">
        <f>G96+H96</f>
        <v>1.207909401412034</v>
      </c>
      <c r="J96" s="25"/>
      <c r="K96" s="244"/>
      <c r="L96" s="195"/>
    </row>
    <row r="97" spans="1:12" x14ac:dyDescent="0.25">
      <c r="A97" s="136">
        <v>81</v>
      </c>
      <c r="B97" s="58" t="s">
        <v>112</v>
      </c>
      <c r="C97" s="53">
        <v>44.9</v>
      </c>
      <c r="D97" s="68" t="s">
        <v>330</v>
      </c>
      <c r="E97" s="112">
        <v>7.718</v>
      </c>
      <c r="F97" s="112">
        <v>8.4700000000000006</v>
      </c>
      <c r="G97" s="92">
        <f t="shared" si="5"/>
        <v>0.64656960000000063</v>
      </c>
      <c r="H97" s="109">
        <f t="shared" si="6"/>
        <v>0.11009503166324242</v>
      </c>
      <c r="I97" s="92">
        <f t="shared" si="7"/>
        <v>0.75666463166324305</v>
      </c>
      <c r="J97" s="25"/>
      <c r="K97" s="244"/>
      <c r="L97" s="195"/>
    </row>
    <row r="98" spans="1:12" x14ac:dyDescent="0.25">
      <c r="A98" s="136">
        <v>82</v>
      </c>
      <c r="B98" s="58" t="s">
        <v>113</v>
      </c>
      <c r="C98" s="53">
        <v>73.2</v>
      </c>
      <c r="D98" s="68" t="s">
        <v>330</v>
      </c>
      <c r="E98" s="112">
        <v>15.842000000000001</v>
      </c>
      <c r="F98" s="112">
        <v>17.888999999999999</v>
      </c>
      <c r="G98" s="92">
        <f t="shared" si="5"/>
        <v>1.7600105999999991</v>
      </c>
      <c r="H98" s="109">
        <f t="shared" si="6"/>
        <v>0.17948677767815915</v>
      </c>
      <c r="I98" s="92">
        <f t="shared" si="7"/>
        <v>1.9394973776781583</v>
      </c>
      <c r="J98" s="25"/>
      <c r="K98" s="244"/>
      <c r="L98" s="195"/>
    </row>
    <row r="99" spans="1:12" x14ac:dyDescent="0.25">
      <c r="A99" s="136">
        <v>83</v>
      </c>
      <c r="B99" s="58" t="s">
        <v>114</v>
      </c>
      <c r="C99" s="53">
        <v>49.1</v>
      </c>
      <c r="D99" s="68" t="s">
        <v>330</v>
      </c>
      <c r="E99" s="112">
        <v>9.93</v>
      </c>
      <c r="F99" s="112">
        <v>11.493</v>
      </c>
      <c r="G99" s="92">
        <f t="shared" si="5"/>
        <v>1.3438674000000006</v>
      </c>
      <c r="H99" s="109">
        <f t="shared" si="6"/>
        <v>0.12039345333330073</v>
      </c>
      <c r="I99" s="92">
        <f t="shared" si="7"/>
        <v>1.4642608533333012</v>
      </c>
      <c r="J99" s="25"/>
      <c r="L99" s="195"/>
    </row>
    <row r="100" spans="1:12" x14ac:dyDescent="0.25">
      <c r="A100" s="136">
        <v>84</v>
      </c>
      <c r="B100" s="58" t="s">
        <v>115</v>
      </c>
      <c r="C100" s="53">
        <v>97.4</v>
      </c>
      <c r="D100" s="68" t="s">
        <v>330</v>
      </c>
      <c r="E100" s="112">
        <v>16.655000000000001</v>
      </c>
      <c r="F100" s="112">
        <v>17.61</v>
      </c>
      <c r="G100" s="92">
        <f t="shared" si="5"/>
        <v>0.82110899999999853</v>
      </c>
      <c r="H100" s="109">
        <f t="shared" si="6"/>
        <v>0.23882530253897133</v>
      </c>
      <c r="I100" s="92">
        <f t="shared" si="7"/>
        <v>1.0599343025389698</v>
      </c>
      <c r="J100" s="25"/>
      <c r="K100" s="244"/>
      <c r="L100" s="195"/>
    </row>
    <row r="101" spans="1:12" x14ac:dyDescent="0.25">
      <c r="A101" s="136">
        <v>85</v>
      </c>
      <c r="B101" s="59" t="s">
        <v>116</v>
      </c>
      <c r="C101" s="53">
        <v>77.5</v>
      </c>
      <c r="D101" s="68" t="s">
        <v>330</v>
      </c>
      <c r="E101" s="112">
        <v>8.1389999999999993</v>
      </c>
      <c r="F101" s="112">
        <v>8.3680000000000003</v>
      </c>
      <c r="G101" s="92">
        <f t="shared" si="5"/>
        <v>0.19689420000000085</v>
      </c>
      <c r="H101" s="109">
        <f t="shared" si="6"/>
        <v>0.19003039986417122</v>
      </c>
      <c r="I101" s="92">
        <f t="shared" si="7"/>
        <v>0.38692459986417205</v>
      </c>
      <c r="J101" s="25"/>
      <c r="K101" s="244"/>
      <c r="L101" s="195"/>
    </row>
    <row r="102" spans="1:12" x14ac:dyDescent="0.25">
      <c r="A102" s="136">
        <v>86</v>
      </c>
      <c r="B102" s="58" t="s">
        <v>117</v>
      </c>
      <c r="C102" s="53">
        <v>45.7</v>
      </c>
      <c r="D102" s="68" t="s">
        <v>330</v>
      </c>
      <c r="E102" s="112">
        <v>13.193</v>
      </c>
      <c r="F102" s="112">
        <v>14.291</v>
      </c>
      <c r="G102" s="92">
        <f t="shared" si="5"/>
        <v>0.94406040000000069</v>
      </c>
      <c r="H102" s="109">
        <f t="shared" si="6"/>
        <v>0.11205663579087258</v>
      </c>
      <c r="I102" s="92">
        <f t="shared" si="7"/>
        <v>1.0561170357908733</v>
      </c>
      <c r="J102" s="25"/>
      <c r="K102" s="244"/>
      <c r="L102" s="195"/>
    </row>
    <row r="103" spans="1:12" x14ac:dyDescent="0.25">
      <c r="A103" s="136">
        <v>87</v>
      </c>
      <c r="B103" s="58" t="s">
        <v>118</v>
      </c>
      <c r="C103" s="53">
        <v>74</v>
      </c>
      <c r="D103" s="68" t="s">
        <v>330</v>
      </c>
      <c r="E103" s="112">
        <v>13.83</v>
      </c>
      <c r="F103" s="112">
        <v>14.936999999999999</v>
      </c>
      <c r="G103" s="92">
        <f t="shared" si="5"/>
        <v>0.95179859999999938</v>
      </c>
      <c r="H103" s="109">
        <f t="shared" si="6"/>
        <v>0.18144838180578929</v>
      </c>
      <c r="I103" s="92">
        <f t="shared" si="7"/>
        <v>1.1332469818057886</v>
      </c>
      <c r="J103" s="25"/>
      <c r="K103" s="244"/>
      <c r="L103" s="195"/>
    </row>
    <row r="104" spans="1:12" x14ac:dyDescent="0.25">
      <c r="A104" s="136">
        <v>88</v>
      </c>
      <c r="B104" s="58" t="s">
        <v>119</v>
      </c>
      <c r="C104" s="53">
        <v>48.1</v>
      </c>
      <c r="D104" s="68" t="s">
        <v>330</v>
      </c>
      <c r="E104" s="112">
        <v>4.4379999999999997</v>
      </c>
      <c r="F104" s="112">
        <v>4.4379999999999997</v>
      </c>
      <c r="G104" s="92">
        <f t="shared" si="5"/>
        <v>0</v>
      </c>
      <c r="H104" s="109">
        <f t="shared" si="6"/>
        <v>0.11794144817376304</v>
      </c>
      <c r="I104" s="92">
        <f t="shared" si="7"/>
        <v>0.11794144817376304</v>
      </c>
      <c r="J104" s="25"/>
      <c r="K104" s="244"/>
      <c r="L104" s="195"/>
    </row>
    <row r="105" spans="1:12" x14ac:dyDescent="0.25">
      <c r="A105" s="136">
        <v>89</v>
      </c>
      <c r="B105" s="58" t="s">
        <v>120</v>
      </c>
      <c r="C105" s="53">
        <v>96.9</v>
      </c>
      <c r="D105" s="68" t="s">
        <v>330</v>
      </c>
      <c r="E105" s="112">
        <v>16.088000000000001</v>
      </c>
      <c r="F105" s="112">
        <v>18.882999999999999</v>
      </c>
      <c r="G105" s="92">
        <f t="shared" si="5"/>
        <v>2.4031409999999984</v>
      </c>
      <c r="H105" s="109">
        <f t="shared" si="6"/>
        <v>0.23759929995920248</v>
      </c>
      <c r="I105" s="92">
        <f>G105+H105</f>
        <v>2.6407402999592007</v>
      </c>
      <c r="J105" s="25"/>
      <c r="K105" s="244"/>
      <c r="L105" s="195"/>
    </row>
    <row r="106" spans="1:12" x14ac:dyDescent="0.25">
      <c r="A106" s="136">
        <v>90</v>
      </c>
      <c r="B106" s="58" t="s">
        <v>121</v>
      </c>
      <c r="C106" s="53">
        <v>76.8</v>
      </c>
      <c r="D106" s="68" t="s">
        <v>330</v>
      </c>
      <c r="E106" s="112">
        <v>8.7040000000000006</v>
      </c>
      <c r="F106" s="112">
        <v>10.632</v>
      </c>
      <c r="G106" s="92">
        <f t="shared" si="5"/>
        <v>1.6576943999999991</v>
      </c>
      <c r="H106" s="109">
        <f t="shared" si="6"/>
        <v>0.18831399625249481</v>
      </c>
      <c r="I106" s="92">
        <f t="shared" si="7"/>
        <v>1.846008396252494</v>
      </c>
      <c r="J106" s="25"/>
      <c r="K106" s="244"/>
      <c r="L106" s="195"/>
    </row>
    <row r="107" spans="1:12" ht="15.75" customHeight="1" x14ac:dyDescent="0.25">
      <c r="A107" s="136">
        <v>91</v>
      </c>
      <c r="B107" s="58" t="s">
        <v>122</v>
      </c>
      <c r="C107" s="53">
        <v>45.3</v>
      </c>
      <c r="D107" s="68" t="s">
        <v>330</v>
      </c>
      <c r="E107" s="112">
        <v>9.0180000000000007</v>
      </c>
      <c r="F107" s="112">
        <v>9.0180000000000007</v>
      </c>
      <c r="G107" s="92">
        <f t="shared" si="5"/>
        <v>0</v>
      </c>
      <c r="H107" s="109">
        <f t="shared" si="6"/>
        <v>0.1110758337270575</v>
      </c>
      <c r="I107" s="92">
        <f t="shared" si="7"/>
        <v>0.1110758337270575</v>
      </c>
      <c r="J107" s="25"/>
      <c r="K107" s="244"/>
      <c r="L107" s="195"/>
    </row>
    <row r="108" spans="1:12" x14ac:dyDescent="0.25">
      <c r="A108" s="136">
        <v>92</v>
      </c>
      <c r="B108" s="58" t="s">
        <v>123</v>
      </c>
      <c r="C108" s="53">
        <v>73.099999999999994</v>
      </c>
      <c r="D108" s="68" t="s">
        <v>330</v>
      </c>
      <c r="E108" s="112">
        <v>16.521999999999998</v>
      </c>
      <c r="F108" s="112">
        <v>17.954999999999998</v>
      </c>
      <c r="G108" s="92">
        <f t="shared" si="5"/>
        <v>1.2320933999999999</v>
      </c>
      <c r="H108" s="109">
        <f t="shared" si="6"/>
        <v>0.17924157716220535</v>
      </c>
      <c r="I108" s="92">
        <f>G108+H108</f>
        <v>1.4113349771622052</v>
      </c>
      <c r="J108" s="25"/>
      <c r="K108" s="244"/>
      <c r="L108" s="195"/>
    </row>
    <row r="109" spans="1:12" x14ac:dyDescent="0.25">
      <c r="A109" s="136">
        <v>93</v>
      </c>
      <c r="B109" s="58" t="s">
        <v>124</v>
      </c>
      <c r="C109" s="53">
        <v>49.2</v>
      </c>
      <c r="D109" s="68" t="s">
        <v>330</v>
      </c>
      <c r="E109" s="112">
        <v>6.9770000000000003</v>
      </c>
      <c r="F109" s="112">
        <v>7.4779999999999998</v>
      </c>
      <c r="G109" s="92">
        <f t="shared" si="5"/>
        <v>0.43075979999999953</v>
      </c>
      <c r="H109" s="109">
        <f t="shared" si="6"/>
        <v>0.12063865384925451</v>
      </c>
      <c r="I109" s="92">
        <f t="shared" si="7"/>
        <v>0.55139845384925401</v>
      </c>
      <c r="J109" s="25"/>
      <c r="K109" s="244"/>
      <c r="L109" s="195"/>
    </row>
    <row r="110" spans="1:12" x14ac:dyDescent="0.25">
      <c r="A110" s="136">
        <v>94</v>
      </c>
      <c r="B110" s="58" t="s">
        <v>125</v>
      </c>
      <c r="C110" s="53">
        <v>97.2</v>
      </c>
      <c r="D110" s="68" t="s">
        <v>330</v>
      </c>
      <c r="E110" s="112">
        <v>14.686</v>
      </c>
      <c r="F110" s="112">
        <v>15.798999999999999</v>
      </c>
      <c r="G110" s="92">
        <f t="shared" si="5"/>
        <v>0.95695739999999962</v>
      </c>
      <c r="H110" s="109">
        <f t="shared" si="6"/>
        <v>0.23833490150706377</v>
      </c>
      <c r="I110" s="92">
        <f t="shared" si="7"/>
        <v>1.1952923015070633</v>
      </c>
      <c r="J110" s="25"/>
      <c r="K110" s="244"/>
      <c r="L110" s="195"/>
    </row>
    <row r="111" spans="1:12" x14ac:dyDescent="0.25">
      <c r="A111" s="136">
        <v>95</v>
      </c>
      <c r="B111" s="58" t="s">
        <v>126</v>
      </c>
      <c r="C111" s="53">
        <v>76.099999999999994</v>
      </c>
      <c r="D111" s="68" t="s">
        <v>330</v>
      </c>
      <c r="E111" s="112">
        <v>8.0079999999999991</v>
      </c>
      <c r="F111" s="112">
        <v>9.08</v>
      </c>
      <c r="G111" s="92">
        <f t="shared" si="5"/>
        <v>0.92170560000000079</v>
      </c>
      <c r="H111" s="109">
        <f t="shared" si="6"/>
        <v>0.18659759264081843</v>
      </c>
      <c r="I111" s="92">
        <f t="shared" si="7"/>
        <v>1.1083031926408191</v>
      </c>
      <c r="J111" s="25"/>
      <c r="K111" s="244"/>
      <c r="L111" s="195"/>
    </row>
    <row r="112" spans="1:12" x14ac:dyDescent="0.25">
      <c r="A112" s="136">
        <v>96</v>
      </c>
      <c r="B112" s="58" t="s">
        <v>127</v>
      </c>
      <c r="C112" s="53">
        <v>45.1</v>
      </c>
      <c r="D112" s="68" t="s">
        <v>330</v>
      </c>
      <c r="E112" s="112">
        <v>5.4119999999999999</v>
      </c>
      <c r="F112" s="112">
        <v>5.4119999999999999</v>
      </c>
      <c r="G112" s="92">
        <f t="shared" si="5"/>
        <v>0</v>
      </c>
      <c r="H112" s="109">
        <f t="shared" si="6"/>
        <v>0.11058543269514996</v>
      </c>
      <c r="I112" s="92">
        <f t="shared" si="7"/>
        <v>0.11058543269514996</v>
      </c>
      <c r="J112" s="25"/>
      <c r="K112" s="244"/>
      <c r="L112" s="195"/>
    </row>
    <row r="113" spans="1:12" x14ac:dyDescent="0.25">
      <c r="A113" s="136">
        <v>97</v>
      </c>
      <c r="B113" s="58" t="s">
        <v>128</v>
      </c>
      <c r="C113" s="53">
        <v>73.099999999999994</v>
      </c>
      <c r="D113" s="68" t="s">
        <v>330</v>
      </c>
      <c r="E113" s="112">
        <v>10.903</v>
      </c>
      <c r="F113" s="112">
        <v>12.266999999999999</v>
      </c>
      <c r="G113" s="92">
        <f t="shared" si="5"/>
        <v>1.1727671999999991</v>
      </c>
      <c r="H113" s="109">
        <f t="shared" si="6"/>
        <v>0.17924157716220535</v>
      </c>
      <c r="I113" s="92">
        <f>G113+H113</f>
        <v>1.3520087771622045</v>
      </c>
      <c r="J113" s="25"/>
      <c r="K113" s="244"/>
      <c r="L113" s="195"/>
    </row>
    <row r="114" spans="1:12" x14ac:dyDescent="0.25">
      <c r="A114" s="136">
        <v>98</v>
      </c>
      <c r="B114" s="58" t="s">
        <v>129</v>
      </c>
      <c r="C114" s="53">
        <v>49.1</v>
      </c>
      <c r="D114" s="68" t="s">
        <v>330</v>
      </c>
      <c r="E114" s="112">
        <v>3.7360000000000002</v>
      </c>
      <c r="F114" s="112">
        <v>3.9689999999999999</v>
      </c>
      <c r="G114" s="92">
        <f t="shared" si="5"/>
        <v>0.20033339999999969</v>
      </c>
      <c r="H114" s="109">
        <f t="shared" si="6"/>
        <v>0.12039345333330073</v>
      </c>
      <c r="I114" s="92">
        <f>G114+H114</f>
        <v>0.32072685333330042</v>
      </c>
      <c r="J114" s="25"/>
      <c r="K114" s="244"/>
      <c r="L114" s="195"/>
    </row>
    <row r="115" spans="1:12" x14ac:dyDescent="0.25">
      <c r="A115" s="136">
        <v>99</v>
      </c>
      <c r="B115" s="58" t="s">
        <v>130</v>
      </c>
      <c r="C115" s="53">
        <v>97.3</v>
      </c>
      <c r="D115" s="68" t="s">
        <v>330</v>
      </c>
      <c r="E115" s="112">
        <v>8.3889999999999993</v>
      </c>
      <c r="F115" s="112">
        <v>8.3889999999999993</v>
      </c>
      <c r="G115" s="92">
        <f t="shared" si="5"/>
        <v>0</v>
      </c>
      <c r="H115" s="109">
        <f t="shared" si="6"/>
        <v>0.23858010202301752</v>
      </c>
      <c r="I115" s="92">
        <f t="shared" si="7"/>
        <v>0.23858010202301752</v>
      </c>
      <c r="J115" s="25"/>
      <c r="K115" s="244"/>
      <c r="L115" s="195"/>
    </row>
    <row r="116" spans="1:12" x14ac:dyDescent="0.25">
      <c r="A116" s="136">
        <v>100</v>
      </c>
      <c r="B116" s="58" t="s">
        <v>131</v>
      </c>
      <c r="C116" s="53">
        <v>76.3</v>
      </c>
      <c r="D116" s="68" t="s">
        <v>330</v>
      </c>
      <c r="E116" s="112">
        <v>9.3000000000000007</v>
      </c>
      <c r="F116" s="112">
        <v>10.666</v>
      </c>
      <c r="G116" s="92">
        <f>(F116-E116)*0.8598</f>
        <v>1.1744867999999997</v>
      </c>
      <c r="H116" s="109">
        <f t="shared" si="6"/>
        <v>0.18708799367272597</v>
      </c>
      <c r="I116" s="92">
        <f t="shared" si="7"/>
        <v>1.3615747936727256</v>
      </c>
      <c r="J116" s="25"/>
      <c r="K116" s="244"/>
      <c r="L116" s="195"/>
    </row>
    <row r="117" spans="1:12" x14ac:dyDescent="0.25">
      <c r="A117" s="136">
        <v>101</v>
      </c>
      <c r="B117" s="58" t="s">
        <v>132</v>
      </c>
      <c r="C117" s="53">
        <v>44.6</v>
      </c>
      <c r="D117" s="68" t="s">
        <v>330</v>
      </c>
      <c r="E117" s="112">
        <v>10.872</v>
      </c>
      <c r="F117" s="112">
        <v>12.058</v>
      </c>
      <c r="G117" s="92">
        <f t="shared" si="5"/>
        <v>1.0197228</v>
      </c>
      <c r="H117" s="109">
        <f t="shared" si="6"/>
        <v>0.10935943011538111</v>
      </c>
      <c r="I117" s="92">
        <f>G117+H117</f>
        <v>1.1290822301153811</v>
      </c>
      <c r="L117" s="195"/>
    </row>
    <row r="118" spans="1:12" x14ac:dyDescent="0.25">
      <c r="A118" s="136">
        <v>102</v>
      </c>
      <c r="B118" s="58" t="s">
        <v>133</v>
      </c>
      <c r="C118" s="53">
        <v>73.099999999999994</v>
      </c>
      <c r="D118" s="68" t="s">
        <v>330</v>
      </c>
      <c r="E118" s="112">
        <v>13.506</v>
      </c>
      <c r="F118" s="112">
        <v>14.609</v>
      </c>
      <c r="G118" s="92">
        <f t="shared" si="5"/>
        <v>0.94835939999999985</v>
      </c>
      <c r="H118" s="109">
        <f t="shared" si="6"/>
        <v>0.17924157716220535</v>
      </c>
      <c r="I118" s="92">
        <f>G118+H118</f>
        <v>1.1276009771622051</v>
      </c>
      <c r="J118" s="25"/>
      <c r="K118" s="244"/>
      <c r="L118" s="195"/>
    </row>
    <row r="119" spans="1:12" x14ac:dyDescent="0.25">
      <c r="A119" s="136">
        <v>103</v>
      </c>
      <c r="B119" s="58" t="s">
        <v>134</v>
      </c>
      <c r="C119" s="53">
        <v>49.5</v>
      </c>
      <c r="D119" s="68" t="s">
        <v>330</v>
      </c>
      <c r="E119" s="112">
        <v>4.9550000000000001</v>
      </c>
      <c r="F119" s="112">
        <v>4.9550000000000001</v>
      </c>
      <c r="G119" s="92">
        <f t="shared" si="5"/>
        <v>0</v>
      </c>
      <c r="H119" s="109">
        <f t="shared" si="6"/>
        <v>0.12137425539711581</v>
      </c>
      <c r="I119" s="92">
        <f>G119+H119</f>
        <v>0.12137425539711581</v>
      </c>
      <c r="J119" s="25"/>
      <c r="K119" s="244"/>
      <c r="L119" s="195"/>
    </row>
    <row r="120" spans="1:12" x14ac:dyDescent="0.25">
      <c r="A120" s="136">
        <v>104</v>
      </c>
      <c r="B120" s="58" t="s">
        <v>135</v>
      </c>
      <c r="C120" s="53">
        <v>97.7</v>
      </c>
      <c r="D120" s="68" t="s">
        <v>330</v>
      </c>
      <c r="E120" s="112">
        <v>6.8</v>
      </c>
      <c r="F120" s="112">
        <v>8.5510000000000002</v>
      </c>
      <c r="G120" s="92">
        <f t="shared" si="5"/>
        <v>1.5055098000000002</v>
      </c>
      <c r="H120" s="109">
        <f t="shared" si="6"/>
        <v>0.23956090408683262</v>
      </c>
      <c r="I120" s="92">
        <f t="shared" si="7"/>
        <v>1.745070704086833</v>
      </c>
      <c r="J120" s="25"/>
      <c r="K120" s="244"/>
      <c r="L120" s="195"/>
    </row>
    <row r="121" spans="1:12" x14ac:dyDescent="0.25">
      <c r="A121" s="136">
        <v>105</v>
      </c>
      <c r="B121" s="58" t="s">
        <v>136</v>
      </c>
      <c r="C121" s="53">
        <v>76.400000000000006</v>
      </c>
      <c r="D121" s="68" t="s">
        <v>330</v>
      </c>
      <c r="E121" s="112">
        <v>10.129</v>
      </c>
      <c r="F121" s="112">
        <v>11.510999999999999</v>
      </c>
      <c r="G121" s="92">
        <f t="shared" si="5"/>
        <v>1.1882435999999996</v>
      </c>
      <c r="H121" s="109">
        <f t="shared" si="6"/>
        <v>0.18733319418867977</v>
      </c>
      <c r="I121" s="92">
        <f>G121+H121</f>
        <v>1.3755767941886794</v>
      </c>
      <c r="J121" s="25"/>
      <c r="K121" s="244"/>
      <c r="L121" s="195"/>
    </row>
    <row r="122" spans="1:12" x14ac:dyDescent="0.25">
      <c r="A122" s="136">
        <v>106</v>
      </c>
      <c r="B122" s="58" t="s">
        <v>137</v>
      </c>
      <c r="C122" s="53">
        <v>44.7</v>
      </c>
      <c r="D122" s="68" t="s">
        <v>330</v>
      </c>
      <c r="E122" s="112">
        <v>3.093</v>
      </c>
      <c r="F122" s="112">
        <v>3.093</v>
      </c>
      <c r="G122" s="92">
        <f t="shared" si="5"/>
        <v>0</v>
      </c>
      <c r="H122" s="109">
        <f>$G$11/$C$303*C122</f>
        <v>0.1096046306313349</v>
      </c>
      <c r="I122" s="92">
        <f t="shared" si="7"/>
        <v>0.1096046306313349</v>
      </c>
      <c r="J122" s="25"/>
      <c r="K122" s="244"/>
      <c r="L122" s="195"/>
    </row>
    <row r="123" spans="1:12" x14ac:dyDescent="0.25">
      <c r="A123" s="136">
        <v>107</v>
      </c>
      <c r="B123" s="58" t="s">
        <v>138</v>
      </c>
      <c r="C123" s="53">
        <v>72.8</v>
      </c>
      <c r="D123" s="68" t="s">
        <v>330</v>
      </c>
      <c r="E123" s="112">
        <v>8.7420000000000009</v>
      </c>
      <c r="F123" s="112">
        <v>9.9169999999999998</v>
      </c>
      <c r="G123" s="92">
        <f t="shared" si="5"/>
        <v>1.0102649999999991</v>
      </c>
      <c r="H123" s="109">
        <f t="shared" si="6"/>
        <v>0.17850597561434406</v>
      </c>
      <c r="I123" s="92">
        <f t="shared" si="7"/>
        <v>1.1887709756143432</v>
      </c>
      <c r="J123" s="25"/>
      <c r="K123" s="244"/>
      <c r="L123" s="195"/>
    </row>
    <row r="124" spans="1:12" x14ac:dyDescent="0.25">
      <c r="A124" s="136">
        <v>108</v>
      </c>
      <c r="B124" s="58" t="s">
        <v>139</v>
      </c>
      <c r="C124" s="53">
        <v>49.4</v>
      </c>
      <c r="D124" s="68" t="s">
        <v>330</v>
      </c>
      <c r="E124" s="112">
        <v>2.823</v>
      </c>
      <c r="F124" s="112">
        <v>2.823</v>
      </c>
      <c r="G124" s="92">
        <f t="shared" si="5"/>
        <v>0</v>
      </c>
      <c r="H124" s="109">
        <f t="shared" si="6"/>
        <v>0.12112905488116203</v>
      </c>
      <c r="I124" s="92">
        <f>G124+H124</f>
        <v>0.12112905488116203</v>
      </c>
      <c r="J124" s="25"/>
      <c r="K124" s="244"/>
      <c r="L124" s="195"/>
    </row>
    <row r="125" spans="1:12" x14ac:dyDescent="0.25">
      <c r="A125" s="136">
        <v>109</v>
      </c>
      <c r="B125" s="58" t="s">
        <v>140</v>
      </c>
      <c r="C125" s="53">
        <v>97.4</v>
      </c>
      <c r="D125" s="68" t="s">
        <v>330</v>
      </c>
      <c r="E125" s="112">
        <v>14.852</v>
      </c>
      <c r="F125" s="112">
        <v>16.632000000000001</v>
      </c>
      <c r="G125" s="92">
        <f t="shared" si="5"/>
        <v>1.530444000000001</v>
      </c>
      <c r="H125" s="109">
        <f t="shared" si="6"/>
        <v>0.23882530253897133</v>
      </c>
      <c r="I125" s="92">
        <f t="shared" si="7"/>
        <v>1.7692693025389723</v>
      </c>
      <c r="J125" s="25"/>
      <c r="K125" s="244"/>
      <c r="L125" s="195"/>
    </row>
    <row r="126" spans="1:12" x14ac:dyDescent="0.25">
      <c r="A126" s="136">
        <v>110</v>
      </c>
      <c r="B126" s="58" t="s">
        <v>141</v>
      </c>
      <c r="C126" s="53">
        <v>77.400000000000006</v>
      </c>
      <c r="D126" s="68" t="s">
        <v>330</v>
      </c>
      <c r="E126" s="112">
        <v>8.9429999999999996</v>
      </c>
      <c r="F126" s="112">
        <v>10.063000000000001</v>
      </c>
      <c r="G126" s="92">
        <f t="shared" si="5"/>
        <v>0.96297600000000083</v>
      </c>
      <c r="H126" s="109">
        <f t="shared" si="6"/>
        <v>0.18978519934821747</v>
      </c>
      <c r="I126" s="92">
        <f>G126+H126</f>
        <v>1.1527611993482183</v>
      </c>
      <c r="J126" s="25"/>
      <c r="K126" s="244"/>
      <c r="L126" s="195"/>
    </row>
    <row r="127" spans="1:12" x14ac:dyDescent="0.25">
      <c r="A127" s="136">
        <v>111</v>
      </c>
      <c r="B127" s="58" t="s">
        <v>142</v>
      </c>
      <c r="C127" s="53">
        <v>44.6</v>
      </c>
      <c r="D127" s="68" t="s">
        <v>330</v>
      </c>
      <c r="E127" s="112">
        <v>3.673</v>
      </c>
      <c r="F127" s="112">
        <v>3.673</v>
      </c>
      <c r="G127" s="92">
        <f t="shared" si="5"/>
        <v>0</v>
      </c>
      <c r="H127" s="109">
        <f t="shared" si="6"/>
        <v>0.10935943011538111</v>
      </c>
      <c r="I127" s="92">
        <f t="shared" si="7"/>
        <v>0.10935943011538111</v>
      </c>
      <c r="J127" s="25"/>
      <c r="K127" s="244"/>
      <c r="L127" s="195"/>
    </row>
    <row r="128" spans="1:12" x14ac:dyDescent="0.25">
      <c r="A128" s="136">
        <v>112</v>
      </c>
      <c r="B128" s="58" t="s">
        <v>143</v>
      </c>
      <c r="C128" s="53">
        <v>72.8</v>
      </c>
      <c r="D128" s="68" t="s">
        <v>330</v>
      </c>
      <c r="E128" s="112">
        <v>22.738</v>
      </c>
      <c r="F128" s="112">
        <v>23.876000000000001</v>
      </c>
      <c r="G128" s="92">
        <f t="shared" si="5"/>
        <v>0.97845240000000144</v>
      </c>
      <c r="H128" s="109">
        <f t="shared" si="6"/>
        <v>0.17850597561434406</v>
      </c>
      <c r="I128" s="92">
        <f t="shared" si="7"/>
        <v>1.1569583756143456</v>
      </c>
      <c r="J128" s="25"/>
      <c r="K128" s="244"/>
      <c r="L128" s="195"/>
    </row>
    <row r="129" spans="1:12" x14ac:dyDescent="0.25">
      <c r="A129" s="136">
        <v>113</v>
      </c>
      <c r="B129" s="58" t="s">
        <v>144</v>
      </c>
      <c r="C129" s="53">
        <v>48.9</v>
      </c>
      <c r="D129" s="68" t="s">
        <v>330</v>
      </c>
      <c r="E129" s="112">
        <v>7.7770000000000001</v>
      </c>
      <c r="F129" s="112">
        <v>8.7289999999999992</v>
      </c>
      <c r="G129" s="92">
        <f t="shared" si="5"/>
        <v>0.81852959999999919</v>
      </c>
      <c r="H129" s="109">
        <f t="shared" si="6"/>
        <v>0.11990305230139318</v>
      </c>
      <c r="I129" s="92">
        <f t="shared" si="7"/>
        <v>0.93843265230139239</v>
      </c>
      <c r="J129" s="25"/>
      <c r="K129" s="244"/>
      <c r="L129" s="195"/>
    </row>
    <row r="130" spans="1:12" x14ac:dyDescent="0.25">
      <c r="A130" s="136">
        <v>114</v>
      </c>
      <c r="B130" s="58" t="s">
        <v>145</v>
      </c>
      <c r="C130" s="53">
        <v>96.9</v>
      </c>
      <c r="D130" s="68" t="s">
        <v>330</v>
      </c>
      <c r="E130" s="112">
        <v>18.47</v>
      </c>
      <c r="F130" s="112">
        <v>20.983000000000001</v>
      </c>
      <c r="G130" s="92">
        <f t="shared" si="5"/>
        <v>2.1606774000000013</v>
      </c>
      <c r="H130" s="109">
        <f t="shared" si="6"/>
        <v>0.23759929995920248</v>
      </c>
      <c r="I130" s="92">
        <f t="shared" si="7"/>
        <v>2.3982766999592036</v>
      </c>
      <c r="J130" s="25"/>
      <c r="K130" s="244"/>
      <c r="L130" s="195"/>
    </row>
    <row r="131" spans="1:12" x14ac:dyDescent="0.25">
      <c r="A131" s="136">
        <v>115</v>
      </c>
      <c r="B131" s="58" t="s">
        <v>146</v>
      </c>
      <c r="C131" s="53">
        <v>77.099999999999994</v>
      </c>
      <c r="D131" s="68" t="s">
        <v>330</v>
      </c>
      <c r="E131" s="112">
        <v>11.489000000000001</v>
      </c>
      <c r="F131" s="112">
        <v>11.489000000000001</v>
      </c>
      <c r="G131" s="92">
        <f t="shared" si="5"/>
        <v>0</v>
      </c>
      <c r="H131" s="109">
        <f t="shared" si="6"/>
        <v>0.18904959780035613</v>
      </c>
      <c r="I131" s="92">
        <f t="shared" si="7"/>
        <v>0.18904959780035613</v>
      </c>
      <c r="J131" s="25"/>
      <c r="K131" s="244"/>
      <c r="L131" s="195"/>
    </row>
    <row r="132" spans="1:12" x14ac:dyDescent="0.25">
      <c r="A132" s="136">
        <v>116</v>
      </c>
      <c r="B132" s="58" t="s">
        <v>147</v>
      </c>
      <c r="C132" s="53">
        <v>45.3</v>
      </c>
      <c r="D132" s="68" t="s">
        <v>330</v>
      </c>
      <c r="E132" s="112">
        <v>9.1780000000000008</v>
      </c>
      <c r="F132" s="112">
        <v>9.83</v>
      </c>
      <c r="G132" s="92">
        <f t="shared" si="5"/>
        <v>0.56058959999999936</v>
      </c>
      <c r="H132" s="109">
        <f t="shared" si="6"/>
        <v>0.1110758337270575</v>
      </c>
      <c r="I132" s="92">
        <f>G132+H132</f>
        <v>0.67166543372705689</v>
      </c>
      <c r="J132" s="25"/>
      <c r="K132" s="244"/>
      <c r="L132" s="195"/>
    </row>
    <row r="133" spans="1:12" x14ac:dyDescent="0.25">
      <c r="A133" s="136">
        <v>117</v>
      </c>
      <c r="B133" s="58" t="s">
        <v>148</v>
      </c>
      <c r="C133" s="53">
        <v>74.099999999999994</v>
      </c>
      <c r="D133" s="68" t="s">
        <v>330</v>
      </c>
      <c r="E133" s="112">
        <v>10.169</v>
      </c>
      <c r="F133" s="112">
        <v>11.162000000000001</v>
      </c>
      <c r="G133" s="92">
        <f t="shared" si="5"/>
        <v>0.85378140000000025</v>
      </c>
      <c r="H133" s="109">
        <f t="shared" si="6"/>
        <v>0.18169358232174304</v>
      </c>
      <c r="I133" s="92">
        <f t="shared" si="7"/>
        <v>1.0354749823217433</v>
      </c>
      <c r="J133" s="25"/>
      <c r="K133" s="244"/>
      <c r="L133" s="195"/>
    </row>
    <row r="134" spans="1:12" x14ac:dyDescent="0.25">
      <c r="A134" s="136">
        <v>118</v>
      </c>
      <c r="B134" s="58" t="s">
        <v>149</v>
      </c>
      <c r="C134" s="53">
        <v>48.8</v>
      </c>
      <c r="D134" s="68" t="s">
        <v>330</v>
      </c>
      <c r="E134" s="112">
        <v>2.1640000000000001</v>
      </c>
      <c r="F134" s="112">
        <v>2.3250000000000002</v>
      </c>
      <c r="G134" s="92">
        <f t="shared" si="5"/>
        <v>0.13842780000000002</v>
      </c>
      <c r="H134" s="109">
        <f t="shared" si="6"/>
        <v>0.11965785178543942</v>
      </c>
      <c r="I134" s="92">
        <f>G134+H134</f>
        <v>0.25808565178543941</v>
      </c>
      <c r="J134" s="25"/>
      <c r="K134" s="244"/>
      <c r="L134" s="195"/>
    </row>
    <row r="135" spans="1:12" x14ac:dyDescent="0.25">
      <c r="A135" s="136">
        <v>119</v>
      </c>
      <c r="B135" s="58" t="s">
        <v>150</v>
      </c>
      <c r="C135" s="53">
        <v>98.1</v>
      </c>
      <c r="D135" s="68" t="s">
        <v>330</v>
      </c>
      <c r="E135" s="112">
        <v>14.066000000000001</v>
      </c>
      <c r="F135" s="112">
        <v>14.731</v>
      </c>
      <c r="G135" s="92">
        <f t="shared" si="5"/>
        <v>0.57176699999999925</v>
      </c>
      <c r="H135" s="109">
        <f t="shared" si="6"/>
        <v>0.24054170615064768</v>
      </c>
      <c r="I135" s="92">
        <f>G135+H135</f>
        <v>0.81230870615064688</v>
      </c>
      <c r="J135" s="25"/>
      <c r="K135" s="244"/>
      <c r="L135" s="195"/>
    </row>
    <row r="136" spans="1:12" x14ac:dyDescent="0.25">
      <c r="A136" s="136">
        <v>120</v>
      </c>
      <c r="B136" s="58" t="s">
        <v>151</v>
      </c>
      <c r="C136" s="53">
        <v>76.8</v>
      </c>
      <c r="D136" s="68" t="s">
        <v>330</v>
      </c>
      <c r="E136" s="112">
        <v>12.403</v>
      </c>
      <c r="F136" s="112">
        <v>13.936999999999999</v>
      </c>
      <c r="G136" s="92">
        <f t="shared" si="5"/>
        <v>1.3189331999999991</v>
      </c>
      <c r="H136" s="109">
        <f t="shared" si="6"/>
        <v>0.18831399625249481</v>
      </c>
      <c r="I136" s="92">
        <f t="shared" si="7"/>
        <v>1.507247196252494</v>
      </c>
      <c r="J136" s="25"/>
      <c r="K136" s="244"/>
      <c r="L136" s="195"/>
    </row>
    <row r="137" spans="1:12" x14ac:dyDescent="0.25">
      <c r="A137" s="136">
        <v>121</v>
      </c>
      <c r="B137" s="58" t="s">
        <v>152</v>
      </c>
      <c r="C137" s="53">
        <v>44.9</v>
      </c>
      <c r="D137" s="68" t="s">
        <v>330</v>
      </c>
      <c r="E137" s="112">
        <v>4.1390000000000002</v>
      </c>
      <c r="F137" s="112">
        <v>5.149</v>
      </c>
      <c r="G137" s="92">
        <f t="shared" si="5"/>
        <v>0.86839799999999978</v>
      </c>
      <c r="H137" s="109">
        <f t="shared" si="6"/>
        <v>0.11009503166324242</v>
      </c>
      <c r="I137" s="92">
        <f>G137+H137</f>
        <v>0.9784930316632422</v>
      </c>
      <c r="J137" s="25"/>
      <c r="K137" s="244"/>
      <c r="L137" s="195"/>
    </row>
    <row r="138" spans="1:12" x14ac:dyDescent="0.25">
      <c r="A138" s="136">
        <v>122</v>
      </c>
      <c r="B138" s="58" t="s">
        <v>153</v>
      </c>
      <c r="C138" s="53">
        <v>73.400000000000006</v>
      </c>
      <c r="D138" s="68" t="s">
        <v>330</v>
      </c>
      <c r="E138" s="112">
        <v>9.907</v>
      </c>
      <c r="F138" s="112">
        <v>11.382999999999999</v>
      </c>
      <c r="G138" s="92">
        <f t="shared" si="5"/>
        <v>1.2690647999999993</v>
      </c>
      <c r="H138" s="109">
        <f t="shared" si="6"/>
        <v>0.17997717871006669</v>
      </c>
      <c r="I138" s="92">
        <f t="shared" si="7"/>
        <v>1.4490419787100661</v>
      </c>
      <c r="J138" s="25"/>
      <c r="K138" s="244"/>
      <c r="L138" s="195"/>
    </row>
    <row r="139" spans="1:12" x14ac:dyDescent="0.25">
      <c r="A139" s="136">
        <v>123</v>
      </c>
      <c r="B139" s="58" t="s">
        <v>154</v>
      </c>
      <c r="C139" s="53">
        <v>48.7</v>
      </c>
      <c r="D139" s="68" t="s">
        <v>330</v>
      </c>
      <c r="E139" s="112">
        <v>8.3689999999999998</v>
      </c>
      <c r="F139" s="112">
        <v>9.1690000000000005</v>
      </c>
      <c r="G139" s="92">
        <f t="shared" si="5"/>
        <v>0.68784000000000067</v>
      </c>
      <c r="H139" s="109">
        <f t="shared" si="6"/>
        <v>0.11941265126948566</v>
      </c>
      <c r="I139" s="92">
        <f t="shared" si="7"/>
        <v>0.80725265126948631</v>
      </c>
      <c r="J139" s="25"/>
      <c r="K139" s="244"/>
      <c r="L139" s="195"/>
    </row>
    <row r="140" spans="1:12" x14ac:dyDescent="0.25">
      <c r="A140" s="136">
        <v>124</v>
      </c>
      <c r="B140" s="58" t="s">
        <v>155</v>
      </c>
      <c r="C140" s="53">
        <v>98</v>
      </c>
      <c r="D140" s="68" t="s">
        <v>330</v>
      </c>
      <c r="E140" s="112">
        <v>7.65</v>
      </c>
      <c r="F140" s="112">
        <v>8.9019999999999992</v>
      </c>
      <c r="G140" s="92">
        <f t="shared" si="5"/>
        <v>1.0764695999999991</v>
      </c>
      <c r="H140" s="109">
        <f t="shared" si="6"/>
        <v>0.24029650563469393</v>
      </c>
      <c r="I140" s="92">
        <f>G140+H140</f>
        <v>1.3167661056346931</v>
      </c>
      <c r="J140" s="25"/>
      <c r="K140" s="244"/>
      <c r="L140" s="195"/>
    </row>
    <row r="141" spans="1:12" x14ac:dyDescent="0.25">
      <c r="A141" s="136">
        <v>125</v>
      </c>
      <c r="B141" s="58" t="s">
        <v>156</v>
      </c>
      <c r="C141" s="53">
        <v>76.599999999999994</v>
      </c>
      <c r="D141" s="68" t="s">
        <v>330</v>
      </c>
      <c r="E141" s="112">
        <v>15.465999999999999</v>
      </c>
      <c r="F141" s="112">
        <v>15.465999999999999</v>
      </c>
      <c r="G141" s="92">
        <f t="shared" si="5"/>
        <v>0</v>
      </c>
      <c r="H141" s="109">
        <f t="shared" si="6"/>
        <v>0.18782359522058728</v>
      </c>
      <c r="I141" s="92">
        <f>G141+H141</f>
        <v>0.18782359522058728</v>
      </c>
      <c r="J141" s="25"/>
      <c r="K141" s="244"/>
      <c r="L141" s="195"/>
    </row>
    <row r="142" spans="1:12" x14ac:dyDescent="0.25">
      <c r="A142" s="136">
        <v>126</v>
      </c>
      <c r="B142" s="58" t="s">
        <v>157</v>
      </c>
      <c r="C142" s="53">
        <v>44.8</v>
      </c>
      <c r="D142" s="68" t="s">
        <v>330</v>
      </c>
      <c r="E142" s="112">
        <v>4.72</v>
      </c>
      <c r="F142" s="112">
        <v>5.0170000000000003</v>
      </c>
      <c r="G142" s="92">
        <f t="shared" si="5"/>
        <v>0.25536060000000049</v>
      </c>
      <c r="H142" s="109">
        <f t="shared" si="6"/>
        <v>0.10984983114728865</v>
      </c>
      <c r="I142" s="92">
        <f t="shared" si="7"/>
        <v>0.36521043114728913</v>
      </c>
      <c r="J142" s="25"/>
      <c r="K142" s="244"/>
      <c r="L142" s="195"/>
    </row>
    <row r="143" spans="1:12" x14ac:dyDescent="0.25">
      <c r="A143" s="136">
        <v>127</v>
      </c>
      <c r="B143" s="58" t="s">
        <v>158</v>
      </c>
      <c r="C143" s="53">
        <v>73.400000000000006</v>
      </c>
      <c r="D143" s="68" t="s">
        <v>331</v>
      </c>
      <c r="E143" s="144">
        <v>16647</v>
      </c>
      <c r="F143" s="144">
        <v>17665</v>
      </c>
      <c r="G143" s="92">
        <f>(F143-E143)* 0.00086</f>
        <v>0.87547999999999992</v>
      </c>
      <c r="H143" s="109">
        <f t="shared" si="6"/>
        <v>0.17997717871006669</v>
      </c>
      <c r="I143" s="92">
        <f>G143+H143</f>
        <v>1.0554571787100666</v>
      </c>
      <c r="J143" s="25"/>
      <c r="K143" s="244"/>
      <c r="L143" s="195"/>
    </row>
    <row r="144" spans="1:12" x14ac:dyDescent="0.25">
      <c r="A144" s="136">
        <v>128</v>
      </c>
      <c r="B144" s="58" t="s">
        <v>159</v>
      </c>
      <c r="C144" s="53">
        <v>49.2</v>
      </c>
      <c r="D144" s="68" t="s">
        <v>330</v>
      </c>
      <c r="E144" s="112">
        <v>11.909000000000001</v>
      </c>
      <c r="F144" s="112">
        <v>12.212999999999999</v>
      </c>
      <c r="G144" s="92">
        <f t="shared" si="5"/>
        <v>0.2613791999999987</v>
      </c>
      <c r="H144" s="109">
        <f t="shared" si="6"/>
        <v>0.12063865384925451</v>
      </c>
      <c r="I144" s="92">
        <f>G144+H144</f>
        <v>0.38201785384925324</v>
      </c>
      <c r="J144" s="25"/>
      <c r="K144" s="244"/>
      <c r="L144" s="195"/>
    </row>
    <row r="145" spans="1:12" x14ac:dyDescent="0.25">
      <c r="A145" s="136">
        <v>129</v>
      </c>
      <c r="B145" s="58" t="s">
        <v>160</v>
      </c>
      <c r="C145" s="53">
        <v>97.8</v>
      </c>
      <c r="D145" s="68" t="s">
        <v>331</v>
      </c>
      <c r="E145" s="144">
        <v>10909</v>
      </c>
      <c r="F145" s="144">
        <v>10909</v>
      </c>
      <c r="G145" s="92">
        <f>(F145-E145)* 0.00086</f>
        <v>0</v>
      </c>
      <c r="H145" s="109">
        <f t="shared" si="6"/>
        <v>0.23980610460278637</v>
      </c>
      <c r="I145" s="92">
        <f t="shared" si="7"/>
        <v>0.23980610460278637</v>
      </c>
      <c r="J145" s="25"/>
      <c r="K145" s="244"/>
      <c r="L145" s="195"/>
    </row>
    <row r="146" spans="1:12" x14ac:dyDescent="0.25">
      <c r="A146" s="136">
        <v>130</v>
      </c>
      <c r="B146" s="58" t="s">
        <v>161</v>
      </c>
      <c r="C146" s="53">
        <v>76.3</v>
      </c>
      <c r="D146" s="68" t="s">
        <v>330</v>
      </c>
      <c r="E146" s="112">
        <v>11.87</v>
      </c>
      <c r="F146" s="112">
        <v>11.87</v>
      </c>
      <c r="G146" s="92">
        <f t="shared" si="5"/>
        <v>0</v>
      </c>
      <c r="H146" s="109">
        <f t="shared" ref="H146:H209" si="8">$G$11/$C$303*C146</f>
        <v>0.18708799367272597</v>
      </c>
      <c r="I146" s="92">
        <f t="shared" si="7"/>
        <v>0.18708799367272597</v>
      </c>
      <c r="J146" s="25"/>
      <c r="K146" s="244"/>
      <c r="L146" s="195"/>
    </row>
    <row r="147" spans="1:12" x14ac:dyDescent="0.25">
      <c r="A147" s="136">
        <v>131</v>
      </c>
      <c r="B147" s="58" t="s">
        <v>162</v>
      </c>
      <c r="C147" s="53">
        <v>44.2</v>
      </c>
      <c r="D147" s="68" t="s">
        <v>330</v>
      </c>
      <c r="E147" s="112">
        <v>6.6360000000000001</v>
      </c>
      <c r="F147" s="112">
        <v>7.8040000000000003</v>
      </c>
      <c r="G147" s="92">
        <f t="shared" si="5"/>
        <v>1.0042464000000002</v>
      </c>
      <c r="H147" s="109">
        <f t="shared" si="8"/>
        <v>0.10837862805156605</v>
      </c>
      <c r="I147" s="92">
        <f t="shared" si="7"/>
        <v>1.1126250280515662</v>
      </c>
      <c r="J147" s="25"/>
      <c r="K147" s="244"/>
      <c r="L147" s="195"/>
    </row>
    <row r="148" spans="1:12" x14ac:dyDescent="0.25">
      <c r="A148" s="136">
        <v>132</v>
      </c>
      <c r="B148" s="58" t="s">
        <v>163</v>
      </c>
      <c r="C148" s="53">
        <v>73.3</v>
      </c>
      <c r="D148" s="68" t="s">
        <v>330</v>
      </c>
      <c r="E148" s="112">
        <v>7.9080000000000004</v>
      </c>
      <c r="F148" s="112">
        <v>8.5120000000000005</v>
      </c>
      <c r="G148" s="92">
        <f t="shared" ref="G148:G187" si="9">(F148-E148)*0.8598</f>
        <v>0.51931920000000009</v>
      </c>
      <c r="H148" s="109">
        <f t="shared" si="8"/>
        <v>0.17973197819411291</v>
      </c>
      <c r="I148" s="92">
        <f t="shared" si="7"/>
        <v>0.699051178194113</v>
      </c>
      <c r="J148" s="202"/>
      <c r="K148" s="244"/>
      <c r="L148" s="195"/>
    </row>
    <row r="149" spans="1:12" x14ac:dyDescent="0.25">
      <c r="A149" s="136">
        <v>133</v>
      </c>
      <c r="B149" s="58" t="s">
        <v>164</v>
      </c>
      <c r="C149" s="53">
        <v>49.5</v>
      </c>
      <c r="D149" s="68" t="s">
        <v>330</v>
      </c>
      <c r="E149" s="112">
        <v>3.5</v>
      </c>
      <c r="F149" s="112">
        <v>3.5</v>
      </c>
      <c r="G149" s="92">
        <f t="shared" si="9"/>
        <v>0</v>
      </c>
      <c r="H149" s="109">
        <f t="shared" si="8"/>
        <v>0.12137425539711581</v>
      </c>
      <c r="I149" s="92">
        <f>G149+H149</f>
        <v>0.12137425539711581</v>
      </c>
      <c r="J149" s="202"/>
      <c r="K149" s="244"/>
      <c r="L149" s="195"/>
    </row>
    <row r="150" spans="1:12" ht="15" customHeight="1" x14ac:dyDescent="0.25">
      <c r="A150" s="136">
        <v>134</v>
      </c>
      <c r="B150" s="58" t="s">
        <v>165</v>
      </c>
      <c r="C150" s="53">
        <v>97.2</v>
      </c>
      <c r="D150" s="68" t="s">
        <v>330</v>
      </c>
      <c r="E150" s="112">
        <v>15.257999999999999</v>
      </c>
      <c r="F150" s="112">
        <v>16.585999999999999</v>
      </c>
      <c r="G150" s="92">
        <f t="shared" si="9"/>
        <v>1.1418143999999995</v>
      </c>
      <c r="H150" s="109">
        <f t="shared" si="8"/>
        <v>0.23833490150706377</v>
      </c>
      <c r="I150" s="92">
        <f t="shared" si="7"/>
        <v>1.3801493015070632</v>
      </c>
      <c r="J150" s="202"/>
      <c r="K150" s="244"/>
      <c r="L150" s="195"/>
    </row>
    <row r="151" spans="1:12" x14ac:dyDescent="0.25">
      <c r="A151" s="136">
        <v>135</v>
      </c>
      <c r="B151" s="58" t="s">
        <v>166</v>
      </c>
      <c r="C151" s="53">
        <v>76.7</v>
      </c>
      <c r="D151" s="68" t="s">
        <v>330</v>
      </c>
      <c r="E151" s="112">
        <v>19.004999999999999</v>
      </c>
      <c r="F151" s="112">
        <v>20.786999999999999</v>
      </c>
      <c r="G151" s="92">
        <f t="shared" si="9"/>
        <v>1.5321636000000001</v>
      </c>
      <c r="H151" s="109">
        <f t="shared" si="8"/>
        <v>0.18806879573654106</v>
      </c>
      <c r="I151" s="92">
        <f t="shared" si="7"/>
        <v>1.7202323957365411</v>
      </c>
      <c r="J151" s="202"/>
      <c r="K151" s="244"/>
      <c r="L151" s="195"/>
    </row>
    <row r="152" spans="1:12" x14ac:dyDescent="0.25">
      <c r="A152" s="136">
        <v>136</v>
      </c>
      <c r="B152" s="58" t="s">
        <v>167</v>
      </c>
      <c r="C152" s="53">
        <v>44.4</v>
      </c>
      <c r="D152" s="68" t="s">
        <v>330</v>
      </c>
      <c r="E152" s="112">
        <v>6.8029999999999999</v>
      </c>
      <c r="F152" s="112">
        <v>7.2249999999999996</v>
      </c>
      <c r="G152" s="92">
        <f t="shared" si="9"/>
        <v>0.36283559999999976</v>
      </c>
      <c r="H152" s="109">
        <f t="shared" si="8"/>
        <v>0.10886902908347357</v>
      </c>
      <c r="I152" s="92">
        <f t="shared" si="7"/>
        <v>0.47170462908347333</v>
      </c>
      <c r="J152" s="25"/>
      <c r="K152" s="244"/>
      <c r="L152" s="195"/>
    </row>
    <row r="153" spans="1:12" x14ac:dyDescent="0.25">
      <c r="A153" s="136">
        <v>137</v>
      </c>
      <c r="B153" s="58" t="s">
        <v>168</v>
      </c>
      <c r="C153" s="53">
        <v>71.599999999999994</v>
      </c>
      <c r="D153" s="68" t="s">
        <v>330</v>
      </c>
      <c r="E153" s="112">
        <v>16.437000000000001</v>
      </c>
      <c r="F153" s="112">
        <v>18.446999999999999</v>
      </c>
      <c r="G153" s="92">
        <f t="shared" si="9"/>
        <v>1.7281979999999983</v>
      </c>
      <c r="H153" s="109">
        <f t="shared" si="8"/>
        <v>0.1755635694228988</v>
      </c>
      <c r="I153" s="92">
        <f>G153+H153</f>
        <v>1.9037615694228971</v>
      </c>
      <c r="J153" s="25"/>
      <c r="K153" s="244"/>
      <c r="L153" s="195"/>
    </row>
    <row r="154" spans="1:12" x14ac:dyDescent="0.25">
      <c r="A154" s="136">
        <v>138</v>
      </c>
      <c r="B154" s="58" t="s">
        <v>169</v>
      </c>
      <c r="C154" s="53">
        <v>49.1</v>
      </c>
      <c r="D154" s="68" t="s">
        <v>330</v>
      </c>
      <c r="E154" s="112">
        <v>3.9460000000000002</v>
      </c>
      <c r="F154" s="112">
        <v>3.9460000000000002</v>
      </c>
      <c r="G154" s="92">
        <f t="shared" si="9"/>
        <v>0</v>
      </c>
      <c r="H154" s="109">
        <f t="shared" si="8"/>
        <v>0.12039345333330073</v>
      </c>
      <c r="I154" s="92">
        <f t="shared" ref="I154:I157" si="10">G154+H154</f>
        <v>0.12039345333330073</v>
      </c>
      <c r="J154" s="25"/>
      <c r="K154" s="244"/>
      <c r="L154" s="195"/>
    </row>
    <row r="155" spans="1:12" x14ac:dyDescent="0.25">
      <c r="A155" s="136">
        <v>139</v>
      </c>
      <c r="B155" s="58" t="s">
        <v>170</v>
      </c>
      <c r="C155" s="53">
        <v>97.3</v>
      </c>
      <c r="D155" s="68" t="s">
        <v>330</v>
      </c>
      <c r="E155" s="112">
        <v>12.11</v>
      </c>
      <c r="F155" s="112">
        <v>13.598000000000001</v>
      </c>
      <c r="G155" s="92">
        <f t="shared" si="9"/>
        <v>1.2793824000000011</v>
      </c>
      <c r="H155" s="109">
        <f t="shared" si="8"/>
        <v>0.23858010202301752</v>
      </c>
      <c r="I155" s="92">
        <f t="shared" si="10"/>
        <v>1.5179625020230187</v>
      </c>
      <c r="J155" s="25"/>
      <c r="K155" s="244"/>
      <c r="L155" s="195"/>
    </row>
    <row r="156" spans="1:12" x14ac:dyDescent="0.25">
      <c r="A156" s="136">
        <v>140</v>
      </c>
      <c r="B156" s="58" t="s">
        <v>171</v>
      </c>
      <c r="C156" s="53">
        <v>77</v>
      </c>
      <c r="D156" s="68" t="s">
        <v>330</v>
      </c>
      <c r="E156" s="112">
        <v>21.321999999999999</v>
      </c>
      <c r="F156" s="112">
        <v>22.956</v>
      </c>
      <c r="G156" s="92">
        <f t="shared" si="9"/>
        <v>1.4049132000000004</v>
      </c>
      <c r="H156" s="109">
        <f t="shared" si="8"/>
        <v>0.18880439728440238</v>
      </c>
      <c r="I156" s="92">
        <f t="shared" si="10"/>
        <v>1.5937175972844029</v>
      </c>
      <c r="J156" s="25"/>
      <c r="K156" s="244"/>
      <c r="L156" s="195"/>
    </row>
    <row r="157" spans="1:12" x14ac:dyDescent="0.25">
      <c r="A157" s="136">
        <v>141</v>
      </c>
      <c r="B157" s="58" t="s">
        <v>172</v>
      </c>
      <c r="C157" s="53">
        <v>44.6</v>
      </c>
      <c r="D157" s="68" t="s">
        <v>330</v>
      </c>
      <c r="E157" s="112">
        <v>9.8960000000000008</v>
      </c>
      <c r="F157" s="112">
        <v>10.804</v>
      </c>
      <c r="G157" s="92">
        <f t="shared" si="9"/>
        <v>0.78069839999999957</v>
      </c>
      <c r="H157" s="109">
        <f t="shared" si="8"/>
        <v>0.10935943011538111</v>
      </c>
      <c r="I157" s="92">
        <f t="shared" si="10"/>
        <v>0.89005783011538064</v>
      </c>
      <c r="J157" s="25"/>
      <c r="K157" s="244"/>
      <c r="L157" s="195"/>
    </row>
    <row r="158" spans="1:12" x14ac:dyDescent="0.25">
      <c r="A158" s="136">
        <v>142</v>
      </c>
      <c r="B158" s="58" t="s">
        <v>173</v>
      </c>
      <c r="C158" s="53">
        <v>72.5</v>
      </c>
      <c r="D158" s="68" t="s">
        <v>330</v>
      </c>
      <c r="E158" s="112">
        <v>9.798</v>
      </c>
      <c r="F158" s="112">
        <v>10.507999999999999</v>
      </c>
      <c r="G158" s="92">
        <f t="shared" si="9"/>
        <v>0.61045799999999917</v>
      </c>
      <c r="H158" s="109">
        <f t="shared" si="8"/>
        <v>0.17777037406648274</v>
      </c>
      <c r="I158" s="92">
        <f>G158+H158</f>
        <v>0.78822837406648194</v>
      </c>
      <c r="J158" s="25"/>
      <c r="K158" s="244"/>
      <c r="L158" s="195"/>
    </row>
    <row r="159" spans="1:12" x14ac:dyDescent="0.25">
      <c r="A159" s="136">
        <v>143</v>
      </c>
      <c r="B159" s="58" t="s">
        <v>174</v>
      </c>
      <c r="C159" s="53">
        <v>49</v>
      </c>
      <c r="D159" s="68" t="s">
        <v>331</v>
      </c>
      <c r="E159" s="144">
        <v>10961</v>
      </c>
      <c r="F159" s="144">
        <v>11825</v>
      </c>
      <c r="G159" s="92">
        <f>(F159-E159)* 0.00086</f>
        <v>0.74304000000000003</v>
      </c>
      <c r="H159" s="109">
        <f t="shared" si="8"/>
        <v>0.12014825281734696</v>
      </c>
      <c r="I159" s="92">
        <f t="shared" ref="I159:I222" si="11">G159+H159</f>
        <v>0.86318825281734701</v>
      </c>
      <c r="J159" s="25"/>
      <c r="K159" s="244"/>
      <c r="L159" s="195"/>
    </row>
    <row r="160" spans="1:12" x14ac:dyDescent="0.25">
      <c r="A160" s="136">
        <v>144</v>
      </c>
      <c r="B160" s="58" t="s">
        <v>175</v>
      </c>
      <c r="C160" s="53">
        <v>96.9</v>
      </c>
      <c r="D160" s="68" t="s">
        <v>330</v>
      </c>
      <c r="E160" s="112">
        <v>23.216000000000001</v>
      </c>
      <c r="F160" s="112">
        <v>25.616</v>
      </c>
      <c r="G160" s="92">
        <f t="shared" si="9"/>
        <v>2.0635199999999987</v>
      </c>
      <c r="H160" s="109">
        <f t="shared" si="8"/>
        <v>0.23759929995920248</v>
      </c>
      <c r="I160" s="92">
        <f>G160+H160</f>
        <v>2.3011192999592014</v>
      </c>
      <c r="J160" s="25"/>
      <c r="K160" s="244"/>
      <c r="L160" s="195"/>
    </row>
    <row r="161" spans="1:12" x14ac:dyDescent="0.25">
      <c r="A161" s="136">
        <v>145</v>
      </c>
      <c r="B161" s="58" t="s">
        <v>176</v>
      </c>
      <c r="C161" s="53">
        <v>108.8</v>
      </c>
      <c r="D161" s="68" t="s">
        <v>330</v>
      </c>
      <c r="E161" s="112">
        <v>20.472999999999999</v>
      </c>
      <c r="F161" s="112">
        <v>22.558</v>
      </c>
      <c r="G161" s="92">
        <f t="shared" si="9"/>
        <v>1.7926830000000007</v>
      </c>
      <c r="H161" s="109">
        <f t="shared" si="8"/>
        <v>0.26677816135770099</v>
      </c>
      <c r="I161" s="92">
        <f t="shared" si="11"/>
        <v>2.0594611613577016</v>
      </c>
      <c r="J161" s="25"/>
      <c r="K161" s="244"/>
      <c r="L161" s="195"/>
    </row>
    <row r="162" spans="1:12" x14ac:dyDescent="0.25">
      <c r="A162" s="136">
        <v>146</v>
      </c>
      <c r="B162" s="58" t="s">
        <v>177</v>
      </c>
      <c r="C162" s="53">
        <v>43.6</v>
      </c>
      <c r="D162" s="68" t="s">
        <v>330</v>
      </c>
      <c r="E162" s="112">
        <v>14.138999999999999</v>
      </c>
      <c r="F162" s="112">
        <v>15.858000000000001</v>
      </c>
      <c r="G162" s="92">
        <f t="shared" si="9"/>
        <v>1.4779962000000011</v>
      </c>
      <c r="H162" s="109">
        <f t="shared" si="8"/>
        <v>0.10690742495584342</v>
      </c>
      <c r="I162" s="92">
        <f t="shared" si="11"/>
        <v>1.5849036249558446</v>
      </c>
      <c r="J162" s="25"/>
      <c r="K162" s="244"/>
      <c r="L162" s="195"/>
    </row>
    <row r="163" spans="1:12" x14ac:dyDescent="0.25">
      <c r="A163" s="136">
        <v>147</v>
      </c>
      <c r="B163" s="58" t="s">
        <v>178</v>
      </c>
      <c r="C163" s="53">
        <v>66.099999999999994</v>
      </c>
      <c r="D163" s="68" t="s">
        <v>330</v>
      </c>
      <c r="E163" s="112">
        <v>23.053999999999998</v>
      </c>
      <c r="F163" s="112">
        <v>24.84</v>
      </c>
      <c r="G163" s="92">
        <f t="shared" si="9"/>
        <v>1.5356028000000013</v>
      </c>
      <c r="H163" s="109">
        <f t="shared" si="8"/>
        <v>0.1620775410454415</v>
      </c>
      <c r="I163" s="92">
        <f>G163+H163</f>
        <v>1.6976803410454429</v>
      </c>
      <c r="J163" s="25"/>
      <c r="K163" s="244"/>
      <c r="L163" s="195"/>
    </row>
    <row r="164" spans="1:12" x14ac:dyDescent="0.25">
      <c r="A164" s="136">
        <v>148</v>
      </c>
      <c r="B164" s="58" t="s">
        <v>179</v>
      </c>
      <c r="C164" s="53">
        <v>107</v>
      </c>
      <c r="D164" s="68" t="s">
        <v>330</v>
      </c>
      <c r="E164" s="112">
        <v>16.795999999999999</v>
      </c>
      <c r="F164" s="112">
        <v>18.247</v>
      </c>
      <c r="G164" s="92">
        <f t="shared" si="9"/>
        <v>1.2475698000000004</v>
      </c>
      <c r="H164" s="109">
        <f t="shared" si="8"/>
        <v>0.26236455207053316</v>
      </c>
      <c r="I164" s="92">
        <f t="shared" si="11"/>
        <v>1.5099343520705335</v>
      </c>
      <c r="J164" s="25"/>
      <c r="K164" s="244"/>
      <c r="L164" s="195"/>
    </row>
    <row r="165" spans="1:12" x14ac:dyDescent="0.25">
      <c r="A165" s="136">
        <v>149</v>
      </c>
      <c r="B165" s="58" t="s">
        <v>180</v>
      </c>
      <c r="C165" s="53">
        <v>43.9</v>
      </c>
      <c r="D165" s="68" t="s">
        <v>330</v>
      </c>
      <c r="E165" s="112">
        <v>4.4610000000000003</v>
      </c>
      <c r="F165" s="112">
        <v>4.4649999999999999</v>
      </c>
      <c r="G165" s="92">
        <f t="shared" si="9"/>
        <v>3.4391999999996213E-3</v>
      </c>
      <c r="H165" s="109">
        <f t="shared" si="8"/>
        <v>0.10764302650370472</v>
      </c>
      <c r="I165" s="92">
        <f>G165+H165</f>
        <v>0.11108222650370433</v>
      </c>
      <c r="J165" s="25"/>
      <c r="K165" s="244"/>
      <c r="L165" s="195"/>
    </row>
    <row r="166" spans="1:12" x14ac:dyDescent="0.25">
      <c r="A166" s="136">
        <v>150</v>
      </c>
      <c r="B166" s="58" t="s">
        <v>181</v>
      </c>
      <c r="C166" s="53">
        <v>65.599999999999994</v>
      </c>
      <c r="D166" s="68" t="s">
        <v>330</v>
      </c>
      <c r="E166" s="112">
        <v>11.574</v>
      </c>
      <c r="F166" s="112">
        <v>12.420999999999999</v>
      </c>
      <c r="G166" s="92">
        <f t="shared" si="9"/>
        <v>0.72825059999999964</v>
      </c>
      <c r="H166" s="109">
        <f t="shared" si="8"/>
        <v>0.16085153846567266</v>
      </c>
      <c r="I166" s="92">
        <f>G166+H166</f>
        <v>0.88910213846567232</v>
      </c>
      <c r="J166" s="25"/>
      <c r="K166" s="244"/>
      <c r="L166" s="244"/>
    </row>
    <row r="167" spans="1:12" x14ac:dyDescent="0.25">
      <c r="A167" s="136">
        <v>151</v>
      </c>
      <c r="B167" s="58" t="s">
        <v>182</v>
      </c>
      <c r="C167" s="53">
        <v>108.7</v>
      </c>
      <c r="D167" s="68" t="s">
        <v>330</v>
      </c>
      <c r="E167" s="112">
        <v>20.975999999999999</v>
      </c>
      <c r="F167" s="112">
        <v>23.169</v>
      </c>
      <c r="G167" s="92">
        <f t="shared" si="9"/>
        <v>1.8855414000000013</v>
      </c>
      <c r="H167" s="109">
        <f t="shared" si="8"/>
        <v>0.26653296084174727</v>
      </c>
      <c r="I167" s="92">
        <f t="shared" si="11"/>
        <v>2.1520743608417483</v>
      </c>
      <c r="J167" s="25"/>
      <c r="K167" s="244"/>
      <c r="L167" s="195"/>
    </row>
    <row r="168" spans="1:12" x14ac:dyDescent="0.25">
      <c r="A168" s="136">
        <v>152</v>
      </c>
      <c r="B168" s="58" t="s">
        <v>183</v>
      </c>
      <c r="C168" s="53">
        <v>43.5</v>
      </c>
      <c r="D168" s="68" t="s">
        <v>330</v>
      </c>
      <c r="E168" s="112">
        <v>5.4059999999999997</v>
      </c>
      <c r="F168" s="112">
        <v>6.0629999999999997</v>
      </c>
      <c r="G168" s="92">
        <f t="shared" si="9"/>
        <v>0.56488860000000007</v>
      </c>
      <c r="H168" s="109">
        <f t="shared" si="8"/>
        <v>0.10666222443988965</v>
      </c>
      <c r="I168" s="92">
        <f>G168+H168</f>
        <v>0.67155082443988978</v>
      </c>
      <c r="J168" s="25"/>
      <c r="K168" s="244"/>
      <c r="L168" s="195"/>
    </row>
    <row r="169" spans="1:12" x14ac:dyDescent="0.25">
      <c r="A169" s="136">
        <v>153</v>
      </c>
      <c r="B169" s="58" t="s">
        <v>184</v>
      </c>
      <c r="C169" s="53">
        <v>65.8</v>
      </c>
      <c r="D169" s="68" t="s">
        <v>330</v>
      </c>
      <c r="E169" s="112">
        <v>11.993</v>
      </c>
      <c r="F169" s="112">
        <v>12.773999999999999</v>
      </c>
      <c r="G169" s="92">
        <f t="shared" si="9"/>
        <v>0.67150379999999898</v>
      </c>
      <c r="H169" s="109">
        <f t="shared" si="8"/>
        <v>0.16134193949758019</v>
      </c>
      <c r="I169" s="92">
        <f t="shared" si="11"/>
        <v>0.83284573949757923</v>
      </c>
      <c r="J169" s="25"/>
      <c r="K169" s="244"/>
      <c r="L169" s="195"/>
    </row>
    <row r="170" spans="1:12" x14ac:dyDescent="0.25">
      <c r="A170" s="136">
        <v>154</v>
      </c>
      <c r="B170" s="58" t="s">
        <v>185</v>
      </c>
      <c r="C170" s="53">
        <v>108.7</v>
      </c>
      <c r="D170" s="68" t="s">
        <v>330</v>
      </c>
      <c r="E170" s="112">
        <v>27.547999999999998</v>
      </c>
      <c r="F170" s="112">
        <v>29.943000000000001</v>
      </c>
      <c r="G170" s="92">
        <f t="shared" si="9"/>
        <v>2.0592210000000026</v>
      </c>
      <c r="H170" s="109">
        <f t="shared" si="8"/>
        <v>0.26653296084174727</v>
      </c>
      <c r="I170" s="92">
        <f t="shared" si="11"/>
        <v>2.3257539608417499</v>
      </c>
      <c r="J170" s="25"/>
      <c r="K170" s="244"/>
      <c r="L170" s="195"/>
    </row>
    <row r="171" spans="1:12" x14ac:dyDescent="0.25">
      <c r="A171" s="136">
        <v>155</v>
      </c>
      <c r="B171" s="58" t="s">
        <v>186</v>
      </c>
      <c r="C171" s="53">
        <v>43.5</v>
      </c>
      <c r="D171" s="68" t="s">
        <v>330</v>
      </c>
      <c r="E171" s="112">
        <v>12.510999999999999</v>
      </c>
      <c r="F171" s="112">
        <v>13.856</v>
      </c>
      <c r="G171" s="92">
        <f t="shared" si="9"/>
        <v>1.1564310000000007</v>
      </c>
      <c r="H171" s="109">
        <f t="shared" si="8"/>
        <v>0.10666222443988965</v>
      </c>
      <c r="I171" s="92">
        <f t="shared" si="11"/>
        <v>1.2630932244398902</v>
      </c>
      <c r="J171" s="25"/>
      <c r="K171" s="244"/>
      <c r="L171" s="195"/>
    </row>
    <row r="172" spans="1:12" x14ac:dyDescent="0.25">
      <c r="A172" s="136">
        <v>156</v>
      </c>
      <c r="B172" s="58" t="s">
        <v>187</v>
      </c>
      <c r="C172" s="53">
        <v>66.099999999999994</v>
      </c>
      <c r="D172" s="68" t="s">
        <v>330</v>
      </c>
      <c r="E172" s="112">
        <v>4.4829999999999997</v>
      </c>
      <c r="F172" s="112">
        <v>4.4829999999999997</v>
      </c>
      <c r="G172" s="92">
        <f t="shared" si="9"/>
        <v>0</v>
      </c>
      <c r="H172" s="109">
        <f t="shared" si="8"/>
        <v>0.1620775410454415</v>
      </c>
      <c r="I172" s="92">
        <f t="shared" si="11"/>
        <v>0.1620775410454415</v>
      </c>
      <c r="J172" s="25"/>
      <c r="K172" s="244"/>
      <c r="L172" s="195"/>
    </row>
    <row r="173" spans="1:12" x14ac:dyDescent="0.25">
      <c r="A173" s="136">
        <v>157</v>
      </c>
      <c r="B173" s="58" t="s">
        <v>188</v>
      </c>
      <c r="C173" s="53">
        <v>108.8</v>
      </c>
      <c r="D173" s="68" t="s">
        <v>330</v>
      </c>
      <c r="E173" s="112">
        <v>17.408999999999999</v>
      </c>
      <c r="F173" s="112">
        <v>17.408999999999999</v>
      </c>
      <c r="G173" s="92">
        <f t="shared" si="9"/>
        <v>0</v>
      </c>
      <c r="H173" s="109">
        <f t="shared" si="8"/>
        <v>0.26677816135770099</v>
      </c>
      <c r="I173" s="92">
        <f t="shared" si="11"/>
        <v>0.26677816135770099</v>
      </c>
      <c r="J173" s="25"/>
      <c r="K173" s="244"/>
      <c r="L173" s="232"/>
    </row>
    <row r="174" spans="1:12" x14ac:dyDescent="0.25">
      <c r="A174" s="136">
        <v>158</v>
      </c>
      <c r="B174" s="58" t="s">
        <v>189</v>
      </c>
      <c r="C174" s="53">
        <v>43.1</v>
      </c>
      <c r="D174" s="68" t="s">
        <v>330</v>
      </c>
      <c r="E174" s="112">
        <v>4.9290000000000003</v>
      </c>
      <c r="F174" s="112">
        <v>5.8460000000000001</v>
      </c>
      <c r="G174" s="92">
        <f t="shared" si="9"/>
        <v>0.78843659999999982</v>
      </c>
      <c r="H174" s="109">
        <f t="shared" si="8"/>
        <v>0.10568142237607457</v>
      </c>
      <c r="I174" s="92">
        <f t="shared" si="11"/>
        <v>0.89411802237607441</v>
      </c>
      <c r="J174" s="25"/>
      <c r="K174" s="244"/>
      <c r="L174" s="195"/>
    </row>
    <row r="175" spans="1:12" x14ac:dyDescent="0.25">
      <c r="A175" s="136">
        <v>159</v>
      </c>
      <c r="B175" s="58" t="s">
        <v>190</v>
      </c>
      <c r="C175" s="53">
        <v>66.099999999999994</v>
      </c>
      <c r="D175" s="68" t="s">
        <v>330</v>
      </c>
      <c r="E175" s="112">
        <v>19.706</v>
      </c>
      <c r="F175" s="112">
        <v>21.213999999999999</v>
      </c>
      <c r="G175" s="92">
        <f t="shared" si="9"/>
        <v>1.2965783999999994</v>
      </c>
      <c r="H175" s="109">
        <f t="shared" si="8"/>
        <v>0.1620775410454415</v>
      </c>
      <c r="I175" s="92">
        <f>G175+H175</f>
        <v>1.4586559410454409</v>
      </c>
      <c r="J175" s="25"/>
      <c r="K175" s="244"/>
      <c r="L175" s="195"/>
    </row>
    <row r="176" spans="1:12" x14ac:dyDescent="0.25">
      <c r="A176" s="136">
        <v>160</v>
      </c>
      <c r="B176" s="58" t="s">
        <v>191</v>
      </c>
      <c r="C176" s="53">
        <v>109.1</v>
      </c>
      <c r="D176" s="68" t="s">
        <v>330</v>
      </c>
      <c r="E176" s="112">
        <v>16.417000000000002</v>
      </c>
      <c r="F176" s="112">
        <v>18.324999999999999</v>
      </c>
      <c r="G176" s="92">
        <f t="shared" si="9"/>
        <v>1.640498399999998</v>
      </c>
      <c r="H176" s="109">
        <f t="shared" si="8"/>
        <v>0.26751376290556228</v>
      </c>
      <c r="I176" s="92">
        <f t="shared" si="11"/>
        <v>1.9080121629055604</v>
      </c>
      <c r="J176" s="25"/>
      <c r="K176" s="244"/>
      <c r="L176" s="195"/>
    </row>
    <row r="177" spans="1:12" x14ac:dyDescent="0.25">
      <c r="A177" s="136">
        <v>161</v>
      </c>
      <c r="B177" s="58" t="s">
        <v>192</v>
      </c>
      <c r="C177" s="53">
        <v>43.1</v>
      </c>
      <c r="D177" s="68" t="s">
        <v>330</v>
      </c>
      <c r="E177" s="112">
        <v>12.593</v>
      </c>
      <c r="F177" s="112">
        <v>13.696999999999999</v>
      </c>
      <c r="G177" s="92">
        <f t="shared" si="9"/>
        <v>0.94921919999999937</v>
      </c>
      <c r="H177" s="109">
        <f t="shared" si="8"/>
        <v>0.10568142237607457</v>
      </c>
      <c r="I177" s="92">
        <f t="shared" si="11"/>
        <v>1.054900622376074</v>
      </c>
      <c r="J177" s="25"/>
      <c r="K177" s="244"/>
      <c r="L177" s="195"/>
    </row>
    <row r="178" spans="1:12" x14ac:dyDescent="0.25">
      <c r="A178" s="136">
        <v>162</v>
      </c>
      <c r="B178" s="58" t="s">
        <v>193</v>
      </c>
      <c r="C178" s="53">
        <v>65.8</v>
      </c>
      <c r="D178" s="68" t="s">
        <v>330</v>
      </c>
      <c r="E178" s="112">
        <v>7.0910000000000002</v>
      </c>
      <c r="F178" s="112">
        <v>7.3520000000000003</v>
      </c>
      <c r="G178" s="92">
        <f t="shared" si="9"/>
        <v>0.2244078000000001</v>
      </c>
      <c r="H178" s="109">
        <f t="shared" si="8"/>
        <v>0.16134193949758019</v>
      </c>
      <c r="I178" s="92">
        <f>G178+H178</f>
        <v>0.38574973949758029</v>
      </c>
      <c r="J178" s="25"/>
      <c r="K178" s="244"/>
      <c r="L178" s="195"/>
    </row>
    <row r="179" spans="1:12" x14ac:dyDescent="0.25">
      <c r="A179" s="136">
        <v>163</v>
      </c>
      <c r="B179" s="58" t="s">
        <v>194</v>
      </c>
      <c r="C179" s="53">
        <v>109.9</v>
      </c>
      <c r="D179" s="68" t="s">
        <v>330</v>
      </c>
      <c r="E179" s="112">
        <v>16.786000000000001</v>
      </c>
      <c r="F179" s="112">
        <v>18.893999999999998</v>
      </c>
      <c r="G179" s="92">
        <f t="shared" si="9"/>
        <v>1.8124583999999975</v>
      </c>
      <c r="H179" s="109">
        <f t="shared" si="8"/>
        <v>0.26947536703319247</v>
      </c>
      <c r="I179" s="92">
        <f t="shared" si="11"/>
        <v>2.0819337670331901</v>
      </c>
      <c r="J179" s="25"/>
      <c r="K179" s="244"/>
      <c r="L179" s="195"/>
    </row>
    <row r="180" spans="1:12" x14ac:dyDescent="0.25">
      <c r="A180" s="136">
        <v>164</v>
      </c>
      <c r="B180" s="58" t="s">
        <v>195</v>
      </c>
      <c r="C180" s="53">
        <v>43.8</v>
      </c>
      <c r="D180" s="68" t="s">
        <v>330</v>
      </c>
      <c r="E180" s="112">
        <v>8.282</v>
      </c>
      <c r="F180" s="112">
        <v>9.1489999999999991</v>
      </c>
      <c r="G180" s="92">
        <f t="shared" si="9"/>
        <v>0.74544659999999929</v>
      </c>
      <c r="H180" s="109">
        <f t="shared" si="8"/>
        <v>0.10739782598775095</v>
      </c>
      <c r="I180" s="92">
        <f t="shared" si="11"/>
        <v>0.85284442598775023</v>
      </c>
      <c r="J180" s="25"/>
      <c r="K180" s="244"/>
      <c r="L180" s="195"/>
    </row>
    <row r="181" spans="1:12" x14ac:dyDescent="0.25">
      <c r="A181" s="136">
        <v>165</v>
      </c>
      <c r="B181" s="58" t="s">
        <v>196</v>
      </c>
      <c r="C181" s="53">
        <v>65.900000000000006</v>
      </c>
      <c r="D181" s="68" t="s">
        <v>330</v>
      </c>
      <c r="E181" s="112">
        <v>3.4350000000000001</v>
      </c>
      <c r="F181" s="112">
        <v>4.1459999999999999</v>
      </c>
      <c r="G181" s="92">
        <f t="shared" si="9"/>
        <v>0.61131779999999991</v>
      </c>
      <c r="H181" s="109">
        <f t="shared" si="8"/>
        <v>0.161587140013534</v>
      </c>
      <c r="I181" s="92">
        <f t="shared" si="11"/>
        <v>0.77290494001353394</v>
      </c>
      <c r="J181" s="25"/>
      <c r="K181" s="244"/>
      <c r="L181" s="195"/>
    </row>
    <row r="182" spans="1:12" x14ac:dyDescent="0.25">
      <c r="A182" s="136">
        <v>166</v>
      </c>
      <c r="B182" s="58" t="s">
        <v>197</v>
      </c>
      <c r="C182" s="53">
        <v>109.5</v>
      </c>
      <c r="D182" s="68" t="s">
        <v>330</v>
      </c>
      <c r="E182" s="112">
        <v>33.183</v>
      </c>
      <c r="F182" s="112">
        <v>35.646999999999998</v>
      </c>
      <c r="G182" s="92">
        <f t="shared" si="9"/>
        <v>2.1185471999999987</v>
      </c>
      <c r="H182" s="109">
        <f t="shared" si="8"/>
        <v>0.2684945649693774</v>
      </c>
      <c r="I182" s="92">
        <f t="shared" si="11"/>
        <v>2.3870417649693763</v>
      </c>
      <c r="J182" s="25"/>
      <c r="K182" s="244"/>
      <c r="L182" s="195"/>
    </row>
    <row r="183" spans="1:12" x14ac:dyDescent="0.25">
      <c r="A183" s="136">
        <v>167</v>
      </c>
      <c r="B183" s="58" t="s">
        <v>198</v>
      </c>
      <c r="C183" s="53">
        <v>43.1</v>
      </c>
      <c r="D183" s="68" t="s">
        <v>330</v>
      </c>
      <c r="E183" s="112">
        <v>6.141</v>
      </c>
      <c r="F183" s="112">
        <v>6.141</v>
      </c>
      <c r="G183" s="92">
        <f t="shared" si="9"/>
        <v>0</v>
      </c>
      <c r="H183" s="109">
        <f t="shared" si="8"/>
        <v>0.10568142237607457</v>
      </c>
      <c r="I183" s="92">
        <f t="shared" si="11"/>
        <v>0.10568142237607457</v>
      </c>
      <c r="J183" s="25"/>
      <c r="K183" s="244"/>
      <c r="L183" s="195"/>
    </row>
    <row r="184" spans="1:12" x14ac:dyDescent="0.25">
      <c r="A184" s="136">
        <v>168</v>
      </c>
      <c r="B184" s="58" t="s">
        <v>199</v>
      </c>
      <c r="C184" s="53">
        <v>66</v>
      </c>
      <c r="D184" s="68" t="s">
        <v>330</v>
      </c>
      <c r="E184" s="112">
        <v>14.999000000000001</v>
      </c>
      <c r="F184" s="112">
        <v>16.251000000000001</v>
      </c>
      <c r="G184" s="92">
        <f t="shared" si="9"/>
        <v>1.0764696000000007</v>
      </c>
      <c r="H184" s="109">
        <f t="shared" si="8"/>
        <v>0.16183234052948775</v>
      </c>
      <c r="I184" s="92">
        <f>G184+H184</f>
        <v>1.2383019405294884</v>
      </c>
      <c r="J184" s="25"/>
      <c r="K184" s="244"/>
      <c r="L184" s="195"/>
    </row>
    <row r="185" spans="1:12" x14ac:dyDescent="0.25">
      <c r="A185" s="136">
        <v>169</v>
      </c>
      <c r="B185" s="58" t="s">
        <v>200</v>
      </c>
      <c r="C185" s="53">
        <v>109.6</v>
      </c>
      <c r="D185" s="68" t="s">
        <v>330</v>
      </c>
      <c r="E185" s="112">
        <v>13.38</v>
      </c>
      <c r="F185" s="112">
        <v>13.38</v>
      </c>
      <c r="G185" s="92">
        <f t="shared" si="9"/>
        <v>0</v>
      </c>
      <c r="H185" s="109">
        <f t="shared" si="8"/>
        <v>0.26873976548533113</v>
      </c>
      <c r="I185" s="92">
        <f>G185+H185</f>
        <v>0.26873976548533113</v>
      </c>
      <c r="J185" s="25"/>
      <c r="K185" s="244"/>
      <c r="L185" s="195"/>
    </row>
    <row r="186" spans="1:12" x14ac:dyDescent="0.25">
      <c r="A186" s="136">
        <v>170</v>
      </c>
      <c r="B186" s="58" t="s">
        <v>201</v>
      </c>
      <c r="C186" s="53">
        <v>43</v>
      </c>
      <c r="D186" s="68" t="s">
        <v>330</v>
      </c>
      <c r="E186" s="112">
        <v>13.619</v>
      </c>
      <c r="F186" s="112">
        <v>14.867000000000001</v>
      </c>
      <c r="G186" s="92">
        <f t="shared" si="9"/>
        <v>1.0730304000000011</v>
      </c>
      <c r="H186" s="109">
        <f t="shared" si="8"/>
        <v>0.1054362218601208</v>
      </c>
      <c r="I186" s="92">
        <f t="shared" si="11"/>
        <v>1.1784666218601219</v>
      </c>
      <c r="J186" s="25"/>
      <c r="K186" s="244"/>
      <c r="L186" s="195"/>
    </row>
    <row r="187" spans="1:12" x14ac:dyDescent="0.25">
      <c r="A187" s="136">
        <v>171</v>
      </c>
      <c r="B187" s="58" t="s">
        <v>202</v>
      </c>
      <c r="C187" s="53">
        <v>65.900000000000006</v>
      </c>
      <c r="D187" s="68" t="s">
        <v>330</v>
      </c>
      <c r="E187" s="112">
        <v>14.624000000000001</v>
      </c>
      <c r="F187" s="112">
        <v>15.763</v>
      </c>
      <c r="G187" s="92">
        <f t="shared" si="9"/>
        <v>0.97931219999999941</v>
      </c>
      <c r="H187" s="109">
        <f t="shared" si="8"/>
        <v>0.161587140013534</v>
      </c>
      <c r="I187" s="92">
        <f t="shared" si="11"/>
        <v>1.1408993400135334</v>
      </c>
      <c r="J187" s="25"/>
      <c r="K187" s="244"/>
      <c r="L187" s="195"/>
    </row>
    <row r="188" spans="1:12" x14ac:dyDescent="0.25">
      <c r="A188" s="136">
        <v>172</v>
      </c>
      <c r="B188" s="58" t="s">
        <v>203</v>
      </c>
      <c r="C188" s="53">
        <v>110</v>
      </c>
      <c r="D188" s="68" t="s">
        <v>331</v>
      </c>
      <c r="E188" s="144">
        <v>12618</v>
      </c>
      <c r="F188" s="144">
        <v>15052</v>
      </c>
      <c r="G188" s="92">
        <f>(F188-E188)* 0.00086</f>
        <v>2.0932399999999998</v>
      </c>
      <c r="H188" s="109">
        <f t="shared" si="8"/>
        <v>0.26972056754914625</v>
      </c>
      <c r="I188" s="92">
        <f>G188+H188</f>
        <v>2.3629605675491461</v>
      </c>
      <c r="J188" s="25"/>
      <c r="K188" s="244"/>
      <c r="L188" s="195"/>
    </row>
    <row r="189" spans="1:12" x14ac:dyDescent="0.25">
      <c r="A189" s="136">
        <v>173</v>
      </c>
      <c r="B189" s="58" t="s">
        <v>204</v>
      </c>
      <c r="C189" s="53">
        <v>42.8</v>
      </c>
      <c r="D189" s="68" t="s">
        <v>331</v>
      </c>
      <c r="E189" s="144">
        <v>3709</v>
      </c>
      <c r="F189" s="144">
        <v>3709</v>
      </c>
      <c r="G189" s="92">
        <f>(F189-E189)* 0.00086</f>
        <v>0</v>
      </c>
      <c r="H189" s="109">
        <f t="shared" si="8"/>
        <v>0.10494582082821326</v>
      </c>
      <c r="I189" s="92">
        <f>G189+H189</f>
        <v>0.10494582082821326</v>
      </c>
      <c r="J189" s="25"/>
      <c r="K189" s="244"/>
      <c r="L189" s="195"/>
    </row>
    <row r="190" spans="1:12" x14ac:dyDescent="0.25">
      <c r="A190" s="136">
        <v>174</v>
      </c>
      <c r="B190" s="58" t="s">
        <v>205</v>
      </c>
      <c r="C190" s="53">
        <v>66.099999999999994</v>
      </c>
      <c r="D190" s="68" t="s">
        <v>331</v>
      </c>
      <c r="E190" s="144">
        <v>5951</v>
      </c>
      <c r="F190" s="144">
        <v>6522</v>
      </c>
      <c r="G190" s="92">
        <f t="shared" ref="G190:G207" si="12">(F190-E190)* 0.00086</f>
        <v>0.49106</v>
      </c>
      <c r="H190" s="109">
        <f t="shared" si="8"/>
        <v>0.1620775410454415</v>
      </c>
      <c r="I190" s="92">
        <f t="shared" si="11"/>
        <v>0.65313754104544153</v>
      </c>
      <c r="J190" s="25"/>
      <c r="K190" s="244"/>
      <c r="L190" s="195"/>
    </row>
    <row r="191" spans="1:12" x14ac:dyDescent="0.25">
      <c r="A191" s="136">
        <v>175</v>
      </c>
      <c r="B191" s="58" t="s">
        <v>206</v>
      </c>
      <c r="C191" s="53">
        <v>109.9</v>
      </c>
      <c r="D191" s="68" t="s">
        <v>331</v>
      </c>
      <c r="E191" s="144">
        <v>24151</v>
      </c>
      <c r="F191" s="144">
        <v>26251</v>
      </c>
      <c r="G191" s="92">
        <f t="shared" si="12"/>
        <v>1.806</v>
      </c>
      <c r="H191" s="109">
        <f t="shared" si="8"/>
        <v>0.26947536703319247</v>
      </c>
      <c r="I191" s="92">
        <f t="shared" si="11"/>
        <v>2.0754753670331927</v>
      </c>
      <c r="J191" s="202"/>
      <c r="K191" s="203"/>
      <c r="L191" s="195"/>
    </row>
    <row r="192" spans="1:12" x14ac:dyDescent="0.25">
      <c r="A192" s="136">
        <v>176</v>
      </c>
      <c r="B192" s="58" t="s">
        <v>207</v>
      </c>
      <c r="C192" s="53">
        <v>43.1</v>
      </c>
      <c r="D192" s="68" t="s">
        <v>331</v>
      </c>
      <c r="E192" s="144">
        <v>3714</v>
      </c>
      <c r="F192" s="144">
        <v>4268</v>
      </c>
      <c r="G192" s="92">
        <f t="shared" si="12"/>
        <v>0.47643999999999997</v>
      </c>
      <c r="H192" s="109">
        <f t="shared" si="8"/>
        <v>0.10568142237607457</v>
      </c>
      <c r="I192" s="92">
        <f t="shared" si="11"/>
        <v>0.58212142237607456</v>
      </c>
      <c r="J192" s="202"/>
      <c r="K192" s="203"/>
      <c r="L192" s="195"/>
    </row>
    <row r="193" spans="1:13" x14ac:dyDescent="0.25">
      <c r="A193" s="136">
        <v>177</v>
      </c>
      <c r="B193" s="58" t="s">
        <v>208</v>
      </c>
      <c r="C193" s="53">
        <v>65.8</v>
      </c>
      <c r="D193" s="68" t="s">
        <v>331</v>
      </c>
      <c r="E193" s="144">
        <v>5120</v>
      </c>
      <c r="F193" s="144">
        <v>5120</v>
      </c>
      <c r="G193" s="92">
        <f t="shared" si="12"/>
        <v>0</v>
      </c>
      <c r="H193" s="109">
        <f t="shared" si="8"/>
        <v>0.16134193949758019</v>
      </c>
      <c r="I193" s="92">
        <f t="shared" si="11"/>
        <v>0.16134193949758019</v>
      </c>
      <c r="J193" s="202"/>
      <c r="K193" s="203"/>
      <c r="L193" s="195"/>
    </row>
    <row r="194" spans="1:13" x14ac:dyDescent="0.25">
      <c r="A194" s="136">
        <v>178</v>
      </c>
      <c r="B194" s="58" t="s">
        <v>209</v>
      </c>
      <c r="C194" s="53">
        <v>108</v>
      </c>
      <c r="D194" s="68" t="s">
        <v>331</v>
      </c>
      <c r="E194" s="144">
        <v>16600</v>
      </c>
      <c r="F194" s="144">
        <v>18986</v>
      </c>
      <c r="G194" s="92">
        <f t="shared" si="12"/>
        <v>2.0519599999999998</v>
      </c>
      <c r="H194" s="109">
        <f t="shared" si="8"/>
        <v>0.26481655723007086</v>
      </c>
      <c r="I194" s="92">
        <f t="shared" si="11"/>
        <v>2.3167765572300705</v>
      </c>
      <c r="J194" s="202"/>
      <c r="K194" s="203"/>
      <c r="L194" s="236"/>
    </row>
    <row r="195" spans="1:13" x14ac:dyDescent="0.25">
      <c r="A195" s="136">
        <v>179</v>
      </c>
      <c r="B195" s="58" t="s">
        <v>210</v>
      </c>
      <c r="C195" s="53">
        <v>43</v>
      </c>
      <c r="D195" s="68" t="s">
        <v>331</v>
      </c>
      <c r="E195" s="144">
        <v>4342</v>
      </c>
      <c r="F195" s="144">
        <v>4545</v>
      </c>
      <c r="G195" s="92">
        <f t="shared" si="12"/>
        <v>0.17457999999999999</v>
      </c>
      <c r="H195" s="109">
        <f t="shared" si="8"/>
        <v>0.1054362218601208</v>
      </c>
      <c r="I195" s="92">
        <f>G195+H195</f>
        <v>0.28001622186012076</v>
      </c>
      <c r="J195" s="202"/>
      <c r="K195" s="203"/>
      <c r="L195" s="195"/>
    </row>
    <row r="196" spans="1:13" ht="15" customHeight="1" x14ac:dyDescent="0.25">
      <c r="A196" s="136">
        <v>180</v>
      </c>
      <c r="B196" s="122" t="s">
        <v>211</v>
      </c>
      <c r="C196" s="53">
        <v>66.3</v>
      </c>
      <c r="D196" s="68" t="s">
        <v>331</v>
      </c>
      <c r="E196" s="144">
        <v>10520</v>
      </c>
      <c r="F196" s="144">
        <v>11928</v>
      </c>
      <c r="G196" s="92">
        <f t="shared" si="12"/>
        <v>1.21088</v>
      </c>
      <c r="H196" s="109">
        <f t="shared" si="8"/>
        <v>0.16256794207734904</v>
      </c>
      <c r="I196" s="92">
        <f>G196+H196</f>
        <v>1.3734479420773491</v>
      </c>
      <c r="J196" s="202"/>
      <c r="K196" s="203"/>
      <c r="L196" s="233"/>
    </row>
    <row r="197" spans="1:13" x14ac:dyDescent="0.25">
      <c r="A197" s="136">
        <v>181</v>
      </c>
      <c r="B197" s="58" t="s">
        <v>212</v>
      </c>
      <c r="C197" s="53">
        <v>110.9</v>
      </c>
      <c r="D197" s="68" t="s">
        <v>331</v>
      </c>
      <c r="E197" s="144">
        <v>10347</v>
      </c>
      <c r="F197" s="144">
        <v>10347</v>
      </c>
      <c r="G197" s="92">
        <f t="shared" si="12"/>
        <v>0</v>
      </c>
      <c r="H197" s="109">
        <f t="shared" si="8"/>
        <v>0.27192737219273017</v>
      </c>
      <c r="I197" s="92">
        <f t="shared" si="11"/>
        <v>0.27192737219273017</v>
      </c>
      <c r="J197" s="202"/>
      <c r="K197" s="203"/>
      <c r="L197" s="195"/>
    </row>
    <row r="198" spans="1:13" x14ac:dyDescent="0.25">
      <c r="A198" s="136">
        <v>182</v>
      </c>
      <c r="B198" s="58" t="s">
        <v>213</v>
      </c>
      <c r="C198" s="53">
        <v>42.6</v>
      </c>
      <c r="D198" s="68" t="s">
        <v>331</v>
      </c>
      <c r="E198" s="144">
        <v>12447</v>
      </c>
      <c r="F198" s="144">
        <v>13673</v>
      </c>
      <c r="G198" s="92">
        <f t="shared" si="12"/>
        <v>1.05436</v>
      </c>
      <c r="H198" s="109">
        <f t="shared" si="8"/>
        <v>0.10445541979630572</v>
      </c>
      <c r="I198" s="92">
        <f>G198+H198</f>
        <v>1.1588154197963056</v>
      </c>
      <c r="J198" s="202"/>
      <c r="K198" s="203"/>
      <c r="L198" s="195"/>
    </row>
    <row r="199" spans="1:13" x14ac:dyDescent="0.25">
      <c r="A199" s="136">
        <v>183</v>
      </c>
      <c r="B199" s="58" t="s">
        <v>214</v>
      </c>
      <c r="C199" s="53">
        <v>65.3</v>
      </c>
      <c r="D199" s="68" t="s">
        <v>331</v>
      </c>
      <c r="E199" s="144">
        <v>16754</v>
      </c>
      <c r="F199" s="144">
        <v>17694</v>
      </c>
      <c r="G199" s="92">
        <f t="shared" si="12"/>
        <v>0.80840000000000001</v>
      </c>
      <c r="H199" s="109">
        <f t="shared" si="8"/>
        <v>0.16011593691781134</v>
      </c>
      <c r="I199" s="92">
        <f t="shared" si="11"/>
        <v>0.96851593691781135</v>
      </c>
      <c r="J199" s="202"/>
      <c r="K199" s="203"/>
      <c r="L199" s="195"/>
    </row>
    <row r="200" spans="1:13" x14ac:dyDescent="0.25">
      <c r="A200" s="136">
        <v>184</v>
      </c>
      <c r="B200" s="58" t="s">
        <v>215</v>
      </c>
      <c r="C200" s="53">
        <v>110</v>
      </c>
      <c r="D200" s="68" t="s">
        <v>331</v>
      </c>
      <c r="E200" s="144">
        <v>25729</v>
      </c>
      <c r="F200" s="144">
        <v>25729</v>
      </c>
      <c r="G200" s="92">
        <f t="shared" si="12"/>
        <v>0</v>
      </c>
      <c r="H200" s="109">
        <f t="shared" si="8"/>
        <v>0.26972056754914625</v>
      </c>
      <c r="I200" s="92">
        <f t="shared" si="11"/>
        <v>0.26972056754914625</v>
      </c>
      <c r="J200" s="25"/>
      <c r="K200" s="244"/>
      <c r="L200" s="195"/>
    </row>
    <row r="201" spans="1:13" x14ac:dyDescent="0.25">
      <c r="A201" s="136">
        <v>185</v>
      </c>
      <c r="B201" s="58" t="s">
        <v>216</v>
      </c>
      <c r="C201" s="53">
        <v>42.6</v>
      </c>
      <c r="D201" s="68" t="s">
        <v>331</v>
      </c>
      <c r="E201" s="144">
        <v>8785</v>
      </c>
      <c r="F201" s="144">
        <v>9311</v>
      </c>
      <c r="G201" s="92">
        <f t="shared" si="12"/>
        <v>0.45235999999999998</v>
      </c>
      <c r="H201" s="109">
        <f t="shared" si="8"/>
        <v>0.10445541979630572</v>
      </c>
      <c r="I201" s="92">
        <f>G201+H201</f>
        <v>0.55681541979630567</v>
      </c>
      <c r="J201" s="25"/>
      <c r="K201" s="244"/>
      <c r="L201" s="195"/>
    </row>
    <row r="202" spans="1:13" x14ac:dyDescent="0.25">
      <c r="A202" s="136">
        <v>186</v>
      </c>
      <c r="B202" s="58" t="s">
        <v>217</v>
      </c>
      <c r="C202" s="53">
        <v>65.3</v>
      </c>
      <c r="D202" s="68" t="s">
        <v>331</v>
      </c>
      <c r="E202" s="144">
        <v>19059</v>
      </c>
      <c r="F202" s="144">
        <v>20724</v>
      </c>
      <c r="G202" s="92">
        <f t="shared" si="12"/>
        <v>1.4319</v>
      </c>
      <c r="H202" s="109">
        <f t="shared" si="8"/>
        <v>0.16011593691781134</v>
      </c>
      <c r="I202" s="92">
        <f t="shared" ref="I202:I204" si="13">G202+H202</f>
        <v>1.5920159369178113</v>
      </c>
      <c r="J202" s="25"/>
      <c r="K202" s="244"/>
      <c r="L202" s="195"/>
    </row>
    <row r="203" spans="1:13" ht="15" customHeight="1" x14ac:dyDescent="0.25">
      <c r="A203" s="136">
        <v>187</v>
      </c>
      <c r="B203" s="58" t="s">
        <v>218</v>
      </c>
      <c r="C203" s="53">
        <v>109.9</v>
      </c>
      <c r="D203" s="68" t="s">
        <v>331</v>
      </c>
      <c r="E203" s="144">
        <v>26073</v>
      </c>
      <c r="F203" s="144">
        <v>28363</v>
      </c>
      <c r="G203" s="92">
        <f t="shared" si="12"/>
        <v>1.9694</v>
      </c>
      <c r="H203" s="109">
        <f t="shared" si="8"/>
        <v>0.26947536703319247</v>
      </c>
      <c r="I203" s="92">
        <f t="shared" si="13"/>
        <v>2.2388753670331925</v>
      </c>
      <c r="J203" s="25"/>
      <c r="K203" s="244"/>
      <c r="L203" s="244"/>
      <c r="M203" s="248"/>
    </row>
    <row r="204" spans="1:13" x14ac:dyDescent="0.25">
      <c r="A204" s="136">
        <v>188</v>
      </c>
      <c r="B204" s="58" t="s">
        <v>219</v>
      </c>
      <c r="C204" s="53">
        <v>42.8</v>
      </c>
      <c r="D204" s="68" t="s">
        <v>331</v>
      </c>
      <c r="E204" s="144">
        <v>10043</v>
      </c>
      <c r="F204" s="144">
        <v>10880</v>
      </c>
      <c r="G204" s="92">
        <f t="shared" si="12"/>
        <v>0.71982000000000002</v>
      </c>
      <c r="H204" s="109">
        <f t="shared" si="8"/>
        <v>0.10494582082821326</v>
      </c>
      <c r="I204" s="92">
        <f t="shared" si="13"/>
        <v>0.82476582082821326</v>
      </c>
      <c r="J204" s="25"/>
      <c r="K204" s="244"/>
      <c r="L204" s="244"/>
    </row>
    <row r="205" spans="1:13" x14ac:dyDescent="0.25">
      <c r="A205" s="136">
        <v>189</v>
      </c>
      <c r="B205" s="58" t="s">
        <v>220</v>
      </c>
      <c r="C205" s="53">
        <v>65.5</v>
      </c>
      <c r="D205" s="68" t="s">
        <v>331</v>
      </c>
      <c r="E205" s="144">
        <v>4409</v>
      </c>
      <c r="F205" s="144">
        <v>4510</v>
      </c>
      <c r="G205" s="92">
        <f t="shared" si="12"/>
        <v>8.6859999999999993E-2</v>
      </c>
      <c r="H205" s="109">
        <f t="shared" si="8"/>
        <v>0.1606063379497189</v>
      </c>
      <c r="I205" s="92">
        <f t="shared" si="11"/>
        <v>0.2474663379497189</v>
      </c>
      <c r="J205" s="202"/>
      <c r="K205" s="244"/>
      <c r="L205" s="244"/>
    </row>
    <row r="206" spans="1:13" x14ac:dyDescent="0.25">
      <c r="A206" s="136">
        <v>190</v>
      </c>
      <c r="B206" s="60" t="s">
        <v>221</v>
      </c>
      <c r="C206" s="53">
        <v>109.5</v>
      </c>
      <c r="D206" s="68" t="s">
        <v>331</v>
      </c>
      <c r="E206" s="144">
        <v>17927</v>
      </c>
      <c r="F206" s="144">
        <v>20102</v>
      </c>
      <c r="G206" s="92">
        <f t="shared" si="12"/>
        <v>1.8705000000000001</v>
      </c>
      <c r="H206" s="109">
        <f t="shared" si="8"/>
        <v>0.2684945649693774</v>
      </c>
      <c r="I206" s="92">
        <f t="shared" si="11"/>
        <v>2.1389945649693773</v>
      </c>
      <c r="J206" s="202"/>
      <c r="K206" s="244"/>
      <c r="L206" s="195"/>
    </row>
    <row r="207" spans="1:13" ht="15" customHeight="1" x14ac:dyDescent="0.25">
      <c r="A207" s="136">
        <v>191</v>
      </c>
      <c r="B207" s="58" t="s">
        <v>222</v>
      </c>
      <c r="C207" s="53">
        <v>43</v>
      </c>
      <c r="D207" s="68" t="s">
        <v>331</v>
      </c>
      <c r="E207" s="144">
        <v>9800</v>
      </c>
      <c r="F207" s="144">
        <v>10947</v>
      </c>
      <c r="G207" s="92">
        <f t="shared" si="12"/>
        <v>0.98641999999999996</v>
      </c>
      <c r="H207" s="109">
        <f t="shared" si="8"/>
        <v>0.1054362218601208</v>
      </c>
      <c r="I207" s="92">
        <f t="shared" si="11"/>
        <v>1.0918562218601209</v>
      </c>
      <c r="J207" s="202"/>
      <c r="K207" s="244"/>
      <c r="L207" s="195"/>
    </row>
    <row r="208" spans="1:13" ht="15" customHeight="1" x14ac:dyDescent="0.25">
      <c r="A208" s="136">
        <v>192</v>
      </c>
      <c r="B208" s="58" t="s">
        <v>223</v>
      </c>
      <c r="C208" s="53">
        <v>65.3</v>
      </c>
      <c r="D208" s="68" t="s">
        <v>331</v>
      </c>
      <c r="E208" s="144">
        <v>15614</v>
      </c>
      <c r="F208" s="144">
        <v>17478</v>
      </c>
      <c r="G208" s="92">
        <f>(F208-E208)* 0.00086</f>
        <v>1.60304</v>
      </c>
      <c r="H208" s="109">
        <f t="shared" si="8"/>
        <v>0.16011593691781134</v>
      </c>
      <c r="I208" s="92">
        <f t="shared" si="11"/>
        <v>1.7631559369178114</v>
      </c>
      <c r="J208" s="202"/>
      <c r="K208" s="244"/>
      <c r="L208" s="195"/>
    </row>
    <row r="209" spans="1:12" x14ac:dyDescent="0.25">
      <c r="A209" s="136">
        <v>196</v>
      </c>
      <c r="B209" s="58" t="s">
        <v>224</v>
      </c>
      <c r="C209" s="53">
        <v>52.8</v>
      </c>
      <c r="D209" s="68" t="s">
        <v>330</v>
      </c>
      <c r="E209" s="112">
        <v>8.7309999999999999</v>
      </c>
      <c r="F209" s="112">
        <v>9.5839999999999996</v>
      </c>
      <c r="G209" s="92">
        <f>(F209-E209)*0.8598</f>
        <v>0.73340939999999977</v>
      </c>
      <c r="H209" s="109">
        <f t="shared" si="8"/>
        <v>0.1294658724235902</v>
      </c>
      <c r="I209" s="92">
        <f t="shared" si="11"/>
        <v>0.86287527242358997</v>
      </c>
      <c r="J209" s="202"/>
      <c r="K209" s="244"/>
      <c r="L209" s="195"/>
    </row>
    <row r="210" spans="1:12" x14ac:dyDescent="0.25">
      <c r="A210" s="136">
        <v>197</v>
      </c>
      <c r="B210" s="58" t="s">
        <v>225</v>
      </c>
      <c r="C210" s="53">
        <v>51.2</v>
      </c>
      <c r="D210" s="68" t="s">
        <v>330</v>
      </c>
      <c r="E210" s="112">
        <v>13</v>
      </c>
      <c r="F210" s="112">
        <v>14.304</v>
      </c>
      <c r="G210" s="92">
        <f t="shared" ref="G210:G273" si="14">(F210-E210)*0.8598</f>
        <v>1.1211792000000003</v>
      </c>
      <c r="H210" s="109">
        <f t="shared" ref="H210:H273" si="15">$G$11/$C$303*C210</f>
        <v>0.1255426641683299</v>
      </c>
      <c r="I210" s="92">
        <f t="shared" si="11"/>
        <v>1.2467218641683302</v>
      </c>
      <c r="J210" s="25"/>
      <c r="K210" s="244"/>
      <c r="L210" s="195"/>
    </row>
    <row r="211" spans="1:12" x14ac:dyDescent="0.25">
      <c r="A211" s="136">
        <v>198</v>
      </c>
      <c r="B211" s="58" t="s">
        <v>226</v>
      </c>
      <c r="C211" s="53">
        <v>113.6</v>
      </c>
      <c r="D211" s="68" t="s">
        <v>330</v>
      </c>
      <c r="E211" s="112">
        <v>41.348999999999997</v>
      </c>
      <c r="F211" s="112">
        <v>44.912999999999997</v>
      </c>
      <c r="G211" s="92">
        <f t="shared" si="14"/>
        <v>3.0643272000000001</v>
      </c>
      <c r="H211" s="109">
        <f t="shared" si="15"/>
        <v>0.27854778612348191</v>
      </c>
      <c r="I211" s="92">
        <f t="shared" si="11"/>
        <v>3.3428749861234821</v>
      </c>
      <c r="J211" s="25"/>
      <c r="K211" s="244"/>
      <c r="L211" s="195"/>
    </row>
    <row r="212" spans="1:12" x14ac:dyDescent="0.25">
      <c r="A212" s="136">
        <v>199</v>
      </c>
      <c r="B212" s="58" t="s">
        <v>227</v>
      </c>
      <c r="C212" s="53">
        <v>106.7</v>
      </c>
      <c r="D212" s="68" t="s">
        <v>330</v>
      </c>
      <c r="E212" s="112">
        <v>23.913</v>
      </c>
      <c r="F212" s="112">
        <v>26.395</v>
      </c>
      <c r="G212" s="92">
        <f t="shared" si="14"/>
        <v>2.1340235999999995</v>
      </c>
      <c r="H212" s="109">
        <f t="shared" si="15"/>
        <v>0.26162895052267188</v>
      </c>
      <c r="I212" s="92">
        <f t="shared" si="11"/>
        <v>2.3956525505226711</v>
      </c>
      <c r="J212" s="25"/>
      <c r="K212" s="244"/>
      <c r="L212" s="195"/>
    </row>
    <row r="213" spans="1:12" x14ac:dyDescent="0.25">
      <c r="A213" s="136">
        <v>200</v>
      </c>
      <c r="B213" s="58" t="s">
        <v>228</v>
      </c>
      <c r="C213" s="53">
        <v>92.7</v>
      </c>
      <c r="D213" s="68" t="s">
        <v>330</v>
      </c>
      <c r="E213" s="112">
        <v>8.7460000000000004</v>
      </c>
      <c r="F213" s="112">
        <v>9.6890000000000001</v>
      </c>
      <c r="G213" s="92">
        <f t="shared" si="14"/>
        <v>0.81079139999999972</v>
      </c>
      <c r="H213" s="109">
        <f t="shared" si="15"/>
        <v>0.22730087828914416</v>
      </c>
      <c r="I213" s="92">
        <f t="shared" si="11"/>
        <v>1.038092278289144</v>
      </c>
      <c r="J213" s="25"/>
      <c r="K213" s="244"/>
      <c r="L213" s="195"/>
    </row>
    <row r="214" spans="1:12" x14ac:dyDescent="0.25">
      <c r="A214" s="136">
        <v>201</v>
      </c>
      <c r="B214" s="58" t="s">
        <v>229</v>
      </c>
      <c r="C214" s="53">
        <v>81.8</v>
      </c>
      <c r="D214" s="68" t="s">
        <v>330</v>
      </c>
      <c r="E214" s="112">
        <v>22.052</v>
      </c>
      <c r="F214" s="112">
        <v>24.097999999999999</v>
      </c>
      <c r="G214" s="92">
        <f t="shared" si="14"/>
        <v>1.7591507999999996</v>
      </c>
      <c r="H214" s="109">
        <f t="shared" si="15"/>
        <v>0.20057402205018329</v>
      </c>
      <c r="I214" s="92">
        <f t="shared" si="11"/>
        <v>1.9597248220501828</v>
      </c>
      <c r="J214" s="25"/>
      <c r="K214" s="244"/>
      <c r="L214" s="195"/>
    </row>
    <row r="215" spans="1:12" x14ac:dyDescent="0.25">
      <c r="A215" s="136">
        <v>202</v>
      </c>
      <c r="B215" s="58" t="s">
        <v>230</v>
      </c>
      <c r="C215" s="53">
        <v>52.3</v>
      </c>
      <c r="D215" s="68" t="s">
        <v>330</v>
      </c>
      <c r="E215" s="112">
        <v>5.4279999999999999</v>
      </c>
      <c r="F215" s="112">
        <v>6.181</v>
      </c>
      <c r="G215" s="92">
        <f t="shared" si="14"/>
        <v>0.64742940000000015</v>
      </c>
      <c r="H215" s="109">
        <f t="shared" si="15"/>
        <v>0.12823986984382135</v>
      </c>
      <c r="I215" s="92">
        <f t="shared" si="11"/>
        <v>0.77566926984382145</v>
      </c>
      <c r="J215" s="25"/>
      <c r="K215" s="244"/>
      <c r="L215" s="195"/>
    </row>
    <row r="216" spans="1:12" x14ac:dyDescent="0.25">
      <c r="A216" s="136">
        <v>203</v>
      </c>
      <c r="B216" s="58" t="s">
        <v>231</v>
      </c>
      <c r="C216" s="53">
        <v>51.3</v>
      </c>
      <c r="D216" s="68" t="s">
        <v>330</v>
      </c>
      <c r="E216" s="112">
        <v>10.941000000000001</v>
      </c>
      <c r="F216" s="112">
        <v>12.173999999999999</v>
      </c>
      <c r="G216" s="92">
        <f t="shared" si="14"/>
        <v>1.0601333999999989</v>
      </c>
      <c r="H216" s="109">
        <f t="shared" si="15"/>
        <v>0.12578786468428366</v>
      </c>
      <c r="I216" s="92">
        <f t="shared" si="11"/>
        <v>1.1859212646842825</v>
      </c>
      <c r="J216" s="25"/>
      <c r="K216" s="244"/>
      <c r="L216" s="195"/>
    </row>
    <row r="217" spans="1:12" x14ac:dyDescent="0.25">
      <c r="A217" s="136">
        <v>204</v>
      </c>
      <c r="B217" s="58" t="s">
        <v>232</v>
      </c>
      <c r="C217" s="53">
        <v>113.7</v>
      </c>
      <c r="D217" s="68" t="s">
        <v>330</v>
      </c>
      <c r="E217" s="112">
        <v>44.101999999999997</v>
      </c>
      <c r="F217" s="112">
        <v>47.68</v>
      </c>
      <c r="G217" s="92">
        <f t="shared" si="14"/>
        <v>3.0763644000000028</v>
      </c>
      <c r="H217" s="109">
        <f t="shared" si="15"/>
        <v>0.27879298663943569</v>
      </c>
      <c r="I217" s="92">
        <f t="shared" si="11"/>
        <v>3.3551573866394384</v>
      </c>
      <c r="J217" s="25"/>
      <c r="K217" s="244"/>
      <c r="L217" s="195"/>
    </row>
    <row r="218" spans="1:12" x14ac:dyDescent="0.25">
      <c r="A218" s="136">
        <v>205</v>
      </c>
      <c r="B218" s="58" t="s">
        <v>233</v>
      </c>
      <c r="C218" s="53">
        <v>107</v>
      </c>
      <c r="D218" s="68" t="s">
        <v>330</v>
      </c>
      <c r="E218" s="112">
        <v>18.372</v>
      </c>
      <c r="F218" s="112">
        <v>19.326000000000001</v>
      </c>
      <c r="G218" s="92">
        <f t="shared" si="14"/>
        <v>0.82024920000000057</v>
      </c>
      <c r="H218" s="109">
        <f t="shared" si="15"/>
        <v>0.26236455207053316</v>
      </c>
      <c r="I218" s="92">
        <f t="shared" si="11"/>
        <v>1.0826137520705337</v>
      </c>
      <c r="J218" s="25"/>
      <c r="K218" s="244"/>
      <c r="L218" s="195"/>
    </row>
    <row r="219" spans="1:12" x14ac:dyDescent="0.25">
      <c r="A219" s="136">
        <v>206</v>
      </c>
      <c r="B219" s="58" t="s">
        <v>234</v>
      </c>
      <c r="C219" s="53">
        <v>92.7</v>
      </c>
      <c r="D219" s="68" t="s">
        <v>330</v>
      </c>
      <c r="E219" s="112">
        <v>20.474</v>
      </c>
      <c r="F219" s="112">
        <v>21.472999999999999</v>
      </c>
      <c r="G219" s="92">
        <f t="shared" si="14"/>
        <v>0.85894019999999893</v>
      </c>
      <c r="H219" s="109">
        <f t="shared" si="15"/>
        <v>0.22730087828914416</v>
      </c>
      <c r="I219" s="92">
        <f t="shared" si="11"/>
        <v>1.0862410782891432</v>
      </c>
      <c r="J219" s="25"/>
      <c r="K219" s="244"/>
      <c r="L219" s="195"/>
    </row>
    <row r="220" spans="1:12" x14ac:dyDescent="0.25">
      <c r="A220" s="136">
        <v>207</v>
      </c>
      <c r="B220" s="58" t="s">
        <v>235</v>
      </c>
      <c r="C220" s="53">
        <v>81</v>
      </c>
      <c r="D220" s="68" t="s">
        <v>330</v>
      </c>
      <c r="E220" s="112">
        <v>17.989999999999998</v>
      </c>
      <c r="F220" s="112">
        <v>19.978000000000002</v>
      </c>
      <c r="G220" s="92">
        <f t="shared" si="14"/>
        <v>1.7092824000000026</v>
      </c>
      <c r="H220" s="109">
        <f t="shared" si="15"/>
        <v>0.19861241792255313</v>
      </c>
      <c r="I220" s="92">
        <f t="shared" si="11"/>
        <v>1.9078948179225557</v>
      </c>
      <c r="J220" s="25"/>
      <c r="K220" s="244"/>
      <c r="L220" s="195"/>
    </row>
    <row r="221" spans="1:12" x14ac:dyDescent="0.25">
      <c r="A221" s="136">
        <v>208</v>
      </c>
      <c r="B221" s="58" t="s">
        <v>236</v>
      </c>
      <c r="C221" s="53">
        <v>53.2</v>
      </c>
      <c r="D221" s="68" t="s">
        <v>330</v>
      </c>
      <c r="E221" s="112">
        <v>8.76</v>
      </c>
      <c r="F221" s="112">
        <v>9.9339999999999993</v>
      </c>
      <c r="G221" s="92">
        <f t="shared" si="14"/>
        <v>1.0094051999999996</v>
      </c>
      <c r="H221" s="109">
        <f t="shared" si="15"/>
        <v>0.13044667448740527</v>
      </c>
      <c r="I221" s="92">
        <f t="shared" si="11"/>
        <v>1.1398518744874049</v>
      </c>
      <c r="J221" s="25"/>
      <c r="K221" s="244"/>
      <c r="L221" s="195"/>
    </row>
    <row r="222" spans="1:12" x14ac:dyDescent="0.25">
      <c r="A222" s="136">
        <v>209</v>
      </c>
      <c r="B222" s="58" t="s">
        <v>237</v>
      </c>
      <c r="C222" s="53">
        <v>51.1</v>
      </c>
      <c r="D222" s="68" t="s">
        <v>330</v>
      </c>
      <c r="E222" s="112">
        <v>19.326000000000001</v>
      </c>
      <c r="F222" s="112">
        <v>21.084</v>
      </c>
      <c r="G222" s="92">
        <f t="shared" si="14"/>
        <v>1.5115283999999993</v>
      </c>
      <c r="H222" s="109">
        <f t="shared" si="15"/>
        <v>0.12529746365237612</v>
      </c>
      <c r="I222" s="92">
        <f t="shared" si="11"/>
        <v>1.6368258636523754</v>
      </c>
      <c r="J222" s="25"/>
      <c r="K222" s="244"/>
      <c r="L222" s="195"/>
    </row>
    <row r="223" spans="1:12" x14ac:dyDescent="0.25">
      <c r="A223" s="136">
        <v>210</v>
      </c>
      <c r="B223" s="58" t="s">
        <v>238</v>
      </c>
      <c r="C223" s="53">
        <v>113.8</v>
      </c>
      <c r="D223" s="68" t="s">
        <v>330</v>
      </c>
      <c r="E223" s="112">
        <v>31.76</v>
      </c>
      <c r="F223" s="112">
        <v>33.512999999999998</v>
      </c>
      <c r="G223" s="92">
        <f t="shared" si="14"/>
        <v>1.5072293999999971</v>
      </c>
      <c r="H223" s="109">
        <f t="shared" si="15"/>
        <v>0.27903818715538947</v>
      </c>
      <c r="I223" s="92">
        <f t="shared" ref="I223:I280" si="16">G223+H223</f>
        <v>1.7862675871553866</v>
      </c>
      <c r="J223" s="25"/>
      <c r="K223" s="244"/>
      <c r="L223" s="195"/>
    </row>
    <row r="224" spans="1:12" ht="13.5" customHeight="1" x14ac:dyDescent="0.25">
      <c r="A224" s="136">
        <v>211</v>
      </c>
      <c r="B224" s="58" t="s">
        <v>239</v>
      </c>
      <c r="C224" s="53">
        <v>106.9</v>
      </c>
      <c r="D224" s="68" t="s">
        <v>330</v>
      </c>
      <c r="E224" s="112">
        <v>5.76</v>
      </c>
      <c r="F224" s="112">
        <v>5.16</v>
      </c>
      <c r="G224" s="92">
        <v>0</v>
      </c>
      <c r="H224" s="109">
        <f t="shared" si="15"/>
        <v>0.26211935155457938</v>
      </c>
      <c r="I224" s="92">
        <f t="shared" si="16"/>
        <v>0.26211935155457938</v>
      </c>
      <c r="J224" s="25"/>
      <c r="K224" s="244"/>
      <c r="L224" s="234"/>
    </row>
    <row r="225" spans="1:12" x14ac:dyDescent="0.25">
      <c r="A225" s="136">
        <v>212</v>
      </c>
      <c r="B225" s="58" t="s">
        <v>240</v>
      </c>
      <c r="C225" s="53">
        <v>93.2</v>
      </c>
      <c r="D225" s="68" t="s">
        <v>330</v>
      </c>
      <c r="E225" s="112">
        <v>18.954000000000001</v>
      </c>
      <c r="F225" s="112">
        <v>20.221</v>
      </c>
      <c r="G225" s="92">
        <f t="shared" si="14"/>
        <v>1.0893665999999995</v>
      </c>
      <c r="H225" s="109">
        <f t="shared" si="15"/>
        <v>0.22852688086891301</v>
      </c>
      <c r="I225" s="92">
        <f t="shared" si="16"/>
        <v>1.3178934808689124</v>
      </c>
      <c r="J225" s="25"/>
      <c r="K225" s="244"/>
      <c r="L225" s="195"/>
    </row>
    <row r="226" spans="1:12" x14ac:dyDescent="0.25">
      <c r="A226" s="136">
        <v>213</v>
      </c>
      <c r="B226" s="58" t="s">
        <v>241</v>
      </c>
      <c r="C226" s="53">
        <v>80.7</v>
      </c>
      <c r="D226" s="68" t="s">
        <v>330</v>
      </c>
      <c r="E226" s="112">
        <v>6.641</v>
      </c>
      <c r="F226" s="112">
        <v>7.0949999999999998</v>
      </c>
      <c r="G226" s="92">
        <f t="shared" si="14"/>
        <v>0.39034919999999979</v>
      </c>
      <c r="H226" s="109">
        <f t="shared" si="15"/>
        <v>0.19787681637469184</v>
      </c>
      <c r="I226" s="92">
        <f t="shared" si="16"/>
        <v>0.58822601637469163</v>
      </c>
      <c r="J226" s="25"/>
      <c r="K226" s="244"/>
      <c r="L226" s="195"/>
    </row>
    <row r="227" spans="1:12" x14ac:dyDescent="0.25">
      <c r="A227" s="136">
        <v>214</v>
      </c>
      <c r="B227" s="58" t="s">
        <v>242</v>
      </c>
      <c r="C227" s="53">
        <v>52.5</v>
      </c>
      <c r="D227" s="68" t="s">
        <v>330</v>
      </c>
      <c r="E227" s="112">
        <v>10.507</v>
      </c>
      <c r="F227" s="112">
        <v>11.619</v>
      </c>
      <c r="G227" s="92">
        <f t="shared" si="14"/>
        <v>0.9560976000000001</v>
      </c>
      <c r="H227" s="109">
        <f t="shared" si="15"/>
        <v>0.12873027087572889</v>
      </c>
      <c r="I227" s="92">
        <f t="shared" si="16"/>
        <v>1.0848278708757291</v>
      </c>
      <c r="J227" s="25"/>
      <c r="K227" s="244"/>
      <c r="L227" s="195"/>
    </row>
    <row r="228" spans="1:12" x14ac:dyDescent="0.25">
      <c r="A228" s="136">
        <v>215</v>
      </c>
      <c r="B228" s="58" t="s">
        <v>243</v>
      </c>
      <c r="C228" s="53">
        <v>51</v>
      </c>
      <c r="D228" s="68" t="s">
        <v>330</v>
      </c>
      <c r="E228" s="112">
        <v>0.47299999999999998</v>
      </c>
      <c r="F228" s="112">
        <v>0.53800000000000003</v>
      </c>
      <c r="G228" s="92">
        <f t="shared" si="14"/>
        <v>5.5887000000000048E-2</v>
      </c>
      <c r="H228" s="109">
        <f t="shared" si="15"/>
        <v>0.12505226313642234</v>
      </c>
      <c r="I228" s="92">
        <f t="shared" si="16"/>
        <v>0.18093926313642239</v>
      </c>
      <c r="K228" s="244"/>
      <c r="L228" s="195"/>
    </row>
    <row r="229" spans="1:12" x14ac:dyDescent="0.25">
      <c r="A229" s="136">
        <v>216</v>
      </c>
      <c r="B229" s="58" t="s">
        <v>244</v>
      </c>
      <c r="C229" s="53">
        <v>113.9</v>
      </c>
      <c r="D229" s="68" t="s">
        <v>330</v>
      </c>
      <c r="E229" s="112">
        <v>46.167000000000002</v>
      </c>
      <c r="F229" s="112">
        <v>50.222000000000001</v>
      </c>
      <c r="G229" s="92">
        <f t="shared" si="14"/>
        <v>3.4864889999999997</v>
      </c>
      <c r="H229" s="109">
        <f t="shared" si="15"/>
        <v>0.27928338767134325</v>
      </c>
      <c r="I229" s="92">
        <f t="shared" si="16"/>
        <v>3.7657723876713431</v>
      </c>
      <c r="J229" s="25"/>
      <c r="K229" s="244"/>
      <c r="L229" s="195"/>
    </row>
    <row r="230" spans="1:12" x14ac:dyDescent="0.25">
      <c r="A230" s="136">
        <v>217</v>
      </c>
      <c r="B230" s="58" t="s">
        <v>245</v>
      </c>
      <c r="C230" s="53">
        <v>106.5</v>
      </c>
      <c r="D230" s="68" t="s">
        <v>330</v>
      </c>
      <c r="E230" s="112">
        <v>14.782</v>
      </c>
      <c r="F230" s="112">
        <v>14.782</v>
      </c>
      <c r="G230" s="92">
        <f t="shared" si="14"/>
        <v>0</v>
      </c>
      <c r="H230" s="109">
        <f t="shared" si="15"/>
        <v>0.26113854949076432</v>
      </c>
      <c r="I230" s="92">
        <f t="shared" si="16"/>
        <v>0.26113854949076432</v>
      </c>
      <c r="J230" s="25"/>
      <c r="K230" s="244"/>
      <c r="L230" s="195"/>
    </row>
    <row r="231" spans="1:12" x14ac:dyDescent="0.25">
      <c r="A231" s="136">
        <v>218</v>
      </c>
      <c r="B231" s="58" t="s">
        <v>246</v>
      </c>
      <c r="C231" s="53">
        <v>92.6</v>
      </c>
      <c r="D231" s="68" t="s">
        <v>330</v>
      </c>
      <c r="E231" s="112">
        <v>16.334</v>
      </c>
      <c r="F231" s="112">
        <v>18.262</v>
      </c>
      <c r="G231" s="92">
        <f t="shared" si="14"/>
        <v>1.6576944000000007</v>
      </c>
      <c r="H231" s="109">
        <f t="shared" si="15"/>
        <v>0.22705567777319036</v>
      </c>
      <c r="I231" s="92">
        <f t="shared" si="16"/>
        <v>1.8847500777731909</v>
      </c>
      <c r="J231" s="25"/>
      <c r="K231" s="244"/>
      <c r="L231" s="195"/>
    </row>
    <row r="232" spans="1:12" x14ac:dyDescent="0.25">
      <c r="A232" s="136">
        <v>219</v>
      </c>
      <c r="B232" s="58" t="s">
        <v>247</v>
      </c>
      <c r="C232" s="53">
        <v>81.400000000000006</v>
      </c>
      <c r="D232" s="68" t="s">
        <v>330</v>
      </c>
      <c r="E232" s="112">
        <v>14.875999999999999</v>
      </c>
      <c r="F232" s="112">
        <v>16.571999999999999</v>
      </c>
      <c r="G232" s="92">
        <f t="shared" si="14"/>
        <v>1.4582207999999999</v>
      </c>
      <c r="H232" s="109">
        <f t="shared" si="15"/>
        <v>0.19959321998636823</v>
      </c>
      <c r="I232" s="92">
        <f t="shared" si="16"/>
        <v>1.657814019986368</v>
      </c>
      <c r="J232" s="25"/>
      <c r="K232" s="244"/>
      <c r="L232" s="195"/>
    </row>
    <row r="233" spans="1:12" x14ac:dyDescent="0.25">
      <c r="A233" s="136">
        <v>220</v>
      </c>
      <c r="B233" s="58" t="s">
        <v>248</v>
      </c>
      <c r="C233" s="53">
        <v>52.9</v>
      </c>
      <c r="D233" s="68" t="s">
        <v>330</v>
      </c>
      <c r="E233" s="112">
        <v>10.125</v>
      </c>
      <c r="F233" s="112">
        <v>10.778</v>
      </c>
      <c r="G233" s="92">
        <f t="shared" si="14"/>
        <v>0.56144940000000043</v>
      </c>
      <c r="H233" s="109">
        <f t="shared" si="15"/>
        <v>0.12971107293954395</v>
      </c>
      <c r="I233" s="92">
        <f t="shared" si="16"/>
        <v>0.69116047293954441</v>
      </c>
      <c r="J233" s="25"/>
      <c r="K233" s="244"/>
      <c r="L233" s="195"/>
    </row>
    <row r="234" spans="1:12" x14ac:dyDescent="0.25">
      <c r="A234" s="136">
        <v>221</v>
      </c>
      <c r="B234" s="58" t="s">
        <v>249</v>
      </c>
      <c r="C234" s="53">
        <v>51.4</v>
      </c>
      <c r="D234" s="68" t="s">
        <v>330</v>
      </c>
      <c r="E234" s="112">
        <v>15.506</v>
      </c>
      <c r="F234" s="112">
        <v>16.916</v>
      </c>
      <c r="G234" s="92">
        <f t="shared" si="14"/>
        <v>1.2123180000000002</v>
      </c>
      <c r="H234" s="109">
        <f t="shared" si="15"/>
        <v>0.12603306520023741</v>
      </c>
      <c r="I234" s="92">
        <f t="shared" si="16"/>
        <v>1.3383510652002377</v>
      </c>
      <c r="J234" s="25"/>
      <c r="K234" s="244"/>
      <c r="L234" s="195"/>
    </row>
    <row r="235" spans="1:12" x14ac:dyDescent="0.25">
      <c r="A235" s="136">
        <v>222</v>
      </c>
      <c r="B235" s="58" t="s">
        <v>250</v>
      </c>
      <c r="C235" s="53">
        <v>115</v>
      </c>
      <c r="D235" s="68" t="s">
        <v>330</v>
      </c>
      <c r="E235" s="112">
        <v>8.0039999999999996</v>
      </c>
      <c r="F235" s="112">
        <v>8.0370000000000008</v>
      </c>
      <c r="G235" s="92">
        <f t="shared" si="14"/>
        <v>2.8373400000001076E-2</v>
      </c>
      <c r="H235" s="109">
        <f t="shared" si="15"/>
        <v>0.28198059334683473</v>
      </c>
      <c r="I235" s="92">
        <f t="shared" si="16"/>
        <v>0.31035399334683578</v>
      </c>
      <c r="J235" s="202"/>
      <c r="K235" s="244"/>
      <c r="L235" s="195"/>
    </row>
    <row r="236" spans="1:12" x14ac:dyDescent="0.25">
      <c r="A236" s="136">
        <v>223</v>
      </c>
      <c r="B236" s="58" t="s">
        <v>251</v>
      </c>
      <c r="C236" s="53">
        <v>106.7</v>
      </c>
      <c r="D236" s="68" t="s">
        <v>330</v>
      </c>
      <c r="E236" s="112">
        <v>18.245000000000001</v>
      </c>
      <c r="F236" s="112">
        <v>19.207000000000001</v>
      </c>
      <c r="G236" s="92">
        <f t="shared" si="14"/>
        <v>0.82712759999999974</v>
      </c>
      <c r="H236" s="109">
        <f t="shared" si="15"/>
        <v>0.26162895052267188</v>
      </c>
      <c r="I236" s="92">
        <f t="shared" si="16"/>
        <v>1.0887565505226715</v>
      </c>
      <c r="J236" s="202"/>
      <c r="K236" s="203"/>
      <c r="L236" s="195"/>
    </row>
    <row r="237" spans="1:12" x14ac:dyDescent="0.25">
      <c r="A237" s="136">
        <v>224</v>
      </c>
      <c r="B237" s="58" t="s">
        <v>252</v>
      </c>
      <c r="C237" s="53">
        <v>92.4</v>
      </c>
      <c r="D237" s="68" t="s">
        <v>330</v>
      </c>
      <c r="E237" s="112">
        <v>9.9030000000000005</v>
      </c>
      <c r="F237" s="112">
        <v>12.439</v>
      </c>
      <c r="G237" s="92">
        <f t="shared" si="14"/>
        <v>2.1804527999999999</v>
      </c>
      <c r="H237" s="109">
        <f t="shared" si="15"/>
        <v>0.22656527674128285</v>
      </c>
      <c r="I237" s="92">
        <f t="shared" si="16"/>
        <v>2.4070180767412825</v>
      </c>
      <c r="J237" s="202"/>
      <c r="K237" s="203"/>
      <c r="L237" s="195"/>
    </row>
    <row r="238" spans="1:12" x14ac:dyDescent="0.25">
      <c r="A238" s="136">
        <v>225</v>
      </c>
      <c r="B238" s="58" t="s">
        <v>253</v>
      </c>
      <c r="C238" s="53">
        <v>81.2</v>
      </c>
      <c r="D238" s="68" t="s">
        <v>330</v>
      </c>
      <c r="E238" s="112">
        <v>14.343</v>
      </c>
      <c r="F238" s="112">
        <v>15.496</v>
      </c>
      <c r="G238" s="92">
        <f t="shared" si="14"/>
        <v>0.99134940000000038</v>
      </c>
      <c r="H238" s="109">
        <f t="shared" si="15"/>
        <v>0.19910281895446069</v>
      </c>
      <c r="I238" s="92">
        <f t="shared" si="16"/>
        <v>1.1904522189544611</v>
      </c>
      <c r="J238" s="202"/>
      <c r="K238" s="203"/>
      <c r="L238" s="195"/>
    </row>
    <row r="239" spans="1:12" x14ac:dyDescent="0.25">
      <c r="A239" s="136">
        <v>226</v>
      </c>
      <c r="B239" s="58" t="s">
        <v>254</v>
      </c>
      <c r="C239" s="53">
        <v>52.7</v>
      </c>
      <c r="D239" s="68" t="s">
        <v>330</v>
      </c>
      <c r="E239" s="112">
        <v>6.2640000000000002</v>
      </c>
      <c r="F239" s="112">
        <v>6.8520000000000003</v>
      </c>
      <c r="G239" s="92">
        <f t="shared" si="14"/>
        <v>0.50556240000000008</v>
      </c>
      <c r="H239" s="109">
        <f t="shared" si="15"/>
        <v>0.12922067190763645</v>
      </c>
      <c r="I239" s="92">
        <f t="shared" si="16"/>
        <v>0.6347830719076365</v>
      </c>
      <c r="J239" s="202"/>
      <c r="K239" s="244"/>
      <c r="L239" s="195"/>
    </row>
    <row r="240" spans="1:12" x14ac:dyDescent="0.25">
      <c r="A240" s="136">
        <v>227</v>
      </c>
      <c r="B240" s="58" t="s">
        <v>255</v>
      </c>
      <c r="C240" s="53">
        <v>51.5</v>
      </c>
      <c r="D240" s="68" t="s">
        <v>330</v>
      </c>
      <c r="E240" s="112">
        <v>9.6690000000000005</v>
      </c>
      <c r="F240" s="112">
        <v>9.6690000000000005</v>
      </c>
      <c r="G240" s="92">
        <f t="shared" si="14"/>
        <v>0</v>
      </c>
      <c r="H240" s="109">
        <f t="shared" si="15"/>
        <v>0.12627826571619119</v>
      </c>
      <c r="I240" s="92">
        <f t="shared" si="16"/>
        <v>0.12627826571619119</v>
      </c>
      <c r="J240" s="202"/>
      <c r="K240" s="244"/>
      <c r="L240" s="195"/>
    </row>
    <row r="241" spans="1:12" x14ac:dyDescent="0.25">
      <c r="A241" s="136">
        <v>228</v>
      </c>
      <c r="B241" s="58" t="s">
        <v>256</v>
      </c>
      <c r="C241" s="53">
        <v>113.5</v>
      </c>
      <c r="D241" s="68" t="s">
        <v>330</v>
      </c>
      <c r="E241" s="112">
        <v>41.796999999999997</v>
      </c>
      <c r="F241" s="112">
        <v>43.905999999999999</v>
      </c>
      <c r="G241" s="92">
        <f t="shared" si="14"/>
        <v>1.8133182000000014</v>
      </c>
      <c r="H241" s="109">
        <f t="shared" si="15"/>
        <v>0.27830258560752819</v>
      </c>
      <c r="I241" s="92">
        <f t="shared" si="16"/>
        <v>2.0916207856075295</v>
      </c>
      <c r="J241" s="202"/>
      <c r="K241" s="244"/>
      <c r="L241" s="195"/>
    </row>
    <row r="242" spans="1:12" x14ac:dyDescent="0.25">
      <c r="A242" s="136">
        <v>229</v>
      </c>
      <c r="B242" s="58" t="s">
        <v>257</v>
      </c>
      <c r="C242" s="53">
        <v>107.4</v>
      </c>
      <c r="D242" s="68" t="s">
        <v>330</v>
      </c>
      <c r="E242" s="112">
        <v>20.466999999999999</v>
      </c>
      <c r="F242" s="112">
        <v>22.044</v>
      </c>
      <c r="G242" s="92">
        <f t="shared" si="14"/>
        <v>1.3559046000000015</v>
      </c>
      <c r="H242" s="109">
        <f t="shared" si="15"/>
        <v>0.26334535413434823</v>
      </c>
      <c r="I242" s="92">
        <f t="shared" si="16"/>
        <v>1.6192499541343497</v>
      </c>
      <c r="J242" s="202"/>
      <c r="K242" s="244"/>
      <c r="L242" s="195"/>
    </row>
    <row r="243" spans="1:12" x14ac:dyDescent="0.25">
      <c r="A243" s="136">
        <v>230</v>
      </c>
      <c r="B243" s="58" t="s">
        <v>258</v>
      </c>
      <c r="C243" s="53">
        <v>93</v>
      </c>
      <c r="D243" s="68" t="s">
        <v>330</v>
      </c>
      <c r="E243" s="112">
        <v>17.555</v>
      </c>
      <c r="F243" s="112">
        <v>18.045000000000002</v>
      </c>
      <c r="G243" s="92">
        <f t="shared" si="14"/>
        <v>0.42130200000000173</v>
      </c>
      <c r="H243" s="109">
        <f t="shared" si="15"/>
        <v>0.22803647983700545</v>
      </c>
      <c r="I243" s="92">
        <f t="shared" si="16"/>
        <v>0.64933847983700721</v>
      </c>
      <c r="J243" s="25"/>
      <c r="K243" s="244"/>
      <c r="L243" s="195"/>
    </row>
    <row r="244" spans="1:12" x14ac:dyDescent="0.25">
      <c r="A244" s="136">
        <v>231</v>
      </c>
      <c r="B244" s="58" t="s">
        <v>259</v>
      </c>
      <c r="C244" s="53">
        <v>80.900000000000006</v>
      </c>
      <c r="D244" s="68" t="s">
        <v>330</v>
      </c>
      <c r="E244" s="112">
        <v>24.747</v>
      </c>
      <c r="F244" s="112">
        <v>26.402999999999999</v>
      </c>
      <c r="G244" s="92">
        <f t="shared" si="14"/>
        <v>1.423828799999999</v>
      </c>
      <c r="H244" s="109">
        <f t="shared" si="15"/>
        <v>0.19836721740659938</v>
      </c>
      <c r="I244" s="92">
        <f t="shared" si="16"/>
        <v>1.6221960174065984</v>
      </c>
      <c r="J244" s="25"/>
      <c r="K244" s="244"/>
      <c r="L244" s="195"/>
    </row>
    <row r="245" spans="1:12" x14ac:dyDescent="0.25">
      <c r="A245" s="136">
        <v>232</v>
      </c>
      <c r="B245" s="58" t="s">
        <v>260</v>
      </c>
      <c r="C245" s="53">
        <v>52.5</v>
      </c>
      <c r="D245" s="68" t="s">
        <v>330</v>
      </c>
      <c r="E245" s="112">
        <v>16.581</v>
      </c>
      <c r="F245" s="112">
        <v>18.004000000000001</v>
      </c>
      <c r="G245" s="92">
        <f t="shared" si="14"/>
        <v>1.2234954000000016</v>
      </c>
      <c r="H245" s="109">
        <f t="shared" si="15"/>
        <v>0.12873027087572889</v>
      </c>
      <c r="I245" s="92">
        <f t="shared" si="16"/>
        <v>1.3522256708757305</v>
      </c>
      <c r="J245" s="25"/>
      <c r="K245" s="244"/>
      <c r="L245" s="195"/>
    </row>
    <row r="246" spans="1:12" x14ac:dyDescent="0.25">
      <c r="A246" s="136">
        <v>233</v>
      </c>
      <c r="B246" s="58" t="s">
        <v>261</v>
      </c>
      <c r="C246" s="53">
        <v>50.7</v>
      </c>
      <c r="D246" s="68" t="s">
        <v>330</v>
      </c>
      <c r="E246" s="112">
        <v>13.635</v>
      </c>
      <c r="F246" s="112">
        <v>14.826000000000001</v>
      </c>
      <c r="G246" s="92">
        <f t="shared" si="14"/>
        <v>1.0240218000000005</v>
      </c>
      <c r="H246" s="109">
        <f t="shared" si="15"/>
        <v>0.12431666158856104</v>
      </c>
      <c r="I246" s="92">
        <f t="shared" si="16"/>
        <v>1.1483384615885617</v>
      </c>
      <c r="J246" s="25"/>
      <c r="K246" s="244"/>
      <c r="L246" s="195"/>
    </row>
    <row r="247" spans="1:12" x14ac:dyDescent="0.25">
      <c r="A247" s="136">
        <v>234</v>
      </c>
      <c r="B247" s="58" t="s">
        <v>262</v>
      </c>
      <c r="C247" s="53">
        <v>113.8</v>
      </c>
      <c r="D247" s="68" t="s">
        <v>330</v>
      </c>
      <c r="E247" s="112">
        <v>22.87</v>
      </c>
      <c r="F247" s="112">
        <v>25.952999999999999</v>
      </c>
      <c r="G247" s="92">
        <f t="shared" si="14"/>
        <v>2.6507633999999984</v>
      </c>
      <c r="H247" s="109">
        <f t="shared" si="15"/>
        <v>0.27903818715538947</v>
      </c>
      <c r="I247" s="92">
        <f t="shared" si="16"/>
        <v>2.9298015871553877</v>
      </c>
      <c r="J247" s="25"/>
      <c r="K247" s="244"/>
      <c r="L247" s="195"/>
    </row>
    <row r="248" spans="1:12" x14ac:dyDescent="0.25">
      <c r="A248" s="136">
        <v>235</v>
      </c>
      <c r="B248" s="58" t="s">
        <v>263</v>
      </c>
      <c r="C248" s="53">
        <v>106.4</v>
      </c>
      <c r="D248" s="68" t="s">
        <v>330</v>
      </c>
      <c r="E248" s="112">
        <v>16.215</v>
      </c>
      <c r="F248" s="112">
        <v>17.954000000000001</v>
      </c>
      <c r="G248" s="92">
        <f t="shared" si="14"/>
        <v>1.4951922000000006</v>
      </c>
      <c r="H248" s="109">
        <f t="shared" si="15"/>
        <v>0.26089334897481053</v>
      </c>
      <c r="I248" s="92">
        <f t="shared" si="16"/>
        <v>1.7560855489748111</v>
      </c>
      <c r="J248" s="25"/>
      <c r="K248" s="244"/>
      <c r="L248" s="195"/>
    </row>
    <row r="249" spans="1:12" x14ac:dyDescent="0.25">
      <c r="A249" s="136">
        <v>236</v>
      </c>
      <c r="B249" s="58" t="s">
        <v>264</v>
      </c>
      <c r="C249" s="53">
        <v>93.5</v>
      </c>
      <c r="D249" s="68" t="s">
        <v>330</v>
      </c>
      <c r="E249" s="112">
        <v>17.187000000000001</v>
      </c>
      <c r="F249" s="112">
        <v>18.838999999999999</v>
      </c>
      <c r="G249" s="92">
        <f t="shared" si="14"/>
        <v>1.4203895999999978</v>
      </c>
      <c r="H249" s="109">
        <f t="shared" si="15"/>
        <v>0.2292624824167743</v>
      </c>
      <c r="I249" s="92">
        <f t="shared" si="16"/>
        <v>1.6496520824167722</v>
      </c>
      <c r="J249" s="25"/>
      <c r="K249" s="244"/>
      <c r="L249" s="195"/>
    </row>
    <row r="250" spans="1:12" x14ac:dyDescent="0.25">
      <c r="A250" s="136">
        <v>237</v>
      </c>
      <c r="B250" s="58" t="s">
        <v>265</v>
      </c>
      <c r="C250" s="53">
        <v>80.3</v>
      </c>
      <c r="D250" s="68" t="s">
        <v>330</v>
      </c>
      <c r="E250" s="112">
        <v>6.3220000000000001</v>
      </c>
      <c r="F250" s="112">
        <v>7.2770000000000001</v>
      </c>
      <c r="G250" s="92">
        <f t="shared" si="14"/>
        <v>0.82110900000000009</v>
      </c>
      <c r="H250" s="109">
        <f t="shared" si="15"/>
        <v>0.19689601431087675</v>
      </c>
      <c r="I250" s="92">
        <f t="shared" si="16"/>
        <v>1.0180050143108768</v>
      </c>
      <c r="J250" s="25"/>
      <c r="K250" s="244"/>
      <c r="L250" s="195"/>
    </row>
    <row r="251" spans="1:12" x14ac:dyDescent="0.25">
      <c r="A251" s="136">
        <v>238</v>
      </c>
      <c r="B251" s="58" t="s">
        <v>266</v>
      </c>
      <c r="C251" s="53">
        <v>52.4</v>
      </c>
      <c r="D251" s="68" t="s">
        <v>330</v>
      </c>
      <c r="E251" s="112">
        <v>7.3940000000000001</v>
      </c>
      <c r="F251" s="112">
        <v>8.6639999999999997</v>
      </c>
      <c r="G251" s="92">
        <f t="shared" si="14"/>
        <v>1.0919459999999996</v>
      </c>
      <c r="H251" s="109">
        <f t="shared" si="15"/>
        <v>0.12848507035977511</v>
      </c>
      <c r="I251" s="92">
        <f t="shared" si="16"/>
        <v>1.2204310703597747</v>
      </c>
      <c r="J251" s="25"/>
      <c r="K251" s="244"/>
      <c r="L251" s="195"/>
    </row>
    <row r="252" spans="1:12" x14ac:dyDescent="0.25">
      <c r="A252" s="136">
        <v>239</v>
      </c>
      <c r="B252" s="58" t="s">
        <v>267</v>
      </c>
      <c r="C252" s="53">
        <v>50.9</v>
      </c>
      <c r="D252" s="68" t="s">
        <v>330</v>
      </c>
      <c r="E252" s="112">
        <v>14.494</v>
      </c>
      <c r="F252" s="112">
        <v>16.065999999999999</v>
      </c>
      <c r="G252" s="92">
        <f t="shared" si="14"/>
        <v>1.3516055999999994</v>
      </c>
      <c r="H252" s="109">
        <f t="shared" si="15"/>
        <v>0.12480706262046858</v>
      </c>
      <c r="I252" s="92">
        <f t="shared" si="16"/>
        <v>1.4764126626204679</v>
      </c>
      <c r="J252" s="25"/>
      <c r="K252" s="244"/>
      <c r="L252" s="195"/>
    </row>
    <row r="253" spans="1:12" x14ac:dyDescent="0.25">
      <c r="A253" s="136">
        <v>240</v>
      </c>
      <c r="B253" s="58" t="s">
        <v>268</v>
      </c>
      <c r="C253" s="53">
        <v>114.5</v>
      </c>
      <c r="D253" s="68" t="s">
        <v>330</v>
      </c>
      <c r="E253" s="112">
        <v>38.6</v>
      </c>
      <c r="F253" s="112">
        <v>41.283000000000001</v>
      </c>
      <c r="G253" s="92">
        <f t="shared" si="14"/>
        <v>2.3068434</v>
      </c>
      <c r="H253" s="109">
        <f t="shared" si="15"/>
        <v>0.28075459076706588</v>
      </c>
      <c r="I253" s="92">
        <f t="shared" si="16"/>
        <v>2.5875979907670659</v>
      </c>
      <c r="J253" s="202"/>
      <c r="K253" s="244"/>
      <c r="L253" s="195"/>
    </row>
    <row r="254" spans="1:12" x14ac:dyDescent="0.25">
      <c r="A254" s="136">
        <v>241</v>
      </c>
      <c r="B254" s="58" t="s">
        <v>269</v>
      </c>
      <c r="C254" s="53">
        <v>106.5</v>
      </c>
      <c r="D254" s="68" t="s">
        <v>330</v>
      </c>
      <c r="E254" s="112">
        <v>11.132</v>
      </c>
      <c r="F254" s="112">
        <v>12.471</v>
      </c>
      <c r="G254" s="92">
        <f>(F254-E254)*0.8598</f>
        <v>1.1512722000000004</v>
      </c>
      <c r="H254" s="109">
        <f t="shared" si="15"/>
        <v>0.26113854949076432</v>
      </c>
      <c r="I254" s="92">
        <f t="shared" si="16"/>
        <v>1.4124107494907647</v>
      </c>
      <c r="J254" s="202"/>
      <c r="K254" s="244"/>
      <c r="L254" s="195"/>
    </row>
    <row r="255" spans="1:12" x14ac:dyDescent="0.25">
      <c r="A255" s="136">
        <v>242</v>
      </c>
      <c r="B255" s="58" t="s">
        <v>270</v>
      </c>
      <c r="C255" s="53">
        <v>93.5</v>
      </c>
      <c r="D255" s="68" t="s">
        <v>330</v>
      </c>
      <c r="E255" s="112">
        <v>21.100999999999999</v>
      </c>
      <c r="F255" s="112">
        <v>23.042000000000002</v>
      </c>
      <c r="G255" s="92">
        <f>(F255-E255)*0.8598</f>
        <v>1.6688718000000022</v>
      </c>
      <c r="H255" s="109">
        <f t="shared" si="15"/>
        <v>0.2292624824167743</v>
      </c>
      <c r="I255" s="92">
        <f t="shared" si="16"/>
        <v>1.8981342824167766</v>
      </c>
      <c r="J255" s="202"/>
      <c r="K255" s="244"/>
      <c r="L255" s="195"/>
    </row>
    <row r="256" spans="1:12" x14ac:dyDescent="0.25">
      <c r="A256" s="136">
        <v>243</v>
      </c>
      <c r="B256" s="58" t="s">
        <v>271</v>
      </c>
      <c r="C256" s="53">
        <v>80.5</v>
      </c>
      <c r="D256" s="68" t="s">
        <v>330</v>
      </c>
      <c r="E256" s="112">
        <v>7.532</v>
      </c>
      <c r="F256" s="112">
        <v>7.6950000000000003</v>
      </c>
      <c r="G256" s="92">
        <f t="shared" si="14"/>
        <v>0.14014740000000023</v>
      </c>
      <c r="H256" s="109">
        <f t="shared" si="15"/>
        <v>0.19738641534278428</v>
      </c>
      <c r="I256" s="92">
        <f t="shared" si="16"/>
        <v>0.33753381534278448</v>
      </c>
      <c r="J256" s="202"/>
      <c r="K256" s="244"/>
      <c r="L256" s="195"/>
    </row>
    <row r="257" spans="1:12" x14ac:dyDescent="0.25">
      <c r="A257" s="136">
        <v>244</v>
      </c>
      <c r="B257" s="58" t="s">
        <v>272</v>
      </c>
      <c r="C257" s="53">
        <v>52.7</v>
      </c>
      <c r="D257" s="68" t="s">
        <v>330</v>
      </c>
      <c r="E257" s="112">
        <v>8.6199999999999992</v>
      </c>
      <c r="F257" s="112">
        <v>9.0869999999999997</v>
      </c>
      <c r="G257" s="92">
        <f t="shared" si="14"/>
        <v>0.40152660000000046</v>
      </c>
      <c r="H257" s="109">
        <f t="shared" si="15"/>
        <v>0.12922067190763645</v>
      </c>
      <c r="I257" s="92">
        <f t="shared" si="16"/>
        <v>0.53074727190763693</v>
      </c>
      <c r="J257" s="202"/>
      <c r="K257" s="244"/>
      <c r="L257" s="195"/>
    </row>
    <row r="258" spans="1:12" x14ac:dyDescent="0.25">
      <c r="A258" s="136">
        <v>245</v>
      </c>
      <c r="B258" s="58" t="s">
        <v>273</v>
      </c>
      <c r="C258" s="53">
        <v>50.3</v>
      </c>
      <c r="D258" s="68" t="s">
        <v>330</v>
      </c>
      <c r="E258" s="112">
        <v>8.4640000000000004</v>
      </c>
      <c r="F258" s="112">
        <v>8.4640000000000004</v>
      </c>
      <c r="G258" s="92">
        <f t="shared" si="14"/>
        <v>0</v>
      </c>
      <c r="H258" s="109">
        <f t="shared" si="15"/>
        <v>0.12333585952474596</v>
      </c>
      <c r="I258" s="92">
        <f t="shared" si="16"/>
        <v>0.12333585952474596</v>
      </c>
      <c r="J258" s="202"/>
      <c r="K258" s="244"/>
      <c r="L258" s="195"/>
    </row>
    <row r="259" spans="1:12" x14ac:dyDescent="0.25">
      <c r="A259" s="136">
        <v>246</v>
      </c>
      <c r="B259" s="58" t="s">
        <v>274</v>
      </c>
      <c r="C259" s="53">
        <v>113.9</v>
      </c>
      <c r="D259" s="68" t="s">
        <v>330</v>
      </c>
      <c r="E259" s="112">
        <v>28.079000000000001</v>
      </c>
      <c r="F259" s="112">
        <v>30.54</v>
      </c>
      <c r="G259" s="92">
        <f t="shared" si="14"/>
        <v>2.1159677999999986</v>
      </c>
      <c r="H259" s="109">
        <f t="shared" si="15"/>
        <v>0.27928338767134325</v>
      </c>
      <c r="I259" s="92">
        <f t="shared" si="16"/>
        <v>2.395251187671342</v>
      </c>
      <c r="J259" s="202"/>
      <c r="K259" s="244"/>
      <c r="L259" s="195"/>
    </row>
    <row r="260" spans="1:12" x14ac:dyDescent="0.25">
      <c r="A260" s="136">
        <v>247</v>
      </c>
      <c r="B260" s="58" t="s">
        <v>275</v>
      </c>
      <c r="C260" s="53">
        <v>106.3</v>
      </c>
      <c r="D260" s="68" t="s">
        <v>330</v>
      </c>
      <c r="E260" s="112">
        <v>18.327000000000002</v>
      </c>
      <c r="F260" s="112">
        <v>19.774999999999999</v>
      </c>
      <c r="G260" s="92">
        <f t="shared" si="14"/>
        <v>1.2449903999999974</v>
      </c>
      <c r="H260" s="109">
        <f t="shared" si="15"/>
        <v>0.26064814845885675</v>
      </c>
      <c r="I260" s="92">
        <f t="shared" si="16"/>
        <v>1.5056385484588541</v>
      </c>
      <c r="J260" s="25"/>
      <c r="K260" s="244"/>
      <c r="L260" s="195"/>
    </row>
    <row r="261" spans="1:12" x14ac:dyDescent="0.25">
      <c r="A261" s="136">
        <v>248</v>
      </c>
      <c r="B261" s="58" t="s">
        <v>276</v>
      </c>
      <c r="C261" s="53">
        <v>92.5</v>
      </c>
      <c r="D261" s="68" t="s">
        <v>330</v>
      </c>
      <c r="E261" s="112">
        <v>20.084</v>
      </c>
      <c r="F261" s="112">
        <v>21.117999999999999</v>
      </c>
      <c r="G261" s="92">
        <f t="shared" si="14"/>
        <v>0.88903319999999908</v>
      </c>
      <c r="H261" s="109">
        <f t="shared" si="15"/>
        <v>0.2268104772572366</v>
      </c>
      <c r="I261" s="92">
        <f t="shared" si="16"/>
        <v>1.1158436772572358</v>
      </c>
      <c r="J261" s="25"/>
      <c r="K261" s="244"/>
      <c r="L261" s="195"/>
    </row>
    <row r="262" spans="1:12" x14ac:dyDescent="0.25">
      <c r="A262" s="136">
        <v>249</v>
      </c>
      <c r="B262" s="58" t="s">
        <v>277</v>
      </c>
      <c r="C262" s="53">
        <v>85.1</v>
      </c>
      <c r="D262" s="68" t="s">
        <v>330</v>
      </c>
      <c r="E262" s="112">
        <v>12.372</v>
      </c>
      <c r="F262" s="112">
        <v>13.398999999999999</v>
      </c>
      <c r="G262" s="92">
        <f t="shared" si="14"/>
        <v>0.88301459999999932</v>
      </c>
      <c r="H262" s="109">
        <f t="shared" si="15"/>
        <v>0.20866563907665767</v>
      </c>
      <c r="I262" s="92">
        <f t="shared" si="16"/>
        <v>1.0916802390766569</v>
      </c>
      <c r="J262" s="25"/>
      <c r="K262" s="244"/>
      <c r="L262" s="195"/>
    </row>
    <row r="263" spans="1:12" x14ac:dyDescent="0.25">
      <c r="A263" s="136">
        <v>250</v>
      </c>
      <c r="B263" s="58" t="s">
        <v>278</v>
      </c>
      <c r="C263" s="53">
        <v>52.4</v>
      </c>
      <c r="D263" s="68" t="s">
        <v>330</v>
      </c>
      <c r="E263" s="112">
        <v>15.195</v>
      </c>
      <c r="F263" s="112">
        <v>17.321000000000002</v>
      </c>
      <c r="G263" s="92">
        <f t="shared" si="14"/>
        <v>1.8279348000000011</v>
      </c>
      <c r="H263" s="109">
        <f t="shared" si="15"/>
        <v>0.12848507035977511</v>
      </c>
      <c r="I263" s="92">
        <f t="shared" si="16"/>
        <v>1.9564198703597762</v>
      </c>
      <c r="J263" s="25"/>
      <c r="K263" s="244"/>
      <c r="L263" s="195"/>
    </row>
    <row r="264" spans="1:12" x14ac:dyDescent="0.25">
      <c r="A264" s="136">
        <v>251</v>
      </c>
      <c r="B264" s="58" t="s">
        <v>279</v>
      </c>
      <c r="C264" s="53">
        <v>50.9</v>
      </c>
      <c r="D264" s="68" t="s">
        <v>330</v>
      </c>
      <c r="E264" s="112">
        <v>17.131</v>
      </c>
      <c r="F264" s="112">
        <v>18.763999999999999</v>
      </c>
      <c r="G264" s="92">
        <f t="shared" si="14"/>
        <v>1.4040533999999993</v>
      </c>
      <c r="H264" s="109">
        <f t="shared" si="15"/>
        <v>0.12480706262046858</v>
      </c>
      <c r="I264" s="92">
        <f t="shared" si="16"/>
        <v>1.5288604626204678</v>
      </c>
      <c r="J264" s="25"/>
      <c r="K264" s="244"/>
      <c r="L264" s="195"/>
    </row>
    <row r="265" spans="1:12" x14ac:dyDescent="0.25">
      <c r="A265" s="136">
        <v>252</v>
      </c>
      <c r="B265" s="58" t="s">
        <v>280</v>
      </c>
      <c r="C265" s="53">
        <v>113.9</v>
      </c>
      <c r="D265" s="68" t="s">
        <v>330</v>
      </c>
      <c r="E265" s="112">
        <v>28.408000000000001</v>
      </c>
      <c r="F265" s="112">
        <v>30.456</v>
      </c>
      <c r="G265" s="92">
        <f t="shared" si="14"/>
        <v>1.7608703999999986</v>
      </c>
      <c r="H265" s="109">
        <f t="shared" si="15"/>
        <v>0.27928338767134325</v>
      </c>
      <c r="I265" s="92">
        <f t="shared" si="16"/>
        <v>2.040153787671342</v>
      </c>
      <c r="J265" s="25"/>
      <c r="K265" s="244"/>
      <c r="L265" s="195"/>
    </row>
    <row r="266" spans="1:12" x14ac:dyDescent="0.25">
      <c r="A266" s="136">
        <v>253</v>
      </c>
      <c r="B266" s="58" t="s">
        <v>281</v>
      </c>
      <c r="C266" s="53">
        <v>106.8</v>
      </c>
      <c r="D266" s="68" t="s">
        <v>330</v>
      </c>
      <c r="E266" s="112">
        <v>6.1840000000000002</v>
      </c>
      <c r="F266" s="112">
        <v>6.1840000000000002</v>
      </c>
      <c r="G266" s="92">
        <f t="shared" si="14"/>
        <v>0</v>
      </c>
      <c r="H266" s="109">
        <f t="shared" si="15"/>
        <v>0.2618741510386256</v>
      </c>
      <c r="I266" s="92">
        <f t="shared" si="16"/>
        <v>0.2618741510386256</v>
      </c>
      <c r="J266" s="25"/>
      <c r="K266" s="244"/>
      <c r="L266" s="195"/>
    </row>
    <row r="267" spans="1:12" x14ac:dyDescent="0.25">
      <c r="A267" s="136">
        <v>254</v>
      </c>
      <c r="B267" s="58" t="s">
        <v>282</v>
      </c>
      <c r="C267" s="53">
        <v>92.5</v>
      </c>
      <c r="D267" s="68" t="s">
        <v>330</v>
      </c>
      <c r="E267" s="112">
        <v>11.696</v>
      </c>
      <c r="F267" s="112">
        <v>11.741</v>
      </c>
      <c r="G267" s="92">
        <f t="shared" si="14"/>
        <v>3.8690999999999941E-2</v>
      </c>
      <c r="H267" s="109">
        <f t="shared" si="15"/>
        <v>0.2268104772572366</v>
      </c>
      <c r="I267" s="92">
        <f t="shared" si="16"/>
        <v>0.26550147725723655</v>
      </c>
      <c r="J267" s="25"/>
      <c r="K267" s="244"/>
      <c r="L267" s="195"/>
    </row>
    <row r="268" spans="1:12" x14ac:dyDescent="0.25">
      <c r="A268" s="136">
        <v>255</v>
      </c>
      <c r="B268" s="58" t="s">
        <v>283</v>
      </c>
      <c r="C268" s="53">
        <v>81</v>
      </c>
      <c r="D268" s="68" t="s">
        <v>330</v>
      </c>
      <c r="E268" s="112">
        <v>13.055999999999999</v>
      </c>
      <c r="F268" s="112">
        <v>13.888999999999999</v>
      </c>
      <c r="G268" s="92">
        <f t="shared" si="14"/>
        <v>0.71621340000000011</v>
      </c>
      <c r="H268" s="109">
        <f t="shared" si="15"/>
        <v>0.19861241792255313</v>
      </c>
      <c r="I268" s="92">
        <f t="shared" si="16"/>
        <v>0.91482581792255324</v>
      </c>
      <c r="J268" s="25"/>
      <c r="K268" s="244"/>
      <c r="L268" s="195"/>
    </row>
    <row r="269" spans="1:12" x14ac:dyDescent="0.25">
      <c r="A269" s="136">
        <v>256</v>
      </c>
      <c r="B269" s="58" t="s">
        <v>284</v>
      </c>
      <c r="C269" s="53">
        <v>52.2</v>
      </c>
      <c r="D269" s="68" t="s">
        <v>330</v>
      </c>
      <c r="E269" s="112">
        <v>9.1170000000000009</v>
      </c>
      <c r="F269" s="112">
        <v>9.8000000000000007</v>
      </c>
      <c r="G269" s="92">
        <f t="shared" si="14"/>
        <v>0.58724339999999986</v>
      </c>
      <c r="H269" s="109">
        <f t="shared" si="15"/>
        <v>0.1279946693278676</v>
      </c>
      <c r="I269" s="92">
        <f t="shared" si="16"/>
        <v>0.71523806932786749</v>
      </c>
      <c r="J269" s="25"/>
      <c r="K269" s="244"/>
      <c r="L269" s="195"/>
    </row>
    <row r="270" spans="1:12" x14ac:dyDescent="0.25">
      <c r="A270" s="136">
        <v>257</v>
      </c>
      <c r="B270" s="58" t="s">
        <v>285</v>
      </c>
      <c r="C270" s="53">
        <v>50.7</v>
      </c>
      <c r="D270" s="68" t="s">
        <v>330</v>
      </c>
      <c r="E270" s="112">
        <v>9.8049999999999997</v>
      </c>
      <c r="F270" s="112">
        <v>10.891</v>
      </c>
      <c r="G270" s="92">
        <f t="shared" si="14"/>
        <v>0.93374280000000032</v>
      </c>
      <c r="H270" s="109">
        <f t="shared" si="15"/>
        <v>0.12431666158856104</v>
      </c>
      <c r="I270" s="92">
        <f t="shared" si="16"/>
        <v>1.0580594615885615</v>
      </c>
      <c r="J270" s="25"/>
      <c r="K270" s="244"/>
      <c r="L270" s="195"/>
    </row>
    <row r="271" spans="1:12" x14ac:dyDescent="0.25">
      <c r="A271" s="136">
        <v>258</v>
      </c>
      <c r="B271" s="58" t="s">
        <v>286</v>
      </c>
      <c r="C271" s="53">
        <v>113.9</v>
      </c>
      <c r="D271" s="68" t="s">
        <v>330</v>
      </c>
      <c r="E271" s="112">
        <v>26.097999999999999</v>
      </c>
      <c r="F271" s="112">
        <v>27.812000000000001</v>
      </c>
      <c r="G271" s="92">
        <f t="shared" si="14"/>
        <v>1.4736972000000019</v>
      </c>
      <c r="H271" s="109">
        <f t="shared" si="15"/>
        <v>0.27928338767134325</v>
      </c>
      <c r="I271" s="92">
        <f t="shared" si="16"/>
        <v>1.7529805876713451</v>
      </c>
      <c r="J271" s="25"/>
      <c r="K271" s="244"/>
      <c r="L271" s="195"/>
    </row>
    <row r="272" spans="1:12" x14ac:dyDescent="0.25">
      <c r="A272" s="136">
        <v>259</v>
      </c>
      <c r="B272" s="58" t="s">
        <v>287</v>
      </c>
      <c r="C272" s="53">
        <v>106.9</v>
      </c>
      <c r="D272" s="68" t="s">
        <v>330</v>
      </c>
      <c r="E272" s="112">
        <v>10.906000000000001</v>
      </c>
      <c r="F272" s="112">
        <v>10.967000000000001</v>
      </c>
      <c r="G272" s="92">
        <f t="shared" si="14"/>
        <v>5.2447799999999954E-2</v>
      </c>
      <c r="H272" s="109">
        <f t="shared" si="15"/>
        <v>0.26211935155457938</v>
      </c>
      <c r="I272" s="92">
        <f t="shared" si="16"/>
        <v>0.31456715155457932</v>
      </c>
      <c r="J272" s="25"/>
      <c r="K272" s="244"/>
      <c r="L272" s="195"/>
    </row>
    <row r="273" spans="1:12" x14ac:dyDescent="0.25">
      <c r="A273" s="136">
        <v>260</v>
      </c>
      <c r="B273" s="58" t="s">
        <v>288</v>
      </c>
      <c r="C273" s="53">
        <v>92.5</v>
      </c>
      <c r="D273" s="68" t="s">
        <v>330</v>
      </c>
      <c r="E273" s="112">
        <v>7.5190000000000001</v>
      </c>
      <c r="F273" s="112">
        <v>8.4280000000000008</v>
      </c>
      <c r="G273" s="92">
        <f t="shared" si="14"/>
        <v>0.78155820000000065</v>
      </c>
      <c r="H273" s="109">
        <f t="shared" si="15"/>
        <v>0.2268104772572366</v>
      </c>
      <c r="I273" s="92">
        <f t="shared" si="16"/>
        <v>1.0083686772572373</v>
      </c>
      <c r="J273" s="25"/>
      <c r="K273" s="244"/>
      <c r="L273" s="195"/>
    </row>
    <row r="274" spans="1:12" x14ac:dyDescent="0.25">
      <c r="A274" s="136">
        <v>261</v>
      </c>
      <c r="B274" s="58" t="s">
        <v>289</v>
      </c>
      <c r="C274" s="53">
        <v>80.900000000000006</v>
      </c>
      <c r="D274" s="68" t="s">
        <v>330</v>
      </c>
      <c r="E274" s="112">
        <v>21.207000000000001</v>
      </c>
      <c r="F274" s="112">
        <v>23.332000000000001</v>
      </c>
      <c r="G274" s="92">
        <f t="shared" ref="G274:G301" si="17">(F274-E274)*0.8598</f>
        <v>1.827075</v>
      </c>
      <c r="H274" s="109">
        <f t="shared" ref="H274:H301" si="18">$G$11/$C$303*C274</f>
        <v>0.19836721740659938</v>
      </c>
      <c r="I274" s="92">
        <f t="shared" si="16"/>
        <v>2.0254422174065994</v>
      </c>
      <c r="J274" s="25"/>
      <c r="K274" s="244"/>
      <c r="L274" s="195"/>
    </row>
    <row r="275" spans="1:12" x14ac:dyDescent="0.25">
      <c r="A275" s="136">
        <v>262</v>
      </c>
      <c r="B275" s="58" t="s">
        <v>290</v>
      </c>
      <c r="C275" s="53">
        <v>52.1</v>
      </c>
      <c r="D275" s="68" t="s">
        <v>330</v>
      </c>
      <c r="E275" s="112">
        <v>2.7509999999999999</v>
      </c>
      <c r="F275" s="112">
        <v>3.0539999999999998</v>
      </c>
      <c r="G275" s="92">
        <f t="shared" si="17"/>
        <v>0.26051939999999996</v>
      </c>
      <c r="H275" s="109">
        <f t="shared" si="18"/>
        <v>0.12774946881191382</v>
      </c>
      <c r="I275" s="92">
        <f t="shared" si="16"/>
        <v>0.3882688688119138</v>
      </c>
      <c r="J275" s="25"/>
      <c r="K275" s="244"/>
      <c r="L275" s="195"/>
    </row>
    <row r="276" spans="1:12" x14ac:dyDescent="0.25">
      <c r="A276" s="136">
        <v>263</v>
      </c>
      <c r="B276" s="58" t="s">
        <v>291</v>
      </c>
      <c r="C276" s="53">
        <v>50.6</v>
      </c>
      <c r="D276" s="68" t="s">
        <v>330</v>
      </c>
      <c r="E276" s="112">
        <v>2.5779999999999998</v>
      </c>
      <c r="F276" s="112">
        <v>3.2290000000000001</v>
      </c>
      <c r="G276" s="92">
        <f t="shared" si="17"/>
        <v>0.55972980000000017</v>
      </c>
      <c r="H276" s="109">
        <f t="shared" si="18"/>
        <v>0.12407146107260728</v>
      </c>
      <c r="I276" s="92">
        <f t="shared" si="16"/>
        <v>0.68380126107260741</v>
      </c>
      <c r="J276" s="25"/>
      <c r="K276" s="244"/>
      <c r="L276" s="195"/>
    </row>
    <row r="277" spans="1:12" x14ac:dyDescent="0.25">
      <c r="A277" s="136">
        <v>264</v>
      </c>
      <c r="B277" s="58" t="s">
        <v>292</v>
      </c>
      <c r="C277" s="53">
        <v>114.3</v>
      </c>
      <c r="D277" s="68" t="s">
        <v>330</v>
      </c>
      <c r="E277" s="112">
        <v>22.690999999999999</v>
      </c>
      <c r="F277" s="112">
        <v>25.619</v>
      </c>
      <c r="G277" s="92">
        <f t="shared" si="17"/>
        <v>2.5174944000000008</v>
      </c>
      <c r="H277" s="109">
        <f t="shared" si="18"/>
        <v>0.28026418973515832</v>
      </c>
      <c r="I277" s="92">
        <f t="shared" si="16"/>
        <v>2.7977585897351593</v>
      </c>
      <c r="J277" s="25"/>
      <c r="K277" s="244"/>
      <c r="L277" s="195"/>
    </row>
    <row r="278" spans="1:12" x14ac:dyDescent="0.25">
      <c r="A278" s="136">
        <v>265</v>
      </c>
      <c r="B278" s="58" t="s">
        <v>293</v>
      </c>
      <c r="C278" s="53">
        <v>107</v>
      </c>
      <c r="D278" s="68" t="s">
        <v>330</v>
      </c>
      <c r="E278" s="112">
        <v>18.832000000000001</v>
      </c>
      <c r="F278" s="112">
        <v>20.693999999999999</v>
      </c>
      <c r="G278" s="92">
        <f t="shared" si="17"/>
        <v>1.6009475999999985</v>
      </c>
      <c r="H278" s="109">
        <f t="shared" si="18"/>
        <v>0.26236455207053316</v>
      </c>
      <c r="I278" s="92">
        <f t="shared" si="16"/>
        <v>1.8633121520705316</v>
      </c>
      <c r="J278" s="25"/>
      <c r="K278" s="244"/>
      <c r="L278" s="195"/>
    </row>
    <row r="279" spans="1:12" x14ac:dyDescent="0.25">
      <c r="A279" s="136">
        <v>266</v>
      </c>
      <c r="B279" s="58" t="s">
        <v>294</v>
      </c>
      <c r="C279" s="53">
        <v>92.8</v>
      </c>
      <c r="D279" s="68" t="s">
        <v>330</v>
      </c>
      <c r="E279" s="112">
        <v>15.154999999999999</v>
      </c>
      <c r="F279" s="112">
        <v>17.524999999999999</v>
      </c>
      <c r="G279" s="92">
        <f t="shared" si="17"/>
        <v>2.0377259999999993</v>
      </c>
      <c r="H279" s="109">
        <f t="shared" si="18"/>
        <v>0.22754607880509792</v>
      </c>
      <c r="I279" s="92">
        <f t="shared" si="16"/>
        <v>2.2652720788050971</v>
      </c>
      <c r="J279" s="25"/>
      <c r="K279" s="244"/>
      <c r="L279" s="195"/>
    </row>
    <row r="280" spans="1:12" x14ac:dyDescent="0.25">
      <c r="A280" s="136">
        <v>267</v>
      </c>
      <c r="B280" s="58" t="s">
        <v>295</v>
      </c>
      <c r="C280" s="53">
        <v>80.3</v>
      </c>
      <c r="D280" s="68" t="s">
        <v>330</v>
      </c>
      <c r="E280" s="112">
        <v>12.775</v>
      </c>
      <c r="F280" s="112">
        <v>13.737</v>
      </c>
      <c r="G280" s="92">
        <f>(F280-E280)*0.8598</f>
        <v>0.82712759999999974</v>
      </c>
      <c r="H280" s="109">
        <f t="shared" si="18"/>
        <v>0.19689601431087675</v>
      </c>
      <c r="I280" s="92">
        <f t="shared" si="16"/>
        <v>1.0240236143108765</v>
      </c>
      <c r="J280" s="25"/>
      <c r="K280" s="244"/>
      <c r="L280" s="195"/>
    </row>
    <row r="281" spans="1:12" x14ac:dyDescent="0.25">
      <c r="A281" s="136">
        <v>268</v>
      </c>
      <c r="B281" s="58" t="s">
        <v>296</v>
      </c>
      <c r="C281" s="53">
        <v>52</v>
      </c>
      <c r="D281" s="68" t="s">
        <v>330</v>
      </c>
      <c r="E281" s="112">
        <v>3.4569999999999999</v>
      </c>
      <c r="F281" s="112">
        <v>4.077</v>
      </c>
      <c r="G281" s="92">
        <f>(F281-E281)*0.8598</f>
        <v>0.53307600000000011</v>
      </c>
      <c r="H281" s="109">
        <f t="shared" si="18"/>
        <v>0.12750426829596004</v>
      </c>
      <c r="I281" s="92">
        <f>G281+H281</f>
        <v>0.66058026829596017</v>
      </c>
      <c r="L281" s="195"/>
    </row>
    <row r="282" spans="1:12" x14ac:dyDescent="0.25">
      <c r="A282" s="136">
        <v>269</v>
      </c>
      <c r="B282" s="58" t="s">
        <v>297</v>
      </c>
      <c r="C282" s="53">
        <v>50.4</v>
      </c>
      <c r="D282" s="68" t="s">
        <v>330</v>
      </c>
      <c r="E282" s="112">
        <v>7.5679999999999996</v>
      </c>
      <c r="F282" s="112">
        <v>8.3859999999999992</v>
      </c>
      <c r="G282" s="92">
        <f t="shared" si="17"/>
        <v>0.70331639999999973</v>
      </c>
      <c r="H282" s="109">
        <f t="shared" si="18"/>
        <v>0.12358106004069973</v>
      </c>
      <c r="I282" s="92">
        <f t="shared" ref="I282:I301" si="19">G282+H282</f>
        <v>0.82689746004069942</v>
      </c>
      <c r="J282" s="25"/>
      <c r="K282" s="244"/>
      <c r="L282" s="195"/>
    </row>
    <row r="283" spans="1:12" x14ac:dyDescent="0.25">
      <c r="A283" s="136">
        <v>270</v>
      </c>
      <c r="B283" s="58" t="s">
        <v>298</v>
      </c>
      <c r="C283" s="53">
        <v>113.4</v>
      </c>
      <c r="D283" s="68" t="s">
        <v>330</v>
      </c>
      <c r="E283" s="112">
        <v>18.919</v>
      </c>
      <c r="F283" s="112">
        <v>21.911999999999999</v>
      </c>
      <c r="G283" s="92">
        <f t="shared" si="17"/>
        <v>2.5733813999999988</v>
      </c>
      <c r="H283" s="109">
        <f t="shared" si="18"/>
        <v>0.2780573850915744</v>
      </c>
      <c r="I283" s="92">
        <f t="shared" si="19"/>
        <v>2.851438785091573</v>
      </c>
      <c r="J283" s="25"/>
      <c r="K283" s="244"/>
      <c r="L283" s="195"/>
    </row>
    <row r="284" spans="1:12" x14ac:dyDescent="0.25">
      <c r="A284" s="136">
        <v>271</v>
      </c>
      <c r="B284" s="58" t="s">
        <v>299</v>
      </c>
      <c r="C284" s="53">
        <v>106.2</v>
      </c>
      <c r="D284" s="68" t="s">
        <v>330</v>
      </c>
      <c r="E284" s="112">
        <v>11.882999999999999</v>
      </c>
      <c r="F284" s="112">
        <v>12.273</v>
      </c>
      <c r="G284" s="92">
        <f t="shared" si="17"/>
        <v>0.33532200000000051</v>
      </c>
      <c r="H284" s="109">
        <f t="shared" si="18"/>
        <v>0.26040294794290303</v>
      </c>
      <c r="I284" s="92">
        <f t="shared" si="19"/>
        <v>0.59572494794290354</v>
      </c>
      <c r="J284" s="25"/>
      <c r="K284" s="244"/>
      <c r="L284" s="195"/>
    </row>
    <row r="285" spans="1:12" x14ac:dyDescent="0.25">
      <c r="A285" s="136">
        <v>272</v>
      </c>
      <c r="B285" s="58" t="s">
        <v>300</v>
      </c>
      <c r="C285" s="53">
        <v>92.7</v>
      </c>
      <c r="D285" s="68" t="s">
        <v>330</v>
      </c>
      <c r="E285" s="112">
        <v>11.603</v>
      </c>
      <c r="F285" s="112">
        <v>12.454000000000001</v>
      </c>
      <c r="G285" s="92">
        <f t="shared" si="17"/>
        <v>0.73168980000000072</v>
      </c>
      <c r="H285" s="109">
        <f t="shared" si="18"/>
        <v>0.22730087828914416</v>
      </c>
      <c r="I285" s="92">
        <f t="shared" si="19"/>
        <v>0.95899067828914486</v>
      </c>
      <c r="J285" s="25"/>
      <c r="K285" s="244"/>
      <c r="L285" s="195"/>
    </row>
    <row r="286" spans="1:12" x14ac:dyDescent="0.25">
      <c r="A286" s="136">
        <v>273</v>
      </c>
      <c r="B286" s="58" t="s">
        <v>301</v>
      </c>
      <c r="C286" s="53">
        <v>81.5</v>
      </c>
      <c r="D286" s="68" t="s">
        <v>330</v>
      </c>
      <c r="E286" s="112">
        <v>18.462</v>
      </c>
      <c r="F286" s="112">
        <v>20.995999999999999</v>
      </c>
      <c r="G286" s="92">
        <f t="shared" si="17"/>
        <v>2.178733199999999</v>
      </c>
      <c r="H286" s="109">
        <f t="shared" si="18"/>
        <v>0.19983842050232198</v>
      </c>
      <c r="I286" s="92">
        <f t="shared" si="19"/>
        <v>2.3785716205023211</v>
      </c>
      <c r="J286" s="25"/>
      <c r="K286" s="244"/>
      <c r="L286" s="195"/>
    </row>
    <row r="287" spans="1:12" x14ac:dyDescent="0.25">
      <c r="A287" s="136">
        <v>274</v>
      </c>
      <c r="B287" s="58" t="s">
        <v>302</v>
      </c>
      <c r="C287" s="53">
        <v>52</v>
      </c>
      <c r="D287" s="68" t="s">
        <v>330</v>
      </c>
      <c r="E287" s="112">
        <v>16.452000000000002</v>
      </c>
      <c r="F287" s="112">
        <v>18.161000000000001</v>
      </c>
      <c r="G287" s="92">
        <f t="shared" si="17"/>
        <v>1.4693981999999997</v>
      </c>
      <c r="H287" s="109">
        <f t="shared" si="18"/>
        <v>0.12750426829596004</v>
      </c>
      <c r="I287" s="92">
        <f t="shared" si="19"/>
        <v>1.5969024682959596</v>
      </c>
      <c r="J287" s="25"/>
      <c r="K287" s="244"/>
      <c r="L287" s="195"/>
    </row>
    <row r="288" spans="1:12" x14ac:dyDescent="0.25">
      <c r="A288" s="136">
        <v>275</v>
      </c>
      <c r="B288" s="58" t="s">
        <v>303</v>
      </c>
      <c r="C288" s="53">
        <v>50.1</v>
      </c>
      <c r="D288" s="68" t="s">
        <v>330</v>
      </c>
      <c r="E288" s="112">
        <v>13.802</v>
      </c>
      <c r="F288" s="112">
        <v>15.872</v>
      </c>
      <c r="G288" s="92">
        <f t="shared" si="17"/>
        <v>1.7797860000000003</v>
      </c>
      <c r="H288" s="109">
        <f t="shared" si="18"/>
        <v>0.12284545849283843</v>
      </c>
      <c r="I288" s="92">
        <f t="shared" si="19"/>
        <v>1.9026314584928388</v>
      </c>
      <c r="J288" s="25"/>
      <c r="K288" s="244"/>
      <c r="L288" s="195"/>
    </row>
    <row r="289" spans="1:12" x14ac:dyDescent="0.25">
      <c r="A289" s="136">
        <v>276</v>
      </c>
      <c r="B289" s="58" t="s">
        <v>304</v>
      </c>
      <c r="C289" s="53">
        <v>113.9</v>
      </c>
      <c r="D289" s="68" t="s">
        <v>330</v>
      </c>
      <c r="E289" s="112">
        <v>29.459</v>
      </c>
      <c r="F289" s="112">
        <v>31.626999999999999</v>
      </c>
      <c r="G289" s="92">
        <f t="shared" si="17"/>
        <v>1.8640463999999994</v>
      </c>
      <c r="H289" s="109">
        <f t="shared" si="18"/>
        <v>0.27928338767134325</v>
      </c>
      <c r="I289" s="92">
        <f t="shared" si="19"/>
        <v>2.1433297876713429</v>
      </c>
      <c r="J289" s="25"/>
      <c r="K289" s="244"/>
      <c r="L289" s="195"/>
    </row>
    <row r="290" spans="1:12" x14ac:dyDescent="0.25">
      <c r="A290" s="136">
        <v>277</v>
      </c>
      <c r="B290" s="58" t="s">
        <v>305</v>
      </c>
      <c r="C290" s="53">
        <v>107.4</v>
      </c>
      <c r="D290" s="68" t="s">
        <v>330</v>
      </c>
      <c r="E290" s="112">
        <v>30.696999999999999</v>
      </c>
      <c r="F290" s="112">
        <v>32.652000000000001</v>
      </c>
      <c r="G290" s="92">
        <f t="shared" si="17"/>
        <v>1.6809090000000015</v>
      </c>
      <c r="H290" s="109">
        <f t="shared" si="18"/>
        <v>0.26334535413434823</v>
      </c>
      <c r="I290" s="92">
        <f t="shared" si="19"/>
        <v>1.9442543541343498</v>
      </c>
      <c r="J290" s="25"/>
      <c r="K290" s="244"/>
      <c r="L290" s="195"/>
    </row>
    <row r="291" spans="1:12" x14ac:dyDescent="0.25">
      <c r="A291" s="136">
        <v>278</v>
      </c>
      <c r="B291" s="58" t="s">
        <v>306</v>
      </c>
      <c r="C291" s="53">
        <v>92.6</v>
      </c>
      <c r="D291" s="68" t="s">
        <v>330</v>
      </c>
      <c r="E291" s="112">
        <v>7.8929999999999998</v>
      </c>
      <c r="F291" s="112">
        <v>8.56</v>
      </c>
      <c r="G291" s="92">
        <f t="shared" si="17"/>
        <v>0.57348660000000062</v>
      </c>
      <c r="H291" s="109">
        <f t="shared" si="18"/>
        <v>0.22705567777319036</v>
      </c>
      <c r="I291" s="92">
        <f t="shared" si="19"/>
        <v>0.80054227777319098</v>
      </c>
      <c r="J291" s="25"/>
      <c r="K291" s="244"/>
      <c r="L291" s="195"/>
    </row>
    <row r="292" spans="1:12" x14ac:dyDescent="0.25">
      <c r="A292" s="136">
        <v>279</v>
      </c>
      <c r="B292" s="58" t="s">
        <v>307</v>
      </c>
      <c r="C292" s="53">
        <v>80.5</v>
      </c>
      <c r="D292" s="68" t="s">
        <v>330</v>
      </c>
      <c r="E292" s="112">
        <v>12.981999999999999</v>
      </c>
      <c r="F292" s="112">
        <v>14.016</v>
      </c>
      <c r="G292" s="92">
        <f t="shared" si="17"/>
        <v>0.88903320000000063</v>
      </c>
      <c r="H292" s="109">
        <f t="shared" si="18"/>
        <v>0.19738641534278428</v>
      </c>
      <c r="I292" s="92">
        <f t="shared" si="19"/>
        <v>1.086419615342785</v>
      </c>
      <c r="J292" s="25"/>
      <c r="K292" s="244"/>
      <c r="L292" s="195"/>
    </row>
    <row r="293" spans="1:12" x14ac:dyDescent="0.25">
      <c r="A293" s="136">
        <v>280</v>
      </c>
      <c r="B293" s="58" t="s">
        <v>308</v>
      </c>
      <c r="C293" s="53">
        <v>52</v>
      </c>
      <c r="D293" s="68" t="s">
        <v>330</v>
      </c>
      <c r="E293" s="112">
        <v>9.2710000000000008</v>
      </c>
      <c r="F293" s="112">
        <v>10.349</v>
      </c>
      <c r="G293" s="92">
        <f t="shared" si="17"/>
        <v>0.92686439999999948</v>
      </c>
      <c r="H293" s="109">
        <f t="shared" si="18"/>
        <v>0.12750426829596004</v>
      </c>
      <c r="I293" s="92">
        <f t="shared" si="19"/>
        <v>1.0543686682959594</v>
      </c>
      <c r="J293" s="25"/>
      <c r="K293" s="244"/>
      <c r="L293" s="195"/>
    </row>
    <row r="294" spans="1:12" x14ac:dyDescent="0.25">
      <c r="A294" s="136">
        <v>281</v>
      </c>
      <c r="B294" s="58" t="s">
        <v>309</v>
      </c>
      <c r="C294" s="53">
        <v>50.4</v>
      </c>
      <c r="D294" s="68" t="s">
        <v>330</v>
      </c>
      <c r="E294" s="112">
        <v>14.356</v>
      </c>
      <c r="F294" s="112">
        <v>15.507999999999999</v>
      </c>
      <c r="G294" s="92">
        <f t="shared" si="17"/>
        <v>0.99048959999999941</v>
      </c>
      <c r="H294" s="109">
        <f t="shared" si="18"/>
        <v>0.12358106004069973</v>
      </c>
      <c r="I294" s="92">
        <f t="shared" si="19"/>
        <v>1.1140706600406991</v>
      </c>
      <c r="J294" s="25"/>
      <c r="K294" s="244"/>
      <c r="L294" s="195"/>
    </row>
    <row r="295" spans="1:12" x14ac:dyDescent="0.25">
      <c r="A295" s="136">
        <v>282</v>
      </c>
      <c r="B295" s="58" t="s">
        <v>310</v>
      </c>
      <c r="C295" s="53">
        <v>113.7</v>
      </c>
      <c r="D295" s="68" t="s">
        <v>330</v>
      </c>
      <c r="E295" s="112">
        <v>34.11</v>
      </c>
      <c r="F295" s="112">
        <v>36.381999999999998</v>
      </c>
      <c r="G295" s="92">
        <f t="shared" si="17"/>
        <v>1.9534655999999988</v>
      </c>
      <c r="H295" s="109">
        <f>$G$11/$C$303*C295</f>
        <v>0.27879298663943569</v>
      </c>
      <c r="I295" s="92">
        <f t="shared" si="19"/>
        <v>2.2322585866394347</v>
      </c>
      <c r="J295" s="25"/>
      <c r="K295" s="244"/>
      <c r="L295" s="195"/>
    </row>
    <row r="296" spans="1:12" x14ac:dyDescent="0.25">
      <c r="A296" s="136">
        <v>283</v>
      </c>
      <c r="B296" s="58" t="s">
        <v>311</v>
      </c>
      <c r="C296" s="53">
        <v>106.2</v>
      </c>
      <c r="D296" s="68" t="s">
        <v>330</v>
      </c>
      <c r="E296" s="112">
        <v>9.8309999999999995</v>
      </c>
      <c r="F296" s="112">
        <v>10.781000000000001</v>
      </c>
      <c r="G296" s="92">
        <f t="shared" si="17"/>
        <v>0.81681000000000092</v>
      </c>
      <c r="H296" s="109">
        <f t="shared" si="18"/>
        <v>0.26040294794290303</v>
      </c>
      <c r="I296" s="92">
        <f t="shared" si="19"/>
        <v>1.077212947942904</v>
      </c>
      <c r="J296" s="25"/>
      <c r="K296" s="244"/>
      <c r="L296" s="195"/>
    </row>
    <row r="297" spans="1:12" x14ac:dyDescent="0.25">
      <c r="A297" s="136">
        <v>284</v>
      </c>
      <c r="B297" s="58" t="s">
        <v>312</v>
      </c>
      <c r="C297" s="53">
        <v>92</v>
      </c>
      <c r="D297" s="68" t="s">
        <v>330</v>
      </c>
      <c r="E297" s="112">
        <v>7.226</v>
      </c>
      <c r="F297" s="112">
        <v>7.226</v>
      </c>
      <c r="G297" s="92">
        <f t="shared" si="17"/>
        <v>0</v>
      </c>
      <c r="H297" s="109">
        <f t="shared" si="18"/>
        <v>0.22558447467746776</v>
      </c>
      <c r="I297" s="92">
        <f t="shared" si="19"/>
        <v>0.22558447467746776</v>
      </c>
      <c r="J297" s="25"/>
      <c r="K297" s="244"/>
      <c r="L297" s="195"/>
    </row>
    <row r="298" spans="1:12" x14ac:dyDescent="0.25">
      <c r="A298" s="136">
        <v>285</v>
      </c>
      <c r="B298" s="58" t="s">
        <v>313</v>
      </c>
      <c r="C298" s="53">
        <v>79.7</v>
      </c>
      <c r="D298" s="68" t="s">
        <v>330</v>
      </c>
      <c r="E298" s="112">
        <v>14.57</v>
      </c>
      <c r="F298" s="112">
        <v>16.321999999999999</v>
      </c>
      <c r="G298" s="92">
        <f t="shared" si="17"/>
        <v>1.5063695999999991</v>
      </c>
      <c r="H298" s="109">
        <f>$G$11/$C$303*C298</f>
        <v>0.19542481121515415</v>
      </c>
      <c r="I298" s="92">
        <f t="shared" si="19"/>
        <v>1.7017944112151533</v>
      </c>
      <c r="J298" s="25"/>
      <c r="K298" s="244"/>
      <c r="L298" s="195"/>
    </row>
    <row r="299" spans="1:12" x14ac:dyDescent="0.25">
      <c r="A299" s="136">
        <v>286</v>
      </c>
      <c r="B299" s="58" t="s">
        <v>314</v>
      </c>
      <c r="C299" s="53">
        <v>51.4</v>
      </c>
      <c r="D299" s="68" t="s">
        <v>330</v>
      </c>
      <c r="E299" s="112">
        <v>7.4720000000000004</v>
      </c>
      <c r="F299" s="112">
        <v>8.18</v>
      </c>
      <c r="G299" s="92">
        <f t="shared" si="17"/>
        <v>0.60873839999999935</v>
      </c>
      <c r="H299" s="109">
        <f t="shared" si="18"/>
        <v>0.12603306520023741</v>
      </c>
      <c r="I299" s="92">
        <f>G299+H299</f>
        <v>0.73477146520023673</v>
      </c>
      <c r="J299" s="25"/>
      <c r="K299" s="244"/>
      <c r="L299" s="195"/>
    </row>
    <row r="300" spans="1:12" x14ac:dyDescent="0.25">
      <c r="A300" s="136">
        <v>287</v>
      </c>
      <c r="B300" s="58" t="s">
        <v>315</v>
      </c>
      <c r="C300" s="53">
        <v>50.3</v>
      </c>
      <c r="D300" s="68" t="s">
        <v>330</v>
      </c>
      <c r="E300" s="112">
        <v>9.2029999999999994</v>
      </c>
      <c r="F300" s="112">
        <v>9.7249999999999996</v>
      </c>
      <c r="G300" s="92">
        <f t="shared" si="17"/>
        <v>0.4488156000000002</v>
      </c>
      <c r="H300" s="109">
        <f t="shared" si="18"/>
        <v>0.12333585952474596</v>
      </c>
      <c r="I300" s="92">
        <f t="shared" si="19"/>
        <v>0.57215145952474611</v>
      </c>
      <c r="J300" s="25"/>
      <c r="K300" s="244"/>
      <c r="L300" s="195"/>
    </row>
    <row r="301" spans="1:12" x14ac:dyDescent="0.25">
      <c r="A301" s="136">
        <v>288</v>
      </c>
      <c r="B301" s="58" t="s">
        <v>316</v>
      </c>
      <c r="C301" s="53">
        <v>114.8</v>
      </c>
      <c r="D301" s="68" t="s">
        <v>330</v>
      </c>
      <c r="E301" s="112">
        <v>32.268000000000001</v>
      </c>
      <c r="F301" s="112">
        <v>35.750999999999998</v>
      </c>
      <c r="G301" s="92">
        <f t="shared" si="17"/>
        <v>2.9946833999999973</v>
      </c>
      <c r="H301" s="109">
        <f t="shared" si="18"/>
        <v>0.28149019231492717</v>
      </c>
      <c r="I301" s="92">
        <f t="shared" si="19"/>
        <v>3.2761735923149247</v>
      </c>
      <c r="J301" s="25"/>
      <c r="K301" s="244"/>
      <c r="L301" s="195"/>
    </row>
    <row r="302" spans="1:12" x14ac:dyDescent="0.25">
      <c r="A302" s="136" t="s">
        <v>349</v>
      </c>
      <c r="B302" s="138" t="s">
        <v>332</v>
      </c>
      <c r="C302" s="249">
        <v>296.85000000000002</v>
      </c>
      <c r="D302" s="68" t="s">
        <v>330</v>
      </c>
      <c r="E302" s="112">
        <v>49.722000000000001</v>
      </c>
      <c r="F302" s="112">
        <v>54.72</v>
      </c>
      <c r="G302" s="92">
        <f>(F302-E302)*0.8598</f>
        <v>4.2972803999999982</v>
      </c>
      <c r="H302" s="109">
        <f>$G$11/$C$303*C302</f>
        <v>0.72787773160876423</v>
      </c>
      <c r="I302" s="92">
        <f>G302+H302</f>
        <v>5.0251581316087623</v>
      </c>
      <c r="J302" s="25"/>
      <c r="K302" s="244"/>
      <c r="L302" s="195"/>
    </row>
    <row r="303" spans="1:12" x14ac:dyDescent="0.25">
      <c r="A303" s="341" t="s">
        <v>3</v>
      </c>
      <c r="B303" s="342"/>
      <c r="C303" s="250">
        <f>SUM(C17:C302)</f>
        <v>20466.950000000008</v>
      </c>
      <c r="D303" s="140"/>
      <c r="E303" s="144"/>
      <c r="F303" s="144"/>
      <c r="G303" s="92">
        <f>SUM(G17:G302)</f>
        <v>295.64193299999999</v>
      </c>
      <c r="H303" s="92">
        <f>SUM(H17:H302)</f>
        <v>50.185066999999982</v>
      </c>
      <c r="I303" s="92">
        <f>SUM(I17:I302)</f>
        <v>345.82699999999994</v>
      </c>
      <c r="J303" s="25"/>
      <c r="K303" s="244"/>
    </row>
    <row r="304" spans="1:12" x14ac:dyDescent="0.25">
      <c r="G304" s="229"/>
      <c r="I304" s="27"/>
      <c r="J304" s="27"/>
      <c r="K304" s="244"/>
    </row>
  </sheetData>
  <mergeCells count="22">
    <mergeCell ref="A303:B303"/>
    <mergeCell ref="A9:D9"/>
    <mergeCell ref="E9:F9"/>
    <mergeCell ref="A10:D11"/>
    <mergeCell ref="E10:F10"/>
    <mergeCell ref="E11:F11"/>
    <mergeCell ref="A12:D12"/>
    <mergeCell ref="E12:F12"/>
    <mergeCell ref="A13:D13"/>
    <mergeCell ref="E13:F13"/>
    <mergeCell ref="A14:D14"/>
    <mergeCell ref="E14:F14"/>
    <mergeCell ref="A1:J1"/>
    <mergeCell ref="A3:J3"/>
    <mergeCell ref="A5:G5"/>
    <mergeCell ref="I5:J9"/>
    <mergeCell ref="A6:D6"/>
    <mergeCell ref="E6:F6"/>
    <mergeCell ref="A7:D7"/>
    <mergeCell ref="E7:F7"/>
    <mergeCell ref="A8:D8"/>
    <mergeCell ref="E8:F8"/>
  </mergeCells>
  <pageMargins left="0.23622047244094491" right="0.23622047244094491" top="0" bottom="0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303"/>
  <sheetViews>
    <sheetView workbookViewId="0">
      <selection activeCell="L206" sqref="L206"/>
    </sheetView>
  </sheetViews>
  <sheetFormatPr defaultRowHeight="15" x14ac:dyDescent="0.25"/>
  <cols>
    <col min="1" max="1" width="6.5703125" customWidth="1"/>
    <col min="2" max="2" width="16" customWidth="1"/>
    <col min="5" max="5" width="11.140625" customWidth="1"/>
    <col min="6" max="6" width="11.28515625" customWidth="1"/>
    <col min="7" max="7" width="11" customWidth="1"/>
  </cols>
  <sheetData>
    <row r="1" spans="1:11" ht="20.25" x14ac:dyDescent="0.3">
      <c r="A1" s="307" t="s">
        <v>10</v>
      </c>
      <c r="B1" s="307"/>
      <c r="C1" s="307"/>
      <c r="D1" s="307"/>
      <c r="E1" s="307"/>
      <c r="F1" s="307"/>
      <c r="G1" s="307"/>
      <c r="H1" s="307"/>
      <c r="I1" s="307"/>
      <c r="J1" s="307"/>
      <c r="K1" s="6"/>
    </row>
    <row r="2" spans="1:11" ht="7.5" customHeight="1" x14ac:dyDescent="0.3">
      <c r="A2" s="42"/>
      <c r="B2" s="216"/>
      <c r="C2" s="50"/>
      <c r="D2" s="216"/>
      <c r="E2" s="216"/>
      <c r="F2" s="217"/>
      <c r="G2" s="71"/>
      <c r="H2" s="16"/>
      <c r="I2" s="217"/>
      <c r="J2" s="35"/>
      <c r="K2" s="216"/>
    </row>
    <row r="3" spans="1:11" ht="53.25" customHeight="1" x14ac:dyDescent="0.25">
      <c r="A3" s="308" t="s">
        <v>424</v>
      </c>
      <c r="B3" s="308"/>
      <c r="C3" s="308"/>
      <c r="D3" s="308"/>
      <c r="E3" s="308"/>
      <c r="F3" s="308"/>
      <c r="G3" s="308"/>
      <c r="H3" s="308"/>
      <c r="I3" s="308"/>
      <c r="J3" s="308"/>
      <c r="K3" s="67"/>
    </row>
    <row r="4" spans="1:11" ht="18.75" x14ac:dyDescent="0.25">
      <c r="A4" s="40"/>
      <c r="B4" s="40"/>
      <c r="C4" s="51"/>
      <c r="D4" s="40"/>
      <c r="E4" s="40"/>
      <c r="F4" s="14"/>
      <c r="G4" s="72"/>
      <c r="H4" s="14"/>
      <c r="I4" s="14"/>
      <c r="J4" s="36"/>
      <c r="K4" s="40"/>
    </row>
    <row r="5" spans="1:11" ht="26.25" customHeight="1" x14ac:dyDescent="0.25">
      <c r="A5" s="309" t="s">
        <v>11</v>
      </c>
      <c r="B5" s="310"/>
      <c r="C5" s="310"/>
      <c r="D5" s="310"/>
      <c r="E5" s="310"/>
      <c r="F5" s="310"/>
      <c r="G5" s="311"/>
      <c r="H5" s="17"/>
      <c r="I5" s="312" t="s">
        <v>15</v>
      </c>
      <c r="J5" s="313"/>
      <c r="K5" s="40"/>
    </row>
    <row r="6" spans="1:11" ht="36" x14ac:dyDescent="0.25">
      <c r="A6" s="318" t="s">
        <v>4</v>
      </c>
      <c r="B6" s="318"/>
      <c r="C6" s="318"/>
      <c r="D6" s="318"/>
      <c r="E6" s="318" t="s">
        <v>5</v>
      </c>
      <c r="F6" s="318"/>
      <c r="G6" s="175" t="s">
        <v>420</v>
      </c>
      <c r="H6" s="18"/>
      <c r="I6" s="314"/>
      <c r="J6" s="315"/>
      <c r="K6" s="40"/>
    </row>
    <row r="7" spans="1:11" ht="18.75" x14ac:dyDescent="0.25">
      <c r="A7" s="319" t="s">
        <v>26</v>
      </c>
      <c r="B7" s="319"/>
      <c r="C7" s="319"/>
      <c r="D7" s="319"/>
      <c r="E7" s="318" t="s">
        <v>6</v>
      </c>
      <c r="F7" s="318"/>
      <c r="G7" s="176">
        <v>458.11099999999999</v>
      </c>
      <c r="H7" s="19"/>
      <c r="I7" s="314"/>
      <c r="J7" s="315"/>
      <c r="K7" s="40"/>
    </row>
    <row r="8" spans="1:11" ht="18.75" x14ac:dyDescent="0.25">
      <c r="A8" s="320" t="s">
        <v>7</v>
      </c>
      <c r="B8" s="321"/>
      <c r="C8" s="321"/>
      <c r="D8" s="322"/>
      <c r="E8" s="318"/>
      <c r="F8" s="318"/>
      <c r="G8" s="176"/>
      <c r="H8" s="19"/>
      <c r="I8" s="314"/>
      <c r="J8" s="315"/>
      <c r="K8" s="40"/>
    </row>
    <row r="9" spans="1:11" ht="18.75" x14ac:dyDescent="0.25">
      <c r="A9" s="319" t="s">
        <v>27</v>
      </c>
      <c r="B9" s="319"/>
      <c r="C9" s="319"/>
      <c r="D9" s="319"/>
      <c r="E9" s="318" t="s">
        <v>8</v>
      </c>
      <c r="F9" s="318"/>
      <c r="G9" s="176">
        <v>299.44799999999998</v>
      </c>
      <c r="H9" s="19"/>
      <c r="I9" s="316"/>
      <c r="J9" s="317"/>
      <c r="K9" s="40"/>
    </row>
    <row r="10" spans="1:11" ht="18.75" x14ac:dyDescent="0.25">
      <c r="A10" s="325" t="s">
        <v>7</v>
      </c>
      <c r="B10" s="326"/>
      <c r="C10" s="326"/>
      <c r="D10" s="327"/>
      <c r="E10" s="318" t="s">
        <v>12</v>
      </c>
      <c r="F10" s="318"/>
      <c r="G10" s="177">
        <f>G303</f>
        <v>240.00926658000009</v>
      </c>
      <c r="H10" s="19"/>
      <c r="I10" s="37"/>
      <c r="J10" s="7"/>
      <c r="K10" s="40"/>
    </row>
    <row r="11" spans="1:11" ht="18.75" x14ac:dyDescent="0.25">
      <c r="A11" s="328"/>
      <c r="B11" s="329"/>
      <c r="C11" s="329"/>
      <c r="D11" s="330"/>
      <c r="E11" s="318" t="s">
        <v>13</v>
      </c>
      <c r="F11" s="318"/>
      <c r="G11" s="177">
        <f>G9-G10</f>
        <v>59.438733419999892</v>
      </c>
      <c r="H11" s="19"/>
      <c r="I11" s="70" t="s">
        <v>335</v>
      </c>
      <c r="J11" s="7"/>
      <c r="K11" s="40"/>
    </row>
    <row r="12" spans="1:11" ht="18.75" x14ac:dyDescent="0.25">
      <c r="A12" s="319" t="s">
        <v>30</v>
      </c>
      <c r="B12" s="319"/>
      <c r="C12" s="319"/>
      <c r="D12" s="319"/>
      <c r="E12" s="309" t="s">
        <v>28</v>
      </c>
      <c r="F12" s="311"/>
      <c r="G12" s="189"/>
      <c r="H12" s="19"/>
      <c r="I12" s="70" t="s">
        <v>334</v>
      </c>
      <c r="J12" s="7"/>
      <c r="K12" s="40"/>
    </row>
    <row r="13" spans="1:11" x14ac:dyDescent="0.25">
      <c r="A13" s="319" t="s">
        <v>31</v>
      </c>
      <c r="B13" s="319"/>
      <c r="C13" s="319"/>
      <c r="D13" s="319"/>
      <c r="E13" s="309" t="s">
        <v>29</v>
      </c>
      <c r="F13" s="311"/>
      <c r="G13" s="178">
        <v>22.064</v>
      </c>
      <c r="H13" s="116"/>
      <c r="I13" s="20"/>
      <c r="J13" s="38"/>
      <c r="K13" s="3"/>
    </row>
    <row r="14" spans="1:11" x14ac:dyDescent="0.25">
      <c r="A14" s="331"/>
      <c r="B14" s="331"/>
      <c r="C14" s="331"/>
      <c r="D14" s="331"/>
      <c r="E14" s="318" t="s">
        <v>14</v>
      </c>
      <c r="F14" s="318"/>
      <c r="G14" s="190"/>
      <c r="H14" s="19"/>
      <c r="I14" s="70" t="s">
        <v>421</v>
      </c>
      <c r="J14" s="70"/>
      <c r="K14" s="70"/>
    </row>
    <row r="15" spans="1:11" x14ac:dyDescent="0.25">
      <c r="A15" s="43"/>
      <c r="B15" s="3"/>
      <c r="C15" s="52"/>
      <c r="D15" s="3"/>
      <c r="E15" s="3"/>
      <c r="F15" s="20"/>
      <c r="G15" s="73"/>
      <c r="H15" s="20"/>
      <c r="I15" s="20"/>
      <c r="J15" s="38"/>
      <c r="K15" s="3"/>
    </row>
    <row r="16" spans="1:11" ht="38.25" x14ac:dyDescent="0.25">
      <c r="A16" s="1" t="s">
        <v>0</v>
      </c>
      <c r="B16" s="4" t="s">
        <v>1</v>
      </c>
      <c r="C16" s="8" t="s">
        <v>2</v>
      </c>
      <c r="D16" s="8" t="s">
        <v>328</v>
      </c>
      <c r="E16" s="22" t="s">
        <v>419</v>
      </c>
      <c r="F16" s="22" t="s">
        <v>422</v>
      </c>
      <c r="G16" s="74" t="s">
        <v>18</v>
      </c>
      <c r="H16" s="23" t="s">
        <v>9</v>
      </c>
      <c r="I16" s="24" t="s">
        <v>21</v>
      </c>
      <c r="J16" s="20"/>
      <c r="K16" s="38"/>
    </row>
    <row r="17" spans="1:11" x14ac:dyDescent="0.25">
      <c r="A17" s="45">
        <v>1</v>
      </c>
      <c r="B17" s="58" t="s">
        <v>32</v>
      </c>
      <c r="C17" s="53">
        <v>64.3</v>
      </c>
      <c r="D17" s="68" t="s">
        <v>330</v>
      </c>
      <c r="E17" s="112">
        <v>13.929</v>
      </c>
      <c r="F17" s="112">
        <v>15.286</v>
      </c>
      <c r="G17" s="75">
        <f>(F17-E17)*0.8598</f>
        <v>1.1667485999999994</v>
      </c>
      <c r="H17" s="109">
        <f>$G$11/$C$303*C17</f>
        <v>0.18673571582018775</v>
      </c>
      <c r="I17" s="92">
        <f t="shared" ref="I17:I80" si="0">G17+H17</f>
        <v>1.353484315820187</v>
      </c>
      <c r="J17" s="20"/>
      <c r="K17" s="38"/>
    </row>
    <row r="18" spans="1:11" x14ac:dyDescent="0.25">
      <c r="A18" s="45">
        <v>2</v>
      </c>
      <c r="B18" s="58" t="s">
        <v>33</v>
      </c>
      <c r="C18" s="59">
        <v>43.1</v>
      </c>
      <c r="D18" s="68" t="s">
        <v>330</v>
      </c>
      <c r="E18" s="112">
        <v>28.077000000000002</v>
      </c>
      <c r="F18" s="112">
        <v>30.172999999999998</v>
      </c>
      <c r="G18" s="75">
        <f t="shared" ref="G18:G80" si="1">(F18-E18)*0.8598</f>
        <v>1.802140799999997</v>
      </c>
      <c r="H18" s="109">
        <f t="shared" ref="H18:H81" si="2">$G$11/$C$303*C18</f>
        <v>0.12516810811586457</v>
      </c>
      <c r="I18" s="92">
        <f t="shared" si="0"/>
        <v>1.9273089081158616</v>
      </c>
      <c r="J18" s="20"/>
      <c r="K18" s="38"/>
    </row>
    <row r="19" spans="1:11" x14ac:dyDescent="0.25">
      <c r="A19" s="45">
        <v>3</v>
      </c>
      <c r="B19" s="58" t="s">
        <v>34</v>
      </c>
      <c r="C19" s="59">
        <v>45.1</v>
      </c>
      <c r="D19" s="68" t="s">
        <v>330</v>
      </c>
      <c r="E19" s="112">
        <v>18.706</v>
      </c>
      <c r="F19" s="112">
        <v>20.126000000000001</v>
      </c>
      <c r="G19" s="75">
        <f t="shared" si="1"/>
        <v>1.2209160000000014</v>
      </c>
      <c r="H19" s="109">
        <f t="shared" si="2"/>
        <v>0.13097637299363091</v>
      </c>
      <c r="I19" s="92">
        <f t="shared" si="0"/>
        <v>1.3518923729936323</v>
      </c>
      <c r="J19" s="20"/>
      <c r="K19" s="38"/>
    </row>
    <row r="20" spans="1:11" x14ac:dyDescent="0.25">
      <c r="A20" s="45">
        <v>4</v>
      </c>
      <c r="B20" s="58" t="s">
        <v>35</v>
      </c>
      <c r="C20" s="59">
        <v>69.900000000000006</v>
      </c>
      <c r="D20" s="68" t="s">
        <v>330</v>
      </c>
      <c r="E20" s="112">
        <v>50.546999999999997</v>
      </c>
      <c r="F20" s="112">
        <v>52.826999999999998</v>
      </c>
      <c r="G20" s="75">
        <f>(F20-E20)*0.8598</f>
        <v>1.960344000000001</v>
      </c>
      <c r="H20" s="109">
        <f t="shared" si="2"/>
        <v>0.2029988574779335</v>
      </c>
      <c r="I20" s="92">
        <f t="shared" si="0"/>
        <v>2.1633428574779345</v>
      </c>
      <c r="J20" s="20"/>
      <c r="K20" s="38"/>
    </row>
    <row r="21" spans="1:11" x14ac:dyDescent="0.25">
      <c r="A21" s="45">
        <v>5</v>
      </c>
      <c r="B21" s="58" t="s">
        <v>36</v>
      </c>
      <c r="C21" s="53">
        <v>64.400000000000006</v>
      </c>
      <c r="D21" s="68" t="s">
        <v>330</v>
      </c>
      <c r="E21" s="154">
        <v>23.125</v>
      </c>
      <c r="F21" s="154">
        <v>24.494</v>
      </c>
      <c r="G21" s="89">
        <f t="shared" si="1"/>
        <v>1.1770661999999998</v>
      </c>
      <c r="H21" s="115">
        <f t="shared" si="2"/>
        <v>0.18702612906407609</v>
      </c>
      <c r="I21" s="76">
        <f t="shared" si="0"/>
        <v>1.3640923290640758</v>
      </c>
      <c r="J21" s="20"/>
      <c r="K21" s="39"/>
    </row>
    <row r="22" spans="1:11" x14ac:dyDescent="0.25">
      <c r="A22" s="45">
        <v>6</v>
      </c>
      <c r="B22" s="58" t="s">
        <v>37</v>
      </c>
      <c r="C22" s="53">
        <v>42.9</v>
      </c>
      <c r="D22" s="68" t="s">
        <v>330</v>
      </c>
      <c r="E22" s="154">
        <v>10.688000000000001</v>
      </c>
      <c r="F22" s="154">
        <v>10.99</v>
      </c>
      <c r="G22" s="89">
        <f t="shared" si="1"/>
        <v>0.25965959999999966</v>
      </c>
      <c r="H22" s="115">
        <f t="shared" si="2"/>
        <v>0.12458728162808794</v>
      </c>
      <c r="I22" s="76">
        <f t="shared" si="0"/>
        <v>0.38424688162808762</v>
      </c>
      <c r="J22" s="20"/>
      <c r="K22" s="39"/>
    </row>
    <row r="23" spans="1:11" x14ac:dyDescent="0.25">
      <c r="A23" s="45">
        <v>7</v>
      </c>
      <c r="B23" s="58" t="s">
        <v>38</v>
      </c>
      <c r="C23" s="53">
        <v>44.6</v>
      </c>
      <c r="D23" s="68" t="s">
        <v>330</v>
      </c>
      <c r="E23" s="154">
        <v>13.728999999999999</v>
      </c>
      <c r="F23" s="154">
        <v>14.417999999999999</v>
      </c>
      <c r="G23" s="89">
        <f t="shared" si="1"/>
        <v>0.5924022000000001</v>
      </c>
      <c r="H23" s="115">
        <f t="shared" si="2"/>
        <v>0.12952430677418933</v>
      </c>
      <c r="I23" s="76">
        <f t="shared" si="0"/>
        <v>0.72192650677418946</v>
      </c>
      <c r="J23" s="20"/>
      <c r="K23" s="39"/>
    </row>
    <row r="24" spans="1:11" x14ac:dyDescent="0.25">
      <c r="A24" s="45">
        <v>8</v>
      </c>
      <c r="B24" s="58" t="s">
        <v>39</v>
      </c>
      <c r="C24" s="53">
        <v>69.900000000000006</v>
      </c>
      <c r="D24" s="68" t="s">
        <v>330</v>
      </c>
      <c r="E24" s="154">
        <v>12.571</v>
      </c>
      <c r="F24" s="154">
        <v>13.53</v>
      </c>
      <c r="G24" s="89">
        <f t="shared" si="1"/>
        <v>0.82454819999999973</v>
      </c>
      <c r="H24" s="115">
        <f t="shared" si="2"/>
        <v>0.2029988574779335</v>
      </c>
      <c r="I24" s="76">
        <f t="shared" si="0"/>
        <v>1.0275470574779333</v>
      </c>
      <c r="J24" s="20"/>
      <c r="K24" s="39"/>
    </row>
    <row r="25" spans="1:11" x14ac:dyDescent="0.25">
      <c r="A25" s="45">
        <v>9</v>
      </c>
      <c r="B25" s="58" t="s">
        <v>40</v>
      </c>
      <c r="C25" s="53">
        <v>64.2</v>
      </c>
      <c r="D25" s="68" t="s">
        <v>330</v>
      </c>
      <c r="E25" s="112">
        <v>16.001000000000001</v>
      </c>
      <c r="F25" s="112">
        <v>17.423999999999999</v>
      </c>
      <c r="G25" s="75">
        <f t="shared" si="1"/>
        <v>1.2234953999999985</v>
      </c>
      <c r="H25" s="109">
        <f t="shared" si="2"/>
        <v>0.18644530257629943</v>
      </c>
      <c r="I25" s="92">
        <f t="shared" si="0"/>
        <v>1.4099407025762978</v>
      </c>
      <c r="J25" s="20"/>
      <c r="K25" s="39"/>
    </row>
    <row r="26" spans="1:11" x14ac:dyDescent="0.25">
      <c r="A26" s="45">
        <v>10</v>
      </c>
      <c r="B26" s="58" t="s">
        <v>41</v>
      </c>
      <c r="C26" s="53">
        <v>42.6</v>
      </c>
      <c r="D26" s="68" t="s">
        <v>330</v>
      </c>
      <c r="E26" s="112">
        <v>12.247</v>
      </c>
      <c r="F26" s="112">
        <v>13.166</v>
      </c>
      <c r="G26" s="75">
        <f t="shared" si="1"/>
        <v>0.79015620000000042</v>
      </c>
      <c r="H26" s="109">
        <f t="shared" si="2"/>
        <v>0.12371604189642299</v>
      </c>
      <c r="I26" s="92">
        <f t="shared" si="0"/>
        <v>0.91387224189642335</v>
      </c>
      <c r="J26" s="20"/>
      <c r="K26" s="38"/>
    </row>
    <row r="27" spans="1:11" x14ac:dyDescent="0.25">
      <c r="A27" s="45">
        <v>11</v>
      </c>
      <c r="B27" s="58" t="s">
        <v>42</v>
      </c>
      <c r="C27" s="53">
        <v>44.6</v>
      </c>
      <c r="D27" s="68" t="s">
        <v>330</v>
      </c>
      <c r="E27" s="112">
        <v>16.815000000000001</v>
      </c>
      <c r="F27" s="112">
        <v>17.882000000000001</v>
      </c>
      <c r="G27" s="75">
        <f t="shared" si="1"/>
        <v>0.91740660000000018</v>
      </c>
      <c r="H27" s="109">
        <f t="shared" si="2"/>
        <v>0.12952430677418933</v>
      </c>
      <c r="I27" s="92">
        <f t="shared" si="0"/>
        <v>1.0469309067741894</v>
      </c>
      <c r="J27" s="20"/>
      <c r="K27" s="38"/>
    </row>
    <row r="28" spans="1:11" x14ac:dyDescent="0.25">
      <c r="A28" s="45">
        <v>12</v>
      </c>
      <c r="B28" s="58" t="s">
        <v>43</v>
      </c>
      <c r="C28" s="53">
        <v>69.900000000000006</v>
      </c>
      <c r="D28" s="68" t="s">
        <v>330</v>
      </c>
      <c r="E28" s="112">
        <v>23.134</v>
      </c>
      <c r="F28" s="112">
        <v>24.587</v>
      </c>
      <c r="G28" s="75">
        <f t="shared" si="1"/>
        <v>1.2492893999999994</v>
      </c>
      <c r="H28" s="109">
        <f t="shared" si="2"/>
        <v>0.2029988574779335</v>
      </c>
      <c r="I28" s="92">
        <f t="shared" si="0"/>
        <v>1.452288257477933</v>
      </c>
      <c r="J28" s="20"/>
      <c r="K28" s="38"/>
    </row>
    <row r="29" spans="1:11" x14ac:dyDescent="0.25">
      <c r="A29" s="45">
        <v>13</v>
      </c>
      <c r="B29" s="58" t="s">
        <v>44</v>
      </c>
      <c r="C29" s="53">
        <v>64.900000000000006</v>
      </c>
      <c r="D29" s="68" t="s">
        <v>330</v>
      </c>
      <c r="E29" s="112">
        <v>23.637</v>
      </c>
      <c r="F29" s="112">
        <v>25.312999999999999</v>
      </c>
      <c r="G29" s="75">
        <f t="shared" si="1"/>
        <v>1.4410247999999986</v>
      </c>
      <c r="H29" s="109">
        <f t="shared" si="2"/>
        <v>0.18847819528351767</v>
      </c>
      <c r="I29" s="92">
        <f t="shared" si="0"/>
        <v>1.6295029952835163</v>
      </c>
      <c r="J29" s="20"/>
      <c r="K29" s="38"/>
    </row>
    <row r="30" spans="1:11" x14ac:dyDescent="0.25">
      <c r="A30" s="45">
        <v>14</v>
      </c>
      <c r="B30" s="58" t="s">
        <v>45</v>
      </c>
      <c r="C30" s="53">
        <v>42.4</v>
      </c>
      <c r="D30" s="68" t="s">
        <v>330</v>
      </c>
      <c r="E30" s="112">
        <v>10.105</v>
      </c>
      <c r="F30" s="112">
        <v>10.666</v>
      </c>
      <c r="G30" s="75">
        <f t="shared" si="1"/>
        <v>0.48234779999999994</v>
      </c>
      <c r="H30" s="109">
        <f t="shared" si="2"/>
        <v>0.12313521540864635</v>
      </c>
      <c r="I30" s="92">
        <f t="shared" si="0"/>
        <v>0.60548301540864624</v>
      </c>
      <c r="J30" s="20"/>
      <c r="K30" s="38"/>
    </row>
    <row r="31" spans="1:11" x14ac:dyDescent="0.25">
      <c r="A31" s="98">
        <v>15</v>
      </c>
      <c r="B31" s="81" t="s">
        <v>46</v>
      </c>
      <c r="C31" s="82">
        <v>45</v>
      </c>
      <c r="D31" s="83" t="s">
        <v>330</v>
      </c>
      <c r="E31" s="153">
        <v>9.81</v>
      </c>
      <c r="F31" s="153">
        <v>10.327</v>
      </c>
      <c r="G31" s="84">
        <f t="shared" si="1"/>
        <v>0.44451659999999954</v>
      </c>
      <c r="H31" s="103">
        <f t="shared" si="2"/>
        <v>0.13068595974974259</v>
      </c>
      <c r="I31" s="97">
        <f t="shared" si="0"/>
        <v>0.5752025597497421</v>
      </c>
      <c r="J31" s="20"/>
      <c r="K31" s="38"/>
    </row>
    <row r="32" spans="1:11" x14ac:dyDescent="0.25">
      <c r="A32" s="45">
        <v>16</v>
      </c>
      <c r="B32" s="58" t="s">
        <v>47</v>
      </c>
      <c r="C32" s="53">
        <v>70</v>
      </c>
      <c r="D32" s="68" t="s">
        <v>330</v>
      </c>
      <c r="E32" s="112">
        <v>18.692</v>
      </c>
      <c r="F32" s="112">
        <v>20.398</v>
      </c>
      <c r="G32" s="75">
        <f t="shared" si="1"/>
        <v>1.4668187999999995</v>
      </c>
      <c r="H32" s="109">
        <f t="shared" si="2"/>
        <v>0.20328927072182182</v>
      </c>
      <c r="I32" s="92">
        <f t="shared" si="0"/>
        <v>1.6701080707218214</v>
      </c>
      <c r="J32" s="20"/>
      <c r="K32" s="38"/>
    </row>
    <row r="33" spans="1:11" x14ac:dyDescent="0.25">
      <c r="A33" s="45">
        <v>17</v>
      </c>
      <c r="B33" s="58" t="s">
        <v>48</v>
      </c>
      <c r="C33" s="53">
        <v>64.599999999999994</v>
      </c>
      <c r="D33" s="68" t="s">
        <v>330</v>
      </c>
      <c r="E33" s="112">
        <v>18.677</v>
      </c>
      <c r="F33" s="112">
        <v>20.053999999999998</v>
      </c>
      <c r="G33" s="75">
        <f t="shared" si="1"/>
        <v>1.1839445999999991</v>
      </c>
      <c r="H33" s="109">
        <f t="shared" si="2"/>
        <v>0.18760695555185269</v>
      </c>
      <c r="I33" s="92">
        <f t="shared" si="0"/>
        <v>1.3715515555518518</v>
      </c>
      <c r="J33" s="20"/>
      <c r="K33" s="38"/>
    </row>
    <row r="34" spans="1:11" x14ac:dyDescent="0.25">
      <c r="A34" s="45">
        <v>18</v>
      </c>
      <c r="B34" s="58" t="s">
        <v>49</v>
      </c>
      <c r="C34" s="53">
        <v>42.5</v>
      </c>
      <c r="D34" s="68" t="s">
        <v>330</v>
      </c>
      <c r="E34" s="112">
        <v>13.611000000000001</v>
      </c>
      <c r="F34" s="112">
        <v>14.646000000000001</v>
      </c>
      <c r="G34" s="75">
        <f t="shared" si="1"/>
        <v>0.88989300000000016</v>
      </c>
      <c r="H34" s="109">
        <f t="shared" si="2"/>
        <v>0.12342562865253467</v>
      </c>
      <c r="I34" s="92">
        <f t="shared" si="0"/>
        <v>1.0133186286525349</v>
      </c>
      <c r="J34" s="20"/>
      <c r="K34" s="38"/>
    </row>
    <row r="35" spans="1:11" x14ac:dyDescent="0.25">
      <c r="A35" s="45">
        <v>19</v>
      </c>
      <c r="B35" s="58" t="s">
        <v>50</v>
      </c>
      <c r="C35" s="53">
        <v>44.6</v>
      </c>
      <c r="D35" s="68" t="s">
        <v>330</v>
      </c>
      <c r="E35" s="112">
        <v>7.2039999999999997</v>
      </c>
      <c r="F35" s="112">
        <v>7.2880000000000003</v>
      </c>
      <c r="G35" s="75">
        <f t="shared" si="1"/>
        <v>7.2223200000000445E-2</v>
      </c>
      <c r="H35" s="109">
        <f t="shared" si="2"/>
        <v>0.12952430677418933</v>
      </c>
      <c r="I35" s="92">
        <f t="shared" si="0"/>
        <v>0.20174750677418979</v>
      </c>
      <c r="J35" s="20"/>
      <c r="K35" s="38"/>
    </row>
    <row r="36" spans="1:11" x14ac:dyDescent="0.25">
      <c r="A36" s="45">
        <v>20</v>
      </c>
      <c r="B36" s="58" t="s">
        <v>51</v>
      </c>
      <c r="C36" s="53">
        <v>69.7</v>
      </c>
      <c r="D36" s="68" t="s">
        <v>330</v>
      </c>
      <c r="E36" s="112">
        <v>13.545</v>
      </c>
      <c r="F36" s="112">
        <v>15.042999999999999</v>
      </c>
      <c r="G36" s="75">
        <f t="shared" si="1"/>
        <v>1.2879803999999995</v>
      </c>
      <c r="H36" s="109">
        <f t="shared" si="2"/>
        <v>0.20241803099015687</v>
      </c>
      <c r="I36" s="92">
        <f t="shared" si="0"/>
        <v>1.4903984309901563</v>
      </c>
      <c r="J36" s="20"/>
      <c r="K36" s="38"/>
    </row>
    <row r="37" spans="1:11" x14ac:dyDescent="0.25">
      <c r="A37" s="45">
        <v>21</v>
      </c>
      <c r="B37" s="58" t="s">
        <v>52</v>
      </c>
      <c r="C37" s="53">
        <v>64.2</v>
      </c>
      <c r="D37" s="68" t="s">
        <v>330</v>
      </c>
      <c r="E37" s="112">
        <v>25.771999999999998</v>
      </c>
      <c r="F37" s="112">
        <v>27.533999999999999</v>
      </c>
      <c r="G37" s="75">
        <f t="shared" si="1"/>
        <v>1.5149676000000003</v>
      </c>
      <c r="H37" s="109">
        <f t="shared" si="2"/>
        <v>0.18644530257629943</v>
      </c>
      <c r="I37" s="92">
        <f t="shared" si="0"/>
        <v>1.7014129025762998</v>
      </c>
      <c r="J37" s="20"/>
      <c r="K37" s="38"/>
    </row>
    <row r="38" spans="1:11" x14ac:dyDescent="0.25">
      <c r="A38" s="45">
        <v>22</v>
      </c>
      <c r="B38" s="58" t="s">
        <v>53</v>
      </c>
      <c r="C38" s="53">
        <v>42.3</v>
      </c>
      <c r="D38" s="68" t="s">
        <v>330</v>
      </c>
      <c r="E38" s="112">
        <v>9.8629999999999995</v>
      </c>
      <c r="F38" s="112">
        <v>10.746</v>
      </c>
      <c r="G38" s="75">
        <f t="shared" si="1"/>
        <v>0.75920340000000075</v>
      </c>
      <c r="H38" s="109">
        <f t="shared" si="2"/>
        <v>0.12284480216475803</v>
      </c>
      <c r="I38" s="92">
        <f t="shared" si="0"/>
        <v>0.88204820216475877</v>
      </c>
      <c r="J38" s="20"/>
      <c r="K38" s="38"/>
    </row>
    <row r="39" spans="1:11" x14ac:dyDescent="0.25">
      <c r="A39" s="45">
        <v>23</v>
      </c>
      <c r="B39" s="58" t="s">
        <v>54</v>
      </c>
      <c r="C39" s="53">
        <v>44.5</v>
      </c>
      <c r="D39" s="68" t="s">
        <v>330</v>
      </c>
      <c r="E39" s="112">
        <v>12.667999999999999</v>
      </c>
      <c r="F39" s="112">
        <v>13.39</v>
      </c>
      <c r="G39" s="75">
        <f t="shared" si="1"/>
        <v>0.62077560000000109</v>
      </c>
      <c r="H39" s="109">
        <f t="shared" si="2"/>
        <v>0.12923389353030101</v>
      </c>
      <c r="I39" s="92">
        <f t="shared" si="0"/>
        <v>0.75000949353030211</v>
      </c>
      <c r="J39" s="38"/>
      <c r="K39" s="20"/>
    </row>
    <row r="40" spans="1:11" x14ac:dyDescent="0.25">
      <c r="A40" s="45">
        <v>24</v>
      </c>
      <c r="B40" s="58" t="s">
        <v>55</v>
      </c>
      <c r="C40" s="53">
        <v>69.400000000000006</v>
      </c>
      <c r="D40" s="68" t="s">
        <v>330</v>
      </c>
      <c r="E40" s="112">
        <v>19.600999999999999</v>
      </c>
      <c r="F40" s="112">
        <v>21.084</v>
      </c>
      <c r="G40" s="75">
        <f t="shared" si="1"/>
        <v>1.2750834000000004</v>
      </c>
      <c r="H40" s="109">
        <f t="shared" si="2"/>
        <v>0.20154679125849193</v>
      </c>
      <c r="I40" s="92">
        <f t="shared" si="0"/>
        <v>1.4766301912584923</v>
      </c>
      <c r="J40" s="20"/>
      <c r="K40" s="38"/>
    </row>
    <row r="41" spans="1:11" x14ac:dyDescent="0.25">
      <c r="A41" s="45">
        <v>25</v>
      </c>
      <c r="B41" s="58" t="s">
        <v>56</v>
      </c>
      <c r="C41" s="53">
        <v>64.3</v>
      </c>
      <c r="D41" s="68" t="s">
        <v>330</v>
      </c>
      <c r="E41" s="112">
        <v>3.9470000000000001</v>
      </c>
      <c r="F41" s="112">
        <v>3.9470000000000001</v>
      </c>
      <c r="G41" s="75">
        <f t="shared" si="1"/>
        <v>0</v>
      </c>
      <c r="H41" s="109">
        <f t="shared" si="2"/>
        <v>0.18673571582018775</v>
      </c>
      <c r="I41" s="92">
        <f t="shared" si="0"/>
        <v>0.18673571582018775</v>
      </c>
      <c r="J41" s="20"/>
      <c r="K41" s="38"/>
    </row>
    <row r="42" spans="1:11" x14ac:dyDescent="0.25">
      <c r="A42" s="45">
        <v>26</v>
      </c>
      <c r="B42" s="58" t="s">
        <v>57</v>
      </c>
      <c r="C42" s="53">
        <v>42.8</v>
      </c>
      <c r="D42" s="68" t="s">
        <v>330</v>
      </c>
      <c r="E42" s="112">
        <v>12.696</v>
      </c>
      <c r="F42" s="112">
        <v>13.606</v>
      </c>
      <c r="G42" s="75">
        <f t="shared" si="1"/>
        <v>0.78241800000000017</v>
      </c>
      <c r="H42" s="109">
        <f t="shared" si="2"/>
        <v>0.12429686838419962</v>
      </c>
      <c r="I42" s="92">
        <f t="shared" si="0"/>
        <v>0.90671486838419979</v>
      </c>
      <c r="J42" s="20"/>
      <c r="K42" s="38"/>
    </row>
    <row r="43" spans="1:11" x14ac:dyDescent="0.25">
      <c r="A43" s="45">
        <v>27</v>
      </c>
      <c r="B43" s="58" t="s">
        <v>58</v>
      </c>
      <c r="C43" s="53">
        <v>45.3</v>
      </c>
      <c r="D43" s="68" t="s">
        <v>330</v>
      </c>
      <c r="E43" s="112">
        <v>8.1340000000000003</v>
      </c>
      <c r="F43" s="112">
        <v>9.0500000000000007</v>
      </c>
      <c r="G43" s="75">
        <f t="shared" si="1"/>
        <v>0.7875768000000003</v>
      </c>
      <c r="H43" s="109">
        <f t="shared" si="2"/>
        <v>0.13155719948140754</v>
      </c>
      <c r="I43" s="92">
        <f t="shared" si="0"/>
        <v>0.91913399948140784</v>
      </c>
      <c r="J43" s="20"/>
      <c r="K43" s="38"/>
    </row>
    <row r="44" spans="1:11" x14ac:dyDescent="0.25">
      <c r="A44" s="45">
        <v>28</v>
      </c>
      <c r="B44" s="58" t="s">
        <v>59</v>
      </c>
      <c r="C44" s="53">
        <v>69.599999999999994</v>
      </c>
      <c r="D44" s="68" t="s">
        <v>330</v>
      </c>
      <c r="E44" s="112">
        <v>24.254000000000001</v>
      </c>
      <c r="F44" s="112">
        <v>25.666</v>
      </c>
      <c r="G44" s="75">
        <f t="shared" si="1"/>
        <v>1.2140375999999993</v>
      </c>
      <c r="H44" s="109">
        <f t="shared" si="2"/>
        <v>0.20212761774626853</v>
      </c>
      <c r="I44" s="92">
        <f t="shared" si="0"/>
        <v>1.4161652177462678</v>
      </c>
      <c r="J44" s="20"/>
      <c r="K44" s="38"/>
    </row>
    <row r="45" spans="1:11" x14ac:dyDescent="0.25">
      <c r="A45" s="45">
        <v>29</v>
      </c>
      <c r="B45" s="58" t="s">
        <v>60</v>
      </c>
      <c r="C45" s="53">
        <v>63.3</v>
      </c>
      <c r="D45" s="68" t="s">
        <v>330</v>
      </c>
      <c r="E45" s="112">
        <v>6.7830000000000004</v>
      </c>
      <c r="F45" s="112">
        <v>7.42</v>
      </c>
      <c r="G45" s="75">
        <f t="shared" si="1"/>
        <v>0.54769259999999964</v>
      </c>
      <c r="H45" s="109">
        <f t="shared" si="2"/>
        <v>0.18383158338130456</v>
      </c>
      <c r="I45" s="92">
        <f t="shared" si="0"/>
        <v>0.7315241833813042</v>
      </c>
      <c r="J45" s="20"/>
      <c r="K45" s="38"/>
    </row>
    <row r="46" spans="1:11" x14ac:dyDescent="0.25">
      <c r="A46" s="45">
        <v>30</v>
      </c>
      <c r="B46" s="58" t="s">
        <v>61</v>
      </c>
      <c r="C46" s="53">
        <v>42.5</v>
      </c>
      <c r="D46" s="68" t="s">
        <v>330</v>
      </c>
      <c r="E46" s="112">
        <v>6.9249999999999998</v>
      </c>
      <c r="F46" s="112">
        <v>7.4870000000000001</v>
      </c>
      <c r="G46" s="75">
        <f t="shared" si="1"/>
        <v>0.48320760000000024</v>
      </c>
      <c r="H46" s="109">
        <f t="shared" si="2"/>
        <v>0.12342562865253467</v>
      </c>
      <c r="I46" s="92">
        <f t="shared" si="0"/>
        <v>0.60663322865253488</v>
      </c>
      <c r="J46" s="20"/>
      <c r="K46" s="38"/>
    </row>
    <row r="47" spans="1:11" x14ac:dyDescent="0.25">
      <c r="A47" s="45">
        <v>31</v>
      </c>
      <c r="B47" s="58" t="s">
        <v>62</v>
      </c>
      <c r="C47" s="53">
        <v>44.5</v>
      </c>
      <c r="D47" s="68" t="s">
        <v>330</v>
      </c>
      <c r="E47" s="112">
        <v>13.231999999999999</v>
      </c>
      <c r="F47" s="112">
        <v>14.321</v>
      </c>
      <c r="G47" s="75">
        <f t="shared" si="1"/>
        <v>0.93632220000000033</v>
      </c>
      <c r="H47" s="109">
        <f t="shared" si="2"/>
        <v>0.12923389353030101</v>
      </c>
      <c r="I47" s="92">
        <f t="shared" si="0"/>
        <v>1.0655560935303012</v>
      </c>
      <c r="J47" s="20"/>
      <c r="K47" s="38"/>
    </row>
    <row r="48" spans="1:11" x14ac:dyDescent="0.25">
      <c r="A48" s="46">
        <v>32</v>
      </c>
      <c r="B48" s="86" t="s">
        <v>63</v>
      </c>
      <c r="C48" s="87">
        <v>69.900000000000006</v>
      </c>
      <c r="D48" s="88" t="s">
        <v>330</v>
      </c>
      <c r="E48" s="154">
        <v>1.143</v>
      </c>
      <c r="F48" s="154">
        <v>1.143</v>
      </c>
      <c r="G48" s="89">
        <f t="shared" si="1"/>
        <v>0</v>
      </c>
      <c r="H48" s="115">
        <f t="shared" si="2"/>
        <v>0.2029988574779335</v>
      </c>
      <c r="I48" s="76">
        <f t="shared" si="0"/>
        <v>0.2029988574779335</v>
      </c>
      <c r="J48" s="20"/>
      <c r="K48" s="38"/>
    </row>
    <row r="49" spans="1:25" x14ac:dyDescent="0.25">
      <c r="A49" s="45">
        <v>33</v>
      </c>
      <c r="B49" s="58" t="s">
        <v>64</v>
      </c>
      <c r="C49" s="53">
        <v>64.8</v>
      </c>
      <c r="D49" s="68" t="s">
        <v>330</v>
      </c>
      <c r="E49" s="112">
        <v>15.904</v>
      </c>
      <c r="F49" s="112">
        <v>17.771999999999998</v>
      </c>
      <c r="G49" s="75">
        <f t="shared" si="1"/>
        <v>1.6061063999999987</v>
      </c>
      <c r="H49" s="109">
        <f t="shared" si="2"/>
        <v>0.18818778203962933</v>
      </c>
      <c r="I49" s="92">
        <f t="shared" si="0"/>
        <v>1.7942941820396281</v>
      </c>
      <c r="J49" s="20"/>
      <c r="K49" s="38"/>
    </row>
    <row r="50" spans="1:25" x14ac:dyDescent="0.25">
      <c r="A50" s="45">
        <v>34</v>
      </c>
      <c r="B50" s="58" t="s">
        <v>341</v>
      </c>
      <c r="C50" s="53">
        <v>42.7</v>
      </c>
      <c r="D50" s="68" t="s">
        <v>330</v>
      </c>
      <c r="E50" s="112">
        <v>6.1</v>
      </c>
      <c r="F50" s="112">
        <v>6.3849999999999998</v>
      </c>
      <c r="G50" s="75">
        <f>(F50-E50)*0.8598</f>
        <v>0.24504300000000012</v>
      </c>
      <c r="H50" s="109">
        <f t="shared" si="2"/>
        <v>0.12400645514031132</v>
      </c>
      <c r="I50" s="92">
        <f t="shared" si="0"/>
        <v>0.36904945514031146</v>
      </c>
      <c r="J50" s="20"/>
      <c r="K50" s="38"/>
    </row>
    <row r="51" spans="1:25" x14ac:dyDescent="0.25">
      <c r="A51" s="45">
        <v>35</v>
      </c>
      <c r="B51" s="58" t="s">
        <v>66</v>
      </c>
      <c r="C51" s="53">
        <v>44.4</v>
      </c>
      <c r="D51" s="68" t="s">
        <v>330</v>
      </c>
      <c r="E51" s="112">
        <v>14.804</v>
      </c>
      <c r="F51" s="112">
        <v>15.903</v>
      </c>
      <c r="G51" s="75">
        <f>(F51-E51)*0.8598</f>
        <v>0.94492020000000021</v>
      </c>
      <c r="H51" s="109">
        <f t="shared" si="2"/>
        <v>0.1289434802864127</v>
      </c>
      <c r="I51" s="92">
        <f t="shared" si="0"/>
        <v>1.073863680286413</v>
      </c>
      <c r="J51" s="38"/>
      <c r="K51" s="20"/>
    </row>
    <row r="52" spans="1:25" x14ac:dyDescent="0.25">
      <c r="A52" s="45">
        <v>36</v>
      </c>
      <c r="B52" s="58" t="s">
        <v>67</v>
      </c>
      <c r="C52" s="53">
        <v>69</v>
      </c>
      <c r="D52" s="68" t="s">
        <v>330</v>
      </c>
      <c r="E52" s="112">
        <v>14.288</v>
      </c>
      <c r="F52" s="112">
        <v>15.090999999999999</v>
      </c>
      <c r="G52" s="75">
        <f t="shared" si="1"/>
        <v>0.69041939999999924</v>
      </c>
      <c r="H52" s="109">
        <f t="shared" si="2"/>
        <v>0.20038513828293864</v>
      </c>
      <c r="I52" s="92">
        <f t="shared" si="0"/>
        <v>0.89080453828293793</v>
      </c>
      <c r="J52" s="20"/>
      <c r="K52" s="38"/>
    </row>
    <row r="53" spans="1:25" x14ac:dyDescent="0.25">
      <c r="A53" s="45">
        <v>37</v>
      </c>
      <c r="B53" s="58" t="s">
        <v>68</v>
      </c>
      <c r="C53" s="53">
        <v>64.5</v>
      </c>
      <c r="D53" s="68" t="s">
        <v>330</v>
      </c>
      <c r="E53" s="112">
        <v>15.348000000000001</v>
      </c>
      <c r="F53" s="112">
        <v>16.516999999999999</v>
      </c>
      <c r="G53" s="75">
        <f t="shared" si="1"/>
        <v>1.0051061999999988</v>
      </c>
      <c r="H53" s="109">
        <f t="shared" si="2"/>
        <v>0.18731654230796438</v>
      </c>
      <c r="I53" s="92">
        <f t="shared" si="0"/>
        <v>1.1924227423079632</v>
      </c>
      <c r="J53" s="20"/>
      <c r="K53" s="38"/>
    </row>
    <row r="54" spans="1:25" x14ac:dyDescent="0.25">
      <c r="A54" s="45">
        <v>38</v>
      </c>
      <c r="B54" s="58" t="s">
        <v>69</v>
      </c>
      <c r="C54" s="53">
        <v>42</v>
      </c>
      <c r="D54" s="68" t="s">
        <v>330</v>
      </c>
      <c r="E54" s="112">
        <v>19.318999999999999</v>
      </c>
      <c r="F54" s="112">
        <v>20.809000000000001</v>
      </c>
      <c r="G54" s="75">
        <f t="shared" si="1"/>
        <v>1.2811020000000017</v>
      </c>
      <c r="H54" s="109">
        <f t="shared" si="2"/>
        <v>0.12197356243309308</v>
      </c>
      <c r="I54" s="92">
        <f t="shared" si="0"/>
        <v>1.4030755624330948</v>
      </c>
      <c r="J54" s="20"/>
      <c r="K54" s="38"/>
    </row>
    <row r="55" spans="1:25" x14ac:dyDescent="0.25">
      <c r="A55" s="45">
        <v>39</v>
      </c>
      <c r="B55" s="58" t="s">
        <v>70</v>
      </c>
      <c r="C55" s="53">
        <v>44.4</v>
      </c>
      <c r="D55" s="68" t="s">
        <v>330</v>
      </c>
      <c r="E55" s="112">
        <v>6.048</v>
      </c>
      <c r="F55" s="112">
        <v>6.4359999999999999</v>
      </c>
      <c r="G55" s="75">
        <f t="shared" si="1"/>
        <v>0.33360239999999991</v>
      </c>
      <c r="H55" s="109">
        <f t="shared" si="2"/>
        <v>0.1289434802864127</v>
      </c>
      <c r="I55" s="92">
        <f t="shared" si="0"/>
        <v>0.46254588028641264</v>
      </c>
      <c r="J55" s="20"/>
      <c r="K55" s="38"/>
    </row>
    <row r="56" spans="1:25" x14ac:dyDescent="0.25">
      <c r="A56" s="45">
        <v>40</v>
      </c>
      <c r="B56" s="58" t="s">
        <v>71</v>
      </c>
      <c r="C56" s="53">
        <v>69.2</v>
      </c>
      <c r="D56" s="68" t="s">
        <v>330</v>
      </c>
      <c r="E56" s="112">
        <v>19.984999999999999</v>
      </c>
      <c r="F56" s="112">
        <v>21.706</v>
      </c>
      <c r="G56" s="75">
        <f t="shared" si="1"/>
        <v>1.4797158000000001</v>
      </c>
      <c r="H56" s="109">
        <f t="shared" si="2"/>
        <v>0.20096596477071529</v>
      </c>
      <c r="I56" s="92">
        <f t="shared" si="0"/>
        <v>1.6806817647707155</v>
      </c>
      <c r="J56" s="20"/>
      <c r="K56" s="38"/>
    </row>
    <row r="57" spans="1:25" x14ac:dyDescent="0.25">
      <c r="A57" s="45">
        <v>41</v>
      </c>
      <c r="B57" s="58" t="s">
        <v>72</v>
      </c>
      <c r="C57" s="53">
        <v>64.7</v>
      </c>
      <c r="D57" s="68" t="s">
        <v>330</v>
      </c>
      <c r="E57" s="112">
        <v>18.064</v>
      </c>
      <c r="F57" s="112">
        <v>19.361999999999998</v>
      </c>
      <c r="G57" s="75">
        <f t="shared" si="1"/>
        <v>1.1160203999999985</v>
      </c>
      <c r="H57" s="109">
        <f t="shared" si="2"/>
        <v>0.18789736879574104</v>
      </c>
      <c r="I57" s="92">
        <f t="shared" si="0"/>
        <v>1.3039177687957395</v>
      </c>
      <c r="J57" s="20"/>
      <c r="K57" s="38"/>
    </row>
    <row r="58" spans="1:25" x14ac:dyDescent="0.25">
      <c r="A58" s="45">
        <v>42</v>
      </c>
      <c r="B58" s="58" t="s">
        <v>73</v>
      </c>
      <c r="C58" s="53">
        <v>42.5</v>
      </c>
      <c r="D58" s="68" t="s">
        <v>330</v>
      </c>
      <c r="E58" s="112">
        <v>2.585</v>
      </c>
      <c r="F58" s="112">
        <v>2.6720000000000002</v>
      </c>
      <c r="G58" s="75">
        <f t="shared" si="1"/>
        <v>7.4802600000000163E-2</v>
      </c>
      <c r="H58" s="109">
        <f t="shared" si="2"/>
        <v>0.12342562865253467</v>
      </c>
      <c r="I58" s="92">
        <f t="shared" si="0"/>
        <v>0.19822822865253484</v>
      </c>
      <c r="J58" s="20"/>
      <c r="K58" s="38"/>
    </row>
    <row r="59" spans="1:25" x14ac:dyDescent="0.25">
      <c r="A59" s="45">
        <v>43</v>
      </c>
      <c r="B59" s="58" t="s">
        <v>74</v>
      </c>
      <c r="C59" s="53">
        <v>44.5</v>
      </c>
      <c r="D59" s="68" t="s">
        <v>330</v>
      </c>
      <c r="E59" s="112">
        <v>14.583</v>
      </c>
      <c r="F59" s="112">
        <v>15.929</v>
      </c>
      <c r="G59" s="75">
        <f t="shared" si="1"/>
        <v>1.1572908000000002</v>
      </c>
      <c r="H59" s="109">
        <f t="shared" si="2"/>
        <v>0.12923389353030101</v>
      </c>
      <c r="I59" s="92">
        <f t="shared" si="0"/>
        <v>1.2865246935303012</v>
      </c>
      <c r="J59" s="20"/>
      <c r="K59" s="38"/>
    </row>
    <row r="60" spans="1:25" x14ac:dyDescent="0.25">
      <c r="A60" s="45">
        <v>44</v>
      </c>
      <c r="B60" s="58" t="s">
        <v>75</v>
      </c>
      <c r="C60" s="53">
        <v>69.599999999999994</v>
      </c>
      <c r="D60" s="68" t="s">
        <v>330</v>
      </c>
      <c r="E60" s="112">
        <v>14.356</v>
      </c>
      <c r="F60" s="112">
        <v>15.393000000000001</v>
      </c>
      <c r="G60" s="75">
        <f t="shared" si="1"/>
        <v>0.89161260000000075</v>
      </c>
      <c r="H60" s="109">
        <f t="shared" si="2"/>
        <v>0.20212761774626853</v>
      </c>
      <c r="I60" s="92">
        <f t="shared" si="0"/>
        <v>1.0937402177462694</v>
      </c>
      <c r="J60" s="20"/>
      <c r="K60" s="39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</row>
    <row r="61" spans="1:25" x14ac:dyDescent="0.25">
      <c r="A61" s="45">
        <v>45</v>
      </c>
      <c r="B61" s="58" t="s">
        <v>76</v>
      </c>
      <c r="C61" s="53">
        <v>64.8</v>
      </c>
      <c r="D61" s="68" t="s">
        <v>330</v>
      </c>
      <c r="E61" s="154">
        <v>19.315000000000001</v>
      </c>
      <c r="F61" s="154">
        <v>20.513999999999999</v>
      </c>
      <c r="G61" s="75">
        <f t="shared" si="1"/>
        <v>1.0309001999999983</v>
      </c>
      <c r="H61" s="109">
        <f t="shared" si="2"/>
        <v>0.18818778203962933</v>
      </c>
      <c r="I61" s="92">
        <f t="shared" si="0"/>
        <v>1.2190879820396276</v>
      </c>
      <c r="J61" s="38"/>
      <c r="K61" s="25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</row>
    <row r="62" spans="1:25" x14ac:dyDescent="0.25">
      <c r="A62" s="45">
        <v>46</v>
      </c>
      <c r="B62" s="58" t="s">
        <v>77</v>
      </c>
      <c r="C62" s="53">
        <v>42.6</v>
      </c>
      <c r="D62" s="68" t="s">
        <v>330</v>
      </c>
      <c r="E62" s="154">
        <v>7.3760000000000003</v>
      </c>
      <c r="F62" s="154">
        <v>7.7039999999999997</v>
      </c>
      <c r="G62" s="75">
        <f t="shared" si="1"/>
        <v>0.2820143999999995</v>
      </c>
      <c r="H62" s="109">
        <f t="shared" si="2"/>
        <v>0.12371604189642299</v>
      </c>
      <c r="I62" s="92">
        <f t="shared" si="0"/>
        <v>0.40573044189642249</v>
      </c>
      <c r="J62" s="38"/>
      <c r="K62" s="25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</row>
    <row r="63" spans="1:25" x14ac:dyDescent="0.25">
      <c r="A63" s="45">
        <v>47</v>
      </c>
      <c r="B63" s="58" t="s">
        <v>78</v>
      </c>
      <c r="C63" s="53">
        <v>44.2</v>
      </c>
      <c r="D63" s="68" t="s">
        <v>330</v>
      </c>
      <c r="E63" s="154">
        <v>11.597</v>
      </c>
      <c r="F63" s="154">
        <v>12.14</v>
      </c>
      <c r="G63" s="75">
        <f t="shared" si="1"/>
        <v>0.46687140000000088</v>
      </c>
      <c r="H63" s="109">
        <f t="shared" si="2"/>
        <v>0.12836265379863607</v>
      </c>
      <c r="I63" s="92">
        <f t="shared" si="0"/>
        <v>0.59523405379863692</v>
      </c>
      <c r="J63" s="38"/>
      <c r="K63" s="25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</row>
    <row r="64" spans="1:25" x14ac:dyDescent="0.25">
      <c r="A64" s="45">
        <v>48</v>
      </c>
      <c r="B64" s="58" t="s">
        <v>79</v>
      </c>
      <c r="C64" s="53">
        <v>69.2</v>
      </c>
      <c r="D64" s="68" t="s">
        <v>330</v>
      </c>
      <c r="E64" s="154">
        <v>20.446999999999999</v>
      </c>
      <c r="F64" s="154">
        <v>22.015000000000001</v>
      </c>
      <c r="G64" s="75">
        <f t="shared" si="1"/>
        <v>1.3481664000000013</v>
      </c>
      <c r="H64" s="109">
        <f t="shared" si="2"/>
        <v>0.20096596477071529</v>
      </c>
      <c r="I64" s="92">
        <f t="shared" si="0"/>
        <v>1.5491323647707167</v>
      </c>
      <c r="J64" s="38"/>
      <c r="K64" s="25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</row>
    <row r="65" spans="1:25" x14ac:dyDescent="0.25">
      <c r="A65" s="45">
        <v>49</v>
      </c>
      <c r="B65" s="58" t="s">
        <v>80</v>
      </c>
      <c r="C65" s="53">
        <v>64.3</v>
      </c>
      <c r="D65" s="68" t="s">
        <v>330</v>
      </c>
      <c r="E65" s="112">
        <v>12.377000000000001</v>
      </c>
      <c r="F65" s="112">
        <v>13.644</v>
      </c>
      <c r="G65" s="75">
        <f t="shared" si="1"/>
        <v>1.0893665999999995</v>
      </c>
      <c r="H65" s="109">
        <f t="shared" si="2"/>
        <v>0.18673571582018775</v>
      </c>
      <c r="I65" s="92">
        <f t="shared" si="0"/>
        <v>1.2761023158201872</v>
      </c>
      <c r="J65" s="20"/>
      <c r="K65" s="39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</row>
    <row r="66" spans="1:25" x14ac:dyDescent="0.25">
      <c r="A66" s="45">
        <v>50</v>
      </c>
      <c r="B66" s="58" t="s">
        <v>81</v>
      </c>
      <c r="C66" s="53">
        <v>42.5</v>
      </c>
      <c r="D66" s="68" t="s">
        <v>330</v>
      </c>
      <c r="E66" s="112">
        <v>9.8109999999999999</v>
      </c>
      <c r="F66" s="112">
        <v>10.331</v>
      </c>
      <c r="G66" s="75">
        <f t="shared" si="1"/>
        <v>0.44709599999999966</v>
      </c>
      <c r="H66" s="109">
        <f t="shared" si="2"/>
        <v>0.12342562865253467</v>
      </c>
      <c r="I66" s="92">
        <f t="shared" si="0"/>
        <v>0.57052162865253431</v>
      </c>
      <c r="J66" s="20"/>
      <c r="K66" s="39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</row>
    <row r="67" spans="1:25" x14ac:dyDescent="0.25">
      <c r="A67" s="45">
        <v>51</v>
      </c>
      <c r="B67" s="58" t="s">
        <v>82</v>
      </c>
      <c r="C67" s="53">
        <v>43.8</v>
      </c>
      <c r="D67" s="68" t="s">
        <v>330</v>
      </c>
      <c r="E67" s="112">
        <v>5.9649999999999999</v>
      </c>
      <c r="F67" s="112">
        <v>6.1539999999999999</v>
      </c>
      <c r="G67" s="75">
        <f t="shared" si="1"/>
        <v>0.16250220000000004</v>
      </c>
      <c r="H67" s="109">
        <f t="shared" si="2"/>
        <v>0.12720100082308278</v>
      </c>
      <c r="I67" s="92">
        <f t="shared" si="0"/>
        <v>0.28970320082308282</v>
      </c>
      <c r="J67" s="20"/>
      <c r="K67" s="38"/>
    </row>
    <row r="68" spans="1:25" x14ac:dyDescent="0.25">
      <c r="A68" s="45">
        <v>52</v>
      </c>
      <c r="B68" s="58" t="s">
        <v>83</v>
      </c>
      <c r="C68" s="53">
        <v>69.3</v>
      </c>
      <c r="D68" s="68" t="s">
        <v>330</v>
      </c>
      <c r="E68" s="112">
        <v>16.23</v>
      </c>
      <c r="F68" s="112">
        <v>17.597000000000001</v>
      </c>
      <c r="G68" s="75">
        <f t="shared" si="1"/>
        <v>1.1753466000000008</v>
      </c>
      <c r="H68" s="109">
        <f t="shared" si="2"/>
        <v>0.20125637801460358</v>
      </c>
      <c r="I68" s="92">
        <f t="shared" si="0"/>
        <v>1.3766029780146043</v>
      </c>
      <c r="J68" s="20"/>
      <c r="K68" s="38"/>
    </row>
    <row r="69" spans="1:25" x14ac:dyDescent="0.25">
      <c r="A69" s="45">
        <v>53</v>
      </c>
      <c r="B69" s="58" t="s">
        <v>84</v>
      </c>
      <c r="C69" s="53">
        <v>63.7</v>
      </c>
      <c r="D69" s="68" t="s">
        <v>330</v>
      </c>
      <c r="E69" s="112">
        <v>16.372</v>
      </c>
      <c r="F69" s="112">
        <v>17.617000000000001</v>
      </c>
      <c r="G69" s="75">
        <f t="shared" si="1"/>
        <v>1.0704510000000009</v>
      </c>
      <c r="H69" s="109">
        <f t="shared" si="2"/>
        <v>0.18499323635685785</v>
      </c>
      <c r="I69" s="92">
        <f t="shared" si="0"/>
        <v>1.2554442363568588</v>
      </c>
      <c r="J69" s="20"/>
      <c r="K69" s="38"/>
    </row>
    <row r="70" spans="1:25" x14ac:dyDescent="0.25">
      <c r="A70" s="45">
        <v>54</v>
      </c>
      <c r="B70" s="58" t="s">
        <v>85</v>
      </c>
      <c r="C70" s="53">
        <v>42.4</v>
      </c>
      <c r="D70" s="68" t="s">
        <v>330</v>
      </c>
      <c r="E70" s="112">
        <v>14.997999999999999</v>
      </c>
      <c r="F70" s="112">
        <v>16.37</v>
      </c>
      <c r="G70" s="75">
        <f t="shared" si="1"/>
        <v>1.1796456000000015</v>
      </c>
      <c r="H70" s="109">
        <f t="shared" si="2"/>
        <v>0.12313521540864635</v>
      </c>
      <c r="I70" s="92">
        <f t="shared" si="0"/>
        <v>1.3027808154086478</v>
      </c>
      <c r="J70" s="20"/>
      <c r="K70" s="38"/>
    </row>
    <row r="71" spans="1:25" x14ac:dyDescent="0.25">
      <c r="A71" s="45">
        <v>55</v>
      </c>
      <c r="B71" s="58" t="s">
        <v>86</v>
      </c>
      <c r="C71" s="53">
        <v>44</v>
      </c>
      <c r="D71" s="68" t="s">
        <v>330</v>
      </c>
      <c r="E71" s="112">
        <v>16.251000000000001</v>
      </c>
      <c r="F71" s="112">
        <v>17.372</v>
      </c>
      <c r="G71" s="75">
        <f t="shared" si="1"/>
        <v>0.96383579999999891</v>
      </c>
      <c r="H71" s="109">
        <f t="shared" si="2"/>
        <v>0.12778182731085944</v>
      </c>
      <c r="I71" s="92">
        <f t="shared" si="0"/>
        <v>1.0916176273108584</v>
      </c>
      <c r="J71" s="20"/>
      <c r="K71" s="38"/>
    </row>
    <row r="72" spans="1:25" x14ac:dyDescent="0.25">
      <c r="A72" s="45">
        <v>56</v>
      </c>
      <c r="B72" s="58" t="s">
        <v>87</v>
      </c>
      <c r="C72" s="53">
        <v>69.5</v>
      </c>
      <c r="D72" s="68" t="s">
        <v>330</v>
      </c>
      <c r="E72" s="112">
        <v>14.159000000000001</v>
      </c>
      <c r="F72" s="112">
        <v>15.115</v>
      </c>
      <c r="G72" s="75">
        <f t="shared" si="1"/>
        <v>0.82196879999999961</v>
      </c>
      <c r="H72" s="109">
        <f t="shared" si="2"/>
        <v>0.20183720450238024</v>
      </c>
      <c r="I72" s="92">
        <f t="shared" si="0"/>
        <v>1.0238060045023798</v>
      </c>
      <c r="J72" s="20"/>
      <c r="K72" s="38"/>
    </row>
    <row r="73" spans="1:25" x14ac:dyDescent="0.25">
      <c r="A73" s="45">
        <v>57</v>
      </c>
      <c r="B73" s="58" t="s">
        <v>88</v>
      </c>
      <c r="C73" s="53">
        <v>63.6</v>
      </c>
      <c r="D73" s="68" t="s">
        <v>330</v>
      </c>
      <c r="E73" s="112">
        <v>7.8259999999999996</v>
      </c>
      <c r="F73" s="112">
        <v>8.6310000000000002</v>
      </c>
      <c r="G73" s="75">
        <f t="shared" si="1"/>
        <v>0.6921390000000005</v>
      </c>
      <c r="H73" s="109">
        <f t="shared" si="2"/>
        <v>0.18470282311296954</v>
      </c>
      <c r="I73" s="92">
        <f t="shared" si="0"/>
        <v>0.87684182311296999</v>
      </c>
      <c r="J73" s="20"/>
      <c r="K73" s="38"/>
    </row>
    <row r="74" spans="1:25" x14ac:dyDescent="0.25">
      <c r="A74" s="45">
        <v>58</v>
      </c>
      <c r="B74" s="58" t="s">
        <v>89</v>
      </c>
      <c r="C74" s="53">
        <v>42.6</v>
      </c>
      <c r="D74" s="68" t="s">
        <v>330</v>
      </c>
      <c r="E74" s="112">
        <v>12.37</v>
      </c>
      <c r="F74" s="112">
        <v>13.14</v>
      </c>
      <c r="G74" s="75">
        <f t="shared" si="1"/>
        <v>0.66204600000000113</v>
      </c>
      <c r="H74" s="109">
        <f t="shared" si="2"/>
        <v>0.12371604189642299</v>
      </c>
      <c r="I74" s="92">
        <f t="shared" si="0"/>
        <v>0.78576204189642418</v>
      </c>
      <c r="J74" s="20"/>
      <c r="K74" s="38"/>
    </row>
    <row r="75" spans="1:25" x14ac:dyDescent="0.25">
      <c r="A75" s="45">
        <v>59</v>
      </c>
      <c r="B75" s="58" t="s">
        <v>90</v>
      </c>
      <c r="C75" s="53">
        <v>43.9</v>
      </c>
      <c r="D75" s="68" t="s">
        <v>330</v>
      </c>
      <c r="E75" s="112">
        <v>16.079000000000001</v>
      </c>
      <c r="F75" s="112">
        <v>17.286000000000001</v>
      </c>
      <c r="G75" s="75">
        <f t="shared" si="1"/>
        <v>1.0377786000000007</v>
      </c>
      <c r="H75" s="109">
        <f t="shared" si="2"/>
        <v>0.12749141406697109</v>
      </c>
      <c r="I75" s="92">
        <f t="shared" si="0"/>
        <v>1.1652700140669718</v>
      </c>
      <c r="J75" s="20"/>
      <c r="K75" s="38"/>
    </row>
    <row r="76" spans="1:25" x14ac:dyDescent="0.25">
      <c r="A76" s="45">
        <v>60</v>
      </c>
      <c r="B76" s="58" t="s">
        <v>91</v>
      </c>
      <c r="C76" s="53">
        <v>68.900000000000006</v>
      </c>
      <c r="D76" s="68" t="s">
        <v>330</v>
      </c>
      <c r="E76" s="112">
        <v>2.9380000000000002</v>
      </c>
      <c r="F76" s="112">
        <v>2.9380000000000002</v>
      </c>
      <c r="G76" s="75">
        <f t="shared" si="1"/>
        <v>0</v>
      </c>
      <c r="H76" s="109">
        <f t="shared" si="2"/>
        <v>0.20009472503905035</v>
      </c>
      <c r="I76" s="92">
        <f t="shared" si="0"/>
        <v>0.20009472503905035</v>
      </c>
      <c r="J76" s="20"/>
      <c r="K76" s="38"/>
    </row>
    <row r="77" spans="1:25" x14ac:dyDescent="0.25">
      <c r="A77" s="45">
        <v>61</v>
      </c>
      <c r="B77" s="58" t="s">
        <v>92</v>
      </c>
      <c r="C77" s="53">
        <v>63.7</v>
      </c>
      <c r="D77" s="68" t="s">
        <v>330</v>
      </c>
      <c r="E77" s="112">
        <v>29.029</v>
      </c>
      <c r="F77" s="112">
        <v>30.939</v>
      </c>
      <c r="G77" s="75">
        <f t="shared" si="1"/>
        <v>1.6422180000000002</v>
      </c>
      <c r="H77" s="109">
        <f t="shared" si="2"/>
        <v>0.18499323635685785</v>
      </c>
      <c r="I77" s="92">
        <f t="shared" si="0"/>
        <v>1.827211236356858</v>
      </c>
      <c r="J77" s="20"/>
      <c r="K77" s="38"/>
    </row>
    <row r="78" spans="1:25" x14ac:dyDescent="0.25">
      <c r="A78" s="45">
        <v>62</v>
      </c>
      <c r="B78" s="58" t="s">
        <v>93</v>
      </c>
      <c r="C78" s="53">
        <v>42.8</v>
      </c>
      <c r="D78" s="68" t="s">
        <v>330</v>
      </c>
      <c r="E78" s="112">
        <v>20.472999999999999</v>
      </c>
      <c r="F78" s="112">
        <v>22.071000000000002</v>
      </c>
      <c r="G78" s="75">
        <f t="shared" si="1"/>
        <v>1.3739604000000021</v>
      </c>
      <c r="H78" s="109">
        <f t="shared" si="2"/>
        <v>0.12429686838419962</v>
      </c>
      <c r="I78" s="92">
        <f t="shared" si="0"/>
        <v>1.4982572683842017</v>
      </c>
      <c r="J78" s="20"/>
      <c r="K78" s="38"/>
    </row>
    <row r="79" spans="1:25" x14ac:dyDescent="0.25">
      <c r="A79" s="45">
        <v>63</v>
      </c>
      <c r="B79" s="58" t="s">
        <v>94</v>
      </c>
      <c r="C79" s="53">
        <v>44.3</v>
      </c>
      <c r="D79" s="68" t="s">
        <v>330</v>
      </c>
      <c r="E79" s="112">
        <v>16.231000000000002</v>
      </c>
      <c r="F79" s="112">
        <v>17.297999999999998</v>
      </c>
      <c r="G79" s="75">
        <f t="shared" si="1"/>
        <v>0.91740659999999707</v>
      </c>
      <c r="H79" s="109">
        <f t="shared" si="2"/>
        <v>0.12865306704252435</v>
      </c>
      <c r="I79" s="92">
        <f t="shared" si="0"/>
        <v>1.0460596670425215</v>
      </c>
      <c r="J79" s="20"/>
      <c r="K79" s="38"/>
    </row>
    <row r="80" spans="1:25" x14ac:dyDescent="0.25">
      <c r="A80" s="45">
        <v>64</v>
      </c>
      <c r="B80" s="58" t="s">
        <v>95</v>
      </c>
      <c r="C80" s="53">
        <v>69</v>
      </c>
      <c r="D80" s="68" t="s">
        <v>330</v>
      </c>
      <c r="E80" s="112">
        <v>17.706</v>
      </c>
      <c r="F80" s="112">
        <v>18.263999999999999</v>
      </c>
      <c r="G80" s="75">
        <f t="shared" si="1"/>
        <v>0.47976839999999987</v>
      </c>
      <c r="H80" s="109">
        <f t="shared" si="2"/>
        <v>0.20038513828293864</v>
      </c>
      <c r="I80" s="92">
        <f t="shared" si="0"/>
        <v>0.68015353828293845</v>
      </c>
      <c r="J80" s="20"/>
      <c r="K80" s="38"/>
    </row>
    <row r="81" spans="1:17" x14ac:dyDescent="0.25">
      <c r="A81" s="45">
        <v>65</v>
      </c>
      <c r="B81" s="58" t="s">
        <v>97</v>
      </c>
      <c r="C81" s="53">
        <v>78</v>
      </c>
      <c r="D81" s="68" t="s">
        <v>330</v>
      </c>
      <c r="E81" s="112">
        <v>19.905999999999999</v>
      </c>
      <c r="F81" s="112">
        <v>21.082999999999998</v>
      </c>
      <c r="G81" s="75">
        <f>(F81-E81)*0.8598</f>
        <v>1.0119845999999997</v>
      </c>
      <c r="H81" s="109">
        <f t="shared" si="2"/>
        <v>0.22652233023288718</v>
      </c>
      <c r="I81" s="92">
        <f t="shared" ref="I81:I142" si="3">G81+H81</f>
        <v>1.2385069302328868</v>
      </c>
      <c r="J81" s="20"/>
      <c r="K81" s="38"/>
    </row>
    <row r="82" spans="1:17" x14ac:dyDescent="0.25">
      <c r="A82" s="45">
        <v>66</v>
      </c>
      <c r="B82" s="58" t="s">
        <v>96</v>
      </c>
      <c r="C82" s="53">
        <v>45.4</v>
      </c>
      <c r="D82" s="68" t="s">
        <v>330</v>
      </c>
      <c r="E82" s="112">
        <v>12.753</v>
      </c>
      <c r="F82" s="112">
        <v>13.682</v>
      </c>
      <c r="G82" s="75">
        <f t="shared" ref="G82:G147" si="4">(F82-E82)*0.8598</f>
        <v>0.79875420000000019</v>
      </c>
      <c r="H82" s="109">
        <f t="shared" ref="H82:H145" si="5">$G$11/$C$303*C82</f>
        <v>0.13184761272529585</v>
      </c>
      <c r="I82" s="92">
        <f t="shared" si="3"/>
        <v>0.93060181272529607</v>
      </c>
      <c r="J82" s="20"/>
      <c r="K82" s="38"/>
    </row>
    <row r="83" spans="1:17" x14ac:dyDescent="0.25">
      <c r="A83" s="45">
        <v>67</v>
      </c>
      <c r="B83" s="58" t="s">
        <v>98</v>
      </c>
      <c r="C83" s="53">
        <v>73.599999999999994</v>
      </c>
      <c r="D83" s="68" t="s">
        <v>330</v>
      </c>
      <c r="E83" s="112">
        <v>15.292999999999999</v>
      </c>
      <c r="F83" s="112">
        <v>17.058</v>
      </c>
      <c r="G83" s="75">
        <f t="shared" si="4"/>
        <v>1.5175470000000004</v>
      </c>
      <c r="H83" s="109">
        <f t="shared" si="5"/>
        <v>0.21374414750180121</v>
      </c>
      <c r="I83" s="92">
        <f t="shared" si="3"/>
        <v>1.7312911475018016</v>
      </c>
      <c r="J83" s="20"/>
      <c r="K83" s="38"/>
    </row>
    <row r="84" spans="1:17" x14ac:dyDescent="0.25">
      <c r="A84" s="45">
        <v>68</v>
      </c>
      <c r="B84" s="58" t="s">
        <v>99</v>
      </c>
      <c r="C84" s="53">
        <v>50</v>
      </c>
      <c r="D84" s="68" t="s">
        <v>330</v>
      </c>
      <c r="E84" s="112">
        <v>8.859</v>
      </c>
      <c r="F84" s="112">
        <v>8.859</v>
      </c>
      <c r="G84" s="75">
        <f t="shared" si="4"/>
        <v>0</v>
      </c>
      <c r="H84" s="109">
        <f t="shared" si="5"/>
        <v>0.14520662194415843</v>
      </c>
      <c r="I84" s="92">
        <f t="shared" si="3"/>
        <v>0.14520662194415843</v>
      </c>
      <c r="J84" s="20"/>
      <c r="K84" s="38"/>
    </row>
    <row r="85" spans="1:17" x14ac:dyDescent="0.25">
      <c r="A85" s="45">
        <v>69</v>
      </c>
      <c r="B85" s="58" t="s">
        <v>100</v>
      </c>
      <c r="C85" s="53">
        <v>96.3</v>
      </c>
      <c r="D85" s="68" t="s">
        <v>330</v>
      </c>
      <c r="E85" s="112">
        <v>32.220999999999997</v>
      </c>
      <c r="F85" s="112">
        <v>34.866999999999997</v>
      </c>
      <c r="G85" s="75">
        <f t="shared" si="4"/>
        <v>2.2750308000000006</v>
      </c>
      <c r="H85" s="109">
        <f t="shared" si="5"/>
        <v>0.27966795386444915</v>
      </c>
      <c r="I85" s="92">
        <f t="shared" si="3"/>
        <v>2.5546987538644497</v>
      </c>
      <c r="J85" s="20"/>
      <c r="K85" s="38"/>
    </row>
    <row r="86" spans="1:17" x14ac:dyDescent="0.25">
      <c r="A86" s="45">
        <v>70</v>
      </c>
      <c r="B86" s="58" t="s">
        <v>101</v>
      </c>
      <c r="C86" s="53">
        <v>77.900000000000006</v>
      </c>
      <c r="D86" s="68" t="s">
        <v>330</v>
      </c>
      <c r="E86" s="112">
        <v>8.9649999999999999</v>
      </c>
      <c r="F86" s="112">
        <v>8.9930000000000003</v>
      </c>
      <c r="G86" s="75">
        <f t="shared" si="4"/>
        <v>2.4074400000000402E-2</v>
      </c>
      <c r="H86" s="109">
        <f t="shared" si="5"/>
        <v>0.22623191698899886</v>
      </c>
      <c r="I86" s="92">
        <f t="shared" si="3"/>
        <v>0.25030631698899924</v>
      </c>
      <c r="J86" s="20"/>
      <c r="K86" s="38"/>
    </row>
    <row r="87" spans="1:17" x14ac:dyDescent="0.25">
      <c r="A87" s="45">
        <v>71</v>
      </c>
      <c r="B87" s="58" t="s">
        <v>102</v>
      </c>
      <c r="C87" s="53">
        <v>44.7</v>
      </c>
      <c r="D87" s="68" t="s">
        <v>330</v>
      </c>
      <c r="E87" s="112">
        <v>9.7240000000000002</v>
      </c>
      <c r="F87" s="112">
        <v>9.7240000000000002</v>
      </c>
      <c r="G87" s="75">
        <f t="shared" si="4"/>
        <v>0</v>
      </c>
      <c r="H87" s="109">
        <f t="shared" si="5"/>
        <v>0.12981472001807765</v>
      </c>
      <c r="I87" s="92">
        <f t="shared" si="3"/>
        <v>0.12981472001807765</v>
      </c>
      <c r="J87" s="20"/>
      <c r="K87" s="38"/>
    </row>
    <row r="88" spans="1:17" x14ac:dyDescent="0.25">
      <c r="A88" s="45">
        <v>72</v>
      </c>
      <c r="B88" s="58" t="s">
        <v>103</v>
      </c>
      <c r="C88" s="53">
        <v>73.599999999999994</v>
      </c>
      <c r="D88" s="68" t="s">
        <v>330</v>
      </c>
      <c r="E88" s="112">
        <v>8.0760000000000005</v>
      </c>
      <c r="F88" s="112">
        <v>8.0760000000000005</v>
      </c>
      <c r="G88" s="75">
        <f t="shared" si="4"/>
        <v>0</v>
      </c>
      <c r="H88" s="109">
        <f t="shared" si="5"/>
        <v>0.21374414750180121</v>
      </c>
      <c r="I88" s="92">
        <f t="shared" si="3"/>
        <v>0.21374414750180121</v>
      </c>
      <c r="J88" s="20"/>
      <c r="K88" s="38"/>
    </row>
    <row r="89" spans="1:17" x14ac:dyDescent="0.25">
      <c r="A89" s="45">
        <v>73</v>
      </c>
      <c r="B89" s="58" t="s">
        <v>104</v>
      </c>
      <c r="C89" s="53">
        <v>49.4</v>
      </c>
      <c r="D89" s="68" t="s">
        <v>330</v>
      </c>
      <c r="E89" s="112">
        <v>5.8710000000000004</v>
      </c>
      <c r="F89" s="112">
        <v>5.8979999999999997</v>
      </c>
      <c r="G89" s="75">
        <f t="shared" si="4"/>
        <v>2.3214599999999353E-2</v>
      </c>
      <c r="H89" s="109">
        <f t="shared" si="5"/>
        <v>0.14346414248082853</v>
      </c>
      <c r="I89" s="92">
        <f t="shared" si="3"/>
        <v>0.1666787424808279</v>
      </c>
      <c r="J89" s="20"/>
      <c r="K89" s="38"/>
    </row>
    <row r="90" spans="1:17" x14ac:dyDescent="0.25">
      <c r="A90" s="45">
        <v>74</v>
      </c>
      <c r="B90" s="58" t="s">
        <v>105</v>
      </c>
      <c r="C90" s="53">
        <v>96.1</v>
      </c>
      <c r="D90" s="68" t="s">
        <v>330</v>
      </c>
      <c r="E90" s="112">
        <v>25.913</v>
      </c>
      <c r="F90" s="112">
        <v>27.550999999999998</v>
      </c>
      <c r="G90" s="75">
        <f t="shared" si="4"/>
        <v>1.4083523999999985</v>
      </c>
      <c r="H90" s="109">
        <f t="shared" si="5"/>
        <v>0.27908712737667252</v>
      </c>
      <c r="I90" s="92">
        <f t="shared" si="3"/>
        <v>1.6874395273766711</v>
      </c>
      <c r="J90" s="20"/>
      <c r="K90" s="38"/>
    </row>
    <row r="91" spans="1:17" x14ac:dyDescent="0.25">
      <c r="A91" s="45">
        <v>75</v>
      </c>
      <c r="B91" s="58" t="s">
        <v>106</v>
      </c>
      <c r="C91" s="53">
        <v>77.3</v>
      </c>
      <c r="D91" s="68" t="s">
        <v>330</v>
      </c>
      <c r="E91" s="112">
        <v>7.6470000000000002</v>
      </c>
      <c r="F91" s="112">
        <v>8.9049999999999994</v>
      </c>
      <c r="G91" s="75">
        <f t="shared" si="4"/>
        <v>1.0816283999999992</v>
      </c>
      <c r="H91" s="109">
        <f t="shared" si="5"/>
        <v>0.22448943752566894</v>
      </c>
      <c r="I91" s="92">
        <f t="shared" si="3"/>
        <v>1.3061178375256681</v>
      </c>
      <c r="J91" s="20"/>
      <c r="K91" s="38"/>
    </row>
    <row r="92" spans="1:17" x14ac:dyDescent="0.25">
      <c r="A92" s="45">
        <v>76</v>
      </c>
      <c r="B92" s="58" t="s">
        <v>107</v>
      </c>
      <c r="C92" s="53">
        <v>45.1</v>
      </c>
      <c r="D92" s="68" t="s">
        <v>330</v>
      </c>
      <c r="E92" s="112">
        <v>8.4179999999999993</v>
      </c>
      <c r="F92" s="112">
        <v>9.3729999999999993</v>
      </c>
      <c r="G92" s="75">
        <f t="shared" si="4"/>
        <v>0.82110900000000009</v>
      </c>
      <c r="H92" s="109">
        <f t="shared" si="5"/>
        <v>0.13097637299363091</v>
      </c>
      <c r="I92" s="92">
        <f t="shared" si="3"/>
        <v>0.95208537299363094</v>
      </c>
      <c r="J92" s="20"/>
      <c r="K92" s="38"/>
    </row>
    <row r="93" spans="1:17" x14ac:dyDescent="0.25">
      <c r="A93" s="45">
        <v>77</v>
      </c>
      <c r="B93" s="58" t="s">
        <v>108</v>
      </c>
      <c r="C93" s="53">
        <v>72.900000000000006</v>
      </c>
      <c r="D93" s="68" t="s">
        <v>330</v>
      </c>
      <c r="E93" s="112">
        <v>14.728</v>
      </c>
      <c r="F93" s="112">
        <v>15.145</v>
      </c>
      <c r="G93" s="75">
        <f t="shared" si="4"/>
        <v>0.35853659999999987</v>
      </c>
      <c r="H93" s="109">
        <f t="shared" si="5"/>
        <v>0.21171125479458303</v>
      </c>
      <c r="I93" s="92">
        <f t="shared" si="3"/>
        <v>0.57024785479458284</v>
      </c>
      <c r="J93" s="20"/>
      <c r="K93" s="38"/>
    </row>
    <row r="94" spans="1:17" x14ac:dyDescent="0.25">
      <c r="A94" s="45">
        <v>78</v>
      </c>
      <c r="B94" s="58" t="s">
        <v>109</v>
      </c>
      <c r="C94" s="53">
        <v>48.6</v>
      </c>
      <c r="D94" s="68" t="s">
        <v>330</v>
      </c>
      <c r="E94" s="154">
        <v>2.1989999999999998</v>
      </c>
      <c r="F94" s="154">
        <v>2.3479999999999999</v>
      </c>
      <c r="G94" s="75">
        <f>(F94-E94)*0.8598</f>
        <v>0.12811020000000001</v>
      </c>
      <c r="H94" s="109">
        <f t="shared" si="5"/>
        <v>0.14114083652972201</v>
      </c>
      <c r="I94" s="92">
        <f>G94+H94</f>
        <v>0.26925103652972204</v>
      </c>
      <c r="J94" s="25"/>
      <c r="K94" s="39"/>
      <c r="L94" s="141"/>
      <c r="M94" s="141"/>
      <c r="N94" s="141"/>
      <c r="O94" s="141"/>
      <c r="P94" s="141"/>
      <c r="Q94" s="141"/>
    </row>
    <row r="95" spans="1:17" x14ac:dyDescent="0.25">
      <c r="A95" s="45">
        <v>79</v>
      </c>
      <c r="B95" s="58" t="s">
        <v>110</v>
      </c>
      <c r="C95" s="53">
        <v>96.9</v>
      </c>
      <c r="D95" s="68" t="s">
        <v>330</v>
      </c>
      <c r="E95" s="154">
        <v>22.515999999999998</v>
      </c>
      <c r="F95" s="154">
        <v>23.678999999999998</v>
      </c>
      <c r="G95" s="75">
        <f t="shared" si="4"/>
        <v>0.99994740000000026</v>
      </c>
      <c r="H95" s="109">
        <f t="shared" si="5"/>
        <v>0.2814104333277791</v>
      </c>
      <c r="I95" s="92">
        <f t="shared" si="3"/>
        <v>1.2813578333277793</v>
      </c>
      <c r="J95" s="25"/>
      <c r="K95" s="39"/>
      <c r="L95" s="141"/>
      <c r="M95" s="141"/>
      <c r="N95" s="141"/>
      <c r="O95" s="141"/>
      <c r="P95" s="141"/>
      <c r="Q95" s="141"/>
    </row>
    <row r="96" spans="1:17" x14ac:dyDescent="0.25">
      <c r="A96" s="45">
        <v>80</v>
      </c>
      <c r="B96" s="58" t="s">
        <v>111</v>
      </c>
      <c r="C96" s="53">
        <v>77.8</v>
      </c>
      <c r="D96" s="68" t="s">
        <v>330</v>
      </c>
      <c r="E96" s="154">
        <v>13.005000000000001</v>
      </c>
      <c r="F96" s="154">
        <v>13.862</v>
      </c>
      <c r="G96" s="75">
        <f t="shared" si="4"/>
        <v>0.73684859999999941</v>
      </c>
      <c r="H96" s="109">
        <f t="shared" si="5"/>
        <v>0.22594150374511052</v>
      </c>
      <c r="I96" s="92">
        <f>G96+H96</f>
        <v>0.96279010374510987</v>
      </c>
      <c r="J96" s="25"/>
      <c r="K96" s="39"/>
      <c r="L96" s="141"/>
      <c r="M96" s="141"/>
      <c r="N96" s="141"/>
      <c r="O96" s="141"/>
      <c r="P96" s="141"/>
      <c r="Q96" s="141"/>
    </row>
    <row r="97" spans="1:17" x14ac:dyDescent="0.25">
      <c r="A97" s="45">
        <v>81</v>
      </c>
      <c r="B97" s="58" t="s">
        <v>112</v>
      </c>
      <c r="C97" s="53">
        <v>44.9</v>
      </c>
      <c r="D97" s="68" t="s">
        <v>330</v>
      </c>
      <c r="E97" s="112">
        <v>8.4700000000000006</v>
      </c>
      <c r="F97" s="112">
        <v>9.1050000000000004</v>
      </c>
      <c r="G97" s="75">
        <f t="shared" si="4"/>
        <v>0.54597299999999982</v>
      </c>
      <c r="H97" s="109">
        <f t="shared" si="5"/>
        <v>0.13039554650585428</v>
      </c>
      <c r="I97" s="92">
        <f t="shared" si="3"/>
        <v>0.6763685465058541</v>
      </c>
      <c r="J97" s="25"/>
      <c r="K97" s="39"/>
      <c r="L97" s="141"/>
      <c r="M97" s="141"/>
      <c r="N97" s="141"/>
      <c r="O97" s="141"/>
      <c r="P97" s="141"/>
      <c r="Q97" s="141"/>
    </row>
    <row r="98" spans="1:17" x14ac:dyDescent="0.25">
      <c r="A98" s="45">
        <v>82</v>
      </c>
      <c r="B98" s="58" t="s">
        <v>113</v>
      </c>
      <c r="C98" s="53">
        <v>73.2</v>
      </c>
      <c r="D98" s="68" t="s">
        <v>330</v>
      </c>
      <c r="E98" s="112">
        <v>17.888999999999999</v>
      </c>
      <c r="F98" s="112">
        <v>19.77</v>
      </c>
      <c r="G98" s="75">
        <f t="shared" si="4"/>
        <v>1.6172838000000003</v>
      </c>
      <c r="H98" s="109">
        <f t="shared" si="5"/>
        <v>0.21258249452624797</v>
      </c>
      <c r="I98" s="92">
        <f t="shared" si="3"/>
        <v>1.8298662945262483</v>
      </c>
      <c r="J98" s="25"/>
      <c r="K98" s="39"/>
      <c r="L98" s="141"/>
      <c r="M98" s="141"/>
      <c r="N98" s="141"/>
      <c r="O98" s="141"/>
      <c r="P98" s="141"/>
      <c r="Q98" s="141"/>
    </row>
    <row r="99" spans="1:17" x14ac:dyDescent="0.25">
      <c r="A99" s="45">
        <v>83</v>
      </c>
      <c r="B99" s="58" t="s">
        <v>114</v>
      </c>
      <c r="C99" s="53">
        <v>49.1</v>
      </c>
      <c r="D99" s="68" t="s">
        <v>330</v>
      </c>
      <c r="E99" s="154">
        <v>11.493</v>
      </c>
      <c r="F99" s="154">
        <v>12.747</v>
      </c>
      <c r="G99" s="89">
        <f t="shared" si="4"/>
        <v>1.0781891999999997</v>
      </c>
      <c r="H99" s="109">
        <f t="shared" si="5"/>
        <v>0.14259290274916359</v>
      </c>
      <c r="I99" s="92">
        <f t="shared" si="3"/>
        <v>1.2207821027491632</v>
      </c>
      <c r="J99" s="25"/>
      <c r="K99" s="52"/>
      <c r="L99" s="141"/>
      <c r="M99" s="141"/>
      <c r="N99" s="141"/>
      <c r="O99" s="141"/>
      <c r="P99" s="141"/>
      <c r="Q99" s="141"/>
    </row>
    <row r="100" spans="1:17" x14ac:dyDescent="0.25">
      <c r="A100" s="45">
        <v>84</v>
      </c>
      <c r="B100" s="58" t="s">
        <v>115</v>
      </c>
      <c r="C100" s="53">
        <v>97.4</v>
      </c>
      <c r="D100" s="68" t="s">
        <v>330</v>
      </c>
      <c r="E100" s="112">
        <v>17.61</v>
      </c>
      <c r="F100" s="112">
        <v>18.300999999999998</v>
      </c>
      <c r="G100" s="75">
        <f t="shared" si="4"/>
        <v>0.59412179999999915</v>
      </c>
      <c r="H100" s="109">
        <f t="shared" si="5"/>
        <v>0.28286249954722065</v>
      </c>
      <c r="I100" s="92">
        <f t="shared" si="3"/>
        <v>0.87698429954721979</v>
      </c>
      <c r="J100" s="25"/>
      <c r="K100" s="39"/>
      <c r="L100" s="141"/>
      <c r="M100" s="141"/>
      <c r="N100" s="141"/>
      <c r="O100" s="141"/>
      <c r="P100" s="141"/>
      <c r="Q100" s="141"/>
    </row>
    <row r="101" spans="1:17" x14ac:dyDescent="0.25">
      <c r="A101" s="45">
        <v>85</v>
      </c>
      <c r="B101" s="59" t="s">
        <v>116</v>
      </c>
      <c r="C101" s="53">
        <v>77.5</v>
      </c>
      <c r="D101" s="68" t="s">
        <v>330</v>
      </c>
      <c r="E101" s="112">
        <v>8.3680000000000003</v>
      </c>
      <c r="F101" s="112">
        <v>8.5280000000000005</v>
      </c>
      <c r="G101" s="75">
        <f t="shared" si="4"/>
        <v>0.13756800000000013</v>
      </c>
      <c r="H101" s="109">
        <f t="shared" si="5"/>
        <v>0.22507026401344557</v>
      </c>
      <c r="I101" s="92">
        <f t="shared" si="3"/>
        <v>0.36263826401344568</v>
      </c>
      <c r="J101" s="25"/>
      <c r="K101" s="39"/>
      <c r="L101" s="141"/>
      <c r="M101" s="141"/>
      <c r="N101" s="141"/>
      <c r="O101" s="141"/>
      <c r="P101" s="141"/>
      <c r="Q101" s="141"/>
    </row>
    <row r="102" spans="1:17" x14ac:dyDescent="0.25">
      <c r="A102" s="46">
        <v>86</v>
      </c>
      <c r="B102" s="86" t="s">
        <v>117</v>
      </c>
      <c r="C102" s="87">
        <v>45.7</v>
      </c>
      <c r="D102" s="88" t="s">
        <v>330</v>
      </c>
      <c r="E102" s="154">
        <v>14.291</v>
      </c>
      <c r="F102" s="154">
        <v>15.420999999999999</v>
      </c>
      <c r="G102" s="89">
        <f t="shared" si="4"/>
        <v>0.97157399999999916</v>
      </c>
      <c r="H102" s="115">
        <f t="shared" si="5"/>
        <v>0.13271885245696083</v>
      </c>
      <c r="I102" s="76">
        <f t="shared" si="3"/>
        <v>1.10429285245696</v>
      </c>
      <c r="J102" s="25"/>
      <c r="K102" s="39"/>
      <c r="L102" s="141"/>
      <c r="M102" s="141"/>
      <c r="N102" s="141"/>
      <c r="O102" s="141"/>
      <c r="P102" s="141"/>
      <c r="Q102" s="141"/>
    </row>
    <row r="103" spans="1:17" x14ac:dyDescent="0.25">
      <c r="A103" s="45">
        <v>87</v>
      </c>
      <c r="B103" s="58" t="s">
        <v>118</v>
      </c>
      <c r="C103" s="53">
        <v>74</v>
      </c>
      <c r="D103" s="68" t="s">
        <v>330</v>
      </c>
      <c r="E103" s="112">
        <v>14.936999999999999</v>
      </c>
      <c r="F103" s="112">
        <v>15.805999999999999</v>
      </c>
      <c r="G103" s="75">
        <f t="shared" si="4"/>
        <v>0.74716619999999978</v>
      </c>
      <c r="H103" s="109">
        <f t="shared" si="5"/>
        <v>0.2149058004773545</v>
      </c>
      <c r="I103" s="92">
        <f t="shared" si="3"/>
        <v>0.96207200047735431</v>
      </c>
      <c r="J103" s="25"/>
      <c r="K103" s="39"/>
      <c r="L103" s="141"/>
      <c r="M103" s="141"/>
      <c r="N103" s="141"/>
      <c r="O103" s="141"/>
      <c r="P103" s="141"/>
      <c r="Q103" s="141"/>
    </row>
    <row r="104" spans="1:17" x14ac:dyDescent="0.25">
      <c r="A104" s="45">
        <v>88</v>
      </c>
      <c r="B104" s="58" t="s">
        <v>119</v>
      </c>
      <c r="C104" s="53">
        <v>48.1</v>
      </c>
      <c r="D104" s="68" t="s">
        <v>330</v>
      </c>
      <c r="E104" s="112">
        <v>4.4379999999999997</v>
      </c>
      <c r="F104" s="112">
        <v>4.4379999999999997</v>
      </c>
      <c r="G104" s="75">
        <f t="shared" si="4"/>
        <v>0</v>
      </c>
      <c r="H104" s="109">
        <f t="shared" si="5"/>
        <v>0.13968877031028043</v>
      </c>
      <c r="I104" s="92">
        <f t="shared" si="3"/>
        <v>0.13968877031028043</v>
      </c>
      <c r="J104" s="25"/>
      <c r="K104" s="39"/>
      <c r="L104" s="141"/>
      <c r="M104" s="141"/>
      <c r="N104" s="141"/>
      <c r="O104" s="141"/>
      <c r="P104" s="141"/>
      <c r="Q104" s="141"/>
    </row>
    <row r="105" spans="1:17" x14ac:dyDescent="0.25">
      <c r="A105" s="45">
        <v>89</v>
      </c>
      <c r="B105" s="58" t="s">
        <v>120</v>
      </c>
      <c r="C105" s="53">
        <v>96.9</v>
      </c>
      <c r="D105" s="68" t="s">
        <v>330</v>
      </c>
      <c r="E105" s="112">
        <v>18.882999999999999</v>
      </c>
      <c r="F105" s="112">
        <v>21.117999999999999</v>
      </c>
      <c r="G105" s="75">
        <f t="shared" si="4"/>
        <v>1.9216529999999996</v>
      </c>
      <c r="H105" s="109">
        <f t="shared" si="5"/>
        <v>0.2814104333277791</v>
      </c>
      <c r="I105" s="92">
        <f>G105+H105</f>
        <v>2.2030634333277788</v>
      </c>
      <c r="J105" s="25"/>
      <c r="K105" s="39"/>
      <c r="L105" s="141"/>
      <c r="M105" s="141"/>
      <c r="N105" s="141"/>
      <c r="O105" s="141"/>
      <c r="P105" s="141"/>
      <c r="Q105" s="141"/>
    </row>
    <row r="106" spans="1:17" x14ac:dyDescent="0.25">
      <c r="A106" s="45">
        <v>90</v>
      </c>
      <c r="B106" s="58" t="s">
        <v>121</v>
      </c>
      <c r="C106" s="53">
        <v>76.8</v>
      </c>
      <c r="D106" s="68" t="s">
        <v>330</v>
      </c>
      <c r="E106" s="112">
        <v>10.632</v>
      </c>
      <c r="F106" s="112">
        <v>12.238</v>
      </c>
      <c r="G106" s="75">
        <f t="shared" si="4"/>
        <v>1.3808387999999998</v>
      </c>
      <c r="H106" s="109">
        <f t="shared" si="5"/>
        <v>0.22303737130622736</v>
      </c>
      <c r="I106" s="92">
        <f t="shared" si="3"/>
        <v>1.6038761713062271</v>
      </c>
      <c r="J106" s="25"/>
      <c r="K106" s="39"/>
      <c r="L106" s="141"/>
      <c r="M106" s="141"/>
      <c r="N106" s="141"/>
      <c r="O106" s="141"/>
      <c r="P106" s="141"/>
      <c r="Q106" s="141"/>
    </row>
    <row r="107" spans="1:17" x14ac:dyDescent="0.25">
      <c r="A107" s="45">
        <v>91</v>
      </c>
      <c r="B107" s="58" t="s">
        <v>122</v>
      </c>
      <c r="C107" s="53">
        <v>45.3</v>
      </c>
      <c r="D107" s="68" t="s">
        <v>330</v>
      </c>
      <c r="E107" s="112">
        <v>9.0180000000000007</v>
      </c>
      <c r="F107" s="112">
        <v>9.0180000000000007</v>
      </c>
      <c r="G107" s="75">
        <f t="shared" si="4"/>
        <v>0</v>
      </c>
      <c r="H107" s="109">
        <f t="shared" si="5"/>
        <v>0.13155719948140754</v>
      </c>
      <c r="I107" s="92">
        <f t="shared" si="3"/>
        <v>0.13155719948140754</v>
      </c>
      <c r="J107" s="25"/>
      <c r="K107" s="39"/>
      <c r="L107" s="141"/>
      <c r="M107" s="141"/>
      <c r="N107" s="141"/>
      <c r="O107" s="141"/>
      <c r="P107" s="141"/>
      <c r="Q107" s="141"/>
    </row>
    <row r="108" spans="1:17" x14ac:dyDescent="0.25">
      <c r="A108" s="45">
        <v>92</v>
      </c>
      <c r="B108" s="58" t="s">
        <v>123</v>
      </c>
      <c r="C108" s="53">
        <v>73.099999999999994</v>
      </c>
      <c r="D108" s="68" t="s">
        <v>330</v>
      </c>
      <c r="E108" s="112">
        <v>17.954999999999998</v>
      </c>
      <c r="F108" s="112">
        <v>19.163</v>
      </c>
      <c r="G108" s="75">
        <f t="shared" si="4"/>
        <v>1.0386384000000017</v>
      </c>
      <c r="H108" s="109">
        <f t="shared" si="5"/>
        <v>0.21229208128235963</v>
      </c>
      <c r="I108" s="92">
        <f>G108+H108</f>
        <v>1.2509304812823614</v>
      </c>
      <c r="J108" s="25"/>
      <c r="K108" s="39"/>
      <c r="L108" s="141"/>
      <c r="M108" s="141"/>
      <c r="N108" s="141"/>
      <c r="O108" s="141"/>
      <c r="P108" s="141"/>
      <c r="Q108" s="141"/>
    </row>
    <row r="109" spans="1:17" x14ac:dyDescent="0.25">
      <c r="A109" s="45">
        <v>93</v>
      </c>
      <c r="B109" s="58" t="s">
        <v>124</v>
      </c>
      <c r="C109" s="53">
        <v>49.2</v>
      </c>
      <c r="D109" s="68" t="s">
        <v>330</v>
      </c>
      <c r="E109" s="112">
        <v>7.4779999999999998</v>
      </c>
      <c r="F109" s="112">
        <v>7.8520000000000003</v>
      </c>
      <c r="G109" s="75">
        <f t="shared" si="4"/>
        <v>0.3215652000000005</v>
      </c>
      <c r="H109" s="109">
        <f t="shared" si="5"/>
        <v>0.1428833159930519</v>
      </c>
      <c r="I109" s="92">
        <f t="shared" si="3"/>
        <v>0.46444851599305237</v>
      </c>
      <c r="J109" s="25"/>
      <c r="K109" s="39"/>
      <c r="L109" s="141"/>
      <c r="M109" s="141"/>
      <c r="N109" s="141"/>
      <c r="O109" s="141"/>
      <c r="P109" s="141"/>
      <c r="Q109" s="141"/>
    </row>
    <row r="110" spans="1:17" x14ac:dyDescent="0.25">
      <c r="A110" s="45">
        <v>94</v>
      </c>
      <c r="B110" s="58" t="s">
        <v>125</v>
      </c>
      <c r="C110" s="53">
        <v>97.2</v>
      </c>
      <c r="D110" s="68" t="s">
        <v>330</v>
      </c>
      <c r="E110" s="112">
        <v>15.798999999999999</v>
      </c>
      <c r="F110" s="112">
        <v>18.52</v>
      </c>
      <c r="G110" s="75">
        <f t="shared" si="4"/>
        <v>2.3395158</v>
      </c>
      <c r="H110" s="109">
        <f t="shared" si="5"/>
        <v>0.28228167305944402</v>
      </c>
      <c r="I110" s="92">
        <f t="shared" si="3"/>
        <v>2.621797473059444</v>
      </c>
      <c r="J110" s="25"/>
      <c r="K110" s="39"/>
      <c r="L110" s="141"/>
      <c r="M110" s="141"/>
      <c r="N110" s="141"/>
      <c r="O110" s="141"/>
      <c r="P110" s="141"/>
      <c r="Q110" s="141"/>
    </row>
    <row r="111" spans="1:17" x14ac:dyDescent="0.25">
      <c r="A111" s="45">
        <v>95</v>
      </c>
      <c r="B111" s="58" t="s">
        <v>126</v>
      </c>
      <c r="C111" s="53">
        <v>76.099999999999994</v>
      </c>
      <c r="D111" s="68" t="s">
        <v>330</v>
      </c>
      <c r="E111" s="112">
        <v>9.08</v>
      </c>
      <c r="F111" s="112">
        <v>9.8740000000000006</v>
      </c>
      <c r="G111" s="75">
        <f t="shared" si="4"/>
        <v>0.68268120000000043</v>
      </c>
      <c r="H111" s="109">
        <f t="shared" si="5"/>
        <v>0.22100447859900912</v>
      </c>
      <c r="I111" s="92">
        <f t="shared" si="3"/>
        <v>0.9036856785990095</v>
      </c>
      <c r="J111" s="20"/>
      <c r="K111" s="38"/>
    </row>
    <row r="112" spans="1:17" x14ac:dyDescent="0.25">
      <c r="A112" s="45">
        <v>96</v>
      </c>
      <c r="B112" s="58" t="s">
        <v>127</v>
      </c>
      <c r="C112" s="53">
        <v>45.1</v>
      </c>
      <c r="D112" s="68" t="s">
        <v>330</v>
      </c>
      <c r="E112" s="112">
        <v>5.4119999999999999</v>
      </c>
      <c r="F112" s="112">
        <v>5.4119999999999999</v>
      </c>
      <c r="G112" s="75">
        <f t="shared" si="4"/>
        <v>0</v>
      </c>
      <c r="H112" s="109">
        <f t="shared" si="5"/>
        <v>0.13097637299363091</v>
      </c>
      <c r="I112" s="92">
        <f t="shared" si="3"/>
        <v>0.13097637299363091</v>
      </c>
      <c r="J112" s="20"/>
      <c r="K112" s="38"/>
    </row>
    <row r="113" spans="1:21" x14ac:dyDescent="0.25">
      <c r="A113" s="45">
        <v>97</v>
      </c>
      <c r="B113" s="58" t="s">
        <v>128</v>
      </c>
      <c r="C113" s="53">
        <v>73.099999999999994</v>
      </c>
      <c r="D113" s="68" t="s">
        <v>330</v>
      </c>
      <c r="E113" s="112">
        <v>12.266999999999999</v>
      </c>
      <c r="F113" s="112">
        <v>12.654999999999999</v>
      </c>
      <c r="G113" s="75">
        <f t="shared" si="4"/>
        <v>0.33360239999999991</v>
      </c>
      <c r="H113" s="109">
        <f t="shared" si="5"/>
        <v>0.21229208128235963</v>
      </c>
      <c r="I113" s="92">
        <f>G113+H113</f>
        <v>0.54589448128235951</v>
      </c>
      <c r="J113" s="20"/>
      <c r="K113" s="38"/>
    </row>
    <row r="114" spans="1:21" x14ac:dyDescent="0.25">
      <c r="A114" s="45">
        <v>98</v>
      </c>
      <c r="B114" s="58" t="s">
        <v>129</v>
      </c>
      <c r="C114" s="53">
        <v>49.1</v>
      </c>
      <c r="D114" s="68" t="s">
        <v>330</v>
      </c>
      <c r="E114" s="112">
        <v>3.9689999999999999</v>
      </c>
      <c r="F114" s="112">
        <v>4.2009999999999996</v>
      </c>
      <c r="G114" s="75">
        <f t="shared" si="4"/>
        <v>0.19947359999999981</v>
      </c>
      <c r="H114" s="109">
        <f t="shared" si="5"/>
        <v>0.14259290274916359</v>
      </c>
      <c r="I114" s="92">
        <f>G114+H114</f>
        <v>0.34206650274916339</v>
      </c>
      <c r="J114" s="20"/>
      <c r="K114" s="38"/>
    </row>
    <row r="115" spans="1:21" x14ac:dyDescent="0.25">
      <c r="A115" s="45">
        <v>99</v>
      </c>
      <c r="B115" s="58" t="s">
        <v>130</v>
      </c>
      <c r="C115" s="53">
        <v>97.3</v>
      </c>
      <c r="D115" s="68" t="s">
        <v>330</v>
      </c>
      <c r="E115" s="112">
        <v>8.3889999999999993</v>
      </c>
      <c r="F115" s="112">
        <v>9.2949999999999999</v>
      </c>
      <c r="G115" s="75">
        <f t="shared" si="4"/>
        <v>0.77897880000000053</v>
      </c>
      <c r="H115" s="109">
        <f t="shared" si="5"/>
        <v>0.2825720863033323</v>
      </c>
      <c r="I115" s="92">
        <f t="shared" si="3"/>
        <v>1.0615508863033329</v>
      </c>
      <c r="J115" s="20"/>
      <c r="K115" s="38"/>
    </row>
    <row r="116" spans="1:21" x14ac:dyDescent="0.25">
      <c r="A116" s="45">
        <v>100</v>
      </c>
      <c r="B116" s="58" t="s">
        <v>131</v>
      </c>
      <c r="C116" s="53">
        <v>76.3</v>
      </c>
      <c r="D116" s="68" t="s">
        <v>330</v>
      </c>
      <c r="E116" s="112">
        <v>10.666</v>
      </c>
      <c r="F116" s="112">
        <v>11.952</v>
      </c>
      <c r="G116" s="75">
        <f>(F116-E116)*0.8598</f>
        <v>1.1057027999999998</v>
      </c>
      <c r="H116" s="109">
        <f t="shared" si="5"/>
        <v>0.22158530508678576</v>
      </c>
      <c r="I116" s="92">
        <f t="shared" si="3"/>
        <v>1.3272881050867855</v>
      </c>
      <c r="J116" s="20"/>
      <c r="K116" s="38"/>
    </row>
    <row r="117" spans="1:21" x14ac:dyDescent="0.25">
      <c r="A117" s="45">
        <v>101</v>
      </c>
      <c r="B117" s="58" t="s">
        <v>132</v>
      </c>
      <c r="C117" s="53">
        <v>44.6</v>
      </c>
      <c r="D117" s="68" t="s">
        <v>330</v>
      </c>
      <c r="E117" s="112">
        <v>12.058</v>
      </c>
      <c r="F117" s="112">
        <v>12.994999999999999</v>
      </c>
      <c r="G117" s="75">
        <f t="shared" si="4"/>
        <v>0.80563259999999948</v>
      </c>
      <c r="H117" s="109">
        <f t="shared" si="5"/>
        <v>0.12952430677418933</v>
      </c>
      <c r="I117" s="92">
        <f>G117+H117</f>
        <v>0.93515690677418883</v>
      </c>
      <c r="J117" s="38"/>
      <c r="K117" s="20"/>
    </row>
    <row r="118" spans="1:21" x14ac:dyDescent="0.25">
      <c r="A118" s="45">
        <v>102</v>
      </c>
      <c r="B118" s="58" t="s">
        <v>133</v>
      </c>
      <c r="C118" s="53">
        <v>73.099999999999994</v>
      </c>
      <c r="D118" s="68" t="s">
        <v>330</v>
      </c>
      <c r="E118" s="112">
        <v>14.609</v>
      </c>
      <c r="F118" s="112">
        <v>16.143000000000001</v>
      </c>
      <c r="G118" s="75">
        <f t="shared" si="4"/>
        <v>1.3189332000000007</v>
      </c>
      <c r="H118" s="109">
        <f t="shared" si="5"/>
        <v>0.21229208128235963</v>
      </c>
      <c r="I118" s="92">
        <f>G118+H118</f>
        <v>1.5312252812823604</v>
      </c>
      <c r="J118" s="20"/>
      <c r="K118" s="38"/>
    </row>
    <row r="119" spans="1:21" x14ac:dyDescent="0.25">
      <c r="A119" s="45">
        <v>103</v>
      </c>
      <c r="B119" s="58" t="s">
        <v>134</v>
      </c>
      <c r="C119" s="53">
        <v>49.5</v>
      </c>
      <c r="D119" s="68" t="s">
        <v>330</v>
      </c>
      <c r="E119" s="112">
        <v>4.9550000000000001</v>
      </c>
      <c r="F119" s="112">
        <v>4.9550000000000001</v>
      </c>
      <c r="G119" s="75">
        <f t="shared" si="4"/>
        <v>0</v>
      </c>
      <c r="H119" s="109">
        <f t="shared" si="5"/>
        <v>0.14375455572471685</v>
      </c>
      <c r="I119" s="92">
        <f>G119+H119</f>
        <v>0.14375455572471685</v>
      </c>
      <c r="J119" s="20"/>
      <c r="K119" s="38"/>
    </row>
    <row r="120" spans="1:21" x14ac:dyDescent="0.25">
      <c r="A120" s="45">
        <v>104</v>
      </c>
      <c r="B120" s="58" t="s">
        <v>135</v>
      </c>
      <c r="C120" s="53">
        <v>97.7</v>
      </c>
      <c r="D120" s="68" t="s">
        <v>330</v>
      </c>
      <c r="E120" s="112">
        <v>8.5510000000000002</v>
      </c>
      <c r="F120" s="112">
        <v>9.9499999999999993</v>
      </c>
      <c r="G120" s="75">
        <f t="shared" si="4"/>
        <v>1.2028601999999993</v>
      </c>
      <c r="H120" s="109">
        <f t="shared" si="5"/>
        <v>0.28373373927888562</v>
      </c>
      <c r="I120" s="92">
        <f t="shared" si="3"/>
        <v>1.4865939392788849</v>
      </c>
      <c r="J120" s="20"/>
      <c r="K120" s="38"/>
    </row>
    <row r="121" spans="1:21" x14ac:dyDescent="0.25">
      <c r="A121" s="45">
        <v>105</v>
      </c>
      <c r="B121" s="58" t="s">
        <v>136</v>
      </c>
      <c r="C121" s="53">
        <v>76.400000000000006</v>
      </c>
      <c r="D121" s="68" t="s">
        <v>330</v>
      </c>
      <c r="E121" s="112">
        <v>11.510999999999999</v>
      </c>
      <c r="F121" s="112">
        <v>12.653</v>
      </c>
      <c r="G121" s="89">
        <f t="shared" si="4"/>
        <v>0.98189160000000109</v>
      </c>
      <c r="H121" s="109">
        <f t="shared" si="5"/>
        <v>0.2218757183306741</v>
      </c>
      <c r="I121" s="92">
        <f>G121+H121</f>
        <v>1.2037673183306752</v>
      </c>
      <c r="J121" s="25"/>
      <c r="K121" s="39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</row>
    <row r="122" spans="1:21" x14ac:dyDescent="0.25">
      <c r="A122" s="46">
        <v>106</v>
      </c>
      <c r="B122" s="86" t="s">
        <v>137</v>
      </c>
      <c r="C122" s="87">
        <v>44.7</v>
      </c>
      <c r="D122" s="88" t="s">
        <v>330</v>
      </c>
      <c r="E122" s="154">
        <v>3.093</v>
      </c>
      <c r="F122" s="154">
        <v>3.093</v>
      </c>
      <c r="G122" s="89">
        <f t="shared" si="4"/>
        <v>0</v>
      </c>
      <c r="H122" s="115">
        <f>$G$11/$C$303*C122</f>
        <v>0.12981472001807765</v>
      </c>
      <c r="I122" s="76">
        <f t="shared" si="3"/>
        <v>0.12981472001807765</v>
      </c>
      <c r="J122" s="25"/>
      <c r="K122" s="39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</row>
    <row r="123" spans="1:21" x14ac:dyDescent="0.25">
      <c r="A123" s="45">
        <v>107</v>
      </c>
      <c r="B123" s="58" t="s">
        <v>138</v>
      </c>
      <c r="C123" s="53">
        <v>72.8</v>
      </c>
      <c r="D123" s="68" t="s">
        <v>330</v>
      </c>
      <c r="E123" s="112">
        <v>9.9169999999999998</v>
      </c>
      <c r="F123" s="112">
        <v>10.839</v>
      </c>
      <c r="G123" s="75">
        <f t="shared" si="4"/>
        <v>0.79273560000000054</v>
      </c>
      <c r="H123" s="109">
        <f t="shared" si="5"/>
        <v>0.21142084155069468</v>
      </c>
      <c r="I123" s="92">
        <f t="shared" si="3"/>
        <v>1.0041564415506952</v>
      </c>
      <c r="J123" s="25"/>
      <c r="K123" s="39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</row>
    <row r="124" spans="1:21" x14ac:dyDescent="0.25">
      <c r="A124" s="45">
        <v>108</v>
      </c>
      <c r="B124" s="58" t="s">
        <v>139</v>
      </c>
      <c r="C124" s="53">
        <v>49.4</v>
      </c>
      <c r="D124" s="68" t="s">
        <v>330</v>
      </c>
      <c r="E124" s="112">
        <v>2.823</v>
      </c>
      <c r="F124" s="112">
        <v>2.823</v>
      </c>
      <c r="G124" s="75">
        <f t="shared" si="4"/>
        <v>0</v>
      </c>
      <c r="H124" s="109">
        <f t="shared" si="5"/>
        <v>0.14346414248082853</v>
      </c>
      <c r="I124" s="92">
        <f>G124+H124</f>
        <v>0.14346414248082853</v>
      </c>
      <c r="J124" s="25"/>
      <c r="K124" s="39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</row>
    <row r="125" spans="1:21" x14ac:dyDescent="0.25">
      <c r="A125" s="45">
        <v>109</v>
      </c>
      <c r="B125" s="58" t="s">
        <v>140</v>
      </c>
      <c r="C125" s="53">
        <v>97.4</v>
      </c>
      <c r="D125" s="68" t="s">
        <v>330</v>
      </c>
      <c r="E125" s="112">
        <v>16.632000000000001</v>
      </c>
      <c r="F125" s="112">
        <v>18.245000000000001</v>
      </c>
      <c r="G125" s="75">
        <f t="shared" si="4"/>
        <v>1.3868573999999996</v>
      </c>
      <c r="H125" s="109">
        <f t="shared" si="5"/>
        <v>0.28286249954722065</v>
      </c>
      <c r="I125" s="92">
        <f t="shared" si="3"/>
        <v>1.6697198995472202</v>
      </c>
      <c r="J125" s="25"/>
      <c r="K125" s="39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</row>
    <row r="126" spans="1:21" x14ac:dyDescent="0.25">
      <c r="A126" s="45">
        <v>110</v>
      </c>
      <c r="B126" s="58" t="s">
        <v>141</v>
      </c>
      <c r="C126" s="53">
        <v>77.400000000000006</v>
      </c>
      <c r="D126" s="68" t="s">
        <v>330</v>
      </c>
      <c r="E126" s="154">
        <v>10.063000000000001</v>
      </c>
      <c r="F126" s="154">
        <v>11.055999999999999</v>
      </c>
      <c r="G126" s="75">
        <f t="shared" si="4"/>
        <v>0.8537813999999988</v>
      </c>
      <c r="H126" s="109">
        <f t="shared" si="5"/>
        <v>0.22477985076955728</v>
      </c>
      <c r="I126" s="92">
        <f>G126+H126</f>
        <v>1.0785612507695561</v>
      </c>
      <c r="J126" s="25"/>
      <c r="K126" s="39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</row>
    <row r="127" spans="1:21" x14ac:dyDescent="0.25">
      <c r="A127" s="45">
        <v>111</v>
      </c>
      <c r="B127" s="58" t="s">
        <v>142</v>
      </c>
      <c r="C127" s="53">
        <v>44.6</v>
      </c>
      <c r="D127" s="68" t="s">
        <v>330</v>
      </c>
      <c r="E127" s="112">
        <v>3.673</v>
      </c>
      <c r="F127" s="112">
        <v>3.673</v>
      </c>
      <c r="G127" s="75">
        <f t="shared" si="4"/>
        <v>0</v>
      </c>
      <c r="H127" s="109">
        <f t="shared" si="5"/>
        <v>0.12952430677418933</v>
      </c>
      <c r="I127" s="92">
        <f t="shared" si="3"/>
        <v>0.12952430677418933</v>
      </c>
      <c r="J127" s="25"/>
      <c r="K127" s="39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</row>
    <row r="128" spans="1:21" x14ac:dyDescent="0.25">
      <c r="A128" s="45">
        <v>112</v>
      </c>
      <c r="B128" s="58" t="s">
        <v>143</v>
      </c>
      <c r="C128" s="53">
        <v>72.8</v>
      </c>
      <c r="D128" s="68" t="s">
        <v>330</v>
      </c>
      <c r="E128" s="112">
        <v>23.876000000000001</v>
      </c>
      <c r="F128" s="112">
        <v>24.859000000000002</v>
      </c>
      <c r="G128" s="75">
        <f t="shared" si="4"/>
        <v>0.84518340000000047</v>
      </c>
      <c r="H128" s="109">
        <f t="shared" si="5"/>
        <v>0.21142084155069468</v>
      </c>
      <c r="I128" s="92">
        <f t="shared" si="3"/>
        <v>1.0566042415506951</v>
      </c>
      <c r="J128" s="25"/>
      <c r="K128" s="39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</row>
    <row r="129" spans="1:21" x14ac:dyDescent="0.25">
      <c r="A129" s="46">
        <v>113</v>
      </c>
      <c r="B129" s="86" t="s">
        <v>144</v>
      </c>
      <c r="C129" s="87">
        <v>48.9</v>
      </c>
      <c r="D129" s="88" t="s">
        <v>330</v>
      </c>
      <c r="E129" s="154">
        <v>8.7289999999999992</v>
      </c>
      <c r="F129" s="154">
        <v>9.2289999999999992</v>
      </c>
      <c r="G129" s="89">
        <f t="shared" si="4"/>
        <v>0.4299</v>
      </c>
      <c r="H129" s="115">
        <f t="shared" si="5"/>
        <v>0.14201207626138695</v>
      </c>
      <c r="I129" s="76">
        <f t="shared" si="3"/>
        <v>0.57191207626138696</v>
      </c>
      <c r="J129" s="25"/>
      <c r="K129" s="39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</row>
    <row r="130" spans="1:21" x14ac:dyDescent="0.25">
      <c r="A130" s="45">
        <v>114</v>
      </c>
      <c r="B130" s="58" t="s">
        <v>145</v>
      </c>
      <c r="C130" s="53">
        <v>96.9</v>
      </c>
      <c r="D130" s="68" t="s">
        <v>330</v>
      </c>
      <c r="E130" s="112">
        <v>20.983000000000001</v>
      </c>
      <c r="F130" s="112">
        <v>23.06</v>
      </c>
      <c r="G130" s="75">
        <f t="shared" si="4"/>
        <v>1.7858045999999985</v>
      </c>
      <c r="H130" s="109">
        <f t="shared" si="5"/>
        <v>0.2814104333277791</v>
      </c>
      <c r="I130" s="92">
        <f t="shared" si="3"/>
        <v>2.0672150333277775</v>
      </c>
      <c r="J130" s="25"/>
      <c r="K130" s="39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</row>
    <row r="131" spans="1:21" x14ac:dyDescent="0.25">
      <c r="A131" s="45">
        <v>115</v>
      </c>
      <c r="B131" s="58" t="s">
        <v>146</v>
      </c>
      <c r="C131" s="53">
        <v>77.099999999999994</v>
      </c>
      <c r="D131" s="68" t="s">
        <v>330</v>
      </c>
      <c r="E131" s="112">
        <v>11.489000000000001</v>
      </c>
      <c r="F131" s="112">
        <v>11.489000000000001</v>
      </c>
      <c r="G131" s="75">
        <f t="shared" si="4"/>
        <v>0</v>
      </c>
      <c r="H131" s="109">
        <f t="shared" si="5"/>
        <v>0.22390861103789231</v>
      </c>
      <c r="I131" s="92">
        <f t="shared" si="3"/>
        <v>0.22390861103789231</v>
      </c>
      <c r="J131" s="25"/>
      <c r="K131" s="39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</row>
    <row r="132" spans="1:21" x14ac:dyDescent="0.25">
      <c r="A132" s="45">
        <v>116</v>
      </c>
      <c r="B132" s="58" t="s">
        <v>147</v>
      </c>
      <c r="C132" s="53">
        <v>45.3</v>
      </c>
      <c r="D132" s="68" t="s">
        <v>330</v>
      </c>
      <c r="E132" s="112">
        <v>9.83</v>
      </c>
      <c r="F132" s="112">
        <v>10.430999999999999</v>
      </c>
      <c r="G132" s="75">
        <f t="shared" si="4"/>
        <v>0.51673979999999919</v>
      </c>
      <c r="H132" s="109">
        <f t="shared" si="5"/>
        <v>0.13155719948140754</v>
      </c>
      <c r="I132" s="92">
        <f>G132+H132</f>
        <v>0.64829699948140673</v>
      </c>
      <c r="J132" s="25"/>
      <c r="K132" s="39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</row>
    <row r="133" spans="1:21" x14ac:dyDescent="0.25">
      <c r="A133" s="45">
        <v>117</v>
      </c>
      <c r="B133" s="58" t="s">
        <v>148</v>
      </c>
      <c r="C133" s="53">
        <v>74.099999999999994</v>
      </c>
      <c r="D133" s="68" t="s">
        <v>330</v>
      </c>
      <c r="E133" s="112">
        <v>11.162000000000001</v>
      </c>
      <c r="F133" s="112">
        <v>11.988</v>
      </c>
      <c r="G133" s="75">
        <f t="shared" si="4"/>
        <v>0.7101947999999989</v>
      </c>
      <c r="H133" s="109">
        <f t="shared" si="5"/>
        <v>0.21519621372124279</v>
      </c>
      <c r="I133" s="92">
        <f t="shared" si="3"/>
        <v>0.92539101372124166</v>
      </c>
      <c r="J133" s="25"/>
      <c r="K133" s="38"/>
    </row>
    <row r="134" spans="1:21" x14ac:dyDescent="0.25">
      <c r="A134" s="45">
        <v>118</v>
      </c>
      <c r="B134" s="58" t="s">
        <v>149</v>
      </c>
      <c r="C134" s="53">
        <v>48.8</v>
      </c>
      <c r="D134" s="68" t="s">
        <v>330</v>
      </c>
      <c r="E134" s="112">
        <v>2.3250000000000002</v>
      </c>
      <c r="F134" s="154">
        <v>2.3980000000000001</v>
      </c>
      <c r="G134" s="75">
        <f t="shared" si="4"/>
        <v>6.2765399999999957E-2</v>
      </c>
      <c r="H134" s="109">
        <f t="shared" si="5"/>
        <v>0.14172166301749864</v>
      </c>
      <c r="I134" s="92">
        <f>G134+H134</f>
        <v>0.20448706301749858</v>
      </c>
      <c r="J134" s="25"/>
      <c r="K134" s="38"/>
    </row>
    <row r="135" spans="1:21" x14ac:dyDescent="0.25">
      <c r="A135" s="45">
        <v>119</v>
      </c>
      <c r="B135" s="58" t="s">
        <v>150</v>
      </c>
      <c r="C135" s="53">
        <v>98.1</v>
      </c>
      <c r="D135" s="68" t="s">
        <v>330</v>
      </c>
      <c r="E135" s="112">
        <v>14.731</v>
      </c>
      <c r="F135" s="154">
        <v>15.406000000000001</v>
      </c>
      <c r="G135" s="75">
        <f t="shared" si="4"/>
        <v>0.58036500000000057</v>
      </c>
      <c r="H135" s="109">
        <f t="shared" si="5"/>
        <v>0.28489539225443883</v>
      </c>
      <c r="I135" s="92">
        <f>G135+H135</f>
        <v>0.8652603922544394</v>
      </c>
      <c r="J135" s="25"/>
      <c r="K135" s="38"/>
    </row>
    <row r="136" spans="1:21" x14ac:dyDescent="0.25">
      <c r="A136" s="45">
        <v>120</v>
      </c>
      <c r="B136" s="58" t="s">
        <v>151</v>
      </c>
      <c r="C136" s="53">
        <v>76.8</v>
      </c>
      <c r="D136" s="68" t="s">
        <v>330</v>
      </c>
      <c r="E136" s="112">
        <v>13.936999999999999</v>
      </c>
      <c r="F136" s="112">
        <v>15.250999999999999</v>
      </c>
      <c r="G136" s="75">
        <f t="shared" si="4"/>
        <v>1.1297772000000001</v>
      </c>
      <c r="H136" s="109">
        <f t="shared" si="5"/>
        <v>0.22303737130622736</v>
      </c>
      <c r="I136" s="92">
        <f t="shared" si="3"/>
        <v>1.3528145713062276</v>
      </c>
      <c r="J136" s="25"/>
      <c r="K136" s="38"/>
    </row>
    <row r="137" spans="1:21" x14ac:dyDescent="0.25">
      <c r="A137" s="45">
        <v>121</v>
      </c>
      <c r="B137" s="58" t="s">
        <v>152</v>
      </c>
      <c r="C137" s="53">
        <v>44.9</v>
      </c>
      <c r="D137" s="68" t="s">
        <v>330</v>
      </c>
      <c r="E137" s="112">
        <v>5.149</v>
      </c>
      <c r="F137" s="112">
        <v>6.07</v>
      </c>
      <c r="G137" s="75">
        <f t="shared" si="4"/>
        <v>0.79187580000000024</v>
      </c>
      <c r="H137" s="109">
        <f t="shared" si="5"/>
        <v>0.13039554650585428</v>
      </c>
      <c r="I137" s="92">
        <f>G137+H137</f>
        <v>0.92227134650585452</v>
      </c>
      <c r="J137" s="25"/>
      <c r="K137" s="38"/>
    </row>
    <row r="138" spans="1:21" x14ac:dyDescent="0.25">
      <c r="A138" s="45">
        <v>122</v>
      </c>
      <c r="B138" s="58" t="s">
        <v>153</v>
      </c>
      <c r="C138" s="53">
        <v>73.400000000000006</v>
      </c>
      <c r="D138" s="68" t="s">
        <v>330</v>
      </c>
      <c r="E138" s="112">
        <v>11.382999999999999</v>
      </c>
      <c r="F138" s="112">
        <v>12.48</v>
      </c>
      <c r="G138" s="75">
        <f t="shared" si="4"/>
        <v>0.94320060000000117</v>
      </c>
      <c r="H138" s="109">
        <f t="shared" si="5"/>
        <v>0.2131633210140246</v>
      </c>
      <c r="I138" s="92">
        <f t="shared" si="3"/>
        <v>1.1563639210140257</v>
      </c>
      <c r="J138" s="25"/>
      <c r="K138" s="38"/>
    </row>
    <row r="139" spans="1:21" x14ac:dyDescent="0.25">
      <c r="A139" s="45">
        <v>123</v>
      </c>
      <c r="B139" s="58" t="s">
        <v>154</v>
      </c>
      <c r="C139" s="53">
        <v>48.7</v>
      </c>
      <c r="D139" s="68" t="s">
        <v>330</v>
      </c>
      <c r="E139" s="112">
        <v>9.1690000000000005</v>
      </c>
      <c r="F139" s="112">
        <v>10.073</v>
      </c>
      <c r="G139" s="75">
        <f t="shared" si="4"/>
        <v>0.77725919999999993</v>
      </c>
      <c r="H139" s="109">
        <f t="shared" si="5"/>
        <v>0.14143124977361032</v>
      </c>
      <c r="I139" s="92">
        <f t="shared" si="3"/>
        <v>0.91869044977361025</v>
      </c>
      <c r="J139" s="25"/>
      <c r="K139" s="38"/>
    </row>
    <row r="140" spans="1:21" x14ac:dyDescent="0.25">
      <c r="A140" s="45">
        <v>124</v>
      </c>
      <c r="B140" s="58" t="s">
        <v>155</v>
      </c>
      <c r="C140" s="53">
        <v>98</v>
      </c>
      <c r="D140" s="68" t="s">
        <v>330</v>
      </c>
      <c r="E140" s="112">
        <v>8.9019999999999992</v>
      </c>
      <c r="F140" s="112">
        <v>10.06</v>
      </c>
      <c r="G140" s="75">
        <f t="shared" si="4"/>
        <v>0.9956484000000011</v>
      </c>
      <c r="H140" s="109">
        <f t="shared" si="5"/>
        <v>0.28460497901055054</v>
      </c>
      <c r="I140" s="92">
        <f>G140+H140</f>
        <v>1.2802533790105517</v>
      </c>
      <c r="J140" s="25"/>
      <c r="K140" s="38"/>
    </row>
    <row r="141" spans="1:21" x14ac:dyDescent="0.25">
      <c r="A141" s="45">
        <v>125</v>
      </c>
      <c r="B141" s="58" t="s">
        <v>156</v>
      </c>
      <c r="C141" s="53">
        <v>76.599999999999994</v>
      </c>
      <c r="D141" s="68" t="s">
        <v>330</v>
      </c>
      <c r="E141" s="112">
        <v>15.465999999999999</v>
      </c>
      <c r="F141" s="112">
        <v>15.465999999999999</v>
      </c>
      <c r="G141" s="75">
        <f t="shared" si="4"/>
        <v>0</v>
      </c>
      <c r="H141" s="109">
        <f t="shared" si="5"/>
        <v>0.2224565448184507</v>
      </c>
      <c r="I141" s="92">
        <f>G141+H141</f>
        <v>0.2224565448184507</v>
      </c>
      <c r="J141" s="25"/>
      <c r="K141" s="38"/>
    </row>
    <row r="142" spans="1:21" x14ac:dyDescent="0.25">
      <c r="A142" s="45">
        <v>126</v>
      </c>
      <c r="B142" s="58" t="s">
        <v>157</v>
      </c>
      <c r="C142" s="53">
        <v>44.8</v>
      </c>
      <c r="D142" s="68" t="s">
        <v>330</v>
      </c>
      <c r="E142" s="112">
        <v>5.0170000000000003</v>
      </c>
      <c r="F142" s="112">
        <v>5.2279999999999998</v>
      </c>
      <c r="G142" s="75">
        <f t="shared" si="4"/>
        <v>0.18141779999999949</v>
      </c>
      <c r="H142" s="109">
        <f t="shared" si="5"/>
        <v>0.13010513326196596</v>
      </c>
      <c r="I142" s="92">
        <f t="shared" si="3"/>
        <v>0.31152293326196545</v>
      </c>
      <c r="J142" s="25"/>
      <c r="K142" s="38"/>
    </row>
    <row r="143" spans="1:21" x14ac:dyDescent="0.25">
      <c r="A143" s="45">
        <v>127</v>
      </c>
      <c r="B143" s="58" t="s">
        <v>158</v>
      </c>
      <c r="C143" s="53">
        <v>73.400000000000006</v>
      </c>
      <c r="D143" s="68" t="s">
        <v>331</v>
      </c>
      <c r="E143" s="144">
        <v>17665</v>
      </c>
      <c r="F143" s="144">
        <v>17665</v>
      </c>
      <c r="G143" s="75">
        <f>(F143-E143)* 0.00086</f>
        <v>0</v>
      </c>
      <c r="H143" s="109">
        <f t="shared" si="5"/>
        <v>0.2131633210140246</v>
      </c>
      <c r="I143" s="92">
        <f>G143+H143</f>
        <v>0.2131633210140246</v>
      </c>
      <c r="J143" s="25"/>
      <c r="K143" s="38"/>
    </row>
    <row r="144" spans="1:21" x14ac:dyDescent="0.25">
      <c r="A144" s="45">
        <v>128</v>
      </c>
      <c r="B144" s="58" t="s">
        <v>159</v>
      </c>
      <c r="C144" s="53">
        <v>49.2</v>
      </c>
      <c r="D144" s="68" t="s">
        <v>330</v>
      </c>
      <c r="E144" s="112">
        <v>12.212999999999999</v>
      </c>
      <c r="F144" s="112">
        <v>12.342000000000001</v>
      </c>
      <c r="G144" s="75">
        <f t="shared" si="4"/>
        <v>0.11091420000000116</v>
      </c>
      <c r="H144" s="109">
        <f t="shared" si="5"/>
        <v>0.1428833159930519</v>
      </c>
      <c r="I144" s="92">
        <f>G144+H144</f>
        <v>0.25379751599305306</v>
      </c>
      <c r="J144" s="25"/>
      <c r="K144" s="38"/>
    </row>
    <row r="145" spans="1:11" x14ac:dyDescent="0.25">
      <c r="A145" s="45">
        <v>129</v>
      </c>
      <c r="B145" s="58" t="s">
        <v>160</v>
      </c>
      <c r="C145" s="53">
        <v>97.8</v>
      </c>
      <c r="D145" s="68" t="s">
        <v>331</v>
      </c>
      <c r="E145" s="144">
        <v>10909</v>
      </c>
      <c r="F145" s="144">
        <v>10909</v>
      </c>
      <c r="G145" s="75">
        <f>(F145-E145)* 0.00086</f>
        <v>0</v>
      </c>
      <c r="H145" s="109">
        <f t="shared" si="5"/>
        <v>0.28402415252277391</v>
      </c>
      <c r="I145" s="92">
        <f t="shared" ref="I145:I208" si="6">G145+H145</f>
        <v>0.28402415252277391</v>
      </c>
      <c r="J145" s="25"/>
      <c r="K145" s="38"/>
    </row>
    <row r="146" spans="1:11" x14ac:dyDescent="0.25">
      <c r="A146" s="45">
        <v>130</v>
      </c>
      <c r="B146" s="58" t="s">
        <v>161</v>
      </c>
      <c r="C146" s="53">
        <v>76.3</v>
      </c>
      <c r="D146" s="68" t="s">
        <v>330</v>
      </c>
      <c r="E146" s="112">
        <v>11.87</v>
      </c>
      <c r="F146" s="112">
        <v>11.87</v>
      </c>
      <c r="G146" s="75">
        <f t="shared" si="4"/>
        <v>0</v>
      </c>
      <c r="H146" s="109">
        <f t="shared" ref="H146:H209" si="7">$G$11/$C$303*C146</f>
        <v>0.22158530508678576</v>
      </c>
      <c r="I146" s="92">
        <f t="shared" si="6"/>
        <v>0.22158530508678576</v>
      </c>
      <c r="J146" s="25"/>
      <c r="K146" s="38"/>
    </row>
    <row r="147" spans="1:11" x14ac:dyDescent="0.25">
      <c r="A147" s="45">
        <v>131</v>
      </c>
      <c r="B147" s="58" t="s">
        <v>162</v>
      </c>
      <c r="C147" s="53">
        <v>44.2</v>
      </c>
      <c r="D147" s="68" t="s">
        <v>330</v>
      </c>
      <c r="E147" s="112">
        <v>7.8040000000000003</v>
      </c>
      <c r="F147" s="112">
        <v>8.327</v>
      </c>
      <c r="G147" s="75">
        <f t="shared" si="4"/>
        <v>0.44967539999999973</v>
      </c>
      <c r="H147" s="109">
        <f t="shared" si="7"/>
        <v>0.12836265379863607</v>
      </c>
      <c r="I147" s="92">
        <f t="shared" si="6"/>
        <v>0.57803805379863582</v>
      </c>
      <c r="J147" s="25"/>
      <c r="K147" s="38"/>
    </row>
    <row r="148" spans="1:11" x14ac:dyDescent="0.25">
      <c r="A148" s="45">
        <v>132</v>
      </c>
      <c r="B148" s="58" t="s">
        <v>163</v>
      </c>
      <c r="C148" s="53">
        <v>73.3</v>
      </c>
      <c r="D148" s="68" t="s">
        <v>330</v>
      </c>
      <c r="E148" s="112">
        <v>8.5120000000000005</v>
      </c>
      <c r="F148" s="112">
        <v>8.8859999999999992</v>
      </c>
      <c r="G148" s="75">
        <f t="shared" ref="G148:G187" si="8">(F148-E148)*0.8598</f>
        <v>0.32156519999999894</v>
      </c>
      <c r="H148" s="109">
        <f t="shared" si="7"/>
        <v>0.21287290777013626</v>
      </c>
      <c r="I148" s="92">
        <f t="shared" si="6"/>
        <v>0.53443810777013523</v>
      </c>
      <c r="J148" s="202"/>
      <c r="K148" s="38"/>
    </row>
    <row r="149" spans="1:11" x14ac:dyDescent="0.25">
      <c r="A149" s="45">
        <v>133</v>
      </c>
      <c r="B149" s="58" t="s">
        <v>164</v>
      </c>
      <c r="C149" s="53">
        <v>49.5</v>
      </c>
      <c r="D149" s="68" t="s">
        <v>330</v>
      </c>
      <c r="E149" s="112">
        <v>3.5</v>
      </c>
      <c r="F149" s="112">
        <v>3.5</v>
      </c>
      <c r="G149" s="75">
        <f t="shared" si="8"/>
        <v>0</v>
      </c>
      <c r="H149" s="109">
        <f t="shared" si="7"/>
        <v>0.14375455572471685</v>
      </c>
      <c r="I149" s="92">
        <f>G149+H149</f>
        <v>0.14375455572471685</v>
      </c>
      <c r="J149" s="202"/>
      <c r="K149" s="38"/>
    </row>
    <row r="150" spans="1:11" x14ac:dyDescent="0.25">
      <c r="A150" s="45">
        <v>134</v>
      </c>
      <c r="B150" s="58" t="s">
        <v>165</v>
      </c>
      <c r="C150" s="53">
        <v>97.2</v>
      </c>
      <c r="D150" s="68" t="s">
        <v>330</v>
      </c>
      <c r="E150" s="112">
        <v>16.585999999999999</v>
      </c>
      <c r="F150" s="112">
        <v>17.777000000000001</v>
      </c>
      <c r="G150" s="75">
        <f t="shared" si="8"/>
        <v>1.0240218000000021</v>
      </c>
      <c r="H150" s="109">
        <f t="shared" si="7"/>
        <v>0.28228167305944402</v>
      </c>
      <c r="I150" s="92">
        <f t="shared" si="6"/>
        <v>1.3063034730594461</v>
      </c>
      <c r="J150" s="202"/>
      <c r="K150" s="38"/>
    </row>
    <row r="151" spans="1:11" x14ac:dyDescent="0.25">
      <c r="A151" s="45">
        <v>135</v>
      </c>
      <c r="B151" s="58" t="s">
        <v>166</v>
      </c>
      <c r="C151" s="53">
        <v>76.7</v>
      </c>
      <c r="D151" s="68" t="s">
        <v>330</v>
      </c>
      <c r="E151" s="112">
        <v>20.786999999999999</v>
      </c>
      <c r="F151" s="112">
        <v>21.05</v>
      </c>
      <c r="G151" s="75">
        <f t="shared" si="8"/>
        <v>0.22612740000000145</v>
      </c>
      <c r="H151" s="109">
        <f t="shared" si="7"/>
        <v>0.22274695806233905</v>
      </c>
      <c r="I151" s="92">
        <f t="shared" si="6"/>
        <v>0.44887435806234049</v>
      </c>
      <c r="J151" s="202"/>
      <c r="K151" s="38"/>
    </row>
    <row r="152" spans="1:11" x14ac:dyDescent="0.25">
      <c r="A152" s="45">
        <v>136</v>
      </c>
      <c r="B152" s="58" t="s">
        <v>167</v>
      </c>
      <c r="C152" s="53">
        <v>44.4</v>
      </c>
      <c r="D152" s="68" t="s">
        <v>330</v>
      </c>
      <c r="E152" s="112">
        <v>7.2249999999999996</v>
      </c>
      <c r="F152" s="112">
        <v>7.23</v>
      </c>
      <c r="G152" s="75">
        <f t="shared" si="8"/>
        <v>4.2990000000006721E-3</v>
      </c>
      <c r="H152" s="109">
        <f t="shared" si="7"/>
        <v>0.1289434802864127</v>
      </c>
      <c r="I152" s="92">
        <f t="shared" si="6"/>
        <v>0.13324248028641336</v>
      </c>
      <c r="J152" s="25"/>
      <c r="K152" s="38"/>
    </row>
    <row r="153" spans="1:11" x14ac:dyDescent="0.25">
      <c r="A153" s="45">
        <v>137</v>
      </c>
      <c r="B153" s="58" t="s">
        <v>168</v>
      </c>
      <c r="C153" s="53">
        <v>71.599999999999994</v>
      </c>
      <c r="D153" s="68" t="s">
        <v>330</v>
      </c>
      <c r="E153" s="112">
        <v>18.446999999999999</v>
      </c>
      <c r="F153" s="112">
        <v>20.198</v>
      </c>
      <c r="G153" s="75">
        <f t="shared" si="8"/>
        <v>1.5055098000000011</v>
      </c>
      <c r="H153" s="109">
        <f t="shared" si="7"/>
        <v>0.20793588262403487</v>
      </c>
      <c r="I153" s="92">
        <f t="shared" si="6"/>
        <v>1.7134456826240361</v>
      </c>
      <c r="J153" s="25"/>
      <c r="K153" s="38"/>
    </row>
    <row r="154" spans="1:11" x14ac:dyDescent="0.25">
      <c r="A154" s="45">
        <v>138</v>
      </c>
      <c r="B154" s="58" t="s">
        <v>169</v>
      </c>
      <c r="C154" s="53">
        <v>49.1</v>
      </c>
      <c r="D154" s="68" t="s">
        <v>330</v>
      </c>
      <c r="E154" s="112">
        <v>3.9460000000000002</v>
      </c>
      <c r="F154" s="112">
        <v>3.9460000000000002</v>
      </c>
      <c r="G154" s="75">
        <f t="shared" si="8"/>
        <v>0</v>
      </c>
      <c r="H154" s="109">
        <f t="shared" si="7"/>
        <v>0.14259290274916359</v>
      </c>
      <c r="I154" s="92">
        <f t="shared" si="6"/>
        <v>0.14259290274916359</v>
      </c>
      <c r="J154" s="25"/>
      <c r="K154" s="38"/>
    </row>
    <row r="155" spans="1:11" x14ac:dyDescent="0.25">
      <c r="A155" s="45">
        <v>139</v>
      </c>
      <c r="B155" s="58" t="s">
        <v>170</v>
      </c>
      <c r="C155" s="53">
        <v>97.3</v>
      </c>
      <c r="D155" s="68" t="s">
        <v>330</v>
      </c>
      <c r="E155" s="112">
        <v>13.598000000000001</v>
      </c>
      <c r="F155" s="112">
        <v>15.022</v>
      </c>
      <c r="G155" s="75">
        <f t="shared" si="8"/>
        <v>1.2243551999999995</v>
      </c>
      <c r="H155" s="109">
        <f t="shared" si="7"/>
        <v>0.2825720863033323</v>
      </c>
      <c r="I155" s="92">
        <f t="shared" si="6"/>
        <v>1.5069272863033318</v>
      </c>
      <c r="J155" s="25"/>
      <c r="K155" s="38"/>
    </row>
    <row r="156" spans="1:11" x14ac:dyDescent="0.25">
      <c r="A156" s="45">
        <v>140</v>
      </c>
      <c r="B156" s="58" t="s">
        <v>171</v>
      </c>
      <c r="C156" s="53">
        <v>77</v>
      </c>
      <c r="D156" s="68" t="s">
        <v>330</v>
      </c>
      <c r="E156" s="112">
        <v>22.956</v>
      </c>
      <c r="F156" s="112">
        <v>24.521000000000001</v>
      </c>
      <c r="G156" s="75">
        <f t="shared" si="8"/>
        <v>1.3455870000000012</v>
      </c>
      <c r="H156" s="109">
        <f t="shared" si="7"/>
        <v>0.22361819779400399</v>
      </c>
      <c r="I156" s="92">
        <f t="shared" si="6"/>
        <v>1.5692051977940051</v>
      </c>
      <c r="J156" s="25"/>
      <c r="K156" s="38"/>
    </row>
    <row r="157" spans="1:11" x14ac:dyDescent="0.25">
      <c r="A157" s="45">
        <v>141</v>
      </c>
      <c r="B157" s="58" t="s">
        <v>172</v>
      </c>
      <c r="C157" s="53">
        <v>44.6</v>
      </c>
      <c r="D157" s="68" t="s">
        <v>330</v>
      </c>
      <c r="E157" s="112">
        <v>10.804</v>
      </c>
      <c r="F157" s="112">
        <v>11.596</v>
      </c>
      <c r="G157" s="75">
        <f t="shared" si="8"/>
        <v>0.68096159999999983</v>
      </c>
      <c r="H157" s="109">
        <f t="shared" si="7"/>
        <v>0.12952430677418933</v>
      </c>
      <c r="I157" s="92">
        <f t="shared" si="6"/>
        <v>0.81048590677418919</v>
      </c>
      <c r="J157" s="25"/>
      <c r="K157" s="38"/>
    </row>
    <row r="158" spans="1:11" x14ac:dyDescent="0.25">
      <c r="A158" s="45">
        <v>142</v>
      </c>
      <c r="B158" s="58" t="s">
        <v>173</v>
      </c>
      <c r="C158" s="53">
        <v>72.5</v>
      </c>
      <c r="D158" s="68" t="s">
        <v>330</v>
      </c>
      <c r="E158" s="112">
        <v>10.507999999999999</v>
      </c>
      <c r="F158" s="112">
        <v>10.87</v>
      </c>
      <c r="G158" s="75">
        <f t="shared" si="8"/>
        <v>0.31124760000000007</v>
      </c>
      <c r="H158" s="109">
        <f t="shared" si="7"/>
        <v>0.21054960181902974</v>
      </c>
      <c r="I158" s="92">
        <f t="shared" si="6"/>
        <v>0.52179720181902978</v>
      </c>
      <c r="J158" s="25"/>
      <c r="K158" s="38"/>
    </row>
    <row r="159" spans="1:11" x14ac:dyDescent="0.25">
      <c r="A159" s="45">
        <v>143</v>
      </c>
      <c r="B159" s="58" t="s">
        <v>174</v>
      </c>
      <c r="C159" s="53">
        <v>49</v>
      </c>
      <c r="D159" s="68" t="s">
        <v>331</v>
      </c>
      <c r="E159" s="144">
        <v>11825</v>
      </c>
      <c r="F159" s="144">
        <v>12758</v>
      </c>
      <c r="G159" s="75">
        <f>(F159-E159)* 0.00086</f>
        <v>0.80237999999999998</v>
      </c>
      <c r="H159" s="109">
        <f t="shared" si="7"/>
        <v>0.14230248950527527</v>
      </c>
      <c r="I159" s="92">
        <f t="shared" si="6"/>
        <v>0.94468248950527522</v>
      </c>
      <c r="J159" s="25"/>
      <c r="K159" s="38"/>
    </row>
    <row r="160" spans="1:11" x14ac:dyDescent="0.25">
      <c r="A160" s="45">
        <v>144</v>
      </c>
      <c r="B160" s="58" t="s">
        <v>175</v>
      </c>
      <c r="C160" s="53">
        <v>96.9</v>
      </c>
      <c r="D160" s="68" t="s">
        <v>330</v>
      </c>
      <c r="E160" s="112">
        <v>25.616</v>
      </c>
      <c r="F160" s="112">
        <v>27.603999999999999</v>
      </c>
      <c r="G160" s="75">
        <f t="shared" si="8"/>
        <v>1.7092823999999995</v>
      </c>
      <c r="H160" s="109">
        <f t="shared" si="7"/>
        <v>0.2814104333277791</v>
      </c>
      <c r="I160" s="92">
        <f>G160+H160</f>
        <v>1.9906928333277787</v>
      </c>
      <c r="J160" s="25"/>
      <c r="K160" s="38"/>
    </row>
    <row r="161" spans="1:11" x14ac:dyDescent="0.25">
      <c r="A161" s="45">
        <v>145</v>
      </c>
      <c r="B161" s="58" t="s">
        <v>178</v>
      </c>
      <c r="C161" s="53">
        <v>108.8</v>
      </c>
      <c r="D161" s="68" t="s">
        <v>330</v>
      </c>
      <c r="E161" s="112">
        <v>22.558</v>
      </c>
      <c r="F161" s="112">
        <v>24.338000000000001</v>
      </c>
      <c r="G161" s="75">
        <f t="shared" si="8"/>
        <v>1.530444000000001</v>
      </c>
      <c r="H161" s="109">
        <f t="shared" si="7"/>
        <v>0.31596960935048873</v>
      </c>
      <c r="I161" s="92">
        <f t="shared" si="6"/>
        <v>1.8464136093504897</v>
      </c>
      <c r="J161" s="25"/>
      <c r="K161" s="38"/>
    </row>
    <row r="162" spans="1:11" x14ac:dyDescent="0.25">
      <c r="A162" s="136">
        <v>146</v>
      </c>
      <c r="B162" s="58" t="s">
        <v>177</v>
      </c>
      <c r="C162" s="53">
        <v>43.6</v>
      </c>
      <c r="D162" s="68" t="s">
        <v>330</v>
      </c>
      <c r="E162" s="112">
        <v>15.858000000000001</v>
      </c>
      <c r="F162" s="112">
        <v>17.335000000000001</v>
      </c>
      <c r="G162" s="92">
        <f t="shared" si="8"/>
        <v>1.2699246000000002</v>
      </c>
      <c r="H162" s="109">
        <f t="shared" si="7"/>
        <v>0.12662017433530617</v>
      </c>
      <c r="I162" s="92">
        <f t="shared" si="6"/>
        <v>1.3965447743353063</v>
      </c>
      <c r="J162" s="25"/>
      <c r="K162" s="38"/>
    </row>
    <row r="163" spans="1:11" x14ac:dyDescent="0.25">
      <c r="A163" s="45">
        <v>147</v>
      </c>
      <c r="B163" s="58" t="s">
        <v>176</v>
      </c>
      <c r="C163" s="53">
        <v>66.099999999999994</v>
      </c>
      <c r="D163" s="68" t="s">
        <v>330</v>
      </c>
      <c r="E163" s="112">
        <v>24.84</v>
      </c>
      <c r="F163" s="112">
        <v>26.463000000000001</v>
      </c>
      <c r="G163" s="75">
        <f t="shared" si="8"/>
        <v>1.395455400000001</v>
      </c>
      <c r="H163" s="109">
        <f t="shared" si="7"/>
        <v>0.19196315421017743</v>
      </c>
      <c r="I163" s="92">
        <f>G163+H163</f>
        <v>1.5874185542101784</v>
      </c>
      <c r="J163" s="25"/>
      <c r="K163" s="38"/>
    </row>
    <row r="164" spans="1:11" x14ac:dyDescent="0.25">
      <c r="A164" s="46">
        <v>148</v>
      </c>
      <c r="B164" s="86" t="s">
        <v>179</v>
      </c>
      <c r="C164" s="87">
        <v>107</v>
      </c>
      <c r="D164" s="88" t="s">
        <v>330</v>
      </c>
      <c r="E164" s="154">
        <v>18.247</v>
      </c>
      <c r="F164" s="154">
        <v>19.632000000000001</v>
      </c>
      <c r="G164" s="89">
        <f t="shared" si="8"/>
        <v>1.1908230000000013</v>
      </c>
      <c r="H164" s="115">
        <f t="shared" si="7"/>
        <v>0.31074217096049905</v>
      </c>
      <c r="I164" s="76">
        <f t="shared" si="6"/>
        <v>1.5015651709605002</v>
      </c>
      <c r="J164" s="25"/>
      <c r="K164" s="38"/>
    </row>
    <row r="165" spans="1:11" x14ac:dyDescent="0.25">
      <c r="A165" s="45">
        <v>149</v>
      </c>
      <c r="B165" s="58" t="s">
        <v>180</v>
      </c>
      <c r="C165" s="53">
        <v>43.9</v>
      </c>
      <c r="D165" s="68" t="s">
        <v>330</v>
      </c>
      <c r="E165" s="112">
        <v>4.4649999999999999</v>
      </c>
      <c r="F165" s="112">
        <v>4.4989999999999997</v>
      </c>
      <c r="G165" s="75">
        <f t="shared" si="8"/>
        <v>2.9233199999999834E-2</v>
      </c>
      <c r="H165" s="109">
        <f t="shared" si="7"/>
        <v>0.12749141406697109</v>
      </c>
      <c r="I165" s="92">
        <f>G165+H165</f>
        <v>0.15672461406697091</v>
      </c>
      <c r="J165" s="25"/>
      <c r="K165" s="38"/>
    </row>
    <row r="166" spans="1:11" x14ac:dyDescent="0.25">
      <c r="A166" s="45">
        <v>150</v>
      </c>
      <c r="B166" s="58" t="s">
        <v>181</v>
      </c>
      <c r="C166" s="53">
        <v>65.599999999999994</v>
      </c>
      <c r="D166" s="68" t="s">
        <v>330</v>
      </c>
      <c r="E166" s="112">
        <v>12.420999999999999</v>
      </c>
      <c r="F166" s="112">
        <v>12.792</v>
      </c>
      <c r="G166" s="75">
        <f t="shared" si="8"/>
        <v>0.31898580000000037</v>
      </c>
      <c r="H166" s="109">
        <f t="shared" si="7"/>
        <v>0.19051108799073585</v>
      </c>
      <c r="I166" s="92">
        <f>G166+H166</f>
        <v>0.50949688799073622</v>
      </c>
      <c r="J166" s="25"/>
      <c r="K166" s="38"/>
    </row>
    <row r="167" spans="1:11" x14ac:dyDescent="0.25">
      <c r="A167" s="45">
        <v>151</v>
      </c>
      <c r="B167" s="58" t="s">
        <v>182</v>
      </c>
      <c r="C167" s="53">
        <v>108.7</v>
      </c>
      <c r="D167" s="68" t="s">
        <v>330</v>
      </c>
      <c r="E167" s="112">
        <v>23.169</v>
      </c>
      <c r="F167" s="112">
        <v>25.207000000000001</v>
      </c>
      <c r="G167" s="75">
        <f t="shared" si="8"/>
        <v>1.7522724000000003</v>
      </c>
      <c r="H167" s="109">
        <f t="shared" si="7"/>
        <v>0.31567919610660045</v>
      </c>
      <c r="I167" s="92">
        <f t="shared" si="6"/>
        <v>2.0679515961066008</v>
      </c>
      <c r="J167" s="25"/>
      <c r="K167" s="39"/>
    </row>
    <row r="168" spans="1:11" x14ac:dyDescent="0.25">
      <c r="A168" s="45">
        <v>152</v>
      </c>
      <c r="B168" s="58" t="s">
        <v>183</v>
      </c>
      <c r="C168" s="53">
        <v>43.5</v>
      </c>
      <c r="D168" s="68" t="s">
        <v>330</v>
      </c>
      <c r="E168" s="112">
        <v>6.0629999999999997</v>
      </c>
      <c r="F168" s="112">
        <v>6.5419999999999998</v>
      </c>
      <c r="G168" s="75">
        <f t="shared" si="8"/>
        <v>0.4118442000000001</v>
      </c>
      <c r="H168" s="109">
        <f t="shared" si="7"/>
        <v>0.12632976109141783</v>
      </c>
      <c r="I168" s="92">
        <f>G168+H168</f>
        <v>0.53817396109141791</v>
      </c>
      <c r="J168" s="25"/>
      <c r="K168" s="38"/>
    </row>
    <row r="169" spans="1:11" x14ac:dyDescent="0.25">
      <c r="A169" s="45">
        <v>153</v>
      </c>
      <c r="B169" s="58" t="s">
        <v>184</v>
      </c>
      <c r="C169" s="53">
        <v>65.8</v>
      </c>
      <c r="D169" s="68" t="s">
        <v>330</v>
      </c>
      <c r="E169" s="112">
        <v>12.773999999999999</v>
      </c>
      <c r="F169" s="112">
        <v>13.371</v>
      </c>
      <c r="G169" s="75">
        <f t="shared" si="8"/>
        <v>0.51330060000000111</v>
      </c>
      <c r="H169" s="109">
        <f t="shared" si="7"/>
        <v>0.19109191447851251</v>
      </c>
      <c r="I169" s="92">
        <f t="shared" si="6"/>
        <v>0.70439251447851359</v>
      </c>
      <c r="J169" s="25"/>
      <c r="K169" s="38"/>
    </row>
    <row r="170" spans="1:11" x14ac:dyDescent="0.25">
      <c r="A170" s="45">
        <v>154</v>
      </c>
      <c r="B170" s="58" t="s">
        <v>185</v>
      </c>
      <c r="C170" s="53">
        <v>108.7</v>
      </c>
      <c r="D170" s="68" t="s">
        <v>330</v>
      </c>
      <c r="E170" s="112">
        <v>29.943000000000001</v>
      </c>
      <c r="F170" s="112">
        <v>31.885999999999999</v>
      </c>
      <c r="G170" s="75">
        <f t="shared" si="8"/>
        <v>1.6705913999999982</v>
      </c>
      <c r="H170" s="109">
        <f t="shared" si="7"/>
        <v>0.31567919610660045</v>
      </c>
      <c r="I170" s="92">
        <f t="shared" si="6"/>
        <v>1.9862705961065985</v>
      </c>
      <c r="J170" s="25"/>
      <c r="K170" s="38"/>
    </row>
    <row r="171" spans="1:11" x14ac:dyDescent="0.25">
      <c r="A171" s="45">
        <v>155</v>
      </c>
      <c r="B171" s="58" t="s">
        <v>186</v>
      </c>
      <c r="C171" s="53">
        <v>43.5</v>
      </c>
      <c r="D171" s="68" t="s">
        <v>330</v>
      </c>
      <c r="E171" s="112">
        <v>13.856</v>
      </c>
      <c r="F171" s="112">
        <v>15.122</v>
      </c>
      <c r="G171" s="75">
        <f t="shared" si="8"/>
        <v>1.0885068</v>
      </c>
      <c r="H171" s="109">
        <f t="shared" si="7"/>
        <v>0.12632976109141783</v>
      </c>
      <c r="I171" s="92">
        <f t="shared" si="6"/>
        <v>1.2148365610914178</v>
      </c>
      <c r="J171" s="25"/>
      <c r="K171" s="38"/>
    </row>
    <row r="172" spans="1:11" x14ac:dyDescent="0.25">
      <c r="A172" s="45">
        <v>156</v>
      </c>
      <c r="B172" s="58" t="s">
        <v>187</v>
      </c>
      <c r="C172" s="53">
        <v>66.099999999999994</v>
      </c>
      <c r="D172" s="68" t="s">
        <v>330</v>
      </c>
      <c r="E172" s="112">
        <v>4.4829999999999997</v>
      </c>
      <c r="F172" s="112">
        <v>4.5019999999999998</v>
      </c>
      <c r="G172" s="75">
        <f t="shared" si="8"/>
        <v>1.633620000000011E-2</v>
      </c>
      <c r="H172" s="109">
        <f t="shared" si="7"/>
        <v>0.19196315421017743</v>
      </c>
      <c r="I172" s="92">
        <f t="shared" si="6"/>
        <v>0.20829935421017753</v>
      </c>
      <c r="J172" s="25"/>
      <c r="K172" s="38"/>
    </row>
    <row r="173" spans="1:11" x14ac:dyDescent="0.25">
      <c r="A173" s="45">
        <v>157</v>
      </c>
      <c r="B173" s="58" t="s">
        <v>188</v>
      </c>
      <c r="C173" s="53">
        <v>108.8</v>
      </c>
      <c r="D173" s="68" t="s">
        <v>330</v>
      </c>
      <c r="E173" s="112">
        <v>17.408999999999999</v>
      </c>
      <c r="F173" s="112">
        <v>17.408999999999999</v>
      </c>
      <c r="G173" s="75">
        <f t="shared" si="8"/>
        <v>0</v>
      </c>
      <c r="H173" s="109">
        <f t="shared" si="7"/>
        <v>0.31596960935048873</v>
      </c>
      <c r="I173" s="92">
        <f t="shared" si="6"/>
        <v>0.31596960935048873</v>
      </c>
      <c r="J173" s="25"/>
      <c r="K173" s="39"/>
    </row>
    <row r="174" spans="1:11" x14ac:dyDescent="0.25">
      <c r="A174" s="45">
        <v>158</v>
      </c>
      <c r="B174" s="58" t="s">
        <v>189</v>
      </c>
      <c r="C174" s="53">
        <v>43.1</v>
      </c>
      <c r="D174" s="68" t="s">
        <v>330</v>
      </c>
      <c r="E174" s="112">
        <v>5.8460000000000001</v>
      </c>
      <c r="F174" s="112">
        <v>6.641</v>
      </c>
      <c r="G174" s="75">
        <f t="shared" si="8"/>
        <v>0.68354099999999995</v>
      </c>
      <c r="H174" s="109">
        <f t="shared" si="7"/>
        <v>0.12516810811586457</v>
      </c>
      <c r="I174" s="92">
        <f t="shared" si="6"/>
        <v>0.80870910811586449</v>
      </c>
      <c r="J174" s="25"/>
      <c r="K174" s="38"/>
    </row>
    <row r="175" spans="1:11" x14ac:dyDescent="0.25">
      <c r="A175" s="45">
        <v>159</v>
      </c>
      <c r="B175" s="58" t="s">
        <v>190</v>
      </c>
      <c r="C175" s="53">
        <v>66.099999999999994</v>
      </c>
      <c r="D175" s="68" t="s">
        <v>330</v>
      </c>
      <c r="E175" s="112">
        <v>21.213999999999999</v>
      </c>
      <c r="F175" s="112">
        <v>22.501999999999999</v>
      </c>
      <c r="G175" s="75">
        <f t="shared" si="8"/>
        <v>1.1074224000000001</v>
      </c>
      <c r="H175" s="109">
        <f t="shared" si="7"/>
        <v>0.19196315421017743</v>
      </c>
      <c r="I175" s="92">
        <f>G175+H175</f>
        <v>1.2993855542101775</v>
      </c>
      <c r="J175" s="25"/>
      <c r="K175" s="38"/>
    </row>
    <row r="176" spans="1:11" x14ac:dyDescent="0.25">
      <c r="A176" s="45">
        <v>160</v>
      </c>
      <c r="B176" s="58" t="s">
        <v>191</v>
      </c>
      <c r="C176" s="53">
        <v>109.1</v>
      </c>
      <c r="D176" s="68" t="s">
        <v>330</v>
      </c>
      <c r="E176" s="112">
        <v>18.324999999999999</v>
      </c>
      <c r="F176" s="112">
        <v>19.914999999999999</v>
      </c>
      <c r="G176" s="75">
        <f t="shared" si="8"/>
        <v>1.3670819999999999</v>
      </c>
      <c r="H176" s="109">
        <f t="shared" si="7"/>
        <v>0.31684084908215371</v>
      </c>
      <c r="I176" s="92">
        <f t="shared" si="6"/>
        <v>1.6839228490821536</v>
      </c>
      <c r="J176" s="25"/>
      <c r="K176" s="38"/>
    </row>
    <row r="177" spans="1:11" x14ac:dyDescent="0.25">
      <c r="A177" s="45">
        <v>161</v>
      </c>
      <c r="B177" s="58" t="s">
        <v>192</v>
      </c>
      <c r="C177" s="53">
        <v>43.1</v>
      </c>
      <c r="D177" s="68" t="s">
        <v>330</v>
      </c>
      <c r="E177" s="112">
        <v>13.696999999999999</v>
      </c>
      <c r="F177" s="112">
        <v>14.792999999999999</v>
      </c>
      <c r="G177" s="75">
        <f t="shared" si="8"/>
        <v>0.94234080000000009</v>
      </c>
      <c r="H177" s="109">
        <f t="shared" si="7"/>
        <v>0.12516810811586457</v>
      </c>
      <c r="I177" s="92">
        <f t="shared" si="6"/>
        <v>1.0675089081158646</v>
      </c>
      <c r="J177" s="25"/>
      <c r="K177" s="38"/>
    </row>
    <row r="178" spans="1:11" x14ac:dyDescent="0.25">
      <c r="A178" s="45">
        <v>162</v>
      </c>
      <c r="B178" s="58" t="s">
        <v>193</v>
      </c>
      <c r="C178" s="53">
        <v>65.8</v>
      </c>
      <c r="D178" s="68" t="s">
        <v>330</v>
      </c>
      <c r="E178" s="112">
        <v>7.3520000000000003</v>
      </c>
      <c r="F178" s="112">
        <v>7.5730000000000004</v>
      </c>
      <c r="G178" s="75">
        <f t="shared" si="8"/>
        <v>0.19001580000000007</v>
      </c>
      <c r="H178" s="109">
        <f t="shared" si="7"/>
        <v>0.19109191447851251</v>
      </c>
      <c r="I178" s="92">
        <f>G178+H178</f>
        <v>0.38110771447851255</v>
      </c>
      <c r="J178" s="25"/>
      <c r="K178" s="38"/>
    </row>
    <row r="179" spans="1:11" x14ac:dyDescent="0.25">
      <c r="A179" s="45">
        <v>163</v>
      </c>
      <c r="B179" s="58" t="s">
        <v>194</v>
      </c>
      <c r="C179" s="53">
        <v>109.9</v>
      </c>
      <c r="D179" s="68" t="s">
        <v>330</v>
      </c>
      <c r="E179" s="112">
        <v>18.893999999999998</v>
      </c>
      <c r="F179" s="112">
        <v>20.012</v>
      </c>
      <c r="G179" s="75">
        <f t="shared" si="8"/>
        <v>0.96125640000000179</v>
      </c>
      <c r="H179" s="109">
        <f t="shared" si="7"/>
        <v>0.31916415503326029</v>
      </c>
      <c r="I179" s="92">
        <f t="shared" si="6"/>
        <v>1.2804205550332621</v>
      </c>
      <c r="J179" s="25"/>
      <c r="K179" s="38"/>
    </row>
    <row r="180" spans="1:11" x14ac:dyDescent="0.25">
      <c r="A180" s="45">
        <v>164</v>
      </c>
      <c r="B180" s="58" t="s">
        <v>195</v>
      </c>
      <c r="C180" s="53">
        <v>43.8</v>
      </c>
      <c r="D180" s="68" t="s">
        <v>330</v>
      </c>
      <c r="E180" s="112">
        <v>9.1489999999999991</v>
      </c>
      <c r="F180" s="112">
        <v>9.9190000000000005</v>
      </c>
      <c r="G180" s="75">
        <f t="shared" si="8"/>
        <v>0.66204600000000113</v>
      </c>
      <c r="H180" s="109">
        <f t="shared" si="7"/>
        <v>0.12720100082308278</v>
      </c>
      <c r="I180" s="92">
        <f t="shared" si="6"/>
        <v>0.78924700082308386</v>
      </c>
      <c r="J180" s="25"/>
      <c r="K180" s="38"/>
    </row>
    <row r="181" spans="1:11" x14ac:dyDescent="0.25">
      <c r="A181" s="45">
        <v>165</v>
      </c>
      <c r="B181" s="58" t="s">
        <v>196</v>
      </c>
      <c r="C181" s="53">
        <v>65.900000000000006</v>
      </c>
      <c r="D181" s="68" t="s">
        <v>330</v>
      </c>
      <c r="E181" s="112">
        <v>4.1459999999999999</v>
      </c>
      <c r="F181" s="112">
        <v>4.7290000000000001</v>
      </c>
      <c r="G181" s="75">
        <f t="shared" si="8"/>
        <v>0.50126340000000014</v>
      </c>
      <c r="H181" s="109">
        <f t="shared" si="7"/>
        <v>0.19138232772240082</v>
      </c>
      <c r="I181" s="92">
        <f t="shared" si="6"/>
        <v>0.69264572772240096</v>
      </c>
      <c r="J181" s="25"/>
      <c r="K181" s="38"/>
    </row>
    <row r="182" spans="1:11" x14ac:dyDescent="0.25">
      <c r="A182" s="45">
        <v>166</v>
      </c>
      <c r="B182" s="58" t="s">
        <v>197</v>
      </c>
      <c r="C182" s="53">
        <v>109.5</v>
      </c>
      <c r="D182" s="68" t="s">
        <v>330</v>
      </c>
      <c r="E182" s="112">
        <v>35.646999999999998</v>
      </c>
      <c r="F182" s="112">
        <v>37.927999999999997</v>
      </c>
      <c r="G182" s="75">
        <f t="shared" si="8"/>
        <v>1.9612037999999989</v>
      </c>
      <c r="H182" s="109">
        <f t="shared" si="7"/>
        <v>0.31800250205770697</v>
      </c>
      <c r="I182" s="92">
        <f t="shared" si="6"/>
        <v>2.2792063020577058</v>
      </c>
      <c r="J182" s="25"/>
      <c r="K182" s="38"/>
    </row>
    <row r="183" spans="1:11" x14ac:dyDescent="0.25">
      <c r="A183" s="45">
        <v>167</v>
      </c>
      <c r="B183" s="58" t="s">
        <v>198</v>
      </c>
      <c r="C183" s="53">
        <v>43.1</v>
      </c>
      <c r="D183" s="68" t="s">
        <v>330</v>
      </c>
      <c r="E183" s="112">
        <v>6.141</v>
      </c>
      <c r="F183" s="112">
        <v>6.141</v>
      </c>
      <c r="G183" s="75">
        <f t="shared" si="8"/>
        <v>0</v>
      </c>
      <c r="H183" s="109">
        <f t="shared" si="7"/>
        <v>0.12516810811586457</v>
      </c>
      <c r="I183" s="92">
        <f t="shared" si="6"/>
        <v>0.12516810811586457</v>
      </c>
      <c r="J183" s="25"/>
      <c r="K183" s="38"/>
    </row>
    <row r="184" spans="1:11" x14ac:dyDescent="0.25">
      <c r="A184" s="45">
        <v>168</v>
      </c>
      <c r="B184" s="58" t="s">
        <v>199</v>
      </c>
      <c r="C184" s="53">
        <v>66</v>
      </c>
      <c r="D184" s="68" t="s">
        <v>330</v>
      </c>
      <c r="E184" s="112">
        <v>16.251000000000001</v>
      </c>
      <c r="F184" s="112">
        <v>17.234999999999999</v>
      </c>
      <c r="G184" s="75">
        <f t="shared" si="8"/>
        <v>0.84604319999999844</v>
      </c>
      <c r="H184" s="109">
        <f t="shared" si="7"/>
        <v>0.19167274096628914</v>
      </c>
      <c r="I184" s="92">
        <f>G184+H184</f>
        <v>1.0377159409662875</v>
      </c>
      <c r="J184" s="25"/>
      <c r="K184" s="38"/>
    </row>
    <row r="185" spans="1:11" x14ac:dyDescent="0.25">
      <c r="A185" s="45">
        <v>169</v>
      </c>
      <c r="B185" s="58" t="s">
        <v>200</v>
      </c>
      <c r="C185" s="53">
        <v>109.6</v>
      </c>
      <c r="D185" s="68" t="s">
        <v>330</v>
      </c>
      <c r="E185" s="112">
        <v>13.38</v>
      </c>
      <c r="F185" s="112">
        <v>13.38</v>
      </c>
      <c r="G185" s="75">
        <f t="shared" si="8"/>
        <v>0</v>
      </c>
      <c r="H185" s="109">
        <f t="shared" si="7"/>
        <v>0.31829291530159526</v>
      </c>
      <c r="I185" s="92">
        <f>G185+H185</f>
        <v>0.31829291530159526</v>
      </c>
      <c r="J185" s="25"/>
      <c r="K185" s="38"/>
    </row>
    <row r="186" spans="1:11" x14ac:dyDescent="0.25">
      <c r="A186" s="45">
        <v>170</v>
      </c>
      <c r="B186" s="58" t="s">
        <v>201</v>
      </c>
      <c r="C186" s="53">
        <v>43</v>
      </c>
      <c r="D186" s="68" t="s">
        <v>330</v>
      </c>
      <c r="E186" s="112">
        <v>14.867000000000001</v>
      </c>
      <c r="F186" s="112">
        <v>15.929</v>
      </c>
      <c r="G186" s="75">
        <f t="shared" si="8"/>
        <v>0.91310759999999946</v>
      </c>
      <c r="H186" s="109">
        <f t="shared" si="7"/>
        <v>0.12487769487197625</v>
      </c>
      <c r="I186" s="92">
        <f t="shared" si="6"/>
        <v>1.0379852948719757</v>
      </c>
      <c r="J186" s="25"/>
      <c r="K186" s="38"/>
    </row>
    <row r="187" spans="1:11" x14ac:dyDescent="0.25">
      <c r="A187" s="45">
        <v>171</v>
      </c>
      <c r="B187" s="58" t="s">
        <v>202</v>
      </c>
      <c r="C187" s="53">
        <v>65.900000000000006</v>
      </c>
      <c r="D187" s="68" t="s">
        <v>330</v>
      </c>
      <c r="E187" s="112">
        <v>15.763</v>
      </c>
      <c r="F187" s="112">
        <v>16.902000000000001</v>
      </c>
      <c r="G187" s="75">
        <f t="shared" si="8"/>
        <v>0.97931220000000097</v>
      </c>
      <c r="H187" s="109">
        <f t="shared" si="7"/>
        <v>0.19138232772240082</v>
      </c>
      <c r="I187" s="92">
        <f t="shared" si="6"/>
        <v>1.1706945277224019</v>
      </c>
      <c r="J187" s="25"/>
      <c r="K187" s="38"/>
    </row>
    <row r="188" spans="1:11" x14ac:dyDescent="0.25">
      <c r="A188" s="45">
        <v>172</v>
      </c>
      <c r="B188" s="58" t="s">
        <v>203</v>
      </c>
      <c r="C188" s="53">
        <v>110</v>
      </c>
      <c r="D188" s="68" t="s">
        <v>331</v>
      </c>
      <c r="E188" s="144">
        <v>15052</v>
      </c>
      <c r="F188" s="144">
        <v>16700</v>
      </c>
      <c r="G188" s="75">
        <f>(F188-E188)* 0.00086</f>
        <v>1.4172799999999999</v>
      </c>
      <c r="H188" s="109">
        <f t="shared" si="7"/>
        <v>0.31945456827714858</v>
      </c>
      <c r="I188" s="92">
        <f>G188+H188</f>
        <v>1.7367345682771484</v>
      </c>
      <c r="J188" s="25"/>
      <c r="K188" s="38"/>
    </row>
    <row r="189" spans="1:11" x14ac:dyDescent="0.25">
      <c r="A189" s="45">
        <v>173</v>
      </c>
      <c r="B189" s="58" t="s">
        <v>204</v>
      </c>
      <c r="C189" s="53">
        <v>42.8</v>
      </c>
      <c r="D189" s="68" t="s">
        <v>331</v>
      </c>
      <c r="E189" s="144">
        <v>3709</v>
      </c>
      <c r="F189" s="144">
        <v>3709</v>
      </c>
      <c r="G189" s="75">
        <f>(F189-E189)* 0.00086</f>
        <v>0</v>
      </c>
      <c r="H189" s="109">
        <f t="shared" si="7"/>
        <v>0.12429686838419962</v>
      </c>
      <c r="I189" s="92">
        <f>G189+H189</f>
        <v>0.12429686838419962</v>
      </c>
      <c r="J189" s="25"/>
      <c r="K189" s="38"/>
    </row>
    <row r="190" spans="1:11" x14ac:dyDescent="0.25">
      <c r="A190" s="45">
        <v>174</v>
      </c>
      <c r="B190" s="58" t="s">
        <v>205</v>
      </c>
      <c r="C190" s="53">
        <v>66.099999999999994</v>
      </c>
      <c r="D190" s="68" t="s">
        <v>331</v>
      </c>
      <c r="E190" s="144">
        <v>6522</v>
      </c>
      <c r="F190" s="144">
        <v>6967</v>
      </c>
      <c r="G190" s="75">
        <f t="shared" ref="G190:G207" si="9">(F190-E190)* 0.00086</f>
        <v>0.38269999999999998</v>
      </c>
      <c r="H190" s="109">
        <f t="shared" si="7"/>
        <v>0.19196315421017743</v>
      </c>
      <c r="I190" s="92">
        <f t="shared" si="6"/>
        <v>0.57466315421017744</v>
      </c>
      <c r="J190" s="25"/>
      <c r="K190" s="39"/>
    </row>
    <row r="191" spans="1:11" x14ac:dyDescent="0.25">
      <c r="A191" s="45">
        <v>175</v>
      </c>
      <c r="B191" s="58" t="s">
        <v>206</v>
      </c>
      <c r="C191" s="53">
        <v>109.9</v>
      </c>
      <c r="D191" s="68" t="s">
        <v>331</v>
      </c>
      <c r="E191" s="144">
        <v>26251</v>
      </c>
      <c r="F191" s="144">
        <v>28018</v>
      </c>
      <c r="G191" s="75">
        <f t="shared" si="9"/>
        <v>1.51962</v>
      </c>
      <c r="H191" s="109">
        <f t="shared" si="7"/>
        <v>0.31916415503326029</v>
      </c>
      <c r="I191" s="92">
        <f t="shared" si="6"/>
        <v>1.8387841550332602</v>
      </c>
      <c r="J191" s="253" t="s">
        <v>423</v>
      </c>
      <c r="K191" s="254"/>
    </row>
    <row r="192" spans="1:11" x14ac:dyDescent="0.25">
      <c r="A192" s="45">
        <v>176</v>
      </c>
      <c r="B192" s="58" t="s">
        <v>207</v>
      </c>
      <c r="C192" s="53">
        <v>43.1</v>
      </c>
      <c r="D192" s="68" t="s">
        <v>331</v>
      </c>
      <c r="E192" s="144">
        <v>4268</v>
      </c>
      <c r="F192" s="144">
        <v>4650</v>
      </c>
      <c r="G192" s="75">
        <f t="shared" si="9"/>
        <v>0.32851999999999998</v>
      </c>
      <c r="H192" s="109">
        <f t="shared" si="7"/>
        <v>0.12516810811586457</v>
      </c>
      <c r="I192" s="92">
        <f t="shared" si="6"/>
        <v>0.45368810811586457</v>
      </c>
      <c r="J192" s="253"/>
      <c r="K192" s="254"/>
    </row>
    <row r="193" spans="1:11" x14ac:dyDescent="0.25">
      <c r="A193" s="45">
        <v>177</v>
      </c>
      <c r="B193" s="58" t="s">
        <v>208</v>
      </c>
      <c r="C193" s="53">
        <v>65.8</v>
      </c>
      <c r="D193" s="68" t="s">
        <v>331</v>
      </c>
      <c r="E193" s="144">
        <v>5120</v>
      </c>
      <c r="F193" s="144">
        <v>5120</v>
      </c>
      <c r="G193" s="75">
        <f t="shared" si="9"/>
        <v>0</v>
      </c>
      <c r="H193" s="109">
        <f t="shared" si="7"/>
        <v>0.19109191447851251</v>
      </c>
      <c r="I193" s="92">
        <f t="shared" si="6"/>
        <v>0.19109191447851251</v>
      </c>
      <c r="J193" s="253"/>
      <c r="K193" s="254"/>
    </row>
    <row r="194" spans="1:11" x14ac:dyDescent="0.25">
      <c r="A194" s="45">
        <v>178</v>
      </c>
      <c r="B194" s="58" t="s">
        <v>209</v>
      </c>
      <c r="C194" s="53">
        <v>108</v>
      </c>
      <c r="D194" s="68" t="s">
        <v>331</v>
      </c>
      <c r="E194" s="145">
        <v>18986</v>
      </c>
      <c r="F194" s="145">
        <v>20845</v>
      </c>
      <c r="G194" s="75">
        <f t="shared" si="9"/>
        <v>1.59874</v>
      </c>
      <c r="H194" s="109">
        <f t="shared" si="7"/>
        <v>0.31364630339938221</v>
      </c>
      <c r="I194" s="92">
        <f t="shared" si="6"/>
        <v>1.9123863033993822</v>
      </c>
      <c r="J194" s="253"/>
      <c r="K194" s="254"/>
    </row>
    <row r="195" spans="1:11" x14ac:dyDescent="0.25">
      <c r="A195" s="45">
        <v>179</v>
      </c>
      <c r="B195" s="58" t="s">
        <v>210</v>
      </c>
      <c r="C195" s="53">
        <v>43</v>
      </c>
      <c r="D195" s="68" t="s">
        <v>331</v>
      </c>
      <c r="E195" s="145">
        <v>4545</v>
      </c>
      <c r="F195" s="145">
        <v>4719</v>
      </c>
      <c r="G195" s="75">
        <f t="shared" si="9"/>
        <v>0.14964</v>
      </c>
      <c r="H195" s="109">
        <f t="shared" si="7"/>
        <v>0.12487769487197625</v>
      </c>
      <c r="I195" s="92">
        <f>G195+H195</f>
        <v>0.27451769487197625</v>
      </c>
      <c r="J195" s="253"/>
      <c r="K195" s="254"/>
    </row>
    <row r="196" spans="1:11" x14ac:dyDescent="0.25">
      <c r="A196" s="45">
        <v>180</v>
      </c>
      <c r="B196" s="122" t="s">
        <v>211</v>
      </c>
      <c r="C196" s="53">
        <v>66.3</v>
      </c>
      <c r="D196" s="68" t="s">
        <v>331</v>
      </c>
      <c r="E196" s="145">
        <v>11928</v>
      </c>
      <c r="F196" s="145">
        <v>13355</v>
      </c>
      <c r="G196" s="75">
        <f t="shared" si="9"/>
        <v>1.22722</v>
      </c>
      <c r="H196" s="109">
        <f t="shared" si="7"/>
        <v>0.19254398069795409</v>
      </c>
      <c r="I196" s="92">
        <f>G196+H196</f>
        <v>1.4197639806979541</v>
      </c>
      <c r="J196" s="253"/>
      <c r="K196" s="254"/>
    </row>
    <row r="197" spans="1:11" x14ac:dyDescent="0.25">
      <c r="A197" s="45">
        <v>181</v>
      </c>
      <c r="B197" s="58" t="s">
        <v>212</v>
      </c>
      <c r="C197" s="53">
        <v>110.9</v>
      </c>
      <c r="D197" s="68" t="s">
        <v>331</v>
      </c>
      <c r="E197" s="144">
        <v>10347</v>
      </c>
      <c r="F197" s="144">
        <v>10347</v>
      </c>
      <c r="G197" s="75">
        <f t="shared" si="9"/>
        <v>0</v>
      </c>
      <c r="H197" s="109">
        <f t="shared" si="7"/>
        <v>0.32206828747214344</v>
      </c>
      <c r="I197" s="92">
        <f t="shared" si="6"/>
        <v>0.32206828747214344</v>
      </c>
      <c r="J197" s="253"/>
      <c r="K197" s="254"/>
    </row>
    <row r="198" spans="1:11" x14ac:dyDescent="0.25">
      <c r="A198" s="45">
        <v>182</v>
      </c>
      <c r="B198" s="58" t="s">
        <v>213</v>
      </c>
      <c r="C198" s="53">
        <v>42.6</v>
      </c>
      <c r="D198" s="68" t="s">
        <v>331</v>
      </c>
      <c r="E198" s="144">
        <v>13673</v>
      </c>
      <c r="F198" s="144">
        <v>14705</v>
      </c>
      <c r="G198" s="75">
        <f t="shared" si="9"/>
        <v>0.88751999999999998</v>
      </c>
      <c r="H198" s="109">
        <f t="shared" si="7"/>
        <v>0.12371604189642299</v>
      </c>
      <c r="I198" s="92">
        <f>G198+H198</f>
        <v>1.011236041896423</v>
      </c>
      <c r="J198" s="253"/>
      <c r="K198" s="254"/>
    </row>
    <row r="199" spans="1:11" x14ac:dyDescent="0.25">
      <c r="A199" s="45">
        <v>183</v>
      </c>
      <c r="B199" s="58" t="s">
        <v>214</v>
      </c>
      <c r="C199" s="53">
        <v>65.3</v>
      </c>
      <c r="D199" s="68" t="s">
        <v>331</v>
      </c>
      <c r="E199" s="144">
        <v>17694</v>
      </c>
      <c r="F199" s="144">
        <v>17947</v>
      </c>
      <c r="G199" s="75">
        <f t="shared" si="9"/>
        <v>0.21758</v>
      </c>
      <c r="H199" s="109">
        <f t="shared" si="7"/>
        <v>0.1896398482590709</v>
      </c>
      <c r="I199" s="92">
        <f t="shared" si="6"/>
        <v>0.40721984825907087</v>
      </c>
      <c r="J199" s="253"/>
      <c r="K199" s="254"/>
    </row>
    <row r="200" spans="1:11" x14ac:dyDescent="0.25">
      <c r="A200" s="45">
        <v>184</v>
      </c>
      <c r="B200" s="58" t="s">
        <v>215</v>
      </c>
      <c r="C200" s="53">
        <v>110</v>
      </c>
      <c r="D200" s="68" t="s">
        <v>331</v>
      </c>
      <c r="E200" s="144">
        <v>25729</v>
      </c>
      <c r="F200" s="144">
        <v>26674</v>
      </c>
      <c r="G200" s="75">
        <f t="shared" si="9"/>
        <v>0.81269999999999998</v>
      </c>
      <c r="H200" s="109">
        <f t="shared" si="7"/>
        <v>0.31945456827714858</v>
      </c>
      <c r="I200" s="92">
        <f t="shared" si="6"/>
        <v>1.1321545682771486</v>
      </c>
      <c r="J200" s="25"/>
      <c r="K200" s="39"/>
    </row>
    <row r="201" spans="1:11" x14ac:dyDescent="0.25">
      <c r="A201" s="45">
        <v>185</v>
      </c>
      <c r="B201" s="58" t="s">
        <v>216</v>
      </c>
      <c r="C201" s="53">
        <v>42.6</v>
      </c>
      <c r="D201" s="68" t="s">
        <v>331</v>
      </c>
      <c r="E201" s="144">
        <v>9311</v>
      </c>
      <c r="F201" s="144">
        <v>9770</v>
      </c>
      <c r="G201" s="75">
        <f t="shared" si="9"/>
        <v>0.39473999999999998</v>
      </c>
      <c r="H201" s="109">
        <f t="shared" si="7"/>
        <v>0.12371604189642299</v>
      </c>
      <c r="I201" s="92">
        <f>G201+H201</f>
        <v>0.51845604189642303</v>
      </c>
      <c r="J201" s="25"/>
      <c r="K201" s="38"/>
    </row>
    <row r="202" spans="1:11" x14ac:dyDescent="0.25">
      <c r="A202" s="45">
        <v>186</v>
      </c>
      <c r="B202" s="58" t="s">
        <v>217</v>
      </c>
      <c r="C202" s="53">
        <v>65.3</v>
      </c>
      <c r="D202" s="68" t="s">
        <v>331</v>
      </c>
      <c r="E202" s="144">
        <v>20724</v>
      </c>
      <c r="F202" s="144">
        <v>22206</v>
      </c>
      <c r="G202" s="75">
        <f t="shared" si="9"/>
        <v>1.2745199999999999</v>
      </c>
      <c r="H202" s="109">
        <f t="shared" si="7"/>
        <v>0.1896398482590709</v>
      </c>
      <c r="I202" s="92">
        <f>G202+H202</f>
        <v>1.4641598482590708</v>
      </c>
      <c r="J202" s="25"/>
      <c r="K202" s="38"/>
    </row>
    <row r="203" spans="1:11" x14ac:dyDescent="0.25">
      <c r="A203" s="45">
        <v>187</v>
      </c>
      <c r="B203" s="58" t="s">
        <v>218</v>
      </c>
      <c r="C203" s="53">
        <v>109.9</v>
      </c>
      <c r="D203" s="68" t="s">
        <v>331</v>
      </c>
      <c r="E203" s="145">
        <v>28363</v>
      </c>
      <c r="F203" s="144">
        <v>29993</v>
      </c>
      <c r="G203" s="75">
        <f t="shared" si="9"/>
        <v>1.4017999999999999</v>
      </c>
      <c r="H203" s="109">
        <f t="shared" si="7"/>
        <v>0.31916415503326029</v>
      </c>
      <c r="I203" s="92">
        <f>G203+H203</f>
        <v>1.7209641550332602</v>
      </c>
      <c r="J203" s="25"/>
      <c r="K203" s="38"/>
    </row>
    <row r="204" spans="1:11" x14ac:dyDescent="0.25">
      <c r="A204" s="45">
        <v>188</v>
      </c>
      <c r="B204" s="58" t="s">
        <v>219</v>
      </c>
      <c r="C204" s="53">
        <v>42.8</v>
      </c>
      <c r="D204" s="68" t="s">
        <v>331</v>
      </c>
      <c r="E204" s="145">
        <v>10880</v>
      </c>
      <c r="F204" s="144">
        <v>11448</v>
      </c>
      <c r="G204" s="75">
        <f t="shared" si="9"/>
        <v>0.48847999999999997</v>
      </c>
      <c r="H204" s="109">
        <f t="shared" si="7"/>
        <v>0.12429686838419962</v>
      </c>
      <c r="I204" s="92">
        <f>G204+H204</f>
        <v>0.61277686838419965</v>
      </c>
      <c r="J204" s="25"/>
      <c r="K204" s="38"/>
    </row>
    <row r="205" spans="1:11" x14ac:dyDescent="0.25">
      <c r="A205" s="45">
        <v>189</v>
      </c>
      <c r="B205" s="58" t="s">
        <v>220</v>
      </c>
      <c r="C205" s="53">
        <v>65.5</v>
      </c>
      <c r="D205" s="68" t="s">
        <v>331</v>
      </c>
      <c r="E205" s="145">
        <v>4510</v>
      </c>
      <c r="F205" s="144">
        <v>4510</v>
      </c>
      <c r="G205" s="75">
        <f t="shared" si="9"/>
        <v>0</v>
      </c>
      <c r="H205" s="109">
        <f t="shared" si="7"/>
        <v>0.19022067474684756</v>
      </c>
      <c r="I205" s="92">
        <f t="shared" si="6"/>
        <v>0.19022067474684756</v>
      </c>
      <c r="J205" s="202"/>
      <c r="K205" s="38"/>
    </row>
    <row r="206" spans="1:11" x14ac:dyDescent="0.25">
      <c r="A206" s="46">
        <v>190</v>
      </c>
      <c r="B206" s="158" t="s">
        <v>221</v>
      </c>
      <c r="C206" s="87">
        <v>109.5</v>
      </c>
      <c r="D206" s="88" t="s">
        <v>331</v>
      </c>
      <c r="E206" s="144">
        <v>20102</v>
      </c>
      <c r="F206" s="145">
        <v>21558</v>
      </c>
      <c r="G206" s="89">
        <f t="shared" si="9"/>
        <v>1.2521599999999999</v>
      </c>
      <c r="H206" s="115">
        <f t="shared" si="7"/>
        <v>0.31800250205770697</v>
      </c>
      <c r="I206" s="76">
        <f t="shared" si="6"/>
        <v>1.5701625020577068</v>
      </c>
      <c r="J206" s="202"/>
      <c r="K206" s="38"/>
    </row>
    <row r="207" spans="1:11" x14ac:dyDescent="0.25">
      <c r="A207" s="45">
        <v>191</v>
      </c>
      <c r="B207" s="58" t="s">
        <v>222</v>
      </c>
      <c r="C207" s="53">
        <v>43</v>
      </c>
      <c r="D207" s="68" t="s">
        <v>331</v>
      </c>
      <c r="E207" s="144">
        <v>10947</v>
      </c>
      <c r="F207" s="145">
        <v>11876</v>
      </c>
      <c r="G207" s="75">
        <f t="shared" si="9"/>
        <v>0.79893999999999998</v>
      </c>
      <c r="H207" s="109">
        <f t="shared" si="7"/>
        <v>0.12487769487197625</v>
      </c>
      <c r="I207" s="92">
        <f t="shared" si="6"/>
        <v>0.92381769487197629</v>
      </c>
      <c r="J207" s="202"/>
      <c r="K207" s="38"/>
    </row>
    <row r="208" spans="1:11" x14ac:dyDescent="0.25">
      <c r="A208" s="45">
        <v>192</v>
      </c>
      <c r="B208" s="58" t="s">
        <v>223</v>
      </c>
      <c r="C208" s="53">
        <v>65.3</v>
      </c>
      <c r="D208" s="68" t="s">
        <v>331</v>
      </c>
      <c r="E208" s="144">
        <v>17478</v>
      </c>
      <c r="F208" s="145">
        <v>18833</v>
      </c>
      <c r="G208" s="75">
        <f>(F208-E208)* 0.00086</f>
        <v>1.1653</v>
      </c>
      <c r="H208" s="109">
        <f t="shared" si="7"/>
        <v>0.1896398482590709</v>
      </c>
      <c r="I208" s="92">
        <f t="shared" si="6"/>
        <v>1.3549398482590709</v>
      </c>
      <c r="J208" s="202"/>
      <c r="K208" s="38"/>
    </row>
    <row r="209" spans="1:11" x14ac:dyDescent="0.25">
      <c r="A209" s="45">
        <v>196</v>
      </c>
      <c r="B209" s="58" t="s">
        <v>224</v>
      </c>
      <c r="C209" s="53">
        <v>52.8</v>
      </c>
      <c r="D209" s="68" t="s">
        <v>330</v>
      </c>
      <c r="E209" s="112">
        <v>9.5839999999999996</v>
      </c>
      <c r="F209" s="112">
        <v>10.446999999999999</v>
      </c>
      <c r="G209" s="75">
        <f>(F209-E209)*0.8598</f>
        <v>0.74200739999999965</v>
      </c>
      <c r="H209" s="109">
        <f t="shared" si="7"/>
        <v>0.15333819277303129</v>
      </c>
      <c r="I209" s="92">
        <f t="shared" ref="I209:I272" si="10">G209+H209</f>
        <v>0.89534559277303094</v>
      </c>
      <c r="J209" s="202"/>
      <c r="K209" s="38"/>
    </row>
    <row r="210" spans="1:11" x14ac:dyDescent="0.25">
      <c r="A210" s="45">
        <v>197</v>
      </c>
      <c r="B210" s="58" t="s">
        <v>225</v>
      </c>
      <c r="C210" s="53">
        <v>51.2</v>
      </c>
      <c r="D210" s="68" t="s">
        <v>330</v>
      </c>
      <c r="E210" s="112">
        <v>14.304</v>
      </c>
      <c r="F210" s="112">
        <v>15.526999999999999</v>
      </c>
      <c r="G210" s="75">
        <f t="shared" ref="G210:G273" si="11">(F210-E210)*0.8598</f>
        <v>1.0515353999999992</v>
      </c>
      <c r="H210" s="109">
        <f t="shared" ref="H210:H273" si="12">$G$11/$C$303*C210</f>
        <v>0.14869158087081824</v>
      </c>
      <c r="I210" s="92">
        <f t="shared" si="10"/>
        <v>1.2002269808708175</v>
      </c>
      <c r="J210" s="25"/>
      <c r="K210" s="38"/>
    </row>
    <row r="211" spans="1:11" x14ac:dyDescent="0.25">
      <c r="A211" s="45">
        <v>198</v>
      </c>
      <c r="B211" s="58" t="s">
        <v>226</v>
      </c>
      <c r="C211" s="53">
        <v>113.6</v>
      </c>
      <c r="D211" s="68" t="s">
        <v>330</v>
      </c>
      <c r="E211" s="112">
        <v>44.912999999999997</v>
      </c>
      <c r="F211" s="112">
        <v>48.003</v>
      </c>
      <c r="G211" s="75">
        <f t="shared" si="11"/>
        <v>2.6567820000000029</v>
      </c>
      <c r="H211" s="109">
        <f t="shared" si="12"/>
        <v>0.32990944505712794</v>
      </c>
      <c r="I211" s="92">
        <f t="shared" si="10"/>
        <v>2.9866914450571307</v>
      </c>
      <c r="J211" s="25"/>
      <c r="K211" s="38"/>
    </row>
    <row r="212" spans="1:11" x14ac:dyDescent="0.25">
      <c r="A212" s="46">
        <v>199</v>
      </c>
      <c r="B212" s="86" t="s">
        <v>227</v>
      </c>
      <c r="C212" s="87">
        <v>106.7</v>
      </c>
      <c r="D212" s="88" t="s">
        <v>330</v>
      </c>
      <c r="E212" s="154">
        <v>26.395</v>
      </c>
      <c r="F212" s="154">
        <v>28.247</v>
      </c>
      <c r="G212" s="89">
        <f t="shared" si="11"/>
        <v>1.5923496000000004</v>
      </c>
      <c r="H212" s="115">
        <f t="shared" si="12"/>
        <v>0.30987093122883413</v>
      </c>
      <c r="I212" s="76">
        <f t="shared" si="10"/>
        <v>1.9022205312288345</v>
      </c>
      <c r="J212" s="25"/>
      <c r="K212" s="38"/>
    </row>
    <row r="213" spans="1:11" x14ac:dyDescent="0.25">
      <c r="A213" s="45">
        <v>200</v>
      </c>
      <c r="B213" s="58" t="s">
        <v>228</v>
      </c>
      <c r="C213" s="53">
        <v>92.7</v>
      </c>
      <c r="D213" s="68" t="s">
        <v>330</v>
      </c>
      <c r="E213" s="112">
        <v>9.6890000000000001</v>
      </c>
      <c r="F213" s="112">
        <v>10.272</v>
      </c>
      <c r="G213" s="75">
        <f t="shared" si="11"/>
        <v>0.50126340000000014</v>
      </c>
      <c r="H213" s="109">
        <f t="shared" si="12"/>
        <v>0.26921307708446973</v>
      </c>
      <c r="I213" s="92">
        <f t="shared" si="10"/>
        <v>0.77047647708446987</v>
      </c>
      <c r="J213" s="25"/>
      <c r="K213" s="38"/>
    </row>
    <row r="214" spans="1:11" x14ac:dyDescent="0.25">
      <c r="A214" s="45">
        <v>201</v>
      </c>
      <c r="B214" s="58" t="s">
        <v>229</v>
      </c>
      <c r="C214" s="53">
        <v>81.8</v>
      </c>
      <c r="D214" s="68" t="s">
        <v>330</v>
      </c>
      <c r="E214" s="112">
        <v>24.097999999999999</v>
      </c>
      <c r="F214" s="112">
        <v>25.588999999999999</v>
      </c>
      <c r="G214" s="75">
        <f t="shared" si="11"/>
        <v>1.2819617999999997</v>
      </c>
      <c r="H214" s="109">
        <f t="shared" si="12"/>
        <v>0.2375580335006432</v>
      </c>
      <c r="I214" s="92">
        <f t="shared" si="10"/>
        <v>1.519519833500643</v>
      </c>
      <c r="J214" s="25"/>
      <c r="K214" s="38"/>
    </row>
    <row r="215" spans="1:11" x14ac:dyDescent="0.25">
      <c r="A215" s="45">
        <v>202</v>
      </c>
      <c r="B215" s="58" t="s">
        <v>230</v>
      </c>
      <c r="C215" s="53">
        <v>52.3</v>
      </c>
      <c r="D215" s="68" t="s">
        <v>330</v>
      </c>
      <c r="E215" s="112">
        <v>6.181</v>
      </c>
      <c r="F215" s="112">
        <v>6.6920000000000002</v>
      </c>
      <c r="G215" s="75">
        <f t="shared" si="11"/>
        <v>0.43935780000000013</v>
      </c>
      <c r="H215" s="109">
        <f t="shared" si="12"/>
        <v>0.15188612655358971</v>
      </c>
      <c r="I215" s="92">
        <f t="shared" si="10"/>
        <v>0.59124392655358982</v>
      </c>
      <c r="J215" s="25"/>
      <c r="K215" s="38"/>
    </row>
    <row r="216" spans="1:11" x14ac:dyDescent="0.25">
      <c r="A216" s="45">
        <v>203</v>
      </c>
      <c r="B216" s="58" t="s">
        <v>231</v>
      </c>
      <c r="C216" s="53">
        <v>51.3</v>
      </c>
      <c r="D216" s="68" t="s">
        <v>330</v>
      </c>
      <c r="E216" s="112">
        <v>12.173999999999999</v>
      </c>
      <c r="F216" s="112">
        <v>13.023</v>
      </c>
      <c r="G216" s="75">
        <f t="shared" si="11"/>
        <v>0.72997020000000012</v>
      </c>
      <c r="H216" s="109">
        <f t="shared" si="12"/>
        <v>0.14898199411470656</v>
      </c>
      <c r="I216" s="92">
        <f t="shared" si="10"/>
        <v>0.87895219411470671</v>
      </c>
      <c r="J216" s="25"/>
      <c r="K216" s="38"/>
    </row>
    <row r="217" spans="1:11" x14ac:dyDescent="0.25">
      <c r="A217" s="45">
        <v>204</v>
      </c>
      <c r="B217" s="58" t="s">
        <v>232</v>
      </c>
      <c r="C217" s="53">
        <v>113.7</v>
      </c>
      <c r="D217" s="68" t="s">
        <v>330</v>
      </c>
      <c r="E217" s="112">
        <v>47.68</v>
      </c>
      <c r="F217" s="112">
        <v>50.613</v>
      </c>
      <c r="G217" s="75">
        <f t="shared" si="11"/>
        <v>2.5217934</v>
      </c>
      <c r="H217" s="109">
        <f t="shared" si="12"/>
        <v>0.33019985830101628</v>
      </c>
      <c r="I217" s="92">
        <f t="shared" si="10"/>
        <v>2.8519932583010164</v>
      </c>
      <c r="J217" s="25"/>
      <c r="K217" s="38"/>
    </row>
    <row r="218" spans="1:11" x14ac:dyDescent="0.25">
      <c r="A218" s="45">
        <v>205</v>
      </c>
      <c r="B218" s="58" t="s">
        <v>233</v>
      </c>
      <c r="C218" s="53">
        <v>107</v>
      </c>
      <c r="D218" s="68" t="s">
        <v>330</v>
      </c>
      <c r="E218" s="112">
        <v>19.326000000000001</v>
      </c>
      <c r="F218" s="112">
        <v>19.992000000000001</v>
      </c>
      <c r="G218" s="75">
        <f t="shared" si="11"/>
        <v>0.57262680000000032</v>
      </c>
      <c r="H218" s="109">
        <f t="shared" si="12"/>
        <v>0.31074217096049905</v>
      </c>
      <c r="I218" s="92">
        <f t="shared" si="10"/>
        <v>0.88336897096049938</v>
      </c>
      <c r="J218" s="25"/>
      <c r="K218" s="38"/>
    </row>
    <row r="219" spans="1:11" x14ac:dyDescent="0.25">
      <c r="A219" s="45">
        <v>206</v>
      </c>
      <c r="B219" s="58" t="s">
        <v>234</v>
      </c>
      <c r="C219" s="53">
        <v>92.7</v>
      </c>
      <c r="D219" s="68" t="s">
        <v>330</v>
      </c>
      <c r="E219" s="112">
        <v>21.472999999999999</v>
      </c>
      <c r="F219" s="112">
        <v>22.297999999999998</v>
      </c>
      <c r="G219" s="75">
        <f t="shared" si="11"/>
        <v>0.70933499999999938</v>
      </c>
      <c r="H219" s="109">
        <f t="shared" si="12"/>
        <v>0.26921307708446973</v>
      </c>
      <c r="I219" s="92">
        <f t="shared" si="10"/>
        <v>0.97854807708446911</v>
      </c>
      <c r="J219" s="25"/>
      <c r="K219" s="38"/>
    </row>
    <row r="220" spans="1:11" x14ac:dyDescent="0.25">
      <c r="A220" s="45">
        <v>207</v>
      </c>
      <c r="B220" s="58" t="s">
        <v>235</v>
      </c>
      <c r="C220" s="53">
        <v>81</v>
      </c>
      <c r="D220" s="68" t="s">
        <v>330</v>
      </c>
      <c r="E220" s="112">
        <v>19.978000000000002</v>
      </c>
      <c r="F220" s="112">
        <v>21.99</v>
      </c>
      <c r="G220" s="75">
        <f t="shared" si="11"/>
        <v>1.7299175999999974</v>
      </c>
      <c r="H220" s="109">
        <f t="shared" si="12"/>
        <v>0.23523472754953667</v>
      </c>
      <c r="I220" s="92">
        <f t="shared" si="10"/>
        <v>1.965152327549534</v>
      </c>
      <c r="J220" s="25"/>
      <c r="K220" s="38"/>
    </row>
    <row r="221" spans="1:11" x14ac:dyDescent="0.25">
      <c r="A221" s="45">
        <v>208</v>
      </c>
      <c r="B221" s="58" t="s">
        <v>236</v>
      </c>
      <c r="C221" s="53">
        <v>53.2</v>
      </c>
      <c r="D221" s="68" t="s">
        <v>330</v>
      </c>
      <c r="E221" s="112">
        <v>9.9339999999999993</v>
      </c>
      <c r="F221" s="112">
        <v>9.9339999999999993</v>
      </c>
      <c r="G221" s="75">
        <f t="shared" si="11"/>
        <v>0</v>
      </c>
      <c r="H221" s="109">
        <f t="shared" si="12"/>
        <v>0.15449984574858458</v>
      </c>
      <c r="I221" s="92">
        <f t="shared" si="10"/>
        <v>0.15449984574858458</v>
      </c>
      <c r="J221" s="25"/>
      <c r="K221" s="38"/>
    </row>
    <row r="222" spans="1:11" x14ac:dyDescent="0.25">
      <c r="A222" s="45">
        <v>209</v>
      </c>
      <c r="B222" s="58" t="s">
        <v>237</v>
      </c>
      <c r="C222" s="53">
        <v>51.1</v>
      </c>
      <c r="D222" s="68" t="s">
        <v>330</v>
      </c>
      <c r="E222" s="112">
        <v>21.084</v>
      </c>
      <c r="F222" s="112">
        <v>22.571000000000002</v>
      </c>
      <c r="G222" s="75">
        <f t="shared" si="11"/>
        <v>1.2785226000000016</v>
      </c>
      <c r="H222" s="109">
        <f t="shared" si="12"/>
        <v>0.14840116762692993</v>
      </c>
      <c r="I222" s="92">
        <f t="shared" si="10"/>
        <v>1.4269237676269315</v>
      </c>
      <c r="J222" s="25"/>
      <c r="K222" s="38"/>
    </row>
    <row r="223" spans="1:11" x14ac:dyDescent="0.25">
      <c r="A223" s="45">
        <v>210</v>
      </c>
      <c r="B223" s="58" t="s">
        <v>238</v>
      </c>
      <c r="C223" s="53">
        <v>113.8</v>
      </c>
      <c r="D223" s="68" t="s">
        <v>330</v>
      </c>
      <c r="E223" s="112">
        <v>33.512999999999998</v>
      </c>
      <c r="F223" s="112">
        <v>35.064999999999998</v>
      </c>
      <c r="G223" s="75">
        <f t="shared" si="11"/>
        <v>1.3344095999999996</v>
      </c>
      <c r="H223" s="109">
        <f t="shared" si="12"/>
        <v>0.33049027154490462</v>
      </c>
      <c r="I223" s="92">
        <f t="shared" si="10"/>
        <v>1.6648998715449044</v>
      </c>
      <c r="J223" s="25"/>
      <c r="K223" s="38"/>
    </row>
    <row r="224" spans="1:11" x14ac:dyDescent="0.25">
      <c r="A224" s="46">
        <v>211</v>
      </c>
      <c r="B224" s="86" t="s">
        <v>239</v>
      </c>
      <c r="C224" s="87">
        <v>106.9</v>
      </c>
      <c r="D224" s="88" t="s">
        <v>330</v>
      </c>
      <c r="E224" s="154">
        <v>5.16</v>
      </c>
      <c r="F224" s="154">
        <v>5.16</v>
      </c>
      <c r="G224" s="75">
        <v>0</v>
      </c>
      <c r="H224" s="115">
        <f t="shared" si="12"/>
        <v>0.31045175771661077</v>
      </c>
      <c r="I224" s="76">
        <f t="shared" si="10"/>
        <v>0.31045175771661077</v>
      </c>
      <c r="J224" s="25"/>
      <c r="K224" s="38"/>
    </row>
    <row r="225" spans="1:11" x14ac:dyDescent="0.25">
      <c r="A225" s="45">
        <v>212</v>
      </c>
      <c r="B225" s="58" t="s">
        <v>240</v>
      </c>
      <c r="C225" s="53">
        <v>93.2</v>
      </c>
      <c r="D225" s="68" t="s">
        <v>330</v>
      </c>
      <c r="E225" s="112">
        <v>20.221</v>
      </c>
      <c r="F225" s="112">
        <v>21.364999999999998</v>
      </c>
      <c r="G225" s="75">
        <f t="shared" si="11"/>
        <v>0.98361119999999858</v>
      </c>
      <c r="H225" s="109">
        <f t="shared" si="12"/>
        <v>0.27066514330391134</v>
      </c>
      <c r="I225" s="92">
        <f t="shared" si="10"/>
        <v>1.2542763433039099</v>
      </c>
      <c r="J225" s="25"/>
      <c r="K225" s="38"/>
    </row>
    <row r="226" spans="1:11" x14ac:dyDescent="0.25">
      <c r="A226" s="45">
        <v>213</v>
      </c>
      <c r="B226" s="58" t="s">
        <v>241</v>
      </c>
      <c r="C226" s="53">
        <v>80.7</v>
      </c>
      <c r="D226" s="68" t="s">
        <v>330</v>
      </c>
      <c r="E226" s="112">
        <v>7.0949999999999998</v>
      </c>
      <c r="F226" s="112">
        <v>7.2720000000000002</v>
      </c>
      <c r="G226" s="75">
        <f t="shared" si="11"/>
        <v>0.15218460000000042</v>
      </c>
      <c r="H226" s="109">
        <f t="shared" si="12"/>
        <v>0.23436348781787172</v>
      </c>
      <c r="I226" s="92">
        <f t="shared" si="10"/>
        <v>0.38654808781787214</v>
      </c>
      <c r="J226" s="25"/>
      <c r="K226" s="38"/>
    </row>
    <row r="227" spans="1:11" x14ac:dyDescent="0.25">
      <c r="A227" s="45">
        <v>214</v>
      </c>
      <c r="B227" s="58" t="s">
        <v>242</v>
      </c>
      <c r="C227" s="53">
        <v>52.5</v>
      </c>
      <c r="D227" s="68" t="s">
        <v>330</v>
      </c>
      <c r="E227" s="112">
        <v>11.619</v>
      </c>
      <c r="F227" s="112">
        <v>12.577999999999999</v>
      </c>
      <c r="G227" s="75">
        <f t="shared" si="11"/>
        <v>0.82454819999999973</v>
      </c>
      <c r="H227" s="109">
        <f t="shared" si="12"/>
        <v>0.15246695304136637</v>
      </c>
      <c r="I227" s="92">
        <f t="shared" si="10"/>
        <v>0.9770151530413661</v>
      </c>
      <c r="J227" s="25"/>
      <c r="K227" s="38"/>
    </row>
    <row r="228" spans="1:11" x14ac:dyDescent="0.25">
      <c r="A228" s="45">
        <v>215</v>
      </c>
      <c r="B228" s="58" t="s">
        <v>243</v>
      </c>
      <c r="C228" s="53">
        <v>51</v>
      </c>
      <c r="D228" s="68" t="s">
        <v>330</v>
      </c>
      <c r="E228" s="112">
        <v>0.53800000000000003</v>
      </c>
      <c r="F228" s="112">
        <v>0.55900000000000005</v>
      </c>
      <c r="G228" s="75">
        <f t="shared" si="11"/>
        <v>1.8055800000000018E-2</v>
      </c>
      <c r="H228" s="109">
        <f t="shared" si="12"/>
        <v>0.14811075438304161</v>
      </c>
      <c r="I228" s="92">
        <f t="shared" si="10"/>
        <v>0.16616655438304162</v>
      </c>
      <c r="J228" s="38"/>
      <c r="K228" s="38"/>
    </row>
    <row r="229" spans="1:11" x14ac:dyDescent="0.25">
      <c r="A229" s="45">
        <v>216</v>
      </c>
      <c r="B229" s="58" t="s">
        <v>244</v>
      </c>
      <c r="C229" s="53">
        <v>113.9</v>
      </c>
      <c r="D229" s="68" t="s">
        <v>330</v>
      </c>
      <c r="E229" s="112">
        <v>50.222000000000001</v>
      </c>
      <c r="F229" s="112">
        <v>53.683999999999997</v>
      </c>
      <c r="G229" s="75">
        <f t="shared" si="11"/>
        <v>2.9766275999999969</v>
      </c>
      <c r="H229" s="109">
        <f t="shared" si="12"/>
        <v>0.33078068478879291</v>
      </c>
      <c r="I229" s="92">
        <f t="shared" si="10"/>
        <v>3.30740828478879</v>
      </c>
      <c r="J229" s="25"/>
      <c r="K229" s="38"/>
    </row>
    <row r="230" spans="1:11" x14ac:dyDescent="0.25">
      <c r="A230" s="45">
        <v>217</v>
      </c>
      <c r="B230" s="58" t="s">
        <v>245</v>
      </c>
      <c r="C230" s="53">
        <v>106.5</v>
      </c>
      <c r="D230" s="68" t="s">
        <v>330</v>
      </c>
      <c r="E230" s="112">
        <v>14.782</v>
      </c>
      <c r="F230" s="112">
        <v>15.069000000000001</v>
      </c>
      <c r="G230" s="75">
        <f t="shared" si="11"/>
        <v>0.24676260000000069</v>
      </c>
      <c r="H230" s="109">
        <f t="shared" si="12"/>
        <v>0.30929010474105745</v>
      </c>
      <c r="I230" s="92">
        <f t="shared" si="10"/>
        <v>0.55605270474105817</v>
      </c>
      <c r="J230" s="25"/>
      <c r="K230" s="38"/>
    </row>
    <row r="231" spans="1:11" x14ac:dyDescent="0.25">
      <c r="A231" s="45">
        <v>218</v>
      </c>
      <c r="B231" s="58" t="s">
        <v>246</v>
      </c>
      <c r="C231" s="53">
        <v>92.6</v>
      </c>
      <c r="D231" s="68" t="s">
        <v>330</v>
      </c>
      <c r="E231" s="112">
        <v>18.262</v>
      </c>
      <c r="F231" s="112">
        <v>19.533000000000001</v>
      </c>
      <c r="G231" s="75">
        <f t="shared" si="11"/>
        <v>1.0928058000000007</v>
      </c>
      <c r="H231" s="109">
        <f t="shared" si="12"/>
        <v>0.26892266384058139</v>
      </c>
      <c r="I231" s="92">
        <f t="shared" si="10"/>
        <v>1.3617284638405822</v>
      </c>
      <c r="J231" s="25"/>
      <c r="K231" s="38"/>
    </row>
    <row r="232" spans="1:11" x14ac:dyDescent="0.25">
      <c r="A232" s="45">
        <v>219</v>
      </c>
      <c r="B232" s="58" t="s">
        <v>247</v>
      </c>
      <c r="C232" s="53">
        <v>81.400000000000006</v>
      </c>
      <c r="D232" s="68" t="s">
        <v>330</v>
      </c>
      <c r="E232" s="112">
        <v>16.571999999999999</v>
      </c>
      <c r="F232" s="112">
        <v>17.920999999999999</v>
      </c>
      <c r="G232" s="75">
        <f t="shared" si="11"/>
        <v>1.1598702000000001</v>
      </c>
      <c r="H232" s="109">
        <f t="shared" si="12"/>
        <v>0.23639638052508996</v>
      </c>
      <c r="I232" s="92">
        <f t="shared" si="10"/>
        <v>1.39626658052509</v>
      </c>
      <c r="J232" s="25"/>
      <c r="K232" s="38"/>
    </row>
    <row r="233" spans="1:11" x14ac:dyDescent="0.25">
      <c r="A233" s="45">
        <v>220</v>
      </c>
      <c r="B233" s="58" t="s">
        <v>248</v>
      </c>
      <c r="C233" s="53">
        <v>52.9</v>
      </c>
      <c r="D233" s="68" t="s">
        <v>330</v>
      </c>
      <c r="E233" s="112">
        <v>10.778</v>
      </c>
      <c r="F233" s="112">
        <v>11.23</v>
      </c>
      <c r="G233" s="75">
        <f t="shared" si="11"/>
        <v>0.38862959999999996</v>
      </c>
      <c r="H233" s="109">
        <f t="shared" si="12"/>
        <v>0.15362860601691963</v>
      </c>
      <c r="I233" s="92">
        <f t="shared" si="10"/>
        <v>0.54225820601691965</v>
      </c>
      <c r="J233" s="25"/>
      <c r="K233" s="38"/>
    </row>
    <row r="234" spans="1:11" x14ac:dyDescent="0.25">
      <c r="A234" s="46">
        <v>221</v>
      </c>
      <c r="B234" s="86" t="s">
        <v>249</v>
      </c>
      <c r="C234" s="87">
        <v>51.4</v>
      </c>
      <c r="D234" s="88" t="s">
        <v>330</v>
      </c>
      <c r="E234" s="154">
        <v>16.916</v>
      </c>
      <c r="F234" s="154">
        <v>17.956</v>
      </c>
      <c r="G234" s="89">
        <f t="shared" si="11"/>
        <v>0.89419199999999932</v>
      </c>
      <c r="H234" s="115">
        <f t="shared" si="12"/>
        <v>0.14927240735859487</v>
      </c>
      <c r="I234" s="76">
        <f t="shared" si="10"/>
        <v>1.0434644073585941</v>
      </c>
      <c r="J234" s="25"/>
      <c r="K234" s="38"/>
    </row>
    <row r="235" spans="1:11" x14ac:dyDescent="0.25">
      <c r="A235" s="46">
        <v>222</v>
      </c>
      <c r="B235" s="86" t="s">
        <v>250</v>
      </c>
      <c r="C235" s="87">
        <v>115</v>
      </c>
      <c r="D235" s="88" t="s">
        <v>330</v>
      </c>
      <c r="E235" s="154">
        <v>8.0370000000000008</v>
      </c>
      <c r="F235" s="154">
        <v>8.0410000000000004</v>
      </c>
      <c r="G235" s="89">
        <f t="shared" si="11"/>
        <v>3.4391999999996213E-3</v>
      </c>
      <c r="H235" s="115">
        <f t="shared" si="12"/>
        <v>0.33397523047156441</v>
      </c>
      <c r="I235" s="76">
        <f t="shared" si="10"/>
        <v>0.33741443047156405</v>
      </c>
      <c r="J235" s="202"/>
      <c r="K235" s="38"/>
    </row>
    <row r="236" spans="1:11" x14ac:dyDescent="0.25">
      <c r="A236" s="46">
        <v>223</v>
      </c>
      <c r="B236" s="86" t="s">
        <v>251</v>
      </c>
      <c r="C236" s="87">
        <v>106.7</v>
      </c>
      <c r="D236" s="88" t="s">
        <v>330</v>
      </c>
      <c r="E236" s="154">
        <v>19.207000000000001</v>
      </c>
      <c r="F236" s="154">
        <v>20.03</v>
      </c>
      <c r="G236" s="89">
        <f t="shared" si="11"/>
        <v>0.70761540000000034</v>
      </c>
      <c r="H236" s="115">
        <f t="shared" si="12"/>
        <v>0.30987093122883413</v>
      </c>
      <c r="I236" s="76">
        <f t="shared" si="10"/>
        <v>1.0174863312288345</v>
      </c>
      <c r="J236" s="202"/>
      <c r="K236" s="203"/>
    </row>
    <row r="237" spans="1:11" x14ac:dyDescent="0.25">
      <c r="A237" s="46">
        <v>224</v>
      </c>
      <c r="B237" s="86" t="s">
        <v>252</v>
      </c>
      <c r="C237" s="87">
        <v>92.4</v>
      </c>
      <c r="D237" s="88" t="s">
        <v>330</v>
      </c>
      <c r="E237" s="154">
        <v>12.439</v>
      </c>
      <c r="F237" s="154">
        <v>14.254</v>
      </c>
      <c r="G237" s="89">
        <f t="shared" si="11"/>
        <v>1.5605369999999996</v>
      </c>
      <c r="H237" s="115">
        <f t="shared" si="12"/>
        <v>0.26834183735280481</v>
      </c>
      <c r="I237" s="76">
        <f t="shared" si="10"/>
        <v>1.8288788373528044</v>
      </c>
      <c r="J237" s="202"/>
      <c r="K237" s="203"/>
    </row>
    <row r="238" spans="1:11" x14ac:dyDescent="0.25">
      <c r="A238" s="46">
        <v>225</v>
      </c>
      <c r="B238" s="86" t="s">
        <v>253</v>
      </c>
      <c r="C238" s="87">
        <v>81.2</v>
      </c>
      <c r="D238" s="88" t="s">
        <v>330</v>
      </c>
      <c r="E238" s="154">
        <v>15.496</v>
      </c>
      <c r="F238" s="154">
        <v>16.68</v>
      </c>
      <c r="G238" s="89">
        <f t="shared" si="11"/>
        <v>1.0180031999999994</v>
      </c>
      <c r="H238" s="115">
        <f t="shared" si="12"/>
        <v>0.2358155540373133</v>
      </c>
      <c r="I238" s="76">
        <f t="shared" si="10"/>
        <v>1.2538187540373127</v>
      </c>
      <c r="J238" s="202"/>
      <c r="K238" s="203"/>
    </row>
    <row r="239" spans="1:11" x14ac:dyDescent="0.25">
      <c r="A239" s="46">
        <v>226</v>
      </c>
      <c r="B239" s="86" t="s">
        <v>254</v>
      </c>
      <c r="C239" s="87">
        <v>52.7</v>
      </c>
      <c r="D239" s="88" t="s">
        <v>330</v>
      </c>
      <c r="E239" s="154">
        <v>6.8520000000000003</v>
      </c>
      <c r="F239" s="154">
        <v>7.3949999999999996</v>
      </c>
      <c r="G239" s="89">
        <f t="shared" si="11"/>
        <v>0.46687139999999938</v>
      </c>
      <c r="H239" s="115">
        <f t="shared" si="12"/>
        <v>0.153047779529143</v>
      </c>
      <c r="I239" s="76">
        <f t="shared" si="10"/>
        <v>0.61991917952914233</v>
      </c>
      <c r="J239" s="202"/>
      <c r="K239" s="38"/>
    </row>
    <row r="240" spans="1:11" x14ac:dyDescent="0.25">
      <c r="A240" s="46">
        <v>227</v>
      </c>
      <c r="B240" s="86" t="s">
        <v>255</v>
      </c>
      <c r="C240" s="87">
        <v>51.5</v>
      </c>
      <c r="D240" s="88" t="s">
        <v>330</v>
      </c>
      <c r="E240" s="154">
        <v>9.6690000000000005</v>
      </c>
      <c r="F240" s="154">
        <v>9.6690000000000005</v>
      </c>
      <c r="G240" s="89">
        <f t="shared" si="11"/>
        <v>0</v>
      </c>
      <c r="H240" s="115">
        <f t="shared" si="12"/>
        <v>0.14956282060248319</v>
      </c>
      <c r="I240" s="76">
        <f t="shared" si="10"/>
        <v>0.14956282060248319</v>
      </c>
      <c r="J240" s="202"/>
      <c r="K240" s="38"/>
    </row>
    <row r="241" spans="1:11" x14ac:dyDescent="0.25">
      <c r="A241" s="46">
        <v>228</v>
      </c>
      <c r="B241" s="86" t="s">
        <v>256</v>
      </c>
      <c r="C241" s="87">
        <v>113.5</v>
      </c>
      <c r="D241" s="88" t="s">
        <v>330</v>
      </c>
      <c r="E241" s="154">
        <v>43.905999999999999</v>
      </c>
      <c r="F241" s="154">
        <v>46.414999999999999</v>
      </c>
      <c r="G241" s="89">
        <f t="shared" si="11"/>
        <v>2.1572382000000001</v>
      </c>
      <c r="H241" s="115">
        <f t="shared" si="12"/>
        <v>0.32961903181323965</v>
      </c>
      <c r="I241" s="76">
        <f t="shared" si="10"/>
        <v>2.4868572318132398</v>
      </c>
      <c r="J241" s="202"/>
      <c r="K241" s="38"/>
    </row>
    <row r="242" spans="1:11" x14ac:dyDescent="0.25">
      <c r="A242" s="46">
        <v>229</v>
      </c>
      <c r="B242" s="86" t="s">
        <v>257</v>
      </c>
      <c r="C242" s="87">
        <v>107.4</v>
      </c>
      <c r="D242" s="88" t="s">
        <v>330</v>
      </c>
      <c r="E242" s="154">
        <v>22.044</v>
      </c>
      <c r="F242" s="154">
        <v>23.376000000000001</v>
      </c>
      <c r="G242" s="89">
        <f t="shared" si="11"/>
        <v>1.1452536000000006</v>
      </c>
      <c r="H242" s="115">
        <f t="shared" si="12"/>
        <v>0.31190382393605232</v>
      </c>
      <c r="I242" s="76">
        <f t="shared" si="10"/>
        <v>1.457157423936053</v>
      </c>
      <c r="J242" s="202"/>
      <c r="K242" s="38"/>
    </row>
    <row r="243" spans="1:11" x14ac:dyDescent="0.25">
      <c r="A243" s="46">
        <v>230</v>
      </c>
      <c r="B243" s="86" t="s">
        <v>258</v>
      </c>
      <c r="C243" s="87">
        <v>93</v>
      </c>
      <c r="D243" s="88" t="s">
        <v>330</v>
      </c>
      <c r="E243" s="154">
        <v>18.045000000000002</v>
      </c>
      <c r="F243" s="154">
        <v>18.309999999999999</v>
      </c>
      <c r="G243" s="89">
        <f t="shared" si="11"/>
        <v>0.22784699999999744</v>
      </c>
      <c r="H243" s="115">
        <f t="shared" si="12"/>
        <v>0.27008431681613471</v>
      </c>
      <c r="I243" s="76">
        <f t="shared" si="10"/>
        <v>0.49793131681613212</v>
      </c>
      <c r="J243" s="25"/>
      <c r="K243" s="38"/>
    </row>
    <row r="244" spans="1:11" x14ac:dyDescent="0.25">
      <c r="A244" s="46">
        <v>231</v>
      </c>
      <c r="B244" s="86" t="s">
        <v>259</v>
      </c>
      <c r="C244" s="87">
        <v>80.900000000000006</v>
      </c>
      <c r="D244" s="88" t="s">
        <v>330</v>
      </c>
      <c r="E244" s="154">
        <v>26.402999999999999</v>
      </c>
      <c r="F244" s="154">
        <v>26.925999999999998</v>
      </c>
      <c r="G244" s="89">
        <f t="shared" si="11"/>
        <v>0.44967539999999973</v>
      </c>
      <c r="H244" s="115">
        <f t="shared" si="12"/>
        <v>0.23494431430564838</v>
      </c>
      <c r="I244" s="76">
        <f t="shared" si="10"/>
        <v>0.68461971430564805</v>
      </c>
      <c r="J244" s="25"/>
      <c r="K244" s="38"/>
    </row>
    <row r="245" spans="1:11" x14ac:dyDescent="0.25">
      <c r="A245" s="46">
        <v>232</v>
      </c>
      <c r="B245" s="86" t="s">
        <v>260</v>
      </c>
      <c r="C245" s="87">
        <v>52.5</v>
      </c>
      <c r="D245" s="88" t="s">
        <v>330</v>
      </c>
      <c r="E245" s="154">
        <v>18.004000000000001</v>
      </c>
      <c r="F245" s="154">
        <v>19.186</v>
      </c>
      <c r="G245" s="89">
        <f t="shared" si="11"/>
        <v>1.0162835999999988</v>
      </c>
      <c r="H245" s="115">
        <f t="shared" si="12"/>
        <v>0.15246695304136637</v>
      </c>
      <c r="I245" s="76">
        <f t="shared" si="10"/>
        <v>1.1687505530413653</v>
      </c>
      <c r="J245" s="25"/>
      <c r="K245" s="38"/>
    </row>
    <row r="246" spans="1:11" x14ac:dyDescent="0.25">
      <c r="A246" s="45">
        <v>233</v>
      </c>
      <c r="B246" s="58" t="s">
        <v>261</v>
      </c>
      <c r="C246" s="53">
        <v>50.7</v>
      </c>
      <c r="D246" s="68" t="s">
        <v>330</v>
      </c>
      <c r="E246" s="112">
        <v>14.826000000000001</v>
      </c>
      <c r="F246" s="112">
        <v>16.103999999999999</v>
      </c>
      <c r="G246" s="75">
        <f t="shared" si="11"/>
        <v>1.0988243999999989</v>
      </c>
      <c r="H246" s="109">
        <f t="shared" si="12"/>
        <v>0.14723951465137666</v>
      </c>
      <c r="I246" s="92">
        <f t="shared" si="10"/>
        <v>1.2460639146513757</v>
      </c>
      <c r="J246" s="25"/>
      <c r="K246" s="38"/>
    </row>
    <row r="247" spans="1:11" x14ac:dyDescent="0.25">
      <c r="A247" s="45">
        <v>234</v>
      </c>
      <c r="B247" s="58" t="s">
        <v>262</v>
      </c>
      <c r="C247" s="53">
        <v>113.8</v>
      </c>
      <c r="D247" s="68" t="s">
        <v>330</v>
      </c>
      <c r="E247" s="112">
        <v>25.952999999999999</v>
      </c>
      <c r="F247" s="112">
        <v>28.283000000000001</v>
      </c>
      <c r="G247" s="75">
        <f t="shared" si="11"/>
        <v>2.0033340000000015</v>
      </c>
      <c r="H247" s="109">
        <f t="shared" si="12"/>
        <v>0.33049027154490462</v>
      </c>
      <c r="I247" s="92">
        <f t="shared" si="10"/>
        <v>2.333824271544906</v>
      </c>
      <c r="J247" s="25"/>
      <c r="K247" s="38"/>
    </row>
    <row r="248" spans="1:11" x14ac:dyDescent="0.25">
      <c r="A248" s="45">
        <v>235</v>
      </c>
      <c r="B248" s="58" t="s">
        <v>263</v>
      </c>
      <c r="C248" s="53">
        <v>106.4</v>
      </c>
      <c r="D248" s="68" t="s">
        <v>330</v>
      </c>
      <c r="E248" s="112">
        <v>17.954000000000001</v>
      </c>
      <c r="F248" s="112">
        <v>19.667000000000002</v>
      </c>
      <c r="G248" s="75">
        <f t="shared" si="11"/>
        <v>1.4728374000000009</v>
      </c>
      <c r="H248" s="109">
        <f t="shared" si="12"/>
        <v>0.30899969149716916</v>
      </c>
      <c r="I248" s="92">
        <f t="shared" si="10"/>
        <v>1.78183709149717</v>
      </c>
      <c r="J248" s="25"/>
      <c r="K248" s="38"/>
    </row>
    <row r="249" spans="1:11" x14ac:dyDescent="0.25">
      <c r="A249" s="45">
        <v>236</v>
      </c>
      <c r="B249" s="58" t="s">
        <v>264</v>
      </c>
      <c r="C249" s="53">
        <v>93.5</v>
      </c>
      <c r="D249" s="68" t="s">
        <v>330</v>
      </c>
      <c r="E249" s="112">
        <v>18.838999999999999</v>
      </c>
      <c r="F249" s="112">
        <v>20.242999999999999</v>
      </c>
      <c r="G249" s="75">
        <f t="shared" si="11"/>
        <v>1.2071592</v>
      </c>
      <c r="H249" s="109">
        <f t="shared" si="12"/>
        <v>0.27153638303557626</v>
      </c>
      <c r="I249" s="92">
        <f t="shared" si="10"/>
        <v>1.4786955830355764</v>
      </c>
      <c r="J249" s="25"/>
      <c r="K249" s="38"/>
    </row>
    <row r="250" spans="1:11" x14ac:dyDescent="0.25">
      <c r="A250" s="45">
        <v>237</v>
      </c>
      <c r="B250" s="58" t="s">
        <v>265</v>
      </c>
      <c r="C250" s="53">
        <v>80.3</v>
      </c>
      <c r="D250" s="68" t="s">
        <v>330</v>
      </c>
      <c r="E250" s="112">
        <v>7.2770000000000001</v>
      </c>
      <c r="F250" s="112">
        <v>8.016</v>
      </c>
      <c r="G250" s="75">
        <f t="shared" si="11"/>
        <v>0.63539219999999985</v>
      </c>
      <c r="H250" s="109">
        <f t="shared" si="12"/>
        <v>0.23320183484231843</v>
      </c>
      <c r="I250" s="92">
        <f t="shared" si="10"/>
        <v>0.86859403484231823</v>
      </c>
      <c r="J250" s="25"/>
      <c r="K250" s="38"/>
    </row>
    <row r="251" spans="1:11" x14ac:dyDescent="0.25">
      <c r="A251" s="45">
        <v>238</v>
      </c>
      <c r="B251" s="58" t="s">
        <v>266</v>
      </c>
      <c r="C251" s="53">
        <v>52.4</v>
      </c>
      <c r="D251" s="68" t="s">
        <v>330</v>
      </c>
      <c r="E251" s="112">
        <v>8.6639999999999997</v>
      </c>
      <c r="F251" s="112">
        <v>9.9670000000000005</v>
      </c>
      <c r="G251" s="75">
        <f t="shared" si="11"/>
        <v>1.1203194000000007</v>
      </c>
      <c r="H251" s="109">
        <f t="shared" si="12"/>
        <v>0.15217653979747803</v>
      </c>
      <c r="I251" s="92">
        <f t="shared" si="10"/>
        <v>1.2724959397974787</v>
      </c>
      <c r="J251" s="25"/>
      <c r="K251" s="38"/>
    </row>
    <row r="252" spans="1:11" x14ac:dyDescent="0.25">
      <c r="A252" s="45">
        <v>239</v>
      </c>
      <c r="B252" s="58" t="s">
        <v>267</v>
      </c>
      <c r="C252" s="53">
        <v>50.9</v>
      </c>
      <c r="D252" s="68" t="s">
        <v>330</v>
      </c>
      <c r="E252" s="112">
        <v>16.065999999999999</v>
      </c>
      <c r="F252" s="112">
        <v>17.254000000000001</v>
      </c>
      <c r="G252" s="75">
        <f t="shared" si="11"/>
        <v>1.021442400000002</v>
      </c>
      <c r="H252" s="109">
        <f t="shared" si="12"/>
        <v>0.14782034113915329</v>
      </c>
      <c r="I252" s="92">
        <f t="shared" si="10"/>
        <v>1.1692627411391552</v>
      </c>
      <c r="J252" s="25"/>
      <c r="K252" s="38"/>
    </row>
    <row r="253" spans="1:11" x14ac:dyDescent="0.25">
      <c r="A253" s="45">
        <v>240</v>
      </c>
      <c r="B253" s="58" t="s">
        <v>268</v>
      </c>
      <c r="C253" s="53">
        <v>114.5</v>
      </c>
      <c r="D253" s="68" t="s">
        <v>330</v>
      </c>
      <c r="E253" s="112">
        <v>41.283000000000001</v>
      </c>
      <c r="F253" s="112">
        <v>43.473999999999997</v>
      </c>
      <c r="G253" s="75">
        <f t="shared" si="11"/>
        <v>1.883821799999996</v>
      </c>
      <c r="H253" s="109">
        <f t="shared" si="12"/>
        <v>0.3325231642521228</v>
      </c>
      <c r="I253" s="92">
        <f t="shared" si="10"/>
        <v>2.2163449642521189</v>
      </c>
      <c r="J253" s="202"/>
      <c r="K253" s="38"/>
    </row>
    <row r="254" spans="1:11" x14ac:dyDescent="0.25">
      <c r="A254" s="45">
        <v>241</v>
      </c>
      <c r="B254" s="58" t="s">
        <v>269</v>
      </c>
      <c r="C254" s="53">
        <v>106.5</v>
      </c>
      <c r="D254" s="68" t="s">
        <v>330</v>
      </c>
      <c r="E254" s="154">
        <v>12.471</v>
      </c>
      <c r="F254" s="154">
        <v>13.404</v>
      </c>
      <c r="G254" s="75">
        <f>(F254-E254)*0.8598</f>
        <v>0.80219339999999983</v>
      </c>
      <c r="H254" s="109">
        <f t="shared" si="12"/>
        <v>0.30929010474105745</v>
      </c>
      <c r="I254" s="92">
        <f t="shared" si="10"/>
        <v>1.1114835047410572</v>
      </c>
      <c r="J254" s="202"/>
      <c r="K254" s="38"/>
    </row>
    <row r="255" spans="1:11" x14ac:dyDescent="0.25">
      <c r="A255" s="45">
        <v>242</v>
      </c>
      <c r="B255" s="58" t="s">
        <v>270</v>
      </c>
      <c r="C255" s="53">
        <v>93.5</v>
      </c>
      <c r="D255" s="68" t="s">
        <v>330</v>
      </c>
      <c r="E255" s="154">
        <v>23.042000000000002</v>
      </c>
      <c r="F255" s="154">
        <v>24.658999999999999</v>
      </c>
      <c r="G255" s="75">
        <f>(F255-E255)*0.8598</f>
        <v>1.3902965999999977</v>
      </c>
      <c r="H255" s="109">
        <f t="shared" si="12"/>
        <v>0.27153638303557626</v>
      </c>
      <c r="I255" s="92">
        <f t="shared" si="10"/>
        <v>1.6618329830355738</v>
      </c>
      <c r="J255" s="202"/>
      <c r="K255" s="38"/>
    </row>
    <row r="256" spans="1:11" x14ac:dyDescent="0.25">
      <c r="A256" s="45">
        <v>243</v>
      </c>
      <c r="B256" s="58" t="s">
        <v>271</v>
      </c>
      <c r="C256" s="53">
        <v>80.5</v>
      </c>
      <c r="D256" s="68" t="s">
        <v>330</v>
      </c>
      <c r="E256" s="154">
        <v>7.6950000000000003</v>
      </c>
      <c r="F256" s="154">
        <v>7.8869999999999996</v>
      </c>
      <c r="G256" s="75">
        <f t="shared" si="11"/>
        <v>0.16508159999999938</v>
      </c>
      <c r="H256" s="109">
        <f t="shared" si="12"/>
        <v>0.23378266133009509</v>
      </c>
      <c r="I256" s="92">
        <f t="shared" si="10"/>
        <v>0.39886426133009445</v>
      </c>
      <c r="J256" s="202"/>
      <c r="K256" s="38"/>
    </row>
    <row r="257" spans="1:11" x14ac:dyDescent="0.25">
      <c r="A257" s="45">
        <v>244</v>
      </c>
      <c r="B257" s="58" t="s">
        <v>272</v>
      </c>
      <c r="C257" s="53">
        <v>52.7</v>
      </c>
      <c r="D257" s="68" t="s">
        <v>330</v>
      </c>
      <c r="E257" s="154">
        <v>9.0869999999999997</v>
      </c>
      <c r="F257" s="154">
        <v>9.4529999999999994</v>
      </c>
      <c r="G257" s="75">
        <f t="shared" si="11"/>
        <v>0.31468679999999971</v>
      </c>
      <c r="H257" s="109">
        <f t="shared" si="12"/>
        <v>0.153047779529143</v>
      </c>
      <c r="I257" s="92">
        <f t="shared" si="10"/>
        <v>0.46773457952914271</v>
      </c>
      <c r="J257" s="202"/>
      <c r="K257" s="38"/>
    </row>
    <row r="258" spans="1:11" x14ac:dyDescent="0.25">
      <c r="A258" s="45">
        <v>245</v>
      </c>
      <c r="B258" s="58" t="s">
        <v>273</v>
      </c>
      <c r="C258" s="53">
        <v>50.3</v>
      </c>
      <c r="D258" s="68" t="s">
        <v>330</v>
      </c>
      <c r="E258" s="154">
        <v>8.4640000000000004</v>
      </c>
      <c r="F258" s="154">
        <v>8.4640000000000004</v>
      </c>
      <c r="G258" s="75">
        <f t="shared" si="11"/>
        <v>0</v>
      </c>
      <c r="H258" s="109">
        <f t="shared" si="12"/>
        <v>0.14607786167582337</v>
      </c>
      <c r="I258" s="92">
        <f t="shared" si="10"/>
        <v>0.14607786167582337</v>
      </c>
      <c r="J258" s="202"/>
      <c r="K258" s="38"/>
    </row>
    <row r="259" spans="1:11" x14ac:dyDescent="0.25">
      <c r="A259" s="45">
        <v>246</v>
      </c>
      <c r="B259" s="58" t="s">
        <v>274</v>
      </c>
      <c r="C259" s="53">
        <v>113.9</v>
      </c>
      <c r="D259" s="68" t="s">
        <v>330</v>
      </c>
      <c r="E259" s="154">
        <v>30.54</v>
      </c>
      <c r="F259" s="154">
        <v>33.548999999999999</v>
      </c>
      <c r="G259" s="75">
        <f t="shared" si="11"/>
        <v>2.5871382000000005</v>
      </c>
      <c r="H259" s="109">
        <f t="shared" si="12"/>
        <v>0.33078068478879291</v>
      </c>
      <c r="I259" s="92">
        <f t="shared" si="10"/>
        <v>2.9179188847887936</v>
      </c>
      <c r="J259" s="202"/>
      <c r="K259" s="38"/>
    </row>
    <row r="260" spans="1:11" x14ac:dyDescent="0.25">
      <c r="A260" s="45">
        <v>247</v>
      </c>
      <c r="B260" s="58" t="s">
        <v>275</v>
      </c>
      <c r="C260" s="53">
        <v>106.3</v>
      </c>
      <c r="D260" s="68" t="s">
        <v>330</v>
      </c>
      <c r="E260" s="112">
        <v>19.774999999999999</v>
      </c>
      <c r="F260" s="112">
        <v>21.04</v>
      </c>
      <c r="G260" s="75">
        <f t="shared" si="11"/>
        <v>1.0876470000000005</v>
      </c>
      <c r="H260" s="109">
        <f t="shared" si="12"/>
        <v>0.30870927825328082</v>
      </c>
      <c r="I260" s="92">
        <f t="shared" si="10"/>
        <v>1.3963562782532812</v>
      </c>
      <c r="J260" s="25"/>
      <c r="K260" s="39"/>
    </row>
    <row r="261" spans="1:11" x14ac:dyDescent="0.25">
      <c r="A261" s="45">
        <v>248</v>
      </c>
      <c r="B261" s="58" t="s">
        <v>276</v>
      </c>
      <c r="C261" s="53">
        <v>92.5</v>
      </c>
      <c r="D261" s="68" t="s">
        <v>330</v>
      </c>
      <c r="E261" s="112">
        <v>21.117999999999999</v>
      </c>
      <c r="F261" s="112">
        <v>21.327000000000002</v>
      </c>
      <c r="G261" s="75">
        <f t="shared" si="11"/>
        <v>0.17969820000000275</v>
      </c>
      <c r="H261" s="109">
        <f t="shared" si="12"/>
        <v>0.2686322505966931</v>
      </c>
      <c r="I261" s="92">
        <f t="shared" si="10"/>
        <v>0.44833045059669585</v>
      </c>
      <c r="J261" s="25"/>
      <c r="K261" s="38"/>
    </row>
    <row r="262" spans="1:11" x14ac:dyDescent="0.25">
      <c r="A262" s="45">
        <v>249</v>
      </c>
      <c r="B262" s="58" t="s">
        <v>277</v>
      </c>
      <c r="C262" s="53">
        <v>85.1</v>
      </c>
      <c r="D262" s="68" t="s">
        <v>330</v>
      </c>
      <c r="E262" s="112">
        <v>13.398999999999999</v>
      </c>
      <c r="F262" s="112">
        <v>14.015000000000001</v>
      </c>
      <c r="G262" s="75">
        <f t="shared" si="11"/>
        <v>0.52963680000000124</v>
      </c>
      <c r="H262" s="109">
        <f t="shared" si="12"/>
        <v>0.24714167054895764</v>
      </c>
      <c r="I262" s="92">
        <f t="shared" si="10"/>
        <v>0.77677847054895888</v>
      </c>
      <c r="J262" s="25"/>
      <c r="K262" s="38"/>
    </row>
    <row r="263" spans="1:11" x14ac:dyDescent="0.25">
      <c r="A263" s="45">
        <v>250</v>
      </c>
      <c r="B263" s="58" t="s">
        <v>278</v>
      </c>
      <c r="C263" s="53">
        <v>52.4</v>
      </c>
      <c r="D263" s="68" t="s">
        <v>330</v>
      </c>
      <c r="E263" s="112">
        <v>17.321000000000002</v>
      </c>
      <c r="F263" s="112">
        <v>18.481999999999999</v>
      </c>
      <c r="G263" s="75">
        <f t="shared" si="11"/>
        <v>0.99822779999999811</v>
      </c>
      <c r="H263" s="109">
        <f t="shared" si="12"/>
        <v>0.15217653979747803</v>
      </c>
      <c r="I263" s="92">
        <f t="shared" si="10"/>
        <v>1.1504043397974761</v>
      </c>
      <c r="J263" s="25"/>
      <c r="K263" s="38"/>
    </row>
    <row r="264" spans="1:11" x14ac:dyDescent="0.25">
      <c r="A264" s="45">
        <v>251</v>
      </c>
      <c r="B264" s="58" t="s">
        <v>279</v>
      </c>
      <c r="C264" s="53">
        <v>50.9</v>
      </c>
      <c r="D264" s="68" t="s">
        <v>330</v>
      </c>
      <c r="E264" s="112">
        <v>18.763999999999999</v>
      </c>
      <c r="F264" s="112">
        <v>19.864999999999998</v>
      </c>
      <c r="G264" s="75">
        <f t="shared" si="11"/>
        <v>0.94663979999999925</v>
      </c>
      <c r="H264" s="109">
        <f t="shared" si="12"/>
        <v>0.14782034113915329</v>
      </c>
      <c r="I264" s="92">
        <f t="shared" si="10"/>
        <v>1.0944601411391526</v>
      </c>
      <c r="J264" s="25"/>
      <c r="K264" s="38"/>
    </row>
    <row r="265" spans="1:11" x14ac:dyDescent="0.25">
      <c r="A265" s="45">
        <v>252</v>
      </c>
      <c r="B265" s="58" t="s">
        <v>280</v>
      </c>
      <c r="C265" s="53">
        <v>113.9</v>
      </c>
      <c r="D265" s="68" t="s">
        <v>330</v>
      </c>
      <c r="E265" s="112">
        <v>30.456</v>
      </c>
      <c r="F265" s="112">
        <v>31.798999999999999</v>
      </c>
      <c r="G265" s="75">
        <f t="shared" si="11"/>
        <v>1.1547114000000001</v>
      </c>
      <c r="H265" s="109">
        <f t="shared" si="12"/>
        <v>0.33078068478879291</v>
      </c>
      <c r="I265" s="92">
        <f t="shared" si="10"/>
        <v>1.4854920847887929</v>
      </c>
      <c r="J265" s="25"/>
      <c r="K265" s="38"/>
    </row>
    <row r="266" spans="1:11" x14ac:dyDescent="0.25">
      <c r="A266" s="45">
        <v>253</v>
      </c>
      <c r="B266" s="58" t="s">
        <v>281</v>
      </c>
      <c r="C266" s="53">
        <v>106.8</v>
      </c>
      <c r="D266" s="68" t="s">
        <v>330</v>
      </c>
      <c r="E266" s="112">
        <v>6.1840000000000002</v>
      </c>
      <c r="F266" s="112">
        <v>6.1840000000000002</v>
      </c>
      <c r="G266" s="75">
        <f t="shared" si="11"/>
        <v>0</v>
      </c>
      <c r="H266" s="109">
        <f t="shared" si="12"/>
        <v>0.31016134447272242</v>
      </c>
      <c r="I266" s="92">
        <f t="shared" si="10"/>
        <v>0.31016134447272242</v>
      </c>
      <c r="J266" s="25"/>
      <c r="K266" s="38"/>
    </row>
    <row r="267" spans="1:11" x14ac:dyDescent="0.25">
      <c r="A267" s="45">
        <v>254</v>
      </c>
      <c r="B267" s="58" t="s">
        <v>282</v>
      </c>
      <c r="C267" s="53">
        <v>92.5</v>
      </c>
      <c r="D267" s="68" t="s">
        <v>330</v>
      </c>
      <c r="E267" s="112">
        <v>11.741</v>
      </c>
      <c r="F267" s="112">
        <v>11.786</v>
      </c>
      <c r="G267" s="75">
        <f t="shared" si="11"/>
        <v>3.8690999999999941E-2</v>
      </c>
      <c r="H267" s="109">
        <f t="shared" si="12"/>
        <v>0.2686322505966931</v>
      </c>
      <c r="I267" s="92">
        <f t="shared" si="10"/>
        <v>0.30732325059669302</v>
      </c>
      <c r="J267" s="25"/>
      <c r="K267" s="38"/>
    </row>
    <row r="268" spans="1:11" x14ac:dyDescent="0.25">
      <c r="A268" s="45">
        <v>255</v>
      </c>
      <c r="B268" s="58" t="s">
        <v>283</v>
      </c>
      <c r="C268" s="53">
        <v>81</v>
      </c>
      <c r="D268" s="68" t="s">
        <v>330</v>
      </c>
      <c r="E268" s="112">
        <v>13.888999999999999</v>
      </c>
      <c r="F268" s="112">
        <v>14.494</v>
      </c>
      <c r="G268" s="75">
        <f t="shared" si="11"/>
        <v>0.52017900000000039</v>
      </c>
      <c r="H268" s="109">
        <f t="shared" si="12"/>
        <v>0.23523472754953667</v>
      </c>
      <c r="I268" s="92">
        <f t="shared" si="10"/>
        <v>0.75541372754953706</v>
      </c>
      <c r="J268" s="25"/>
      <c r="K268" s="38"/>
    </row>
    <row r="269" spans="1:11" x14ac:dyDescent="0.25">
      <c r="A269" s="45">
        <v>256</v>
      </c>
      <c r="B269" s="58" t="s">
        <v>284</v>
      </c>
      <c r="C269" s="53">
        <v>52.2</v>
      </c>
      <c r="D269" s="68" t="s">
        <v>330</v>
      </c>
      <c r="E269" s="112">
        <v>9.8000000000000007</v>
      </c>
      <c r="F269" s="112">
        <v>10.378</v>
      </c>
      <c r="G269" s="75">
        <f t="shared" si="11"/>
        <v>0.49696439999999947</v>
      </c>
      <c r="H269" s="109">
        <f t="shared" si="12"/>
        <v>0.15159571330970142</v>
      </c>
      <c r="I269" s="92">
        <f t="shared" si="10"/>
        <v>0.64856011330970087</v>
      </c>
      <c r="J269" s="25"/>
      <c r="K269" s="38"/>
    </row>
    <row r="270" spans="1:11" x14ac:dyDescent="0.25">
      <c r="A270" s="45">
        <v>257</v>
      </c>
      <c r="B270" s="58" t="s">
        <v>285</v>
      </c>
      <c r="C270" s="53">
        <v>50.7</v>
      </c>
      <c r="D270" s="68" t="s">
        <v>330</v>
      </c>
      <c r="E270" s="112">
        <v>10.891</v>
      </c>
      <c r="F270" s="112">
        <v>12.054</v>
      </c>
      <c r="G270" s="75">
        <f t="shared" si="11"/>
        <v>0.99994740000000026</v>
      </c>
      <c r="H270" s="109">
        <f t="shared" si="12"/>
        <v>0.14723951465137666</v>
      </c>
      <c r="I270" s="92">
        <f t="shared" si="10"/>
        <v>1.1471869146513769</v>
      </c>
      <c r="J270" s="25"/>
      <c r="K270" s="38"/>
    </row>
    <row r="271" spans="1:11" x14ac:dyDescent="0.25">
      <c r="A271" s="45">
        <v>258</v>
      </c>
      <c r="B271" s="58" t="s">
        <v>286</v>
      </c>
      <c r="C271" s="53">
        <v>113.9</v>
      </c>
      <c r="D271" s="68" t="s">
        <v>330</v>
      </c>
      <c r="E271" s="112">
        <v>27.812000000000001</v>
      </c>
      <c r="F271" s="112">
        <v>29.286000000000001</v>
      </c>
      <c r="G271" s="75">
        <f t="shared" si="11"/>
        <v>1.2673452000000003</v>
      </c>
      <c r="H271" s="109">
        <f t="shared" si="12"/>
        <v>0.33078068478879291</v>
      </c>
      <c r="I271" s="92">
        <f t="shared" si="10"/>
        <v>1.5981258847887931</v>
      </c>
      <c r="J271" s="25"/>
      <c r="K271" s="38"/>
    </row>
    <row r="272" spans="1:11" x14ac:dyDescent="0.25">
      <c r="A272" s="45">
        <v>259</v>
      </c>
      <c r="B272" s="58" t="s">
        <v>287</v>
      </c>
      <c r="C272" s="53">
        <v>106.9</v>
      </c>
      <c r="D272" s="68" t="s">
        <v>330</v>
      </c>
      <c r="E272" s="112">
        <v>10.967000000000001</v>
      </c>
      <c r="F272" s="112">
        <v>11.006</v>
      </c>
      <c r="G272" s="75">
        <f t="shared" si="11"/>
        <v>3.3532199999999741E-2</v>
      </c>
      <c r="H272" s="109">
        <f t="shared" si="12"/>
        <v>0.31045175771661077</v>
      </c>
      <c r="I272" s="92">
        <f t="shared" si="10"/>
        <v>0.3439839577166105</v>
      </c>
      <c r="J272" s="25"/>
      <c r="K272" s="38"/>
    </row>
    <row r="273" spans="1:11" x14ac:dyDescent="0.25">
      <c r="A273" s="45">
        <v>260</v>
      </c>
      <c r="B273" s="58" t="s">
        <v>288</v>
      </c>
      <c r="C273" s="53">
        <v>92.5</v>
      </c>
      <c r="D273" s="68" t="s">
        <v>330</v>
      </c>
      <c r="E273" s="112">
        <v>8.4280000000000008</v>
      </c>
      <c r="F273" s="112">
        <v>8.8629999999999995</v>
      </c>
      <c r="G273" s="75">
        <f t="shared" si="11"/>
        <v>0.37401299999999893</v>
      </c>
      <c r="H273" s="109">
        <f t="shared" si="12"/>
        <v>0.2686322505966931</v>
      </c>
      <c r="I273" s="92">
        <f t="shared" ref="I273:I280" si="13">G273+H273</f>
        <v>0.64264525059669197</v>
      </c>
      <c r="J273" s="25"/>
      <c r="K273" s="38"/>
    </row>
    <row r="274" spans="1:11" x14ac:dyDescent="0.25">
      <c r="A274" s="45">
        <v>261</v>
      </c>
      <c r="B274" s="58" t="s">
        <v>289</v>
      </c>
      <c r="C274" s="53">
        <v>80.900000000000006</v>
      </c>
      <c r="D274" s="68" t="s">
        <v>330</v>
      </c>
      <c r="E274" s="112">
        <v>23.332000000000001</v>
      </c>
      <c r="F274" s="112">
        <v>25.257999999999999</v>
      </c>
      <c r="G274" s="75">
        <f t="shared" ref="G274:G301" si="14">(F274-E274)*0.8598</f>
        <v>1.6559747999999985</v>
      </c>
      <c r="H274" s="109">
        <f t="shared" ref="H274:H301" si="15">$G$11/$C$303*C274</f>
        <v>0.23494431430564838</v>
      </c>
      <c r="I274" s="92">
        <f t="shared" si="13"/>
        <v>1.890919114305647</v>
      </c>
      <c r="J274" s="25"/>
      <c r="K274" s="38"/>
    </row>
    <row r="275" spans="1:11" x14ac:dyDescent="0.25">
      <c r="A275" s="45">
        <v>262</v>
      </c>
      <c r="B275" s="58" t="s">
        <v>290</v>
      </c>
      <c r="C275" s="53">
        <v>52.1</v>
      </c>
      <c r="D275" s="68" t="s">
        <v>330</v>
      </c>
      <c r="E275" s="112">
        <v>3.0539999999999998</v>
      </c>
      <c r="F275" s="112">
        <v>3.0539999999999998</v>
      </c>
      <c r="G275" s="75">
        <f t="shared" si="14"/>
        <v>0</v>
      </c>
      <c r="H275" s="109">
        <f t="shared" si="15"/>
        <v>0.15130530006581311</v>
      </c>
      <c r="I275" s="92">
        <f t="shared" si="13"/>
        <v>0.15130530006581311</v>
      </c>
      <c r="J275" s="25"/>
      <c r="K275" s="39"/>
    </row>
    <row r="276" spans="1:11" x14ac:dyDescent="0.25">
      <c r="A276" s="45">
        <v>263</v>
      </c>
      <c r="B276" s="58" t="s">
        <v>291</v>
      </c>
      <c r="C276" s="53">
        <v>50.6</v>
      </c>
      <c r="D276" s="68" t="s">
        <v>330</v>
      </c>
      <c r="E276" s="112">
        <v>3.2290000000000001</v>
      </c>
      <c r="F276" s="112">
        <v>3.681</v>
      </c>
      <c r="G276" s="75">
        <f t="shared" si="14"/>
        <v>0.38862959999999996</v>
      </c>
      <c r="H276" s="109">
        <f t="shared" si="15"/>
        <v>0.14694910140748835</v>
      </c>
      <c r="I276" s="92">
        <f t="shared" si="13"/>
        <v>0.53557870140748831</v>
      </c>
      <c r="J276" s="25"/>
      <c r="K276" s="38"/>
    </row>
    <row r="277" spans="1:11" x14ac:dyDescent="0.25">
      <c r="A277" s="45">
        <v>264</v>
      </c>
      <c r="B277" s="58" t="s">
        <v>292</v>
      </c>
      <c r="C277" s="53">
        <v>114.3</v>
      </c>
      <c r="D277" s="68" t="s">
        <v>330</v>
      </c>
      <c r="E277" s="112">
        <v>25.619</v>
      </c>
      <c r="F277" s="112">
        <v>28.606000000000002</v>
      </c>
      <c r="G277" s="75">
        <f t="shared" si="14"/>
        <v>2.5682226000000017</v>
      </c>
      <c r="H277" s="109">
        <f t="shared" si="15"/>
        <v>0.33194233776434617</v>
      </c>
      <c r="I277" s="92">
        <f t="shared" si="13"/>
        <v>2.9001649377643477</v>
      </c>
      <c r="J277" s="25"/>
      <c r="K277" s="38"/>
    </row>
    <row r="278" spans="1:11" x14ac:dyDescent="0.25">
      <c r="A278" s="45">
        <v>265</v>
      </c>
      <c r="B278" s="58" t="s">
        <v>293</v>
      </c>
      <c r="C278" s="53">
        <v>107</v>
      </c>
      <c r="D278" s="68" t="s">
        <v>330</v>
      </c>
      <c r="E278" s="112">
        <v>20.693999999999999</v>
      </c>
      <c r="F278" s="112">
        <v>22.201000000000001</v>
      </c>
      <c r="G278" s="75">
        <f t="shared" si="14"/>
        <v>1.2957186000000012</v>
      </c>
      <c r="H278" s="109">
        <f t="shared" si="15"/>
        <v>0.31074217096049905</v>
      </c>
      <c r="I278" s="92">
        <f t="shared" si="13"/>
        <v>1.6064607709605001</v>
      </c>
      <c r="J278" s="25"/>
      <c r="K278" s="38"/>
    </row>
    <row r="279" spans="1:11" x14ac:dyDescent="0.25">
      <c r="A279" s="45">
        <v>266</v>
      </c>
      <c r="B279" s="58" t="s">
        <v>294</v>
      </c>
      <c r="C279" s="53">
        <v>92.8</v>
      </c>
      <c r="D279" s="68" t="s">
        <v>330</v>
      </c>
      <c r="E279" s="112">
        <v>17.524999999999999</v>
      </c>
      <c r="F279" s="112">
        <v>19.600000000000001</v>
      </c>
      <c r="G279" s="75">
        <f t="shared" si="14"/>
        <v>1.7840850000000024</v>
      </c>
      <c r="H279" s="109">
        <f t="shared" si="15"/>
        <v>0.26950349032835808</v>
      </c>
      <c r="I279" s="92">
        <f t="shared" si="13"/>
        <v>2.0535884903283605</v>
      </c>
      <c r="J279" s="25"/>
      <c r="K279" s="38"/>
    </row>
    <row r="280" spans="1:11" x14ac:dyDescent="0.25">
      <c r="A280" s="45">
        <v>267</v>
      </c>
      <c r="B280" s="58" t="s">
        <v>295</v>
      </c>
      <c r="C280" s="53">
        <v>80.3</v>
      </c>
      <c r="D280" s="68" t="s">
        <v>330</v>
      </c>
      <c r="E280" s="112">
        <v>13.737</v>
      </c>
      <c r="F280" s="112">
        <v>14.577</v>
      </c>
      <c r="G280" s="75">
        <f>(F280-E280)*0.8598</f>
        <v>0.72223199999999987</v>
      </c>
      <c r="H280" s="109">
        <f t="shared" si="15"/>
        <v>0.23320183484231843</v>
      </c>
      <c r="I280" s="92">
        <f t="shared" si="13"/>
        <v>0.95543383484231836</v>
      </c>
      <c r="J280" s="25"/>
      <c r="K280" s="38"/>
    </row>
    <row r="281" spans="1:11" x14ac:dyDescent="0.25">
      <c r="A281" s="45">
        <v>268</v>
      </c>
      <c r="B281" s="58" t="s">
        <v>296</v>
      </c>
      <c r="C281" s="53">
        <v>52</v>
      </c>
      <c r="D281" s="68" t="s">
        <v>330</v>
      </c>
      <c r="E281" s="112">
        <v>4.077</v>
      </c>
      <c r="F281" s="112">
        <v>4.8390000000000004</v>
      </c>
      <c r="G281" s="75">
        <f>(F281-E281)*0.8598</f>
        <v>0.65516760000000041</v>
      </c>
      <c r="H281" s="109">
        <f t="shared" si="15"/>
        <v>0.15101488682192477</v>
      </c>
      <c r="I281" s="92">
        <f>G281+H281</f>
        <v>0.80618248682192517</v>
      </c>
      <c r="J281" s="38"/>
      <c r="K281" s="25"/>
    </row>
    <row r="282" spans="1:11" x14ac:dyDescent="0.25">
      <c r="A282" s="45">
        <v>269</v>
      </c>
      <c r="B282" s="58" t="s">
        <v>297</v>
      </c>
      <c r="C282" s="53">
        <v>50.4</v>
      </c>
      <c r="D282" s="68" t="s">
        <v>330</v>
      </c>
      <c r="E282" s="112">
        <v>8.3859999999999992</v>
      </c>
      <c r="F282" s="112">
        <v>8.9890000000000008</v>
      </c>
      <c r="G282" s="75">
        <f t="shared" si="14"/>
        <v>0.51845940000000135</v>
      </c>
      <c r="H282" s="109">
        <f t="shared" si="15"/>
        <v>0.14636827491971169</v>
      </c>
      <c r="I282" s="92">
        <f t="shared" ref="I282:I301" si="16">G282+H282</f>
        <v>0.66482767491971306</v>
      </c>
      <c r="J282" s="25"/>
      <c r="K282" s="38"/>
    </row>
    <row r="283" spans="1:11" x14ac:dyDescent="0.25">
      <c r="A283" s="45">
        <v>270</v>
      </c>
      <c r="B283" s="58" t="s">
        <v>298</v>
      </c>
      <c r="C283" s="53">
        <v>113.4</v>
      </c>
      <c r="D283" s="68" t="s">
        <v>330</v>
      </c>
      <c r="E283" s="112">
        <v>21.911999999999999</v>
      </c>
      <c r="F283" s="112">
        <v>24.024999999999999</v>
      </c>
      <c r="G283" s="75">
        <f t="shared" si="14"/>
        <v>1.8167573999999995</v>
      </c>
      <c r="H283" s="109">
        <f t="shared" si="15"/>
        <v>0.32932861856935136</v>
      </c>
      <c r="I283" s="92">
        <f t="shared" si="16"/>
        <v>2.1460860185693509</v>
      </c>
      <c r="J283" s="25"/>
      <c r="K283" s="38"/>
    </row>
    <row r="284" spans="1:11" x14ac:dyDescent="0.25">
      <c r="A284" s="45">
        <v>271</v>
      </c>
      <c r="B284" s="58" t="s">
        <v>299</v>
      </c>
      <c r="C284" s="53">
        <v>106.2</v>
      </c>
      <c r="D284" s="68" t="s">
        <v>330</v>
      </c>
      <c r="E284" s="112">
        <v>12.273</v>
      </c>
      <c r="F284" s="112">
        <v>12.837</v>
      </c>
      <c r="G284" s="75">
        <f t="shared" si="14"/>
        <v>0.48492720000000006</v>
      </c>
      <c r="H284" s="109">
        <f t="shared" si="15"/>
        <v>0.30841886500939253</v>
      </c>
      <c r="I284" s="92">
        <f t="shared" si="16"/>
        <v>0.79334606500939264</v>
      </c>
      <c r="J284" s="25"/>
      <c r="K284" s="38"/>
    </row>
    <row r="285" spans="1:11" x14ac:dyDescent="0.25">
      <c r="A285" s="45">
        <v>272</v>
      </c>
      <c r="B285" s="58" t="s">
        <v>300</v>
      </c>
      <c r="C285" s="53">
        <v>92.7</v>
      </c>
      <c r="D285" s="68" t="s">
        <v>330</v>
      </c>
      <c r="E285" s="112">
        <v>12.454000000000001</v>
      </c>
      <c r="F285" s="112">
        <v>13.298999999999999</v>
      </c>
      <c r="G285" s="75">
        <f t="shared" si="14"/>
        <v>0.72653099999999904</v>
      </c>
      <c r="H285" s="109">
        <f t="shared" si="15"/>
        <v>0.26921307708446973</v>
      </c>
      <c r="I285" s="92">
        <f t="shared" si="16"/>
        <v>0.99574407708446877</v>
      </c>
      <c r="J285" s="25"/>
      <c r="K285" s="38"/>
    </row>
    <row r="286" spans="1:11" x14ac:dyDescent="0.25">
      <c r="A286" s="45">
        <v>273</v>
      </c>
      <c r="B286" s="58" t="s">
        <v>301</v>
      </c>
      <c r="C286" s="53">
        <v>81.5</v>
      </c>
      <c r="D286" s="68" t="s">
        <v>330</v>
      </c>
      <c r="E286" s="112">
        <v>20.995999999999999</v>
      </c>
      <c r="F286" s="112">
        <v>21.875</v>
      </c>
      <c r="G286" s="75">
        <f t="shared" si="14"/>
        <v>0.75576420000000111</v>
      </c>
      <c r="H286" s="109">
        <f t="shared" si="15"/>
        <v>0.23668679376897825</v>
      </c>
      <c r="I286" s="92">
        <f t="shared" si="16"/>
        <v>0.99245099376897938</v>
      </c>
      <c r="J286" s="25"/>
      <c r="K286" s="38"/>
    </row>
    <row r="287" spans="1:11" x14ac:dyDescent="0.25">
      <c r="A287" s="45">
        <v>274</v>
      </c>
      <c r="B287" s="58" t="s">
        <v>302</v>
      </c>
      <c r="C287" s="53">
        <v>52</v>
      </c>
      <c r="D287" s="68" t="s">
        <v>330</v>
      </c>
      <c r="E287" s="112">
        <v>18.161000000000001</v>
      </c>
      <c r="F287" s="112">
        <v>19.376999999999999</v>
      </c>
      <c r="G287" s="75">
        <f t="shared" si="14"/>
        <v>1.0455167999999979</v>
      </c>
      <c r="H287" s="109">
        <f t="shared" si="15"/>
        <v>0.15101488682192477</v>
      </c>
      <c r="I287" s="92">
        <f t="shared" si="16"/>
        <v>1.1965316868219227</v>
      </c>
      <c r="J287" s="25"/>
      <c r="K287" s="39"/>
    </row>
    <row r="288" spans="1:11" x14ac:dyDescent="0.25">
      <c r="A288" s="45">
        <v>275</v>
      </c>
      <c r="B288" s="58" t="s">
        <v>303</v>
      </c>
      <c r="C288" s="53">
        <v>50.1</v>
      </c>
      <c r="D288" s="68" t="s">
        <v>330</v>
      </c>
      <c r="E288" s="112">
        <v>15.872</v>
      </c>
      <c r="F288" s="112">
        <v>17.466999999999999</v>
      </c>
      <c r="G288" s="75">
        <f t="shared" si="14"/>
        <v>1.3713809999999991</v>
      </c>
      <c r="H288" s="109">
        <f t="shared" si="15"/>
        <v>0.14549703518804677</v>
      </c>
      <c r="I288" s="92">
        <f t="shared" si="16"/>
        <v>1.5168780351880458</v>
      </c>
      <c r="J288" s="25"/>
      <c r="K288" s="39"/>
    </row>
    <row r="289" spans="1:11" x14ac:dyDescent="0.25">
      <c r="A289" s="45">
        <v>276</v>
      </c>
      <c r="B289" s="58" t="s">
        <v>304</v>
      </c>
      <c r="C289" s="53">
        <v>113.9</v>
      </c>
      <c r="D289" s="68" t="s">
        <v>330</v>
      </c>
      <c r="E289" s="112">
        <v>31.626999999999999</v>
      </c>
      <c r="F289" s="112">
        <v>33.344000000000001</v>
      </c>
      <c r="G289" s="75">
        <f t="shared" si="14"/>
        <v>1.476276600000002</v>
      </c>
      <c r="H289" s="109">
        <f t="shared" si="15"/>
        <v>0.33078068478879291</v>
      </c>
      <c r="I289" s="92">
        <f t="shared" si="16"/>
        <v>1.8070572847887949</v>
      </c>
      <c r="J289" s="25"/>
      <c r="K289" s="39"/>
    </row>
    <row r="290" spans="1:11" x14ac:dyDescent="0.25">
      <c r="A290" s="45">
        <v>277</v>
      </c>
      <c r="B290" s="58" t="s">
        <v>305</v>
      </c>
      <c r="C290" s="53">
        <v>107.4</v>
      </c>
      <c r="D290" s="68" t="s">
        <v>330</v>
      </c>
      <c r="E290" s="112">
        <v>32.652000000000001</v>
      </c>
      <c r="F290" s="112">
        <v>34.298000000000002</v>
      </c>
      <c r="G290" s="75">
        <f t="shared" si="14"/>
        <v>1.4152308000000007</v>
      </c>
      <c r="H290" s="109">
        <f t="shared" si="15"/>
        <v>0.31190382393605232</v>
      </c>
      <c r="I290" s="92">
        <f t="shared" si="16"/>
        <v>1.727134623936053</v>
      </c>
      <c r="J290" s="25"/>
      <c r="K290" s="39"/>
    </row>
    <row r="291" spans="1:11" x14ac:dyDescent="0.25">
      <c r="A291" s="45">
        <v>278</v>
      </c>
      <c r="B291" s="58" t="s">
        <v>306</v>
      </c>
      <c r="C291" s="53">
        <v>92.6</v>
      </c>
      <c r="D291" s="68" t="s">
        <v>330</v>
      </c>
      <c r="E291" s="112">
        <v>8.56</v>
      </c>
      <c r="F291" s="112">
        <v>9.06</v>
      </c>
      <c r="G291" s="75">
        <f t="shared" si="14"/>
        <v>0.4299</v>
      </c>
      <c r="H291" s="109">
        <f t="shared" si="15"/>
        <v>0.26892266384058139</v>
      </c>
      <c r="I291" s="92">
        <f t="shared" si="16"/>
        <v>0.69882266384058145</v>
      </c>
      <c r="J291" s="25"/>
      <c r="K291" s="39"/>
    </row>
    <row r="292" spans="1:11" x14ac:dyDescent="0.25">
      <c r="A292" s="45">
        <v>279</v>
      </c>
      <c r="B292" s="58" t="s">
        <v>307</v>
      </c>
      <c r="C292" s="53">
        <v>80.5</v>
      </c>
      <c r="D292" s="68" t="s">
        <v>330</v>
      </c>
      <c r="E292" s="112">
        <v>14.016</v>
      </c>
      <c r="F292" s="112">
        <v>14.673999999999999</v>
      </c>
      <c r="G292" s="75">
        <f t="shared" si="14"/>
        <v>0.5657483999999996</v>
      </c>
      <c r="H292" s="109">
        <f t="shared" si="15"/>
        <v>0.23378266133009509</v>
      </c>
      <c r="I292" s="92">
        <f t="shared" si="16"/>
        <v>0.79953106133009466</v>
      </c>
      <c r="J292" s="25"/>
      <c r="K292" s="38"/>
    </row>
    <row r="293" spans="1:11" x14ac:dyDescent="0.25">
      <c r="A293" s="45">
        <v>280</v>
      </c>
      <c r="B293" s="58" t="s">
        <v>308</v>
      </c>
      <c r="C293" s="53">
        <v>52</v>
      </c>
      <c r="D293" s="68" t="s">
        <v>330</v>
      </c>
      <c r="E293" s="112">
        <v>10.349</v>
      </c>
      <c r="F293" s="112">
        <v>11.074</v>
      </c>
      <c r="G293" s="75">
        <f t="shared" si="14"/>
        <v>0.62335499999999966</v>
      </c>
      <c r="H293" s="109">
        <f t="shared" si="15"/>
        <v>0.15101488682192477</v>
      </c>
      <c r="I293" s="92">
        <f t="shared" si="16"/>
        <v>0.77436988682192442</v>
      </c>
      <c r="J293" s="25"/>
      <c r="K293" s="38"/>
    </row>
    <row r="294" spans="1:11" x14ac:dyDescent="0.25">
      <c r="A294" s="45">
        <v>281</v>
      </c>
      <c r="B294" s="58" t="s">
        <v>309</v>
      </c>
      <c r="C294" s="53">
        <v>50.4</v>
      </c>
      <c r="D294" s="68" t="s">
        <v>330</v>
      </c>
      <c r="E294" s="112">
        <v>15.507999999999999</v>
      </c>
      <c r="F294" s="112">
        <v>16.685400000000001</v>
      </c>
      <c r="G294" s="75">
        <f t="shared" si="14"/>
        <v>1.0123285200000018</v>
      </c>
      <c r="H294" s="109">
        <f t="shared" si="15"/>
        <v>0.14636827491971169</v>
      </c>
      <c r="I294" s="92">
        <f t="shared" si="16"/>
        <v>1.1586967949197136</v>
      </c>
      <c r="J294" s="25"/>
      <c r="K294" s="38"/>
    </row>
    <row r="295" spans="1:11" x14ac:dyDescent="0.25">
      <c r="A295" s="45">
        <v>282</v>
      </c>
      <c r="B295" s="58" t="s">
        <v>310</v>
      </c>
      <c r="C295" s="53">
        <v>113.7</v>
      </c>
      <c r="D295" s="68" t="s">
        <v>330</v>
      </c>
      <c r="E295" s="112">
        <v>36.381999999999998</v>
      </c>
      <c r="F295" s="112">
        <v>38.081699999999998</v>
      </c>
      <c r="G295" s="75">
        <f t="shared" si="14"/>
        <v>1.4614020599999999</v>
      </c>
      <c r="H295" s="109">
        <f>$G$11/$C$303*C295</f>
        <v>0.33019985830101628</v>
      </c>
      <c r="I295" s="92">
        <f t="shared" si="16"/>
        <v>1.7916019183010161</v>
      </c>
      <c r="J295" s="25"/>
      <c r="K295" s="38"/>
    </row>
    <row r="296" spans="1:11" x14ac:dyDescent="0.25">
      <c r="A296" s="45">
        <v>283</v>
      </c>
      <c r="B296" s="58" t="s">
        <v>311</v>
      </c>
      <c r="C296" s="53">
        <v>106.2</v>
      </c>
      <c r="D296" s="68" t="s">
        <v>330</v>
      </c>
      <c r="E296" s="112">
        <v>10.781000000000001</v>
      </c>
      <c r="F296" s="112">
        <v>11.782999999999999</v>
      </c>
      <c r="G296" s="75">
        <f t="shared" si="14"/>
        <v>0.86151959999999905</v>
      </c>
      <c r="H296" s="109">
        <f t="shared" si="15"/>
        <v>0.30841886500939253</v>
      </c>
      <c r="I296" s="92">
        <f t="shared" si="16"/>
        <v>1.1699384650093916</v>
      </c>
      <c r="J296" s="25"/>
      <c r="K296" s="38"/>
    </row>
    <row r="297" spans="1:11" x14ac:dyDescent="0.25">
      <c r="A297" s="45">
        <v>284</v>
      </c>
      <c r="B297" s="58" t="s">
        <v>312</v>
      </c>
      <c r="C297" s="53">
        <v>92</v>
      </c>
      <c r="D297" s="68" t="s">
        <v>330</v>
      </c>
      <c r="E297" s="112">
        <v>7.226</v>
      </c>
      <c r="F297" s="112">
        <v>7.3259999999999996</v>
      </c>
      <c r="G297" s="75">
        <f t="shared" si="14"/>
        <v>8.5979999999999696E-2</v>
      </c>
      <c r="H297" s="109">
        <f t="shared" si="15"/>
        <v>0.26718018437725155</v>
      </c>
      <c r="I297" s="92">
        <f t="shared" si="16"/>
        <v>0.35316018437725127</v>
      </c>
      <c r="J297" s="25"/>
      <c r="K297" s="38"/>
    </row>
    <row r="298" spans="1:11" x14ac:dyDescent="0.25">
      <c r="A298" s="45">
        <v>285</v>
      </c>
      <c r="B298" s="58" t="s">
        <v>313</v>
      </c>
      <c r="C298" s="53">
        <v>79.7</v>
      </c>
      <c r="D298" s="68" t="s">
        <v>330</v>
      </c>
      <c r="E298" s="112">
        <v>16.321999999999999</v>
      </c>
      <c r="F298" s="112">
        <v>17.952000000000002</v>
      </c>
      <c r="G298" s="75">
        <f t="shared" si="14"/>
        <v>1.4014740000000021</v>
      </c>
      <c r="H298" s="109">
        <f>$G$11/$C$303*C298</f>
        <v>0.23145935537898857</v>
      </c>
      <c r="I298" s="92">
        <f t="shared" si="16"/>
        <v>1.6329333553789906</v>
      </c>
      <c r="J298" s="25"/>
      <c r="K298" s="38"/>
    </row>
    <row r="299" spans="1:11" x14ac:dyDescent="0.25">
      <c r="A299" s="45">
        <v>286</v>
      </c>
      <c r="B299" s="58" t="s">
        <v>314</v>
      </c>
      <c r="C299" s="53">
        <v>51.4</v>
      </c>
      <c r="D299" s="68" t="s">
        <v>330</v>
      </c>
      <c r="E299" s="112">
        <v>8.18</v>
      </c>
      <c r="F299" s="112">
        <v>8.6660000000000004</v>
      </c>
      <c r="G299" s="75">
        <f t="shared" si="14"/>
        <v>0.41786280000000059</v>
      </c>
      <c r="H299" s="109">
        <f t="shared" si="15"/>
        <v>0.14927240735859487</v>
      </c>
      <c r="I299" s="92">
        <f>G299+H299</f>
        <v>0.56713520735859546</v>
      </c>
      <c r="J299" s="25"/>
      <c r="K299" s="38"/>
    </row>
    <row r="300" spans="1:11" x14ac:dyDescent="0.25">
      <c r="A300" s="45">
        <v>287</v>
      </c>
      <c r="B300" s="58" t="s">
        <v>315</v>
      </c>
      <c r="C300" s="53">
        <v>50.3</v>
      </c>
      <c r="D300" s="68" t="s">
        <v>330</v>
      </c>
      <c r="E300" s="112">
        <v>9.7249999999999996</v>
      </c>
      <c r="F300" s="112">
        <v>10.208</v>
      </c>
      <c r="G300" s="75">
        <f t="shared" si="14"/>
        <v>0.41528340000000047</v>
      </c>
      <c r="H300" s="109">
        <f t="shared" si="15"/>
        <v>0.14607786167582337</v>
      </c>
      <c r="I300" s="92">
        <f t="shared" si="16"/>
        <v>0.5613612616758239</v>
      </c>
      <c r="J300" s="25"/>
      <c r="K300" s="38"/>
    </row>
    <row r="301" spans="1:11" x14ac:dyDescent="0.25">
      <c r="A301" s="45">
        <v>288</v>
      </c>
      <c r="B301" s="58" t="s">
        <v>316</v>
      </c>
      <c r="C301" s="53">
        <v>114.8</v>
      </c>
      <c r="D301" s="68" t="s">
        <v>330</v>
      </c>
      <c r="E301" s="112">
        <v>35.750999999999998</v>
      </c>
      <c r="F301" s="112">
        <v>38.499000000000002</v>
      </c>
      <c r="G301" s="75">
        <f t="shared" si="14"/>
        <v>2.3627304000000042</v>
      </c>
      <c r="H301" s="109">
        <f t="shared" si="15"/>
        <v>0.33339440398378778</v>
      </c>
      <c r="I301" s="92">
        <f t="shared" si="16"/>
        <v>2.6961248039837922</v>
      </c>
      <c r="J301" s="25"/>
      <c r="K301" s="38"/>
    </row>
    <row r="302" spans="1:11" x14ac:dyDescent="0.25">
      <c r="A302" s="45" t="s">
        <v>349</v>
      </c>
      <c r="B302" s="155" t="s">
        <v>332</v>
      </c>
      <c r="C302" s="156">
        <v>296.85000000000002</v>
      </c>
      <c r="D302" s="68" t="s">
        <v>330</v>
      </c>
      <c r="E302" s="154">
        <v>54.72</v>
      </c>
      <c r="F302" s="154">
        <v>59.695</v>
      </c>
      <c r="G302" s="75">
        <f>(F302-E302)*0.8598</f>
        <v>4.2775050000000014</v>
      </c>
      <c r="H302" s="109">
        <f>$G$11/$C$303*C302</f>
        <v>0.86209171448246869</v>
      </c>
      <c r="I302" s="92">
        <f>G302+H302</f>
        <v>5.1395967144824706</v>
      </c>
      <c r="J302" s="25"/>
      <c r="K302" s="38"/>
    </row>
    <row r="303" spans="1:11" x14ac:dyDescent="0.25">
      <c r="A303" s="336" t="s">
        <v>3</v>
      </c>
      <c r="B303" s="337"/>
      <c r="C303" s="118">
        <f>SUM(C17:C302)</f>
        <v>20466.950000000008</v>
      </c>
      <c r="D303" s="56"/>
      <c r="E303" s="145"/>
      <c r="F303" s="145"/>
      <c r="G303" s="76">
        <f>SUM(G17:G302)</f>
        <v>240.00926658000009</v>
      </c>
      <c r="H303" s="76">
        <f>SUM(H17:H302)</f>
        <v>59.43873341999992</v>
      </c>
      <c r="I303" s="76">
        <f>SUM(I17:I302)</f>
        <v>299.44799999999992</v>
      </c>
      <c r="J303" s="25"/>
      <c r="K303" s="38"/>
    </row>
  </sheetData>
  <mergeCells count="22">
    <mergeCell ref="A1:J1"/>
    <mergeCell ref="A3:J3"/>
    <mergeCell ref="A5:G5"/>
    <mergeCell ref="I5:J9"/>
    <mergeCell ref="A6:D6"/>
    <mergeCell ref="E6:F6"/>
    <mergeCell ref="A7:D7"/>
    <mergeCell ref="E7:F7"/>
    <mergeCell ref="A8:D8"/>
    <mergeCell ref="E8:F8"/>
    <mergeCell ref="A9:D9"/>
    <mergeCell ref="E9:F9"/>
    <mergeCell ref="A303:B303"/>
    <mergeCell ref="E11:F11"/>
    <mergeCell ref="A13:D13"/>
    <mergeCell ref="E13:F13"/>
    <mergeCell ref="A14:D14"/>
    <mergeCell ref="E14:F14"/>
    <mergeCell ref="A12:D12"/>
    <mergeCell ref="E12:F12"/>
    <mergeCell ref="A10:D11"/>
    <mergeCell ref="E10:F10"/>
  </mergeCells>
  <pageMargins left="0.25" right="0.25" top="0.75" bottom="0.75" header="0.3" footer="0.3"/>
  <pageSetup paperSize="9" scale="76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03"/>
  <sheetViews>
    <sheetView workbookViewId="0">
      <selection activeCell="A4" sqref="A4"/>
    </sheetView>
  </sheetViews>
  <sheetFormatPr defaultRowHeight="15" x14ac:dyDescent="0.25"/>
  <cols>
    <col min="2" max="2" width="17" customWidth="1"/>
    <col min="5" max="5" width="10.85546875" customWidth="1"/>
    <col min="6" max="6" width="10.5703125" customWidth="1"/>
    <col min="8" max="8" width="10.7109375" customWidth="1"/>
  </cols>
  <sheetData>
    <row r="1" spans="1:11" ht="20.25" x14ac:dyDescent="0.3">
      <c r="A1" s="307" t="s">
        <v>10</v>
      </c>
      <c r="B1" s="307"/>
      <c r="C1" s="307"/>
      <c r="D1" s="307"/>
      <c r="E1" s="307"/>
      <c r="F1" s="307"/>
      <c r="G1" s="307"/>
      <c r="H1" s="307"/>
      <c r="I1" s="307"/>
      <c r="J1" s="307"/>
      <c r="K1" s="6"/>
    </row>
    <row r="2" spans="1:11" ht="20.25" x14ac:dyDescent="0.3">
      <c r="A2" s="42"/>
      <c r="B2" s="251"/>
      <c r="C2" s="50"/>
      <c r="D2" s="251"/>
      <c r="E2" s="251"/>
      <c r="F2" s="252"/>
      <c r="G2" s="71"/>
      <c r="H2" s="16"/>
      <c r="I2" s="252"/>
      <c r="J2" s="35"/>
      <c r="K2" s="251"/>
    </row>
    <row r="3" spans="1:11" ht="40.5" customHeight="1" x14ac:dyDescent="0.25">
      <c r="A3" s="308" t="s">
        <v>427</v>
      </c>
      <c r="B3" s="308"/>
      <c r="C3" s="308"/>
      <c r="D3" s="308"/>
      <c r="E3" s="308"/>
      <c r="F3" s="308"/>
      <c r="G3" s="308"/>
      <c r="H3" s="308"/>
      <c r="I3" s="308"/>
      <c r="J3" s="308"/>
      <c r="K3" s="67"/>
    </row>
    <row r="4" spans="1:11" ht="18.75" x14ac:dyDescent="0.25">
      <c r="A4" s="40"/>
      <c r="B4" s="40"/>
      <c r="C4" s="51"/>
      <c r="D4" s="40"/>
      <c r="E4" s="40"/>
      <c r="F4" s="14"/>
      <c r="G4" s="72"/>
      <c r="H4" s="14"/>
      <c r="I4" s="14"/>
      <c r="J4" s="36"/>
      <c r="K4" s="40"/>
    </row>
    <row r="5" spans="1:11" ht="18.75" x14ac:dyDescent="0.25">
      <c r="A5" s="309" t="s">
        <v>11</v>
      </c>
      <c r="B5" s="310"/>
      <c r="C5" s="310"/>
      <c r="D5" s="310"/>
      <c r="E5" s="310"/>
      <c r="F5" s="310"/>
      <c r="G5" s="311"/>
      <c r="H5" s="17"/>
      <c r="I5" s="312" t="s">
        <v>15</v>
      </c>
      <c r="J5" s="313"/>
      <c r="K5" s="40"/>
    </row>
    <row r="6" spans="1:11" ht="72" x14ac:dyDescent="0.25">
      <c r="A6" s="318" t="s">
        <v>4</v>
      </c>
      <c r="B6" s="318"/>
      <c r="C6" s="318"/>
      <c r="D6" s="318"/>
      <c r="E6" s="318" t="s">
        <v>5</v>
      </c>
      <c r="F6" s="318"/>
      <c r="G6" s="175" t="s">
        <v>425</v>
      </c>
      <c r="H6" s="18"/>
      <c r="I6" s="314"/>
      <c r="J6" s="315"/>
      <c r="K6" s="40"/>
    </row>
    <row r="7" spans="1:11" ht="18.75" x14ac:dyDescent="0.25">
      <c r="A7" s="319" t="s">
        <v>26</v>
      </c>
      <c r="B7" s="319"/>
      <c r="C7" s="319"/>
      <c r="D7" s="319"/>
      <c r="E7" s="318" t="s">
        <v>6</v>
      </c>
      <c r="F7" s="318"/>
      <c r="G7" s="176"/>
      <c r="H7" s="19"/>
      <c r="I7" s="314"/>
      <c r="J7" s="315"/>
      <c r="K7" s="40"/>
    </row>
    <row r="8" spans="1:11" ht="18.75" x14ac:dyDescent="0.25">
      <c r="A8" s="320" t="s">
        <v>7</v>
      </c>
      <c r="B8" s="321"/>
      <c r="C8" s="321"/>
      <c r="D8" s="322"/>
      <c r="E8" s="318"/>
      <c r="F8" s="318"/>
      <c r="G8" s="176"/>
      <c r="H8" s="19"/>
      <c r="I8" s="314"/>
      <c r="J8" s="315"/>
      <c r="K8" s="40"/>
    </row>
    <row r="9" spans="1:11" ht="33" customHeight="1" x14ac:dyDescent="0.25">
      <c r="A9" s="319" t="s">
        <v>27</v>
      </c>
      <c r="B9" s="319"/>
      <c r="C9" s="319"/>
      <c r="D9" s="319"/>
      <c r="E9" s="318" t="s">
        <v>8</v>
      </c>
      <c r="F9" s="318"/>
      <c r="G9" s="176">
        <v>214.96199999999999</v>
      </c>
      <c r="H9" s="19"/>
      <c r="I9" s="316"/>
      <c r="J9" s="317"/>
      <c r="K9" s="40"/>
    </row>
    <row r="10" spans="1:11" ht="18.75" x14ac:dyDescent="0.25">
      <c r="A10" s="325" t="s">
        <v>7</v>
      </c>
      <c r="B10" s="326"/>
      <c r="C10" s="326"/>
      <c r="D10" s="327"/>
      <c r="E10" s="318" t="s">
        <v>12</v>
      </c>
      <c r="F10" s="318"/>
      <c r="G10" s="177">
        <f>G303</f>
        <v>180.17695240000003</v>
      </c>
      <c r="H10" s="19"/>
      <c r="I10" s="37"/>
      <c r="J10" s="7"/>
      <c r="K10" s="40"/>
    </row>
    <row r="11" spans="1:11" ht="18.75" x14ac:dyDescent="0.25">
      <c r="A11" s="328"/>
      <c r="B11" s="329"/>
      <c r="C11" s="329"/>
      <c r="D11" s="330"/>
      <c r="E11" s="318" t="s">
        <v>13</v>
      </c>
      <c r="F11" s="318"/>
      <c r="G11" s="177">
        <f>G9-G10</f>
        <v>34.785047599999956</v>
      </c>
      <c r="H11" s="19"/>
      <c r="I11" s="70" t="s">
        <v>335</v>
      </c>
      <c r="J11" s="7"/>
      <c r="K11" s="40"/>
    </row>
    <row r="12" spans="1:11" ht="18.75" x14ac:dyDescent="0.25">
      <c r="A12" s="319" t="s">
        <v>30</v>
      </c>
      <c r="B12" s="319"/>
      <c r="C12" s="319"/>
      <c r="D12" s="319"/>
      <c r="E12" s="309" t="s">
        <v>28</v>
      </c>
      <c r="F12" s="311"/>
      <c r="G12" s="189"/>
      <c r="H12" s="19"/>
      <c r="I12" s="70" t="s">
        <v>334</v>
      </c>
      <c r="J12" s="7"/>
      <c r="K12" s="40"/>
    </row>
    <row r="13" spans="1:11" x14ac:dyDescent="0.25">
      <c r="A13" s="319" t="s">
        <v>31</v>
      </c>
      <c r="B13" s="319"/>
      <c r="C13" s="319"/>
      <c r="D13" s="319"/>
      <c r="E13" s="309" t="s">
        <v>29</v>
      </c>
      <c r="F13" s="311"/>
      <c r="G13" s="178">
        <v>17.648</v>
      </c>
      <c r="H13" s="116"/>
      <c r="I13" s="20"/>
      <c r="J13" s="38"/>
      <c r="K13" s="3"/>
    </row>
    <row r="14" spans="1:11" x14ac:dyDescent="0.25">
      <c r="A14" s="331"/>
      <c r="B14" s="331"/>
      <c r="C14" s="331"/>
      <c r="D14" s="331"/>
      <c r="E14" s="318" t="s">
        <v>14</v>
      </c>
      <c r="F14" s="318"/>
      <c r="G14" s="190"/>
      <c r="H14" s="19"/>
      <c r="I14" s="70" t="s">
        <v>421</v>
      </c>
      <c r="J14" s="70"/>
      <c r="K14" s="70"/>
    </row>
    <row r="15" spans="1:11" x14ac:dyDescent="0.25">
      <c r="A15" s="43"/>
      <c r="B15" s="3"/>
      <c r="C15" s="52"/>
      <c r="D15" s="3"/>
      <c r="E15" s="3"/>
      <c r="F15" s="20"/>
      <c r="G15" s="73"/>
      <c r="H15" s="20"/>
      <c r="I15" s="20"/>
      <c r="J15" s="38"/>
      <c r="K15" s="3"/>
    </row>
    <row r="16" spans="1:11" ht="36" x14ac:dyDescent="0.25">
      <c r="A16" s="1" t="s">
        <v>0</v>
      </c>
      <c r="B16" s="4" t="s">
        <v>1</v>
      </c>
      <c r="C16" s="8" t="s">
        <v>2</v>
      </c>
      <c r="D16" s="8" t="s">
        <v>328</v>
      </c>
      <c r="E16" s="22" t="s">
        <v>422</v>
      </c>
      <c r="F16" s="22" t="s">
        <v>426</v>
      </c>
      <c r="G16" s="74" t="s">
        <v>18</v>
      </c>
      <c r="H16" s="23" t="s">
        <v>9</v>
      </c>
      <c r="I16" s="24" t="s">
        <v>21</v>
      </c>
      <c r="J16" s="20"/>
      <c r="K16" s="38"/>
    </row>
    <row r="17" spans="1:11" x14ac:dyDescent="0.25">
      <c r="A17" s="45">
        <v>1</v>
      </c>
      <c r="B17" s="58" t="s">
        <v>32</v>
      </c>
      <c r="C17" s="53">
        <v>64.3</v>
      </c>
      <c r="D17" s="68" t="s">
        <v>330</v>
      </c>
      <c r="E17" s="112">
        <v>15.286</v>
      </c>
      <c r="F17" s="112">
        <v>16.271999999999998</v>
      </c>
      <c r="G17" s="75">
        <f>(F17-E17)*0.8598</f>
        <v>0.84776279999999904</v>
      </c>
      <c r="H17" s="109">
        <f>$G$11/$C$303*C17</f>
        <v>0.1092824558949915</v>
      </c>
      <c r="I17" s="92">
        <f t="shared" ref="I17:I80" si="0">G17+H17</f>
        <v>0.95704525589499057</v>
      </c>
      <c r="J17" s="20"/>
      <c r="K17" s="38"/>
    </row>
    <row r="18" spans="1:11" x14ac:dyDescent="0.25">
      <c r="A18" s="45">
        <v>2</v>
      </c>
      <c r="B18" s="58" t="s">
        <v>33</v>
      </c>
      <c r="C18" s="59">
        <v>43.1</v>
      </c>
      <c r="D18" s="68" t="s">
        <v>330</v>
      </c>
      <c r="E18" s="112">
        <v>30.172999999999998</v>
      </c>
      <c r="F18" s="112">
        <v>31.766999999999999</v>
      </c>
      <c r="G18" s="75">
        <f t="shared" ref="G18:G80" si="1">(F18-E18)*0.8598</f>
        <v>1.3705212000000011</v>
      </c>
      <c r="H18" s="109">
        <f t="shared" ref="H18:H81" si="2">$G$11/$C$303*C18</f>
        <v>7.3251537310639728E-2</v>
      </c>
      <c r="I18" s="92">
        <f t="shared" si="0"/>
        <v>1.4437727373106408</v>
      </c>
      <c r="J18" s="20"/>
      <c r="K18" s="38"/>
    </row>
    <row r="19" spans="1:11" x14ac:dyDescent="0.25">
      <c r="A19" s="45">
        <v>3</v>
      </c>
      <c r="B19" s="58" t="s">
        <v>34</v>
      </c>
      <c r="C19" s="59">
        <v>45.1</v>
      </c>
      <c r="D19" s="68" t="s">
        <v>330</v>
      </c>
      <c r="E19" s="112">
        <v>20.126000000000001</v>
      </c>
      <c r="F19" s="112">
        <v>21.361000000000001</v>
      </c>
      <c r="G19" s="75">
        <f t="shared" si="1"/>
        <v>1.0618529999999995</v>
      </c>
      <c r="H19" s="109">
        <f t="shared" si="2"/>
        <v>7.6650680573314423E-2</v>
      </c>
      <c r="I19" s="92">
        <f t="shared" si="0"/>
        <v>1.138503680573314</v>
      </c>
      <c r="J19" s="20"/>
      <c r="K19" s="38"/>
    </row>
    <row r="20" spans="1:11" x14ac:dyDescent="0.25">
      <c r="A20" s="45">
        <v>4</v>
      </c>
      <c r="B20" s="58" t="s">
        <v>35</v>
      </c>
      <c r="C20" s="59">
        <v>69.900000000000006</v>
      </c>
      <c r="D20" s="68" t="s">
        <v>330</v>
      </c>
      <c r="E20" s="112">
        <v>52.826999999999998</v>
      </c>
      <c r="F20" s="112">
        <v>55.008000000000003</v>
      </c>
      <c r="G20" s="75">
        <f>(F20-E20)*0.8598</f>
        <v>1.8752238000000039</v>
      </c>
      <c r="H20" s="109">
        <f t="shared" si="2"/>
        <v>0.11880005703048067</v>
      </c>
      <c r="I20" s="92">
        <f t="shared" si="0"/>
        <v>1.9940238570304845</v>
      </c>
      <c r="J20" s="20"/>
      <c r="K20" s="38"/>
    </row>
    <row r="21" spans="1:11" x14ac:dyDescent="0.25">
      <c r="A21" s="45">
        <v>5</v>
      </c>
      <c r="B21" s="58" t="s">
        <v>36</v>
      </c>
      <c r="C21" s="257">
        <v>64.400000000000006</v>
      </c>
      <c r="D21" s="68" t="s">
        <v>330</v>
      </c>
      <c r="E21" s="154">
        <v>24.494</v>
      </c>
      <c r="F21" s="154">
        <v>25.417000000000002</v>
      </c>
      <c r="G21" s="89">
        <f t="shared" si="1"/>
        <v>0.79359540000000162</v>
      </c>
      <c r="H21" s="115">
        <f t="shared" si="2"/>
        <v>0.10945241305812525</v>
      </c>
      <c r="I21" s="76">
        <f t="shared" si="0"/>
        <v>0.90304781305812687</v>
      </c>
      <c r="J21" s="20"/>
      <c r="K21" s="39"/>
    </row>
    <row r="22" spans="1:11" x14ac:dyDescent="0.25">
      <c r="A22" s="45">
        <v>6</v>
      </c>
      <c r="B22" s="58" t="s">
        <v>37</v>
      </c>
      <c r="C22" s="53">
        <v>42.9</v>
      </c>
      <c r="D22" s="68" t="s">
        <v>330</v>
      </c>
      <c r="E22" s="154">
        <v>10.99</v>
      </c>
      <c r="F22" s="154">
        <v>11.17</v>
      </c>
      <c r="G22" s="89">
        <f t="shared" si="1"/>
        <v>0.15476399999999976</v>
      </c>
      <c r="H22" s="115">
        <f t="shared" si="2"/>
        <v>7.2911622984372246E-2</v>
      </c>
      <c r="I22" s="76">
        <f t="shared" si="0"/>
        <v>0.22767562298437199</v>
      </c>
      <c r="J22" s="20"/>
      <c r="K22" s="39"/>
    </row>
    <row r="23" spans="1:11" x14ac:dyDescent="0.25">
      <c r="A23" s="45">
        <v>7</v>
      </c>
      <c r="B23" s="58" t="s">
        <v>38</v>
      </c>
      <c r="C23" s="53">
        <v>44.6</v>
      </c>
      <c r="D23" s="68" t="s">
        <v>330</v>
      </c>
      <c r="E23" s="154">
        <v>14.417999999999999</v>
      </c>
      <c r="F23" s="154">
        <v>14.920999999999999</v>
      </c>
      <c r="G23" s="89">
        <f t="shared" si="1"/>
        <v>0.43247940000000012</v>
      </c>
      <c r="H23" s="115">
        <f t="shared" si="2"/>
        <v>7.5800894757645745E-2</v>
      </c>
      <c r="I23" s="76">
        <f t="shared" si="0"/>
        <v>0.50828029475764591</v>
      </c>
      <c r="J23" s="20"/>
      <c r="K23" s="39"/>
    </row>
    <row r="24" spans="1:11" x14ac:dyDescent="0.25">
      <c r="A24" s="45">
        <v>8</v>
      </c>
      <c r="B24" s="58" t="s">
        <v>39</v>
      </c>
      <c r="C24" s="53">
        <v>69.900000000000006</v>
      </c>
      <c r="D24" s="68" t="s">
        <v>330</v>
      </c>
      <c r="E24" s="154">
        <v>13.53</v>
      </c>
      <c r="F24" s="154">
        <v>14.263999999999999</v>
      </c>
      <c r="G24" s="89">
        <f t="shared" si="1"/>
        <v>0.63109320000000002</v>
      </c>
      <c r="H24" s="115">
        <f t="shared" si="2"/>
        <v>0.11880005703048067</v>
      </c>
      <c r="I24" s="76">
        <f t="shared" si="0"/>
        <v>0.74989325703048071</v>
      </c>
      <c r="J24" s="20"/>
      <c r="K24" s="39"/>
    </row>
    <row r="25" spans="1:11" x14ac:dyDescent="0.25">
      <c r="A25" s="45">
        <v>9</v>
      </c>
      <c r="B25" s="58" t="s">
        <v>40</v>
      </c>
      <c r="C25" s="53">
        <v>64.2</v>
      </c>
      <c r="D25" s="68" t="s">
        <v>330</v>
      </c>
      <c r="E25" s="112">
        <v>17.423999999999999</v>
      </c>
      <c r="F25" s="112">
        <v>18.588999999999999</v>
      </c>
      <c r="G25" s="75">
        <f t="shared" si="1"/>
        <v>1.0016669999999992</v>
      </c>
      <c r="H25" s="109">
        <f t="shared" si="2"/>
        <v>0.10911249873185777</v>
      </c>
      <c r="I25" s="92">
        <f t="shared" si="0"/>
        <v>1.1107794987318569</v>
      </c>
      <c r="J25" s="20"/>
      <c r="K25" s="39"/>
    </row>
    <row r="26" spans="1:11" x14ac:dyDescent="0.25">
      <c r="A26" s="45">
        <v>10</v>
      </c>
      <c r="B26" s="58" t="s">
        <v>41</v>
      </c>
      <c r="C26" s="53">
        <v>42.6</v>
      </c>
      <c r="D26" s="68" t="s">
        <v>330</v>
      </c>
      <c r="E26" s="112">
        <v>13.166</v>
      </c>
      <c r="F26" s="112">
        <v>13.692</v>
      </c>
      <c r="G26" s="75">
        <f t="shared" si="1"/>
        <v>0.45225479999999985</v>
      </c>
      <c r="H26" s="109">
        <f t="shared" si="2"/>
        <v>7.2401751494971051E-2</v>
      </c>
      <c r="I26" s="92">
        <f t="shared" si="0"/>
        <v>0.52465655149497092</v>
      </c>
      <c r="J26" s="20"/>
      <c r="K26" s="38"/>
    </row>
    <row r="27" spans="1:11" x14ac:dyDescent="0.25">
      <c r="A27" s="45">
        <v>11</v>
      </c>
      <c r="B27" s="58" t="s">
        <v>42</v>
      </c>
      <c r="C27" s="53">
        <v>44.6</v>
      </c>
      <c r="D27" s="68" t="s">
        <v>330</v>
      </c>
      <c r="E27" s="112">
        <v>17.882000000000001</v>
      </c>
      <c r="F27" s="112">
        <v>18.858000000000001</v>
      </c>
      <c r="G27" s="75">
        <f t="shared" si="1"/>
        <v>0.83916479999999927</v>
      </c>
      <c r="H27" s="109">
        <f t="shared" si="2"/>
        <v>7.5800894757645745E-2</v>
      </c>
      <c r="I27" s="92">
        <f t="shared" si="0"/>
        <v>0.914965694757645</v>
      </c>
      <c r="J27" s="20"/>
      <c r="K27" s="38"/>
    </row>
    <row r="28" spans="1:11" x14ac:dyDescent="0.25">
      <c r="A28" s="45">
        <v>12</v>
      </c>
      <c r="B28" s="58" t="s">
        <v>43</v>
      </c>
      <c r="C28" s="53">
        <v>69.900000000000006</v>
      </c>
      <c r="D28" s="68" t="s">
        <v>330</v>
      </c>
      <c r="E28" s="112">
        <v>24.587</v>
      </c>
      <c r="F28" s="112">
        <v>25.742000000000001</v>
      </c>
      <c r="G28" s="75">
        <f t="shared" si="1"/>
        <v>0.99306900000000098</v>
      </c>
      <c r="H28" s="109">
        <f t="shared" si="2"/>
        <v>0.11880005703048067</v>
      </c>
      <c r="I28" s="92">
        <f t="shared" si="0"/>
        <v>1.1118690570304817</v>
      </c>
      <c r="J28" s="20"/>
      <c r="K28" s="38"/>
    </row>
    <row r="29" spans="1:11" x14ac:dyDescent="0.25">
      <c r="A29" s="45">
        <v>13</v>
      </c>
      <c r="B29" s="58" t="s">
        <v>44</v>
      </c>
      <c r="C29" s="53">
        <v>64.900000000000006</v>
      </c>
      <c r="D29" s="68" t="s">
        <v>330</v>
      </c>
      <c r="E29" s="112">
        <v>25.312999999999999</v>
      </c>
      <c r="F29" s="112">
        <v>26.693999999999999</v>
      </c>
      <c r="G29" s="75">
        <f t="shared" si="1"/>
        <v>1.1873838000000001</v>
      </c>
      <c r="H29" s="109">
        <f t="shared" si="2"/>
        <v>0.11030219887379393</v>
      </c>
      <c r="I29" s="92">
        <f t="shared" si="0"/>
        <v>1.2976859988737941</v>
      </c>
      <c r="J29" s="20"/>
      <c r="K29" s="38"/>
    </row>
    <row r="30" spans="1:11" x14ac:dyDescent="0.25">
      <c r="A30" s="45">
        <v>14</v>
      </c>
      <c r="B30" s="58" t="s">
        <v>45</v>
      </c>
      <c r="C30" s="53">
        <v>42.4</v>
      </c>
      <c r="D30" s="68" t="s">
        <v>330</v>
      </c>
      <c r="E30" s="112">
        <v>10.666</v>
      </c>
      <c r="F30" s="112">
        <v>11.055</v>
      </c>
      <c r="G30" s="75">
        <f t="shared" si="1"/>
        <v>0.33446219999999943</v>
      </c>
      <c r="H30" s="109">
        <f t="shared" si="2"/>
        <v>7.2061837168703569E-2</v>
      </c>
      <c r="I30" s="92">
        <f t="shared" si="0"/>
        <v>0.406524037168703</v>
      </c>
      <c r="J30" s="20"/>
      <c r="K30" s="38"/>
    </row>
    <row r="31" spans="1:11" s="141" customFormat="1" x14ac:dyDescent="0.25">
      <c r="A31" s="45">
        <v>15</v>
      </c>
      <c r="B31" s="58" t="s">
        <v>46</v>
      </c>
      <c r="C31" s="53">
        <v>45</v>
      </c>
      <c r="D31" s="68" t="s">
        <v>330</v>
      </c>
      <c r="E31" s="112">
        <v>10.327</v>
      </c>
      <c r="F31" s="112">
        <v>10.576000000000001</v>
      </c>
      <c r="G31" s="75">
        <f t="shared" si="1"/>
        <v>0.21409020000000048</v>
      </c>
      <c r="H31" s="109">
        <f t="shared" si="2"/>
        <v>7.6480723410180682E-2</v>
      </c>
      <c r="I31" s="92">
        <f t="shared" si="0"/>
        <v>0.29057092341018115</v>
      </c>
      <c r="J31" s="25"/>
      <c r="K31" s="39"/>
    </row>
    <row r="32" spans="1:11" x14ac:dyDescent="0.25">
      <c r="A32" s="45">
        <v>16</v>
      </c>
      <c r="B32" s="58" t="s">
        <v>47</v>
      </c>
      <c r="C32" s="53">
        <v>70</v>
      </c>
      <c r="D32" s="68" t="s">
        <v>330</v>
      </c>
      <c r="E32" s="112">
        <v>20.398</v>
      </c>
      <c r="F32" s="112">
        <v>21.920999999999999</v>
      </c>
      <c r="G32" s="75">
        <f t="shared" si="1"/>
        <v>1.3094753999999997</v>
      </c>
      <c r="H32" s="109">
        <f t="shared" si="2"/>
        <v>0.11897001419361439</v>
      </c>
      <c r="I32" s="92">
        <f t="shared" si="0"/>
        <v>1.428445414193614</v>
      </c>
      <c r="J32" s="20"/>
      <c r="K32" s="38"/>
    </row>
    <row r="33" spans="1:11" x14ac:dyDescent="0.25">
      <c r="A33" s="45">
        <v>17</v>
      </c>
      <c r="B33" s="58" t="s">
        <v>48</v>
      </c>
      <c r="C33" s="53">
        <v>64.599999999999994</v>
      </c>
      <c r="D33" s="68" t="s">
        <v>330</v>
      </c>
      <c r="E33" s="112">
        <v>20.053999999999998</v>
      </c>
      <c r="F33" s="112">
        <v>21.298999999999999</v>
      </c>
      <c r="G33" s="75">
        <f t="shared" si="1"/>
        <v>1.0704510000000009</v>
      </c>
      <c r="H33" s="109">
        <f t="shared" si="2"/>
        <v>0.10979232738439271</v>
      </c>
      <c r="I33" s="92">
        <f t="shared" si="0"/>
        <v>1.1802433273843937</v>
      </c>
      <c r="J33" s="20"/>
      <c r="K33" s="38"/>
    </row>
    <row r="34" spans="1:11" x14ac:dyDescent="0.25">
      <c r="A34" s="45">
        <v>18</v>
      </c>
      <c r="B34" s="58" t="s">
        <v>49</v>
      </c>
      <c r="C34" s="53">
        <v>42.5</v>
      </c>
      <c r="D34" s="68" t="s">
        <v>330</v>
      </c>
      <c r="E34" s="112">
        <v>14.646000000000001</v>
      </c>
      <c r="F34" s="112">
        <v>15.163</v>
      </c>
      <c r="G34" s="75">
        <f t="shared" si="1"/>
        <v>0.44451659999999954</v>
      </c>
      <c r="H34" s="109">
        <f t="shared" si="2"/>
        <v>7.223179433183731E-2</v>
      </c>
      <c r="I34" s="92">
        <f t="shared" si="0"/>
        <v>0.51674839433183684</v>
      </c>
      <c r="J34" s="20"/>
      <c r="K34" s="38"/>
    </row>
    <row r="35" spans="1:11" x14ac:dyDescent="0.25">
      <c r="A35" s="45">
        <v>19</v>
      </c>
      <c r="B35" s="58" t="s">
        <v>50</v>
      </c>
      <c r="C35" s="53">
        <v>44.6</v>
      </c>
      <c r="D35" s="68" t="s">
        <v>330</v>
      </c>
      <c r="E35" s="112">
        <v>7.2880000000000003</v>
      </c>
      <c r="F35" s="112">
        <v>7.2939999999999996</v>
      </c>
      <c r="G35" s="75">
        <f t="shared" si="1"/>
        <v>5.1587999999994317E-3</v>
      </c>
      <c r="H35" s="109">
        <f t="shared" si="2"/>
        <v>7.5800894757645745E-2</v>
      </c>
      <c r="I35" s="92">
        <f t="shared" si="0"/>
        <v>8.0959694757645181E-2</v>
      </c>
      <c r="J35" s="20"/>
      <c r="K35" s="38"/>
    </row>
    <row r="36" spans="1:11" x14ac:dyDescent="0.25">
      <c r="A36" s="45">
        <v>20</v>
      </c>
      <c r="B36" s="58" t="s">
        <v>51</v>
      </c>
      <c r="C36" s="53">
        <v>69.7</v>
      </c>
      <c r="D36" s="68" t="s">
        <v>330</v>
      </c>
      <c r="E36" s="112">
        <v>15.042999999999999</v>
      </c>
      <c r="F36" s="112">
        <v>15.973000000000001</v>
      </c>
      <c r="G36" s="75">
        <f t="shared" si="1"/>
        <v>0.79961400000000127</v>
      </c>
      <c r="H36" s="109">
        <f t="shared" si="2"/>
        <v>0.11846014270421319</v>
      </c>
      <c r="I36" s="92">
        <f t="shared" si="0"/>
        <v>0.9180741427042145</v>
      </c>
      <c r="J36" s="20"/>
      <c r="K36" s="38"/>
    </row>
    <row r="37" spans="1:11" x14ac:dyDescent="0.25">
      <c r="A37" s="45">
        <v>21</v>
      </c>
      <c r="B37" s="58" t="s">
        <v>52</v>
      </c>
      <c r="C37" s="53">
        <v>64.2</v>
      </c>
      <c r="D37" s="68" t="s">
        <v>330</v>
      </c>
      <c r="E37" s="112">
        <v>27.533999999999999</v>
      </c>
      <c r="F37" s="112">
        <v>29.251000000000001</v>
      </c>
      <c r="G37" s="75">
        <f t="shared" si="1"/>
        <v>1.476276600000002</v>
      </c>
      <c r="H37" s="109">
        <f t="shared" si="2"/>
        <v>0.10911249873185777</v>
      </c>
      <c r="I37" s="92">
        <f t="shared" si="0"/>
        <v>1.5853890987318597</v>
      </c>
      <c r="J37" s="20"/>
      <c r="K37" s="38"/>
    </row>
    <row r="38" spans="1:11" x14ac:dyDescent="0.25">
      <c r="A38" s="45">
        <v>22</v>
      </c>
      <c r="B38" s="58" t="s">
        <v>53</v>
      </c>
      <c r="C38" s="53">
        <v>42.3</v>
      </c>
      <c r="D38" s="68" t="s">
        <v>330</v>
      </c>
      <c r="E38" s="112">
        <v>10.746</v>
      </c>
      <c r="F38" s="112">
        <v>11.398</v>
      </c>
      <c r="G38" s="75">
        <f t="shared" si="1"/>
        <v>0.56058959999999936</v>
      </c>
      <c r="H38" s="109">
        <f t="shared" si="2"/>
        <v>7.1891880005569841E-2</v>
      </c>
      <c r="I38" s="92">
        <f t="shared" si="0"/>
        <v>0.63248148000556914</v>
      </c>
      <c r="J38" s="20"/>
      <c r="K38" s="38"/>
    </row>
    <row r="39" spans="1:11" x14ac:dyDescent="0.25">
      <c r="A39" s="45">
        <v>23</v>
      </c>
      <c r="B39" s="58" t="s">
        <v>54</v>
      </c>
      <c r="C39" s="53">
        <v>44.5</v>
      </c>
      <c r="D39" s="68" t="s">
        <v>330</v>
      </c>
      <c r="E39" s="112">
        <v>13.39</v>
      </c>
      <c r="F39" s="112">
        <v>13.661</v>
      </c>
      <c r="G39" s="75">
        <f t="shared" si="1"/>
        <v>0.23300579999999915</v>
      </c>
      <c r="H39" s="109">
        <f t="shared" si="2"/>
        <v>7.5630937594512004E-2</v>
      </c>
      <c r="I39" s="92">
        <f t="shared" si="0"/>
        <v>0.30863673759451116</v>
      </c>
      <c r="J39" s="38"/>
      <c r="K39" s="20"/>
    </row>
    <row r="40" spans="1:11" x14ac:dyDescent="0.25">
      <c r="A40" s="45">
        <v>24</v>
      </c>
      <c r="B40" s="58" t="s">
        <v>55</v>
      </c>
      <c r="C40" s="53">
        <v>69.400000000000006</v>
      </c>
      <c r="D40" s="68" t="s">
        <v>330</v>
      </c>
      <c r="E40" s="112">
        <v>21.084</v>
      </c>
      <c r="F40" s="112">
        <v>22.457000000000001</v>
      </c>
      <c r="G40" s="75">
        <f t="shared" si="1"/>
        <v>1.180505400000001</v>
      </c>
      <c r="H40" s="109">
        <f t="shared" si="2"/>
        <v>0.117950271214812</v>
      </c>
      <c r="I40" s="92">
        <f t="shared" si="0"/>
        <v>1.298455671214813</v>
      </c>
      <c r="J40" s="20"/>
      <c r="K40" s="38"/>
    </row>
    <row r="41" spans="1:11" x14ac:dyDescent="0.25">
      <c r="A41" s="45">
        <v>25</v>
      </c>
      <c r="B41" s="58" t="s">
        <v>56</v>
      </c>
      <c r="C41" s="53">
        <v>64.3</v>
      </c>
      <c r="D41" s="68" t="s">
        <v>330</v>
      </c>
      <c r="E41" s="112">
        <v>3.9470000000000001</v>
      </c>
      <c r="F41" s="112">
        <v>3.9470000000000001</v>
      </c>
      <c r="G41" s="75">
        <f t="shared" si="1"/>
        <v>0</v>
      </c>
      <c r="H41" s="109">
        <f t="shared" si="2"/>
        <v>0.1092824558949915</v>
      </c>
      <c r="I41" s="92">
        <f t="shared" si="0"/>
        <v>0.1092824558949915</v>
      </c>
      <c r="J41" s="20"/>
      <c r="K41" s="38"/>
    </row>
    <row r="42" spans="1:11" x14ac:dyDescent="0.25">
      <c r="A42" s="45">
        <v>26</v>
      </c>
      <c r="B42" s="58" t="s">
        <v>57</v>
      </c>
      <c r="C42" s="53">
        <v>42.8</v>
      </c>
      <c r="D42" s="68" t="s">
        <v>330</v>
      </c>
      <c r="E42" s="112">
        <v>13.606</v>
      </c>
      <c r="F42" s="112">
        <v>14.301</v>
      </c>
      <c r="G42" s="75">
        <f t="shared" si="1"/>
        <v>0.59756100000000023</v>
      </c>
      <c r="H42" s="109">
        <f t="shared" si="2"/>
        <v>7.2741665821238505E-2</v>
      </c>
      <c r="I42" s="92">
        <f t="shared" si="0"/>
        <v>0.67030266582123876</v>
      </c>
      <c r="J42" s="20"/>
      <c r="K42" s="38"/>
    </row>
    <row r="43" spans="1:11" x14ac:dyDescent="0.25">
      <c r="A43" s="45">
        <v>27</v>
      </c>
      <c r="B43" s="58" t="s">
        <v>58</v>
      </c>
      <c r="C43" s="53">
        <v>45.3</v>
      </c>
      <c r="D43" s="68" t="s">
        <v>330</v>
      </c>
      <c r="E43" s="112">
        <v>9.0500000000000007</v>
      </c>
      <c r="F43" s="112">
        <v>9.8179999999999996</v>
      </c>
      <c r="G43" s="75">
        <f t="shared" si="1"/>
        <v>0.66032639999999909</v>
      </c>
      <c r="H43" s="109">
        <f t="shared" si="2"/>
        <v>7.6990594899581877E-2</v>
      </c>
      <c r="I43" s="92">
        <f t="shared" si="0"/>
        <v>0.73731699489958102</v>
      </c>
      <c r="J43" s="20"/>
      <c r="K43" s="38"/>
    </row>
    <row r="44" spans="1:11" x14ac:dyDescent="0.25">
      <c r="A44" s="45">
        <v>28</v>
      </c>
      <c r="B44" s="58" t="s">
        <v>59</v>
      </c>
      <c r="C44" s="53">
        <v>69.599999999999994</v>
      </c>
      <c r="D44" s="68" t="s">
        <v>330</v>
      </c>
      <c r="E44" s="112">
        <v>25.666</v>
      </c>
      <c r="F44" s="112">
        <v>26.925000000000001</v>
      </c>
      <c r="G44" s="75">
        <f t="shared" si="1"/>
        <v>1.0824882000000002</v>
      </c>
      <c r="H44" s="109">
        <f t="shared" si="2"/>
        <v>0.11829018554107945</v>
      </c>
      <c r="I44" s="92">
        <f t="shared" si="0"/>
        <v>1.2007783855410796</v>
      </c>
      <c r="J44" s="20"/>
      <c r="K44" s="38"/>
    </row>
    <row r="45" spans="1:11" x14ac:dyDescent="0.25">
      <c r="A45" s="45">
        <v>29</v>
      </c>
      <c r="B45" s="58" t="s">
        <v>60</v>
      </c>
      <c r="C45" s="53">
        <v>63.3</v>
      </c>
      <c r="D45" s="68" t="s">
        <v>330</v>
      </c>
      <c r="E45" s="112">
        <v>7.42</v>
      </c>
      <c r="F45" s="112">
        <v>7.42</v>
      </c>
      <c r="G45" s="75">
        <f t="shared" si="1"/>
        <v>0</v>
      </c>
      <c r="H45" s="109">
        <f t="shared" si="2"/>
        <v>0.10758288426365416</v>
      </c>
      <c r="I45" s="92">
        <f t="shared" si="0"/>
        <v>0.10758288426365416</v>
      </c>
      <c r="J45" s="20"/>
      <c r="K45" s="38"/>
    </row>
    <row r="46" spans="1:11" x14ac:dyDescent="0.25">
      <c r="A46" s="45">
        <v>30</v>
      </c>
      <c r="B46" s="58" t="s">
        <v>61</v>
      </c>
      <c r="C46" s="53">
        <v>42.5</v>
      </c>
      <c r="D46" s="68" t="s">
        <v>330</v>
      </c>
      <c r="E46" s="112">
        <v>7.4870000000000001</v>
      </c>
      <c r="F46" s="112">
        <v>7.72</v>
      </c>
      <c r="G46" s="75">
        <f t="shared" si="1"/>
        <v>0.20033339999999969</v>
      </c>
      <c r="H46" s="109">
        <f t="shared" si="2"/>
        <v>7.223179433183731E-2</v>
      </c>
      <c r="I46" s="92">
        <f t="shared" si="0"/>
        <v>0.27256519433183701</v>
      </c>
      <c r="J46" s="20"/>
      <c r="K46" s="38"/>
    </row>
    <row r="47" spans="1:11" x14ac:dyDescent="0.25">
      <c r="A47" s="45">
        <v>31</v>
      </c>
      <c r="B47" s="58" t="s">
        <v>62</v>
      </c>
      <c r="C47" s="53">
        <v>44.5</v>
      </c>
      <c r="D47" s="68" t="s">
        <v>330</v>
      </c>
      <c r="E47" s="112">
        <v>14.321</v>
      </c>
      <c r="F47" s="112">
        <v>14.727</v>
      </c>
      <c r="G47" s="75">
        <f t="shared" si="1"/>
        <v>0.34907880000000052</v>
      </c>
      <c r="H47" s="109">
        <f t="shared" si="2"/>
        <v>7.5630937594512004E-2</v>
      </c>
      <c r="I47" s="92">
        <f t="shared" si="0"/>
        <v>0.42470973759451253</v>
      </c>
      <c r="J47" s="20"/>
      <c r="K47" s="38"/>
    </row>
    <row r="48" spans="1:11" x14ac:dyDescent="0.25">
      <c r="A48" s="46">
        <v>32</v>
      </c>
      <c r="B48" s="86" t="s">
        <v>63</v>
      </c>
      <c r="C48" s="87">
        <v>69.900000000000006</v>
      </c>
      <c r="D48" s="88" t="s">
        <v>330</v>
      </c>
      <c r="E48" s="154">
        <v>1.143</v>
      </c>
      <c r="F48" s="154">
        <v>1.143</v>
      </c>
      <c r="G48" s="89">
        <f t="shared" si="1"/>
        <v>0</v>
      </c>
      <c r="H48" s="115">
        <f t="shared" si="2"/>
        <v>0.11880005703048067</v>
      </c>
      <c r="I48" s="76">
        <f t="shared" si="0"/>
        <v>0.11880005703048067</v>
      </c>
      <c r="J48" s="20"/>
      <c r="K48" s="38"/>
    </row>
    <row r="49" spans="1:26" x14ac:dyDescent="0.25">
      <c r="A49" s="45">
        <v>33</v>
      </c>
      <c r="B49" s="58" t="s">
        <v>64</v>
      </c>
      <c r="C49" s="53">
        <v>64.8</v>
      </c>
      <c r="D49" s="68" t="s">
        <v>330</v>
      </c>
      <c r="E49" s="112">
        <v>17.771999999999998</v>
      </c>
      <c r="F49" s="112">
        <v>19.436</v>
      </c>
      <c r="G49" s="75">
        <f t="shared" si="1"/>
        <v>1.4307072000000012</v>
      </c>
      <c r="H49" s="109">
        <f t="shared" si="2"/>
        <v>0.11013224171066018</v>
      </c>
      <c r="I49" s="92">
        <f t="shared" si="0"/>
        <v>1.5408394417106615</v>
      </c>
      <c r="J49" s="20"/>
      <c r="K49" s="38"/>
    </row>
    <row r="50" spans="1:26" x14ac:dyDescent="0.25">
      <c r="A50" s="45">
        <v>34</v>
      </c>
      <c r="B50" s="58" t="s">
        <v>341</v>
      </c>
      <c r="C50" s="53">
        <v>42.7</v>
      </c>
      <c r="D50" s="68" t="s">
        <v>330</v>
      </c>
      <c r="E50" s="112">
        <v>6.3849999999999998</v>
      </c>
      <c r="F50" s="112">
        <v>6.524</v>
      </c>
      <c r="G50" s="75">
        <f>(F50-E50)*0.8598</f>
        <v>0.11951220000000021</v>
      </c>
      <c r="H50" s="109">
        <f t="shared" si="2"/>
        <v>7.2571708658104792E-2</v>
      </c>
      <c r="I50" s="92">
        <f t="shared" si="0"/>
        <v>0.19208390865810498</v>
      </c>
      <c r="J50" s="20"/>
      <c r="K50" s="38"/>
    </row>
    <row r="51" spans="1:26" x14ac:dyDescent="0.25">
      <c r="A51" s="45">
        <v>35</v>
      </c>
      <c r="B51" s="58" t="s">
        <v>66</v>
      </c>
      <c r="C51" s="53">
        <v>44.4</v>
      </c>
      <c r="D51" s="68" t="s">
        <v>330</v>
      </c>
      <c r="E51" s="112">
        <v>15.903</v>
      </c>
      <c r="F51" s="112">
        <v>16.776</v>
      </c>
      <c r="G51" s="75">
        <f>(F51-E51)*0.8598</f>
        <v>0.75060539999999942</v>
      </c>
      <c r="H51" s="109">
        <f t="shared" si="2"/>
        <v>7.5460980431378263E-2</v>
      </c>
      <c r="I51" s="92">
        <f t="shared" si="0"/>
        <v>0.8260663804313777</v>
      </c>
      <c r="J51" s="38"/>
      <c r="K51" s="20"/>
    </row>
    <row r="52" spans="1:26" x14ac:dyDescent="0.25">
      <c r="A52" s="45">
        <v>36</v>
      </c>
      <c r="B52" s="58" t="s">
        <v>67</v>
      </c>
      <c r="C52" s="53">
        <v>69</v>
      </c>
      <c r="D52" s="68" t="s">
        <v>330</v>
      </c>
      <c r="E52" s="112">
        <v>15.090999999999999</v>
      </c>
      <c r="F52" s="112">
        <v>15.54</v>
      </c>
      <c r="G52" s="75">
        <f t="shared" si="1"/>
        <v>0.38605019999999984</v>
      </c>
      <c r="H52" s="109">
        <f t="shared" si="2"/>
        <v>0.11727044256227705</v>
      </c>
      <c r="I52" s="92">
        <f t="shared" si="0"/>
        <v>0.50332064256227693</v>
      </c>
      <c r="J52" s="20"/>
      <c r="K52" s="38"/>
    </row>
    <row r="53" spans="1:26" x14ac:dyDescent="0.25">
      <c r="A53" s="45">
        <v>37</v>
      </c>
      <c r="B53" s="58" t="s">
        <v>68</v>
      </c>
      <c r="C53" s="53">
        <v>64.5</v>
      </c>
      <c r="D53" s="68" t="s">
        <v>330</v>
      </c>
      <c r="E53" s="112">
        <v>16.516999999999999</v>
      </c>
      <c r="F53" s="112">
        <v>16.745999999999999</v>
      </c>
      <c r="G53" s="75">
        <f t="shared" si="1"/>
        <v>0.19689419999999933</v>
      </c>
      <c r="H53" s="109">
        <f t="shared" si="2"/>
        <v>0.10962237022125898</v>
      </c>
      <c r="I53" s="92">
        <f t="shared" si="0"/>
        <v>0.30651657022125833</v>
      </c>
      <c r="J53" s="20"/>
      <c r="K53" s="38"/>
    </row>
    <row r="54" spans="1:26" x14ac:dyDescent="0.25">
      <c r="A54" s="45">
        <v>38</v>
      </c>
      <c r="B54" s="58" t="s">
        <v>69</v>
      </c>
      <c r="C54" s="53">
        <v>42</v>
      </c>
      <c r="D54" s="68" t="s">
        <v>330</v>
      </c>
      <c r="E54" s="112">
        <v>20.809000000000001</v>
      </c>
      <c r="F54" s="112">
        <v>21.908000000000001</v>
      </c>
      <c r="G54" s="75">
        <f t="shared" si="1"/>
        <v>0.94492020000000021</v>
      </c>
      <c r="H54" s="109">
        <f t="shared" si="2"/>
        <v>7.1382008516168632E-2</v>
      </c>
      <c r="I54" s="92">
        <f t="shared" si="0"/>
        <v>1.0163022085161688</v>
      </c>
      <c r="J54" s="20"/>
      <c r="K54" s="38"/>
    </row>
    <row r="55" spans="1:26" x14ac:dyDescent="0.25">
      <c r="A55" s="45">
        <v>39</v>
      </c>
      <c r="B55" s="58" t="s">
        <v>70</v>
      </c>
      <c r="C55" s="53">
        <v>44.4</v>
      </c>
      <c r="D55" s="68" t="s">
        <v>330</v>
      </c>
      <c r="E55" s="112">
        <v>6.4359999999999999</v>
      </c>
      <c r="F55" s="112">
        <v>6.5430000000000001</v>
      </c>
      <c r="G55" s="75">
        <f t="shared" si="1"/>
        <v>9.199860000000018E-2</v>
      </c>
      <c r="H55" s="109">
        <f t="shared" si="2"/>
        <v>7.5460980431378263E-2</v>
      </c>
      <c r="I55" s="92">
        <f t="shared" si="0"/>
        <v>0.16745958043137843</v>
      </c>
      <c r="J55" s="20"/>
      <c r="K55" s="38"/>
    </row>
    <row r="56" spans="1:26" x14ac:dyDescent="0.25">
      <c r="A56" s="45">
        <v>40</v>
      </c>
      <c r="B56" s="58" t="s">
        <v>71</v>
      </c>
      <c r="C56" s="53">
        <v>69.2</v>
      </c>
      <c r="D56" s="68" t="s">
        <v>330</v>
      </c>
      <c r="E56" s="112">
        <v>21.706</v>
      </c>
      <c r="F56" s="112">
        <v>22.936</v>
      </c>
      <c r="G56" s="75">
        <f t="shared" si="1"/>
        <v>1.0575540000000003</v>
      </c>
      <c r="H56" s="109">
        <f t="shared" si="2"/>
        <v>0.11761035688854451</v>
      </c>
      <c r="I56" s="92">
        <f t="shared" si="0"/>
        <v>1.1751643568885448</v>
      </c>
      <c r="J56" s="20"/>
      <c r="K56" s="38"/>
    </row>
    <row r="57" spans="1:26" x14ac:dyDescent="0.25">
      <c r="A57" s="45">
        <v>41</v>
      </c>
      <c r="B57" s="58" t="s">
        <v>72</v>
      </c>
      <c r="C57" s="53">
        <v>64.7</v>
      </c>
      <c r="D57" s="68" t="s">
        <v>330</v>
      </c>
      <c r="E57" s="112">
        <v>19.361999999999998</v>
      </c>
      <c r="F57" s="112">
        <v>20.760999999999999</v>
      </c>
      <c r="G57" s="75">
        <f t="shared" si="1"/>
        <v>1.2028602000000008</v>
      </c>
      <c r="H57" s="109">
        <f t="shared" si="2"/>
        <v>0.10996228454752645</v>
      </c>
      <c r="I57" s="92">
        <f t="shared" si="0"/>
        <v>1.3128224845475274</v>
      </c>
      <c r="J57" s="20"/>
      <c r="K57" s="38"/>
    </row>
    <row r="58" spans="1:26" x14ac:dyDescent="0.25">
      <c r="A58" s="45">
        <v>42</v>
      </c>
      <c r="B58" s="58" t="s">
        <v>73</v>
      </c>
      <c r="C58" s="53">
        <v>42.5</v>
      </c>
      <c r="D58" s="68" t="s">
        <v>330</v>
      </c>
      <c r="E58" s="112">
        <v>2.6720000000000002</v>
      </c>
      <c r="F58" s="112">
        <v>2.7090000000000001</v>
      </c>
      <c r="G58" s="75">
        <f t="shared" si="1"/>
        <v>3.1812599999999934E-2</v>
      </c>
      <c r="H58" s="109">
        <f t="shared" si="2"/>
        <v>7.223179433183731E-2</v>
      </c>
      <c r="I58" s="92">
        <f t="shared" si="0"/>
        <v>0.10404439433183724</v>
      </c>
      <c r="J58" s="20"/>
      <c r="K58" s="38"/>
    </row>
    <row r="59" spans="1:26" x14ac:dyDescent="0.25">
      <c r="A59" s="45">
        <v>43</v>
      </c>
      <c r="B59" s="58" t="s">
        <v>74</v>
      </c>
      <c r="C59" s="53">
        <v>44.5</v>
      </c>
      <c r="D59" s="68" t="s">
        <v>330</v>
      </c>
      <c r="E59" s="112">
        <v>15.929</v>
      </c>
      <c r="F59" s="112">
        <v>17.097999999999999</v>
      </c>
      <c r="G59" s="75">
        <f t="shared" si="1"/>
        <v>1.0051061999999988</v>
      </c>
      <c r="H59" s="109">
        <f t="shared" si="2"/>
        <v>7.5630937594512004E-2</v>
      </c>
      <c r="I59" s="92">
        <f t="shared" si="0"/>
        <v>1.080737137594511</v>
      </c>
      <c r="J59" s="20"/>
      <c r="K59" s="38"/>
    </row>
    <row r="60" spans="1:26" x14ac:dyDescent="0.25">
      <c r="A60" s="45">
        <v>44</v>
      </c>
      <c r="B60" s="58" t="s">
        <v>75</v>
      </c>
      <c r="C60" s="53">
        <v>69.599999999999994</v>
      </c>
      <c r="D60" s="68" t="s">
        <v>330</v>
      </c>
      <c r="E60" s="112">
        <v>15.393000000000001</v>
      </c>
      <c r="F60" s="112">
        <v>16.056999999999999</v>
      </c>
      <c r="G60" s="75">
        <f t="shared" si="1"/>
        <v>0.57090719999999817</v>
      </c>
      <c r="H60" s="109">
        <f t="shared" si="2"/>
        <v>0.11829018554107945</v>
      </c>
      <c r="I60" s="92">
        <f t="shared" si="0"/>
        <v>0.68919738554107757</v>
      </c>
      <c r="J60" s="20"/>
      <c r="K60" s="39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</row>
    <row r="61" spans="1:26" x14ac:dyDescent="0.25">
      <c r="A61" s="45">
        <v>45</v>
      </c>
      <c r="B61" s="58" t="s">
        <v>76</v>
      </c>
      <c r="C61" s="53">
        <v>64.8</v>
      </c>
      <c r="D61" s="68" t="s">
        <v>330</v>
      </c>
      <c r="E61" s="154">
        <v>20.513999999999999</v>
      </c>
      <c r="F61" s="154">
        <v>20.728999999999999</v>
      </c>
      <c r="G61" s="75">
        <f t="shared" si="1"/>
        <v>0.18485699999999988</v>
      </c>
      <c r="H61" s="109">
        <f t="shared" si="2"/>
        <v>0.11013224171066018</v>
      </c>
      <c r="I61" s="92">
        <f t="shared" si="0"/>
        <v>0.29498924171066004</v>
      </c>
      <c r="J61" s="38"/>
      <c r="K61" s="25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</row>
    <row r="62" spans="1:26" x14ac:dyDescent="0.25">
      <c r="A62" s="45">
        <v>46</v>
      </c>
      <c r="B62" s="58" t="s">
        <v>77</v>
      </c>
      <c r="C62" s="53">
        <v>42.6</v>
      </c>
      <c r="D62" s="68" t="s">
        <v>330</v>
      </c>
      <c r="E62" s="154">
        <v>7.7039999999999997</v>
      </c>
      <c r="F62" s="154">
        <v>7.9279999999999999</v>
      </c>
      <c r="G62" s="75">
        <f t="shared" si="1"/>
        <v>0.19259520000000016</v>
      </c>
      <c r="H62" s="109">
        <f t="shared" si="2"/>
        <v>7.2401751494971051E-2</v>
      </c>
      <c r="I62" s="92">
        <f t="shared" si="0"/>
        <v>0.26499695149497121</v>
      </c>
      <c r="J62" s="38"/>
      <c r="K62" s="25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</row>
    <row r="63" spans="1:26" x14ac:dyDescent="0.25">
      <c r="A63" s="45">
        <v>47</v>
      </c>
      <c r="B63" s="58" t="s">
        <v>78</v>
      </c>
      <c r="C63" s="53">
        <v>44.2</v>
      </c>
      <c r="D63" s="68" t="s">
        <v>330</v>
      </c>
      <c r="E63" s="154">
        <v>12.14</v>
      </c>
      <c r="F63" s="154">
        <v>12.343</v>
      </c>
      <c r="G63" s="75">
        <f t="shared" si="1"/>
        <v>0.17453939999999948</v>
      </c>
      <c r="H63" s="109">
        <f t="shared" si="2"/>
        <v>7.5121066105110809E-2</v>
      </c>
      <c r="I63" s="92">
        <f t="shared" si="0"/>
        <v>0.24966046610511028</v>
      </c>
      <c r="J63" s="38"/>
      <c r="K63" s="25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</row>
    <row r="64" spans="1:26" x14ac:dyDescent="0.25">
      <c r="A64" s="45">
        <v>48</v>
      </c>
      <c r="B64" s="58" t="s">
        <v>79</v>
      </c>
      <c r="C64" s="53">
        <v>69.2</v>
      </c>
      <c r="D64" s="68" t="s">
        <v>330</v>
      </c>
      <c r="E64" s="154">
        <v>22.015000000000001</v>
      </c>
      <c r="F64" s="154">
        <v>23.158000000000001</v>
      </c>
      <c r="G64" s="75">
        <f t="shared" si="1"/>
        <v>0.98275140000000061</v>
      </c>
      <c r="H64" s="109">
        <f t="shared" si="2"/>
        <v>0.11761035688854451</v>
      </c>
      <c r="I64" s="92">
        <f t="shared" si="0"/>
        <v>1.1003617568885451</v>
      </c>
      <c r="J64" s="38"/>
      <c r="K64" s="25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</row>
    <row r="65" spans="1:26" x14ac:dyDescent="0.25">
      <c r="A65" s="45">
        <v>49</v>
      </c>
      <c r="B65" s="58" t="s">
        <v>80</v>
      </c>
      <c r="C65" s="53">
        <v>64.3</v>
      </c>
      <c r="D65" s="68" t="s">
        <v>330</v>
      </c>
      <c r="E65" s="112">
        <v>13.644</v>
      </c>
      <c r="F65" s="112">
        <v>14.343999999999999</v>
      </c>
      <c r="G65" s="75">
        <f t="shared" si="1"/>
        <v>0.6018599999999994</v>
      </c>
      <c r="H65" s="109">
        <f t="shared" si="2"/>
        <v>0.1092824558949915</v>
      </c>
      <c r="I65" s="92">
        <f t="shared" si="0"/>
        <v>0.71114245589499092</v>
      </c>
      <c r="J65" s="20"/>
      <c r="K65" s="39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</row>
    <row r="66" spans="1:26" x14ac:dyDescent="0.25">
      <c r="A66" s="45">
        <v>50</v>
      </c>
      <c r="B66" s="58" t="s">
        <v>81</v>
      </c>
      <c r="C66" s="53">
        <v>42.5</v>
      </c>
      <c r="D66" s="68" t="s">
        <v>330</v>
      </c>
      <c r="E66" s="112">
        <v>10.331</v>
      </c>
      <c r="F66" s="112">
        <v>10.725</v>
      </c>
      <c r="G66" s="75">
        <f t="shared" si="1"/>
        <v>0.3387612000000001</v>
      </c>
      <c r="H66" s="109">
        <f t="shared" si="2"/>
        <v>7.223179433183731E-2</v>
      </c>
      <c r="I66" s="92">
        <f t="shared" si="0"/>
        <v>0.41099299433183739</v>
      </c>
      <c r="J66" s="20"/>
      <c r="K66" s="39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</row>
    <row r="67" spans="1:26" x14ac:dyDescent="0.25">
      <c r="A67" s="45">
        <v>51</v>
      </c>
      <c r="B67" s="58" t="s">
        <v>82</v>
      </c>
      <c r="C67" s="53">
        <v>43.8</v>
      </c>
      <c r="D67" s="68" t="s">
        <v>330</v>
      </c>
      <c r="E67" s="112">
        <v>6.1539999999999999</v>
      </c>
      <c r="F67" s="112">
        <v>6.1539999999999999</v>
      </c>
      <c r="G67" s="75">
        <f t="shared" si="1"/>
        <v>0</v>
      </c>
      <c r="H67" s="109">
        <f t="shared" si="2"/>
        <v>7.4441237452575859E-2</v>
      </c>
      <c r="I67" s="92">
        <f t="shared" si="0"/>
        <v>7.4441237452575859E-2</v>
      </c>
      <c r="J67" s="20"/>
      <c r="K67" s="39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</row>
    <row r="68" spans="1:26" x14ac:dyDescent="0.25">
      <c r="A68" s="45">
        <v>52</v>
      </c>
      <c r="B68" s="58" t="s">
        <v>83</v>
      </c>
      <c r="C68" s="53">
        <v>69.3</v>
      </c>
      <c r="D68" s="68" t="s">
        <v>330</v>
      </c>
      <c r="E68" s="112">
        <v>17.597000000000001</v>
      </c>
      <c r="F68" s="112">
        <v>18.564</v>
      </c>
      <c r="G68" s="75">
        <f t="shared" si="1"/>
        <v>0.83142659999999891</v>
      </c>
      <c r="H68" s="109">
        <f t="shared" si="2"/>
        <v>0.11778031405167824</v>
      </c>
      <c r="I68" s="92">
        <f t="shared" si="0"/>
        <v>0.94920691405167712</v>
      </c>
      <c r="J68" s="20"/>
      <c r="K68" s="39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</row>
    <row r="69" spans="1:26" x14ac:dyDescent="0.25">
      <c r="A69" s="45">
        <v>53</v>
      </c>
      <c r="B69" s="58" t="s">
        <v>84</v>
      </c>
      <c r="C69" s="53">
        <v>63.7</v>
      </c>
      <c r="D69" s="68" t="s">
        <v>330</v>
      </c>
      <c r="E69" s="112">
        <v>17.617000000000001</v>
      </c>
      <c r="F69" s="112">
        <v>18.532</v>
      </c>
      <c r="G69" s="75">
        <f t="shared" si="1"/>
        <v>0.78671699999999922</v>
      </c>
      <c r="H69" s="109">
        <f t="shared" si="2"/>
        <v>0.10826271291618911</v>
      </c>
      <c r="I69" s="92">
        <f t="shared" si="0"/>
        <v>0.89497971291618827</v>
      </c>
      <c r="J69" s="20"/>
      <c r="K69" s="39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</row>
    <row r="70" spans="1:26" x14ac:dyDescent="0.25">
      <c r="A70" s="45">
        <v>54</v>
      </c>
      <c r="B70" s="58" t="s">
        <v>85</v>
      </c>
      <c r="C70" s="53">
        <v>42.4</v>
      </c>
      <c r="D70" s="68" t="s">
        <v>330</v>
      </c>
      <c r="E70" s="112">
        <v>16.37</v>
      </c>
      <c r="F70" s="112">
        <v>17.547999999999998</v>
      </c>
      <c r="G70" s="75">
        <f t="shared" si="1"/>
        <v>1.0128443999999976</v>
      </c>
      <c r="H70" s="109">
        <f t="shared" si="2"/>
        <v>7.2061837168703569E-2</v>
      </c>
      <c r="I70" s="92">
        <f t="shared" si="0"/>
        <v>1.0849062371687013</v>
      </c>
      <c r="J70" s="20"/>
      <c r="K70" s="38"/>
    </row>
    <row r="71" spans="1:26" x14ac:dyDescent="0.25">
      <c r="A71" s="45">
        <v>55</v>
      </c>
      <c r="B71" s="58" t="s">
        <v>86</v>
      </c>
      <c r="C71" s="53">
        <v>44</v>
      </c>
      <c r="D71" s="68" t="s">
        <v>330</v>
      </c>
      <c r="E71" s="112">
        <v>17.372</v>
      </c>
      <c r="F71" s="112">
        <v>18.335999999999999</v>
      </c>
      <c r="G71" s="75">
        <f t="shared" si="1"/>
        <v>0.82884719999999878</v>
      </c>
      <c r="H71" s="109">
        <f t="shared" si="2"/>
        <v>7.4781151778843327E-2</v>
      </c>
      <c r="I71" s="92">
        <f t="shared" si="0"/>
        <v>0.90362835177884215</v>
      </c>
      <c r="J71" s="20"/>
      <c r="K71" s="38"/>
    </row>
    <row r="72" spans="1:26" x14ac:dyDescent="0.25">
      <c r="A72" s="45">
        <v>56</v>
      </c>
      <c r="B72" s="58" t="s">
        <v>87</v>
      </c>
      <c r="C72" s="53">
        <v>69.5</v>
      </c>
      <c r="D72" s="68" t="s">
        <v>330</v>
      </c>
      <c r="E72" s="112">
        <v>15.115</v>
      </c>
      <c r="F72" s="112">
        <v>16.096</v>
      </c>
      <c r="G72" s="75">
        <f t="shared" si="1"/>
        <v>0.84346379999999987</v>
      </c>
      <c r="H72" s="109">
        <f t="shared" si="2"/>
        <v>0.11812022837794572</v>
      </c>
      <c r="I72" s="92">
        <f t="shared" si="0"/>
        <v>0.96158402837794554</v>
      </c>
      <c r="J72" s="20"/>
      <c r="K72" s="38"/>
    </row>
    <row r="73" spans="1:26" x14ac:dyDescent="0.25">
      <c r="A73" s="45">
        <v>57</v>
      </c>
      <c r="B73" s="58" t="s">
        <v>88</v>
      </c>
      <c r="C73" s="53">
        <v>63.6</v>
      </c>
      <c r="D73" s="68" t="s">
        <v>330</v>
      </c>
      <c r="E73" s="112">
        <v>8.6310000000000002</v>
      </c>
      <c r="F73" s="112">
        <v>9.2850000000000001</v>
      </c>
      <c r="G73" s="75">
        <f t="shared" si="1"/>
        <v>0.56230919999999995</v>
      </c>
      <c r="H73" s="109">
        <f t="shared" si="2"/>
        <v>0.10809275575305537</v>
      </c>
      <c r="I73" s="92">
        <f t="shared" si="0"/>
        <v>0.67040195575305528</v>
      </c>
      <c r="J73" s="20"/>
      <c r="K73" s="38"/>
    </row>
    <row r="74" spans="1:26" x14ac:dyDescent="0.25">
      <c r="A74" s="45">
        <v>58</v>
      </c>
      <c r="B74" s="58" t="s">
        <v>89</v>
      </c>
      <c r="C74" s="53">
        <v>42.6</v>
      </c>
      <c r="D74" s="68" t="s">
        <v>330</v>
      </c>
      <c r="E74" s="112">
        <v>13.14</v>
      </c>
      <c r="F74" s="112">
        <v>13.946999999999999</v>
      </c>
      <c r="G74" s="75">
        <f t="shared" si="1"/>
        <v>0.69385859999999877</v>
      </c>
      <c r="H74" s="109">
        <f t="shared" si="2"/>
        <v>7.2401751494971051E-2</v>
      </c>
      <c r="I74" s="92">
        <f t="shared" si="0"/>
        <v>0.76626035149496985</v>
      </c>
      <c r="J74" s="20"/>
      <c r="K74" s="38"/>
    </row>
    <row r="75" spans="1:26" x14ac:dyDescent="0.25">
      <c r="A75" s="45">
        <v>59</v>
      </c>
      <c r="B75" s="58" t="s">
        <v>90</v>
      </c>
      <c r="C75" s="53">
        <v>43.9</v>
      </c>
      <c r="D75" s="68" t="s">
        <v>330</v>
      </c>
      <c r="E75" s="112">
        <v>17.286000000000001</v>
      </c>
      <c r="F75" s="112">
        <v>18.131</v>
      </c>
      <c r="G75" s="75">
        <f t="shared" si="1"/>
        <v>0.72653099999999904</v>
      </c>
      <c r="H75" s="109">
        <f t="shared" si="2"/>
        <v>7.46111946157096E-2</v>
      </c>
      <c r="I75" s="92">
        <f t="shared" si="0"/>
        <v>0.80114219461570868</v>
      </c>
      <c r="J75" s="20"/>
      <c r="K75" s="38"/>
    </row>
    <row r="76" spans="1:26" x14ac:dyDescent="0.25">
      <c r="A76" s="45">
        <v>60</v>
      </c>
      <c r="B76" s="58" t="s">
        <v>91</v>
      </c>
      <c r="C76" s="53">
        <v>68.900000000000006</v>
      </c>
      <c r="D76" s="68" t="s">
        <v>330</v>
      </c>
      <c r="E76" s="112">
        <v>2.9380000000000002</v>
      </c>
      <c r="F76" s="112">
        <v>2.9380000000000002</v>
      </c>
      <c r="G76" s="75">
        <f t="shared" si="1"/>
        <v>0</v>
      </c>
      <c r="H76" s="109">
        <f t="shared" si="2"/>
        <v>0.11710048539914332</v>
      </c>
      <c r="I76" s="92">
        <f t="shared" si="0"/>
        <v>0.11710048539914332</v>
      </c>
      <c r="J76" s="20"/>
      <c r="K76" s="38"/>
    </row>
    <row r="77" spans="1:26" x14ac:dyDescent="0.25">
      <c r="A77" s="45">
        <v>61</v>
      </c>
      <c r="B77" s="58" t="s">
        <v>92</v>
      </c>
      <c r="C77" s="53">
        <v>63.7</v>
      </c>
      <c r="D77" s="68" t="s">
        <v>330</v>
      </c>
      <c r="E77" s="112">
        <v>30.939</v>
      </c>
      <c r="F77" s="112">
        <v>32.253</v>
      </c>
      <c r="G77" s="75">
        <f t="shared" si="1"/>
        <v>1.1297772000000001</v>
      </c>
      <c r="H77" s="109">
        <f t="shared" si="2"/>
        <v>0.10826271291618911</v>
      </c>
      <c r="I77" s="92">
        <f t="shared" si="0"/>
        <v>1.2380399129161892</v>
      </c>
      <c r="J77" s="20"/>
      <c r="K77" s="38"/>
    </row>
    <row r="78" spans="1:26" x14ac:dyDescent="0.25">
      <c r="A78" s="45">
        <v>62</v>
      </c>
      <c r="B78" s="58" t="s">
        <v>93</v>
      </c>
      <c r="C78" s="53">
        <v>42.8</v>
      </c>
      <c r="D78" s="68" t="s">
        <v>330</v>
      </c>
      <c r="E78" s="112">
        <v>22.071000000000002</v>
      </c>
      <c r="F78" s="112">
        <v>23.527999999999999</v>
      </c>
      <c r="G78" s="75">
        <f t="shared" si="1"/>
        <v>1.2527285999999975</v>
      </c>
      <c r="H78" s="109">
        <f t="shared" si="2"/>
        <v>7.2741665821238505E-2</v>
      </c>
      <c r="I78" s="92">
        <f t="shared" si="0"/>
        <v>1.3254702658212361</v>
      </c>
      <c r="J78" s="20"/>
      <c r="K78" s="38"/>
    </row>
    <row r="79" spans="1:26" x14ac:dyDescent="0.25">
      <c r="A79" s="45">
        <v>63</v>
      </c>
      <c r="B79" s="58" t="s">
        <v>94</v>
      </c>
      <c r="C79" s="53">
        <v>44.3</v>
      </c>
      <c r="D79" s="68" t="s">
        <v>330</v>
      </c>
      <c r="E79" s="112">
        <v>17.297999999999998</v>
      </c>
      <c r="F79" s="112">
        <v>18.172999999999998</v>
      </c>
      <c r="G79" s="75">
        <f t="shared" si="1"/>
        <v>0.75232500000000002</v>
      </c>
      <c r="H79" s="109">
        <f t="shared" si="2"/>
        <v>7.5291023268244536E-2</v>
      </c>
      <c r="I79" s="92">
        <f t="shared" si="0"/>
        <v>0.82761602326824457</v>
      </c>
      <c r="J79" s="20"/>
      <c r="K79" s="38"/>
    </row>
    <row r="80" spans="1:26" x14ac:dyDescent="0.25">
      <c r="A80" s="45">
        <v>64</v>
      </c>
      <c r="B80" s="58" t="s">
        <v>95</v>
      </c>
      <c r="C80" s="53">
        <v>69</v>
      </c>
      <c r="D80" s="68" t="s">
        <v>330</v>
      </c>
      <c r="E80" s="112">
        <v>18.263999999999999</v>
      </c>
      <c r="F80" s="112">
        <v>19.081</v>
      </c>
      <c r="G80" s="75">
        <f t="shared" si="1"/>
        <v>0.70245660000000021</v>
      </c>
      <c r="H80" s="109">
        <f t="shared" si="2"/>
        <v>0.11727044256227705</v>
      </c>
      <c r="I80" s="92">
        <f t="shared" si="0"/>
        <v>0.81972704256227724</v>
      </c>
      <c r="J80" s="20"/>
      <c r="K80" s="38"/>
    </row>
    <row r="81" spans="1:18" x14ac:dyDescent="0.25">
      <c r="A81" s="45">
        <v>65</v>
      </c>
      <c r="B81" s="58" t="s">
        <v>97</v>
      </c>
      <c r="C81" s="53">
        <v>78</v>
      </c>
      <c r="D81" s="68" t="s">
        <v>330</v>
      </c>
      <c r="E81" s="112">
        <v>21.082999999999998</v>
      </c>
      <c r="F81" s="112">
        <v>22.016999999999999</v>
      </c>
      <c r="G81" s="75">
        <f>(F81-E81)*0.8598</f>
        <v>0.80305320000000091</v>
      </c>
      <c r="H81" s="109">
        <f t="shared" si="2"/>
        <v>0.13256658724431319</v>
      </c>
      <c r="I81" s="92">
        <f t="shared" ref="I81:I142" si="3">G81+H81</f>
        <v>0.93561978724431416</v>
      </c>
      <c r="J81" s="20"/>
      <c r="K81" s="38"/>
    </row>
    <row r="82" spans="1:18" x14ac:dyDescent="0.25">
      <c r="A82" s="45">
        <v>66</v>
      </c>
      <c r="B82" s="58" t="s">
        <v>96</v>
      </c>
      <c r="C82" s="53">
        <v>45.4</v>
      </c>
      <c r="D82" s="68" t="s">
        <v>330</v>
      </c>
      <c r="E82" s="112">
        <v>13.682</v>
      </c>
      <c r="F82" s="112">
        <v>14.423999999999999</v>
      </c>
      <c r="G82" s="75">
        <f t="shared" ref="G82:G147" si="4">(F82-E82)*0.8598</f>
        <v>0.63797159999999919</v>
      </c>
      <c r="H82" s="109">
        <f t="shared" ref="H82:H145" si="5">$G$11/$C$303*C82</f>
        <v>7.7160552062715618E-2</v>
      </c>
      <c r="I82" s="92">
        <f t="shared" si="3"/>
        <v>0.71513215206271485</v>
      </c>
      <c r="J82" s="20"/>
      <c r="K82" s="38"/>
    </row>
    <row r="83" spans="1:18" x14ac:dyDescent="0.25">
      <c r="A83" s="45">
        <v>67</v>
      </c>
      <c r="B83" s="58" t="s">
        <v>98</v>
      </c>
      <c r="C83" s="53">
        <v>73.599999999999994</v>
      </c>
      <c r="D83" s="68" t="s">
        <v>330</v>
      </c>
      <c r="E83" s="112">
        <v>17.058</v>
      </c>
      <c r="F83" s="112">
        <v>18.53</v>
      </c>
      <c r="G83" s="75">
        <f t="shared" si="4"/>
        <v>1.2656256000000012</v>
      </c>
      <c r="H83" s="109">
        <f t="shared" si="5"/>
        <v>0.12508847206642884</v>
      </c>
      <c r="I83" s="92">
        <f t="shared" si="3"/>
        <v>1.3907140720664302</v>
      </c>
      <c r="J83" s="20"/>
      <c r="K83" s="38"/>
    </row>
    <row r="84" spans="1:18" x14ac:dyDescent="0.25">
      <c r="A84" s="45">
        <v>68</v>
      </c>
      <c r="B84" s="58" t="s">
        <v>99</v>
      </c>
      <c r="C84" s="53">
        <v>50</v>
      </c>
      <c r="D84" s="68" t="s">
        <v>330</v>
      </c>
      <c r="E84" s="112">
        <v>8.859</v>
      </c>
      <c r="F84" s="112">
        <v>8.859</v>
      </c>
      <c r="G84" s="75">
        <f t="shared" si="4"/>
        <v>0</v>
      </c>
      <c r="H84" s="109">
        <f t="shared" si="5"/>
        <v>8.4978581566867425E-2</v>
      </c>
      <c r="I84" s="92">
        <f t="shared" si="3"/>
        <v>8.4978581566867425E-2</v>
      </c>
      <c r="J84" s="20"/>
      <c r="K84" s="38"/>
    </row>
    <row r="85" spans="1:18" x14ac:dyDescent="0.25">
      <c r="A85" s="45">
        <v>69</v>
      </c>
      <c r="B85" s="58" t="s">
        <v>100</v>
      </c>
      <c r="C85" s="53">
        <v>96.3</v>
      </c>
      <c r="D85" s="68" t="s">
        <v>330</v>
      </c>
      <c r="E85" s="112">
        <v>34.866999999999997</v>
      </c>
      <c r="F85" s="112">
        <v>36.762</v>
      </c>
      <c r="G85" s="75">
        <f t="shared" si="4"/>
        <v>1.6293210000000027</v>
      </c>
      <c r="H85" s="109">
        <f t="shared" si="5"/>
        <v>0.16366874809778664</v>
      </c>
      <c r="I85" s="92">
        <f t="shared" si="3"/>
        <v>1.7929897480977894</v>
      </c>
      <c r="J85" s="20"/>
      <c r="K85" s="38"/>
    </row>
    <row r="86" spans="1:18" x14ac:dyDescent="0.25">
      <c r="A86" s="45">
        <v>70</v>
      </c>
      <c r="B86" s="58" t="s">
        <v>101</v>
      </c>
      <c r="C86" s="53">
        <v>77.900000000000006</v>
      </c>
      <c r="D86" s="68" t="s">
        <v>330</v>
      </c>
      <c r="E86" s="112">
        <v>8.9930000000000003</v>
      </c>
      <c r="F86" s="112">
        <v>8.9949999999999992</v>
      </c>
      <c r="G86" s="75">
        <f t="shared" si="4"/>
        <v>1.7195999999990469E-3</v>
      </c>
      <c r="H86" s="109">
        <f t="shared" si="5"/>
        <v>0.13239663008117947</v>
      </c>
      <c r="I86" s="92">
        <f t="shared" si="3"/>
        <v>0.13411623008117851</v>
      </c>
      <c r="J86" s="20"/>
      <c r="K86" s="38"/>
    </row>
    <row r="87" spans="1:18" x14ac:dyDescent="0.25">
      <c r="A87" s="45">
        <v>71</v>
      </c>
      <c r="B87" s="58" t="s">
        <v>102</v>
      </c>
      <c r="C87" s="53">
        <v>44.7</v>
      </c>
      <c r="D87" s="68" t="s">
        <v>330</v>
      </c>
      <c r="E87" s="112">
        <v>9.7240000000000002</v>
      </c>
      <c r="F87" s="112">
        <v>9.7240000000000002</v>
      </c>
      <c r="G87" s="75">
        <f t="shared" si="4"/>
        <v>0</v>
      </c>
      <c r="H87" s="109">
        <f t="shared" si="5"/>
        <v>7.5970851920779486E-2</v>
      </c>
      <c r="I87" s="92">
        <f t="shared" si="3"/>
        <v>7.5970851920779486E-2</v>
      </c>
      <c r="J87" s="20"/>
      <c r="K87" s="38"/>
    </row>
    <row r="88" spans="1:18" x14ac:dyDescent="0.25">
      <c r="A88" s="45">
        <v>72</v>
      </c>
      <c r="B88" s="58" t="s">
        <v>103</v>
      </c>
      <c r="C88" s="53">
        <v>73.599999999999994</v>
      </c>
      <c r="D88" s="68" t="s">
        <v>330</v>
      </c>
      <c r="E88" s="112">
        <v>8.0760000000000005</v>
      </c>
      <c r="F88" s="112">
        <v>8.0760000000000005</v>
      </c>
      <c r="G88" s="75">
        <f t="shared" si="4"/>
        <v>0</v>
      </c>
      <c r="H88" s="109">
        <f t="shared" si="5"/>
        <v>0.12508847206642884</v>
      </c>
      <c r="I88" s="92">
        <f t="shared" si="3"/>
        <v>0.12508847206642884</v>
      </c>
      <c r="J88" s="20"/>
      <c r="K88" s="38"/>
    </row>
    <row r="89" spans="1:18" x14ac:dyDescent="0.25">
      <c r="A89" s="45">
        <v>73</v>
      </c>
      <c r="B89" s="58" t="s">
        <v>104</v>
      </c>
      <c r="C89" s="53">
        <v>49.4</v>
      </c>
      <c r="D89" s="68" t="s">
        <v>330</v>
      </c>
      <c r="E89" s="112">
        <v>5.8979999999999997</v>
      </c>
      <c r="F89" s="112">
        <v>5.9189999999999996</v>
      </c>
      <c r="G89" s="75">
        <f t="shared" si="4"/>
        <v>1.8055799999999921E-2</v>
      </c>
      <c r="H89" s="109">
        <f t="shared" si="5"/>
        <v>8.3958838588065007E-2</v>
      </c>
      <c r="I89" s="92">
        <f t="shared" si="3"/>
        <v>0.10201463858806492</v>
      </c>
      <c r="J89" s="20"/>
      <c r="K89" s="38"/>
    </row>
    <row r="90" spans="1:18" x14ac:dyDescent="0.25">
      <c r="A90" s="45">
        <v>74</v>
      </c>
      <c r="B90" s="58" t="s">
        <v>105</v>
      </c>
      <c r="C90" s="53">
        <v>96.1</v>
      </c>
      <c r="D90" s="68" t="s">
        <v>330</v>
      </c>
      <c r="E90" s="112">
        <v>27.550999999999998</v>
      </c>
      <c r="F90" s="112">
        <v>28.965</v>
      </c>
      <c r="G90" s="75">
        <f t="shared" si="4"/>
        <v>1.2157572000000012</v>
      </c>
      <c r="H90" s="109">
        <f t="shared" si="5"/>
        <v>0.16332883377151919</v>
      </c>
      <c r="I90" s="92">
        <f t="shared" si="3"/>
        <v>1.3790860337715203</v>
      </c>
      <c r="J90" s="20"/>
      <c r="K90" s="38"/>
    </row>
    <row r="91" spans="1:18" x14ac:dyDescent="0.25">
      <c r="A91" s="45">
        <v>75</v>
      </c>
      <c r="B91" s="58" t="s">
        <v>106</v>
      </c>
      <c r="C91" s="53">
        <v>77.3</v>
      </c>
      <c r="D91" s="68" t="s">
        <v>330</v>
      </c>
      <c r="E91" s="112">
        <v>8.9049999999999994</v>
      </c>
      <c r="F91" s="112">
        <v>10.311999999999999</v>
      </c>
      <c r="G91" s="75">
        <f t="shared" si="4"/>
        <v>1.2097386000000001</v>
      </c>
      <c r="H91" s="109">
        <f t="shared" si="5"/>
        <v>0.13137688710237702</v>
      </c>
      <c r="I91" s="92">
        <f t="shared" si="3"/>
        <v>1.3411154871023772</v>
      </c>
      <c r="J91" s="20"/>
      <c r="K91" s="38"/>
    </row>
    <row r="92" spans="1:18" x14ac:dyDescent="0.25">
      <c r="A92" s="45">
        <v>76</v>
      </c>
      <c r="B92" s="58" t="s">
        <v>107</v>
      </c>
      <c r="C92" s="53">
        <v>45.1</v>
      </c>
      <c r="D92" s="68" t="s">
        <v>330</v>
      </c>
      <c r="E92" s="112">
        <v>9.3729999999999993</v>
      </c>
      <c r="F92" s="112">
        <v>10.210000000000001</v>
      </c>
      <c r="G92" s="75">
        <f t="shared" si="4"/>
        <v>0.71965260000000131</v>
      </c>
      <c r="H92" s="109">
        <f t="shared" si="5"/>
        <v>7.6650680573314423E-2</v>
      </c>
      <c r="I92" s="92">
        <f t="shared" si="3"/>
        <v>0.79630328057331567</v>
      </c>
      <c r="J92" s="20"/>
      <c r="K92" s="38"/>
    </row>
    <row r="93" spans="1:18" x14ac:dyDescent="0.25">
      <c r="A93" s="45">
        <v>77</v>
      </c>
      <c r="B93" s="58" t="s">
        <v>108</v>
      </c>
      <c r="C93" s="53">
        <v>72.900000000000006</v>
      </c>
      <c r="D93" s="68" t="s">
        <v>330</v>
      </c>
      <c r="E93" s="112">
        <v>15.145</v>
      </c>
      <c r="F93" s="112">
        <v>15.356</v>
      </c>
      <c r="G93" s="75">
        <f t="shared" si="4"/>
        <v>0.18141780000000027</v>
      </c>
      <c r="H93" s="109">
        <f t="shared" si="5"/>
        <v>0.12389877192449271</v>
      </c>
      <c r="I93" s="92">
        <f t="shared" si="3"/>
        <v>0.30531657192449296</v>
      </c>
      <c r="J93" s="20"/>
      <c r="K93" s="38"/>
    </row>
    <row r="94" spans="1:18" x14ac:dyDescent="0.25">
      <c r="A94" s="45">
        <v>78</v>
      </c>
      <c r="B94" s="58" t="s">
        <v>109</v>
      </c>
      <c r="C94" s="53">
        <v>48.6</v>
      </c>
      <c r="D94" s="68" t="s">
        <v>330</v>
      </c>
      <c r="E94" s="154">
        <v>2.3479999999999999</v>
      </c>
      <c r="F94" s="154">
        <v>2.4049999999999998</v>
      </c>
      <c r="G94" s="75">
        <f>(F94-E94)*0.8598</f>
        <v>4.9008599999999951E-2</v>
      </c>
      <c r="H94" s="109">
        <f t="shared" si="5"/>
        <v>8.2599181282995135E-2</v>
      </c>
      <c r="I94" s="92">
        <f>G94+H94</f>
        <v>0.13160778128299508</v>
      </c>
      <c r="J94" s="25"/>
      <c r="K94" s="39"/>
      <c r="L94" s="141"/>
      <c r="M94" s="141"/>
      <c r="N94" s="141"/>
      <c r="O94" s="141"/>
      <c r="P94" s="141"/>
      <c r="Q94" s="141"/>
      <c r="R94" s="141"/>
    </row>
    <row r="95" spans="1:18" x14ac:dyDescent="0.25">
      <c r="A95" s="45">
        <v>79</v>
      </c>
      <c r="B95" s="58" t="s">
        <v>110</v>
      </c>
      <c r="C95" s="53">
        <v>96.9</v>
      </c>
      <c r="D95" s="68" t="s">
        <v>330</v>
      </c>
      <c r="E95" s="154">
        <v>23.678999999999998</v>
      </c>
      <c r="F95" s="154">
        <v>24.67</v>
      </c>
      <c r="G95" s="75">
        <f t="shared" si="4"/>
        <v>0.85206180000000276</v>
      </c>
      <c r="H95" s="109">
        <f t="shared" si="5"/>
        <v>0.16468849107658909</v>
      </c>
      <c r="I95" s="92">
        <f t="shared" si="3"/>
        <v>1.0167502910765918</v>
      </c>
      <c r="J95" s="25"/>
      <c r="K95" s="39"/>
      <c r="L95" s="141"/>
      <c r="M95" s="141"/>
      <c r="N95" s="141"/>
      <c r="O95" s="141"/>
      <c r="P95" s="141"/>
      <c r="Q95" s="141"/>
      <c r="R95" s="141"/>
    </row>
    <row r="96" spans="1:18" x14ac:dyDescent="0.25">
      <c r="A96" s="45">
        <v>80</v>
      </c>
      <c r="B96" s="58" t="s">
        <v>111</v>
      </c>
      <c r="C96" s="53">
        <v>77.8</v>
      </c>
      <c r="D96" s="68" t="s">
        <v>330</v>
      </c>
      <c r="E96" s="154">
        <v>13.862</v>
      </c>
      <c r="F96" s="154">
        <v>14.468</v>
      </c>
      <c r="G96" s="75">
        <f t="shared" si="4"/>
        <v>0.52103879999999991</v>
      </c>
      <c r="H96" s="109">
        <f t="shared" si="5"/>
        <v>0.13222667291804571</v>
      </c>
      <c r="I96" s="92">
        <f>G96+H96</f>
        <v>0.6532654729180456</v>
      </c>
      <c r="J96" s="25"/>
      <c r="K96" s="39"/>
      <c r="L96" s="141"/>
      <c r="M96" s="141"/>
      <c r="N96" s="141"/>
      <c r="O96" s="141"/>
      <c r="P96" s="141"/>
      <c r="Q96" s="141"/>
      <c r="R96" s="141"/>
    </row>
    <row r="97" spans="1:22" x14ac:dyDescent="0.25">
      <c r="A97" s="45">
        <v>81</v>
      </c>
      <c r="B97" s="58" t="s">
        <v>112</v>
      </c>
      <c r="C97" s="53">
        <v>44.9</v>
      </c>
      <c r="D97" s="68" t="s">
        <v>330</v>
      </c>
      <c r="E97" s="112">
        <v>9.1050000000000004</v>
      </c>
      <c r="F97" s="112">
        <v>9.6630000000000003</v>
      </c>
      <c r="G97" s="75">
        <f t="shared" si="4"/>
        <v>0.47976839999999987</v>
      </c>
      <c r="H97" s="109">
        <f t="shared" si="5"/>
        <v>7.6310766247046941E-2</v>
      </c>
      <c r="I97" s="92">
        <f t="shared" si="3"/>
        <v>0.55607916624704679</v>
      </c>
      <c r="J97" s="25"/>
      <c r="K97" s="39"/>
      <c r="L97" s="141"/>
      <c r="M97" s="141"/>
      <c r="N97" s="141"/>
      <c r="O97" s="141"/>
      <c r="P97" s="141"/>
      <c r="Q97" s="141"/>
      <c r="R97" s="141"/>
    </row>
    <row r="98" spans="1:22" x14ac:dyDescent="0.25">
      <c r="A98" s="45">
        <v>82</v>
      </c>
      <c r="B98" s="58" t="s">
        <v>113</v>
      </c>
      <c r="C98" s="53">
        <v>73.2</v>
      </c>
      <c r="D98" s="68" t="s">
        <v>330</v>
      </c>
      <c r="E98" s="112">
        <v>19.77</v>
      </c>
      <c r="F98" s="112">
        <v>21.254999999999999</v>
      </c>
      <c r="G98" s="75">
        <f t="shared" si="4"/>
        <v>1.2768029999999995</v>
      </c>
      <c r="H98" s="109">
        <f t="shared" si="5"/>
        <v>0.12440864341389392</v>
      </c>
      <c r="I98" s="92">
        <f t="shared" si="3"/>
        <v>1.4012116434138935</v>
      </c>
      <c r="J98" s="25"/>
      <c r="K98" s="39"/>
      <c r="L98" s="141"/>
      <c r="M98" s="141"/>
      <c r="N98" s="141"/>
      <c r="O98" s="141"/>
      <c r="P98" s="141"/>
      <c r="Q98" s="141"/>
      <c r="R98" s="141"/>
    </row>
    <row r="99" spans="1:22" x14ac:dyDescent="0.25">
      <c r="A99" s="45">
        <v>83</v>
      </c>
      <c r="B99" s="58" t="s">
        <v>114</v>
      </c>
      <c r="C99" s="53">
        <v>49.1</v>
      </c>
      <c r="D99" s="68" t="s">
        <v>330</v>
      </c>
      <c r="E99" s="154">
        <v>12.747</v>
      </c>
      <c r="F99" s="154">
        <v>13.847</v>
      </c>
      <c r="G99" s="89">
        <f t="shared" si="4"/>
        <v>0.94577999999999973</v>
      </c>
      <c r="H99" s="109">
        <f t="shared" si="5"/>
        <v>8.3448967098663812E-2</v>
      </c>
      <c r="I99" s="92">
        <f t="shared" si="3"/>
        <v>1.0292289670986636</v>
      </c>
      <c r="J99" s="25"/>
      <c r="K99" s="52"/>
      <c r="L99" s="141"/>
      <c r="M99" s="141"/>
      <c r="N99" s="141"/>
      <c r="O99" s="141"/>
      <c r="P99" s="141"/>
      <c r="Q99" s="141"/>
      <c r="R99" s="141"/>
    </row>
    <row r="100" spans="1:22" x14ac:dyDescent="0.25">
      <c r="A100" s="45">
        <v>84</v>
      </c>
      <c r="B100" s="58" t="s">
        <v>115</v>
      </c>
      <c r="C100" s="53">
        <v>97.4</v>
      </c>
      <c r="D100" s="68" t="s">
        <v>330</v>
      </c>
      <c r="E100" s="112">
        <v>18.300999999999998</v>
      </c>
      <c r="F100" s="112">
        <v>18.771999999999998</v>
      </c>
      <c r="G100" s="75">
        <f t="shared" si="4"/>
        <v>0.4049658000000001</v>
      </c>
      <c r="H100" s="109">
        <f t="shared" si="5"/>
        <v>0.16553827689225775</v>
      </c>
      <c r="I100" s="92">
        <f t="shared" si="3"/>
        <v>0.57050407689225779</v>
      </c>
      <c r="J100" s="25"/>
      <c r="K100" s="39"/>
      <c r="L100" s="141"/>
      <c r="M100" s="141"/>
      <c r="N100" s="141"/>
      <c r="O100" s="141"/>
      <c r="P100" s="141"/>
      <c r="Q100" s="141"/>
      <c r="R100" s="141"/>
    </row>
    <row r="101" spans="1:22" x14ac:dyDescent="0.25">
      <c r="A101" s="45">
        <v>85</v>
      </c>
      <c r="B101" s="59" t="s">
        <v>116</v>
      </c>
      <c r="C101" s="53">
        <v>77.5</v>
      </c>
      <c r="D101" s="68" t="s">
        <v>330</v>
      </c>
      <c r="E101" s="112">
        <v>8.5280000000000005</v>
      </c>
      <c r="F101" s="112">
        <v>8.6110000000000007</v>
      </c>
      <c r="G101" s="75">
        <f t="shared" si="4"/>
        <v>7.136340000000016E-2</v>
      </c>
      <c r="H101" s="109">
        <f t="shared" si="5"/>
        <v>0.1317168014286445</v>
      </c>
      <c r="I101" s="92">
        <f t="shared" si="3"/>
        <v>0.20308020142864466</v>
      </c>
      <c r="J101" s="25"/>
      <c r="K101" s="39"/>
      <c r="L101" s="141"/>
      <c r="M101" s="141"/>
      <c r="N101" s="141"/>
      <c r="O101" s="141"/>
      <c r="P101" s="141"/>
      <c r="Q101" s="141"/>
      <c r="R101" s="141"/>
    </row>
    <row r="102" spans="1:22" x14ac:dyDescent="0.25">
      <c r="A102" s="46">
        <v>86</v>
      </c>
      <c r="B102" s="86" t="s">
        <v>117</v>
      </c>
      <c r="C102" s="87">
        <v>45.7</v>
      </c>
      <c r="D102" s="88" t="s">
        <v>330</v>
      </c>
      <c r="E102" s="154">
        <v>15.420999999999999</v>
      </c>
      <c r="F102" s="154">
        <v>16.559000000000001</v>
      </c>
      <c r="G102" s="89">
        <f t="shared" si="4"/>
        <v>0.97845240000000144</v>
      </c>
      <c r="H102" s="115">
        <f t="shared" si="5"/>
        <v>7.7670423552116827E-2</v>
      </c>
      <c r="I102" s="76">
        <f t="shared" si="3"/>
        <v>1.0561228235521183</v>
      </c>
      <c r="J102" s="25"/>
      <c r="K102" s="39"/>
      <c r="L102" s="141"/>
      <c r="M102" s="141"/>
      <c r="N102" s="141"/>
      <c r="O102" s="141"/>
      <c r="P102" s="141"/>
      <c r="Q102" s="141"/>
      <c r="R102" s="141"/>
    </row>
    <row r="103" spans="1:22" x14ac:dyDescent="0.25">
      <c r="A103" s="45">
        <v>87</v>
      </c>
      <c r="B103" s="58" t="s">
        <v>118</v>
      </c>
      <c r="C103" s="53">
        <v>74</v>
      </c>
      <c r="D103" s="68" t="s">
        <v>330</v>
      </c>
      <c r="E103" s="112">
        <v>15.805999999999999</v>
      </c>
      <c r="F103" s="112">
        <v>16.347999999999999</v>
      </c>
      <c r="G103" s="75">
        <f t="shared" si="4"/>
        <v>0.46601159999999986</v>
      </c>
      <c r="H103" s="109">
        <f t="shared" si="5"/>
        <v>0.12576830071896378</v>
      </c>
      <c r="I103" s="92">
        <f t="shared" si="3"/>
        <v>0.59177990071896369</v>
      </c>
      <c r="J103" s="25"/>
      <c r="K103" s="39"/>
      <c r="L103" s="141"/>
      <c r="M103" s="141"/>
      <c r="N103" s="141"/>
      <c r="O103" s="141"/>
      <c r="P103" s="141"/>
      <c r="Q103" s="141"/>
      <c r="R103" s="141"/>
    </row>
    <row r="104" spans="1:22" x14ac:dyDescent="0.25">
      <c r="A104" s="45">
        <v>88</v>
      </c>
      <c r="B104" s="58" t="s">
        <v>119</v>
      </c>
      <c r="C104" s="53">
        <v>48.1</v>
      </c>
      <c r="D104" s="68" t="s">
        <v>330</v>
      </c>
      <c r="E104" s="112">
        <v>4.4379999999999997</v>
      </c>
      <c r="F104" s="112">
        <v>4.4379999999999997</v>
      </c>
      <c r="G104" s="75">
        <f t="shared" si="4"/>
        <v>0</v>
      </c>
      <c r="H104" s="109">
        <f t="shared" si="5"/>
        <v>8.1749395467326458E-2</v>
      </c>
      <c r="I104" s="92">
        <f t="shared" si="3"/>
        <v>8.1749395467326458E-2</v>
      </c>
      <c r="J104" s="25"/>
      <c r="K104" s="39"/>
      <c r="L104" s="141"/>
      <c r="M104" s="141"/>
      <c r="N104" s="141"/>
      <c r="O104" s="141"/>
      <c r="P104" s="141"/>
      <c r="Q104" s="141"/>
      <c r="R104" s="141"/>
    </row>
    <row r="105" spans="1:22" x14ac:dyDescent="0.25">
      <c r="A105" s="45">
        <v>89</v>
      </c>
      <c r="B105" s="58" t="s">
        <v>120</v>
      </c>
      <c r="C105" s="53">
        <v>96.9</v>
      </c>
      <c r="D105" s="68" t="s">
        <v>330</v>
      </c>
      <c r="E105" s="112">
        <v>21.117999999999999</v>
      </c>
      <c r="F105" s="112">
        <v>21.957999999999998</v>
      </c>
      <c r="G105" s="75">
        <f t="shared" si="4"/>
        <v>0.72223199999999987</v>
      </c>
      <c r="H105" s="109">
        <f t="shared" si="5"/>
        <v>0.16468849107658909</v>
      </c>
      <c r="I105" s="92">
        <f>G105+H105</f>
        <v>0.88692049107658899</v>
      </c>
      <c r="J105" s="25"/>
      <c r="K105" s="39"/>
      <c r="L105" s="141"/>
      <c r="M105" s="141"/>
      <c r="N105" s="141"/>
      <c r="O105" s="141"/>
      <c r="P105" s="141"/>
      <c r="Q105" s="141"/>
      <c r="R105" s="141"/>
    </row>
    <row r="106" spans="1:22" x14ac:dyDescent="0.25">
      <c r="A106" s="45">
        <v>90</v>
      </c>
      <c r="B106" s="58" t="s">
        <v>121</v>
      </c>
      <c r="C106" s="53">
        <v>76.8</v>
      </c>
      <c r="D106" s="68" t="s">
        <v>330</v>
      </c>
      <c r="E106" s="112">
        <v>12.238</v>
      </c>
      <c r="F106" s="112">
        <v>13.682</v>
      </c>
      <c r="G106" s="75">
        <f t="shared" si="4"/>
        <v>1.2415512000000006</v>
      </c>
      <c r="H106" s="109">
        <f t="shared" si="5"/>
        <v>0.13052710128670836</v>
      </c>
      <c r="I106" s="92">
        <f t="shared" si="3"/>
        <v>1.372078301286709</v>
      </c>
      <c r="J106" s="25"/>
      <c r="K106" s="39"/>
      <c r="L106" s="141"/>
      <c r="M106" s="141"/>
      <c r="N106" s="141"/>
      <c r="O106" s="141"/>
      <c r="P106" s="141"/>
      <c r="Q106" s="141"/>
      <c r="R106" s="141"/>
    </row>
    <row r="107" spans="1:22" x14ac:dyDescent="0.25">
      <c r="A107" s="45">
        <v>91</v>
      </c>
      <c r="B107" s="58" t="s">
        <v>122</v>
      </c>
      <c r="C107" s="53">
        <v>45.3</v>
      </c>
      <c r="D107" s="68" t="s">
        <v>330</v>
      </c>
      <c r="E107" s="112">
        <v>9.0180000000000007</v>
      </c>
      <c r="F107" s="112">
        <v>9.5370000000000008</v>
      </c>
      <c r="G107" s="75">
        <f t="shared" si="4"/>
        <v>0.44623620000000014</v>
      </c>
      <c r="H107" s="109">
        <f t="shared" si="5"/>
        <v>7.6990594899581877E-2</v>
      </c>
      <c r="I107" s="92">
        <f t="shared" si="3"/>
        <v>0.52322679489958202</v>
      </c>
      <c r="J107" s="25"/>
      <c r="K107" s="39"/>
      <c r="L107" s="141"/>
      <c r="M107" s="141"/>
      <c r="N107" s="141"/>
      <c r="O107" s="141"/>
      <c r="P107" s="141"/>
      <c r="Q107" s="141"/>
      <c r="R107" s="141"/>
    </row>
    <row r="108" spans="1:22" x14ac:dyDescent="0.25">
      <c r="A108" s="45">
        <v>92</v>
      </c>
      <c r="B108" s="58" t="s">
        <v>123</v>
      </c>
      <c r="C108" s="53">
        <v>73.099999999999994</v>
      </c>
      <c r="D108" s="68" t="s">
        <v>330</v>
      </c>
      <c r="E108" s="112">
        <v>19.163</v>
      </c>
      <c r="F108" s="112">
        <v>19.734999999999999</v>
      </c>
      <c r="G108" s="75">
        <f t="shared" si="4"/>
        <v>0.49180559999999929</v>
      </c>
      <c r="H108" s="109">
        <f t="shared" si="5"/>
        <v>0.12423868625076016</v>
      </c>
      <c r="I108" s="92">
        <f>G108+H108</f>
        <v>0.61604428625075947</v>
      </c>
      <c r="J108" s="25"/>
      <c r="K108" s="39"/>
      <c r="L108" s="141"/>
      <c r="M108" s="141"/>
      <c r="N108" s="141"/>
      <c r="O108" s="141"/>
      <c r="P108" s="141"/>
      <c r="Q108" s="141"/>
      <c r="R108" s="141"/>
    </row>
    <row r="109" spans="1:22" x14ac:dyDescent="0.25">
      <c r="A109" s="45">
        <v>93</v>
      </c>
      <c r="B109" s="58" t="s">
        <v>124</v>
      </c>
      <c r="C109" s="53">
        <v>49.2</v>
      </c>
      <c r="D109" s="68" t="s">
        <v>330</v>
      </c>
      <c r="E109" s="112">
        <v>7.8520000000000003</v>
      </c>
      <c r="F109" s="112">
        <v>8.0399999999999991</v>
      </c>
      <c r="G109" s="75">
        <f t="shared" si="4"/>
        <v>0.16164239999999899</v>
      </c>
      <c r="H109" s="109">
        <f t="shared" si="5"/>
        <v>8.3618924261797553E-2</v>
      </c>
      <c r="I109" s="92">
        <f t="shared" si="3"/>
        <v>0.24526132426179653</v>
      </c>
      <c r="J109" s="25"/>
      <c r="K109" s="39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</row>
    <row r="110" spans="1:22" x14ac:dyDescent="0.25">
      <c r="A110" s="45">
        <v>94</v>
      </c>
      <c r="B110" s="58" t="s">
        <v>125</v>
      </c>
      <c r="C110" s="53">
        <v>97.2</v>
      </c>
      <c r="D110" s="68" t="s">
        <v>330</v>
      </c>
      <c r="E110" s="112">
        <v>18.52</v>
      </c>
      <c r="F110" s="112">
        <v>19.963999999999999</v>
      </c>
      <c r="G110" s="75">
        <f t="shared" si="4"/>
        <v>1.2415511999999993</v>
      </c>
      <c r="H110" s="109">
        <f t="shared" si="5"/>
        <v>0.16519836256599027</v>
      </c>
      <c r="I110" s="92">
        <f t="shared" si="3"/>
        <v>1.4067495625659896</v>
      </c>
      <c r="J110" s="25"/>
      <c r="K110" s="39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</row>
    <row r="111" spans="1:22" x14ac:dyDescent="0.25">
      <c r="A111" s="45">
        <v>95</v>
      </c>
      <c r="B111" s="58" t="s">
        <v>126</v>
      </c>
      <c r="C111" s="53">
        <v>76.099999999999994</v>
      </c>
      <c r="D111" s="68" t="s">
        <v>330</v>
      </c>
      <c r="E111" s="112">
        <v>9.8740000000000006</v>
      </c>
      <c r="F111" s="112">
        <v>10.218</v>
      </c>
      <c r="G111" s="75">
        <f t="shared" si="4"/>
        <v>0.29577119999999951</v>
      </c>
      <c r="H111" s="109">
        <f t="shared" si="5"/>
        <v>0.12933740114477221</v>
      </c>
      <c r="I111" s="92">
        <f t="shared" si="3"/>
        <v>0.42510860114477173</v>
      </c>
      <c r="J111" s="25"/>
      <c r="K111" s="39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</row>
    <row r="112" spans="1:22" x14ac:dyDescent="0.25">
      <c r="A112" s="45">
        <v>96</v>
      </c>
      <c r="B112" s="58" t="s">
        <v>127</v>
      </c>
      <c r="C112" s="53">
        <v>45.1</v>
      </c>
      <c r="D112" s="68" t="s">
        <v>330</v>
      </c>
      <c r="E112" s="112">
        <v>5.4119999999999999</v>
      </c>
      <c r="F112" s="112">
        <v>5.4119999999999999</v>
      </c>
      <c r="G112" s="75">
        <f t="shared" si="4"/>
        <v>0</v>
      </c>
      <c r="H112" s="109">
        <f t="shared" si="5"/>
        <v>7.6650680573314423E-2</v>
      </c>
      <c r="I112" s="92">
        <f t="shared" si="3"/>
        <v>7.6650680573314423E-2</v>
      </c>
      <c r="J112" s="25"/>
      <c r="K112" s="39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</row>
    <row r="113" spans="1:22" x14ac:dyDescent="0.25">
      <c r="A113" s="45">
        <v>97</v>
      </c>
      <c r="B113" s="58" t="s">
        <v>128</v>
      </c>
      <c r="C113" s="53">
        <v>73.099999999999994</v>
      </c>
      <c r="D113" s="68" t="s">
        <v>330</v>
      </c>
      <c r="E113" s="112">
        <v>12.654999999999999</v>
      </c>
      <c r="F113" s="112">
        <v>13.379</v>
      </c>
      <c r="G113" s="75">
        <f t="shared" si="4"/>
        <v>0.62249520000000014</v>
      </c>
      <c r="H113" s="109">
        <f t="shared" si="5"/>
        <v>0.12423868625076016</v>
      </c>
      <c r="I113" s="92">
        <f>G113+H113</f>
        <v>0.74673388625076031</v>
      </c>
      <c r="J113" s="25"/>
      <c r="K113" s="39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</row>
    <row r="114" spans="1:22" x14ac:dyDescent="0.25">
      <c r="A114" s="45">
        <v>98</v>
      </c>
      <c r="B114" s="58" t="s">
        <v>129</v>
      </c>
      <c r="C114" s="53">
        <v>49.1</v>
      </c>
      <c r="D114" s="68" t="s">
        <v>330</v>
      </c>
      <c r="E114" s="112">
        <v>4.2009999999999996</v>
      </c>
      <c r="F114" s="112">
        <v>4.4480000000000004</v>
      </c>
      <c r="G114" s="75">
        <f t="shared" si="4"/>
        <v>0.21237060000000066</v>
      </c>
      <c r="H114" s="109">
        <f t="shared" si="5"/>
        <v>8.3448967098663812E-2</v>
      </c>
      <c r="I114" s="92">
        <f>G114+H114</f>
        <v>0.29581956709866447</v>
      </c>
      <c r="J114" s="25"/>
      <c r="K114" s="39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</row>
    <row r="115" spans="1:22" x14ac:dyDescent="0.25">
      <c r="A115" s="45">
        <v>99</v>
      </c>
      <c r="B115" s="58" t="s">
        <v>130</v>
      </c>
      <c r="C115" s="53">
        <v>97.3</v>
      </c>
      <c r="D115" s="68" t="s">
        <v>330</v>
      </c>
      <c r="E115" s="112">
        <v>9.2949999999999999</v>
      </c>
      <c r="F115" s="112">
        <v>10.064</v>
      </c>
      <c r="G115" s="75">
        <f t="shared" si="4"/>
        <v>0.66118620000000017</v>
      </c>
      <c r="H115" s="109">
        <f t="shared" si="5"/>
        <v>0.165368319729124</v>
      </c>
      <c r="I115" s="92">
        <f t="shared" si="3"/>
        <v>0.82655451972912419</v>
      </c>
      <c r="J115" s="25"/>
      <c r="K115" s="39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</row>
    <row r="116" spans="1:22" x14ac:dyDescent="0.25">
      <c r="A116" s="45">
        <v>100</v>
      </c>
      <c r="B116" s="58" t="s">
        <v>131</v>
      </c>
      <c r="C116" s="53">
        <v>76.3</v>
      </c>
      <c r="D116" s="68" t="s">
        <v>330</v>
      </c>
      <c r="E116" s="112">
        <v>11.952</v>
      </c>
      <c r="F116" s="112">
        <v>13.228999999999999</v>
      </c>
      <c r="G116" s="75">
        <f>(F116-E116)*0.8598</f>
        <v>1.0979645999999994</v>
      </c>
      <c r="H116" s="109">
        <f t="shared" si="5"/>
        <v>0.12967731547103969</v>
      </c>
      <c r="I116" s="92">
        <f t="shared" si="3"/>
        <v>1.2276419154710392</v>
      </c>
      <c r="J116" s="25"/>
      <c r="K116" s="39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</row>
    <row r="117" spans="1:22" x14ac:dyDescent="0.25">
      <c r="A117" s="45">
        <v>101</v>
      </c>
      <c r="B117" s="58" t="s">
        <v>132</v>
      </c>
      <c r="C117" s="53">
        <v>44.6</v>
      </c>
      <c r="D117" s="68" t="s">
        <v>330</v>
      </c>
      <c r="E117" s="112">
        <v>12.994999999999999</v>
      </c>
      <c r="F117" s="112">
        <v>13.744</v>
      </c>
      <c r="G117" s="75">
        <f t="shared" si="4"/>
        <v>0.64399020000000051</v>
      </c>
      <c r="H117" s="109">
        <f t="shared" si="5"/>
        <v>7.5800894757645745E-2</v>
      </c>
      <c r="I117" s="92">
        <f>G117+H117</f>
        <v>0.71979109475764624</v>
      </c>
      <c r="J117" s="39"/>
      <c r="K117" s="25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</row>
    <row r="118" spans="1:22" x14ac:dyDescent="0.25">
      <c r="A118" s="45">
        <v>102</v>
      </c>
      <c r="B118" s="58" t="s">
        <v>133</v>
      </c>
      <c r="C118" s="53">
        <v>73.099999999999994</v>
      </c>
      <c r="D118" s="68" t="s">
        <v>330</v>
      </c>
      <c r="E118" s="112">
        <v>16.143000000000001</v>
      </c>
      <c r="F118" s="112">
        <v>17.260999999999999</v>
      </c>
      <c r="G118" s="75">
        <f t="shared" si="4"/>
        <v>0.96125639999999879</v>
      </c>
      <c r="H118" s="109">
        <f t="shared" si="5"/>
        <v>0.12423868625076016</v>
      </c>
      <c r="I118" s="92">
        <f>G118+H118</f>
        <v>1.0854950862507589</v>
      </c>
      <c r="J118" s="25"/>
      <c r="K118" s="39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</row>
    <row r="119" spans="1:22" x14ac:dyDescent="0.25">
      <c r="A119" s="45">
        <v>103</v>
      </c>
      <c r="B119" s="58" t="s">
        <v>134</v>
      </c>
      <c r="C119" s="53">
        <v>49.5</v>
      </c>
      <c r="D119" s="68" t="s">
        <v>330</v>
      </c>
      <c r="E119" s="112">
        <v>4.9550000000000001</v>
      </c>
      <c r="F119" s="112">
        <v>4.9550000000000001</v>
      </c>
      <c r="G119" s="75">
        <f t="shared" si="4"/>
        <v>0</v>
      </c>
      <c r="H119" s="109">
        <f t="shared" si="5"/>
        <v>8.4128795751198748E-2</v>
      </c>
      <c r="I119" s="92">
        <f>G119+H119</f>
        <v>8.4128795751198748E-2</v>
      </c>
      <c r="J119" s="25"/>
      <c r="K119" s="39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</row>
    <row r="120" spans="1:22" x14ac:dyDescent="0.25">
      <c r="A120" s="45">
        <v>104</v>
      </c>
      <c r="B120" s="58" t="s">
        <v>135</v>
      </c>
      <c r="C120" s="53">
        <v>97.7</v>
      </c>
      <c r="D120" s="68" t="s">
        <v>330</v>
      </c>
      <c r="E120" s="112">
        <v>9.9499999999999993</v>
      </c>
      <c r="F120" s="112">
        <v>10.191000000000001</v>
      </c>
      <c r="G120" s="75">
        <f t="shared" si="4"/>
        <v>0.20721180000000122</v>
      </c>
      <c r="H120" s="109">
        <f t="shared" si="5"/>
        <v>0.16604814838165896</v>
      </c>
      <c r="I120" s="92">
        <f t="shared" si="3"/>
        <v>0.37325994838166021</v>
      </c>
      <c r="J120" s="25"/>
      <c r="K120" s="39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</row>
    <row r="121" spans="1:22" x14ac:dyDescent="0.25">
      <c r="A121" s="45">
        <v>105</v>
      </c>
      <c r="B121" s="58" t="s">
        <v>136</v>
      </c>
      <c r="C121" s="53">
        <v>76.400000000000006</v>
      </c>
      <c r="D121" s="68" t="s">
        <v>330</v>
      </c>
      <c r="E121" s="112">
        <v>12.653</v>
      </c>
      <c r="F121" s="112">
        <v>13.728</v>
      </c>
      <c r="G121" s="89">
        <f t="shared" si="4"/>
        <v>0.92428499999999936</v>
      </c>
      <c r="H121" s="109">
        <f t="shared" si="5"/>
        <v>0.12984727263417342</v>
      </c>
      <c r="I121" s="92">
        <f>G121+H121</f>
        <v>1.0541322726341729</v>
      </c>
      <c r="J121" s="25"/>
      <c r="K121" s="39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</row>
    <row r="122" spans="1:22" x14ac:dyDescent="0.25">
      <c r="A122" s="46">
        <v>106</v>
      </c>
      <c r="B122" s="86" t="s">
        <v>137</v>
      </c>
      <c r="C122" s="87">
        <v>44.7</v>
      </c>
      <c r="D122" s="88" t="s">
        <v>330</v>
      </c>
      <c r="E122" s="154">
        <v>3.093</v>
      </c>
      <c r="F122" s="154">
        <v>3.093</v>
      </c>
      <c r="G122" s="89">
        <f t="shared" si="4"/>
        <v>0</v>
      </c>
      <c r="H122" s="115">
        <f>$G$11/$C$303*C122</f>
        <v>7.5970851920779486E-2</v>
      </c>
      <c r="I122" s="76">
        <f t="shared" si="3"/>
        <v>7.5970851920779486E-2</v>
      </c>
      <c r="J122" s="25"/>
      <c r="K122" s="39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</row>
    <row r="123" spans="1:22" x14ac:dyDescent="0.25">
      <c r="A123" s="45">
        <v>107</v>
      </c>
      <c r="B123" s="58" t="s">
        <v>138</v>
      </c>
      <c r="C123" s="53">
        <v>72.8</v>
      </c>
      <c r="D123" s="68" t="s">
        <v>330</v>
      </c>
      <c r="E123" s="112">
        <v>10.839</v>
      </c>
      <c r="F123" s="112">
        <v>11.396000000000001</v>
      </c>
      <c r="G123" s="75">
        <f t="shared" si="4"/>
        <v>0.47890860000000035</v>
      </c>
      <c r="H123" s="109">
        <f t="shared" si="5"/>
        <v>0.12372881476135897</v>
      </c>
      <c r="I123" s="92">
        <f t="shared" si="3"/>
        <v>0.60263741476135935</v>
      </c>
      <c r="J123" s="25"/>
      <c r="K123" s="39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</row>
    <row r="124" spans="1:22" x14ac:dyDescent="0.25">
      <c r="A124" s="45">
        <v>108</v>
      </c>
      <c r="B124" s="58" t="s">
        <v>139</v>
      </c>
      <c r="C124" s="53">
        <v>49.4</v>
      </c>
      <c r="D124" s="68" t="s">
        <v>330</v>
      </c>
      <c r="E124" s="112">
        <v>2.823</v>
      </c>
      <c r="F124" s="112">
        <v>2.823</v>
      </c>
      <c r="G124" s="75">
        <f t="shared" si="4"/>
        <v>0</v>
      </c>
      <c r="H124" s="109">
        <f t="shared" si="5"/>
        <v>8.3958838588065007E-2</v>
      </c>
      <c r="I124" s="92">
        <f>G124+H124</f>
        <v>8.3958838588065007E-2</v>
      </c>
      <c r="J124" s="25"/>
      <c r="K124" s="39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</row>
    <row r="125" spans="1:22" x14ac:dyDescent="0.25">
      <c r="A125" s="45">
        <v>109</v>
      </c>
      <c r="B125" s="58" t="s">
        <v>140</v>
      </c>
      <c r="C125" s="53">
        <v>97.4</v>
      </c>
      <c r="D125" s="68" t="s">
        <v>330</v>
      </c>
      <c r="E125" s="112">
        <v>18.245000000000001</v>
      </c>
      <c r="F125" s="112">
        <v>19.498999999999999</v>
      </c>
      <c r="G125" s="75">
        <f t="shared" si="4"/>
        <v>1.0781891999999982</v>
      </c>
      <c r="H125" s="109">
        <f t="shared" si="5"/>
        <v>0.16553827689225775</v>
      </c>
      <c r="I125" s="92">
        <f t="shared" si="3"/>
        <v>1.2437274768922559</v>
      </c>
      <c r="J125" s="25"/>
      <c r="K125" s="39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</row>
    <row r="126" spans="1:22" x14ac:dyDescent="0.25">
      <c r="A126" s="45">
        <v>110</v>
      </c>
      <c r="B126" s="58" t="s">
        <v>141</v>
      </c>
      <c r="C126" s="53">
        <v>77.400000000000006</v>
      </c>
      <c r="D126" s="68" t="s">
        <v>330</v>
      </c>
      <c r="E126" s="154">
        <v>11.055999999999999</v>
      </c>
      <c r="F126" s="154">
        <v>11.851000000000001</v>
      </c>
      <c r="G126" s="75">
        <f t="shared" si="4"/>
        <v>0.68354100000000151</v>
      </c>
      <c r="H126" s="109">
        <f t="shared" si="5"/>
        <v>0.13154684426551078</v>
      </c>
      <c r="I126" s="92">
        <f>G126+H126</f>
        <v>0.81508784426551228</v>
      </c>
      <c r="J126" s="25"/>
      <c r="K126" s="39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</row>
    <row r="127" spans="1:22" x14ac:dyDescent="0.25">
      <c r="A127" s="45">
        <v>111</v>
      </c>
      <c r="B127" s="58" t="s">
        <v>142</v>
      </c>
      <c r="C127" s="53">
        <v>44.6</v>
      </c>
      <c r="D127" s="68" t="s">
        <v>330</v>
      </c>
      <c r="E127" s="112">
        <v>3.673</v>
      </c>
      <c r="F127" s="112">
        <v>3.673</v>
      </c>
      <c r="G127" s="75">
        <f t="shared" si="4"/>
        <v>0</v>
      </c>
      <c r="H127" s="109">
        <f t="shared" si="5"/>
        <v>7.5800894757645745E-2</v>
      </c>
      <c r="I127" s="92">
        <f t="shared" si="3"/>
        <v>7.5800894757645745E-2</v>
      </c>
      <c r="J127" s="25"/>
      <c r="K127" s="39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</row>
    <row r="128" spans="1:22" x14ac:dyDescent="0.25">
      <c r="A128" s="45">
        <v>112</v>
      </c>
      <c r="B128" s="58" t="s">
        <v>143</v>
      </c>
      <c r="C128" s="53">
        <v>72.8</v>
      </c>
      <c r="D128" s="68" t="s">
        <v>330</v>
      </c>
      <c r="E128" s="112">
        <v>24.859000000000002</v>
      </c>
      <c r="F128" s="112">
        <v>25.716999999999999</v>
      </c>
      <c r="G128" s="75">
        <f t="shared" si="4"/>
        <v>0.73770839999999738</v>
      </c>
      <c r="H128" s="109">
        <f t="shared" si="5"/>
        <v>0.12372881476135897</v>
      </c>
      <c r="I128" s="92">
        <f t="shared" si="3"/>
        <v>0.86143721476135637</v>
      </c>
      <c r="J128" s="25"/>
      <c r="K128" s="39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</row>
    <row r="129" spans="1:22" x14ac:dyDescent="0.25">
      <c r="A129" s="46">
        <v>113</v>
      </c>
      <c r="B129" s="86" t="s">
        <v>144</v>
      </c>
      <c r="C129" s="87">
        <v>48.9</v>
      </c>
      <c r="D129" s="88" t="s">
        <v>330</v>
      </c>
      <c r="E129" s="154">
        <v>9.2289999999999992</v>
      </c>
      <c r="F129" s="154">
        <v>9.8439999999999994</v>
      </c>
      <c r="G129" s="89">
        <f t="shared" si="4"/>
        <v>0.52877700000000016</v>
      </c>
      <c r="H129" s="115">
        <f t="shared" si="5"/>
        <v>8.3109052772396344E-2</v>
      </c>
      <c r="I129" s="76">
        <f t="shared" si="3"/>
        <v>0.61188605277239649</v>
      </c>
      <c r="J129" s="25"/>
      <c r="K129" s="39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</row>
    <row r="130" spans="1:22" x14ac:dyDescent="0.25">
      <c r="A130" s="45">
        <v>114</v>
      </c>
      <c r="B130" s="58" t="s">
        <v>145</v>
      </c>
      <c r="C130" s="53">
        <v>96.9</v>
      </c>
      <c r="D130" s="68" t="s">
        <v>330</v>
      </c>
      <c r="E130" s="112">
        <v>23.06</v>
      </c>
      <c r="F130" s="112">
        <v>25.007999999999999</v>
      </c>
      <c r="G130" s="75">
        <f t="shared" si="4"/>
        <v>1.6748904000000004</v>
      </c>
      <c r="H130" s="109">
        <f t="shared" si="5"/>
        <v>0.16468849107658909</v>
      </c>
      <c r="I130" s="92">
        <f t="shared" si="3"/>
        <v>1.8395788910765896</v>
      </c>
      <c r="J130" s="25"/>
      <c r="K130" s="39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</row>
    <row r="131" spans="1:22" x14ac:dyDescent="0.25">
      <c r="A131" s="45">
        <v>115</v>
      </c>
      <c r="B131" s="58" t="s">
        <v>146</v>
      </c>
      <c r="C131" s="53">
        <v>77.099999999999994</v>
      </c>
      <c r="D131" s="68" t="s">
        <v>330</v>
      </c>
      <c r="E131" s="112">
        <v>11.489000000000001</v>
      </c>
      <c r="F131" s="112">
        <v>11.489000000000001</v>
      </c>
      <c r="G131" s="75">
        <f t="shared" si="4"/>
        <v>0</v>
      </c>
      <c r="H131" s="109">
        <f t="shared" si="5"/>
        <v>0.13103697277610957</v>
      </c>
      <c r="I131" s="92">
        <f t="shared" si="3"/>
        <v>0.13103697277610957</v>
      </c>
      <c r="J131" s="25"/>
      <c r="K131" s="38"/>
    </row>
    <row r="132" spans="1:22" x14ac:dyDescent="0.25">
      <c r="A132" s="45">
        <v>116</v>
      </c>
      <c r="B132" s="58" t="s">
        <v>147</v>
      </c>
      <c r="C132" s="53">
        <v>45.3</v>
      </c>
      <c r="D132" s="68" t="s">
        <v>330</v>
      </c>
      <c r="E132" s="112">
        <v>10.430999999999999</v>
      </c>
      <c r="F132" s="112">
        <v>11.006</v>
      </c>
      <c r="G132" s="75">
        <f t="shared" si="4"/>
        <v>0.49438500000000091</v>
      </c>
      <c r="H132" s="109">
        <f t="shared" si="5"/>
        <v>7.6990594899581877E-2</v>
      </c>
      <c r="I132" s="92">
        <f>G132+H132</f>
        <v>0.57137559489958278</v>
      </c>
      <c r="J132" s="25"/>
      <c r="K132" s="38"/>
    </row>
    <row r="133" spans="1:22" x14ac:dyDescent="0.25">
      <c r="A133" s="45">
        <v>117</v>
      </c>
      <c r="B133" s="58" t="s">
        <v>148</v>
      </c>
      <c r="C133" s="53">
        <v>74.099999999999994</v>
      </c>
      <c r="D133" s="68" t="s">
        <v>330</v>
      </c>
      <c r="E133" s="112">
        <v>11.988</v>
      </c>
      <c r="F133" s="112">
        <v>12.707000000000001</v>
      </c>
      <c r="G133" s="75">
        <f t="shared" si="4"/>
        <v>0.61819620000000108</v>
      </c>
      <c r="H133" s="109">
        <f t="shared" si="5"/>
        <v>0.1259382578820975</v>
      </c>
      <c r="I133" s="92">
        <f t="shared" si="3"/>
        <v>0.74413445788209853</v>
      </c>
      <c r="J133" s="25"/>
      <c r="K133" s="38"/>
    </row>
    <row r="134" spans="1:22" x14ac:dyDescent="0.25">
      <c r="A134" s="45">
        <v>118</v>
      </c>
      <c r="B134" s="58" t="s">
        <v>149</v>
      </c>
      <c r="C134" s="53">
        <v>48.8</v>
      </c>
      <c r="D134" s="68" t="s">
        <v>330</v>
      </c>
      <c r="E134" s="112">
        <v>2.3980000000000001</v>
      </c>
      <c r="F134" s="154">
        <v>2.4569999999999999</v>
      </c>
      <c r="G134" s="75">
        <f t="shared" si="4"/>
        <v>5.0728199999999758E-2</v>
      </c>
      <c r="H134" s="109">
        <f t="shared" si="5"/>
        <v>8.2939095609262603E-2</v>
      </c>
      <c r="I134" s="92">
        <f>G134+H134</f>
        <v>0.13366729560926235</v>
      </c>
      <c r="J134" s="25"/>
      <c r="K134" s="38"/>
    </row>
    <row r="135" spans="1:22" x14ac:dyDescent="0.25">
      <c r="A135" s="45">
        <v>119</v>
      </c>
      <c r="B135" s="58" t="s">
        <v>150</v>
      </c>
      <c r="C135" s="53">
        <v>98.1</v>
      </c>
      <c r="D135" s="68" t="s">
        <v>330</v>
      </c>
      <c r="E135" s="112">
        <v>15.406000000000001</v>
      </c>
      <c r="F135" s="154">
        <v>15.791</v>
      </c>
      <c r="G135" s="75">
        <f t="shared" si="4"/>
        <v>0.33102299999999985</v>
      </c>
      <c r="H135" s="109">
        <f t="shared" si="5"/>
        <v>0.16672797703419387</v>
      </c>
      <c r="I135" s="92">
        <f>G135+H135</f>
        <v>0.49775097703419369</v>
      </c>
      <c r="J135" s="25"/>
      <c r="K135" s="38"/>
    </row>
    <row r="136" spans="1:22" x14ac:dyDescent="0.25">
      <c r="A136" s="45">
        <v>120</v>
      </c>
      <c r="B136" s="58" t="s">
        <v>151</v>
      </c>
      <c r="C136" s="53">
        <v>76.8</v>
      </c>
      <c r="D136" s="68" t="s">
        <v>330</v>
      </c>
      <c r="E136" s="112">
        <v>15.250999999999999</v>
      </c>
      <c r="F136" s="112">
        <v>16.43</v>
      </c>
      <c r="G136" s="75">
        <f t="shared" si="4"/>
        <v>1.0137042000000003</v>
      </c>
      <c r="H136" s="109">
        <f t="shared" si="5"/>
        <v>0.13052710128670836</v>
      </c>
      <c r="I136" s="92">
        <f t="shared" si="3"/>
        <v>1.1442313012867087</v>
      </c>
      <c r="J136" s="25"/>
      <c r="K136" s="38"/>
    </row>
    <row r="137" spans="1:22" x14ac:dyDescent="0.25">
      <c r="A137" s="45">
        <v>121</v>
      </c>
      <c r="B137" s="58" t="s">
        <v>152</v>
      </c>
      <c r="C137" s="53">
        <v>44.9</v>
      </c>
      <c r="D137" s="68" t="s">
        <v>330</v>
      </c>
      <c r="E137" s="112">
        <v>6.07</v>
      </c>
      <c r="F137" s="112">
        <v>6.5529999999999999</v>
      </c>
      <c r="G137" s="75">
        <f t="shared" si="4"/>
        <v>0.41528339999999969</v>
      </c>
      <c r="H137" s="109">
        <f t="shared" si="5"/>
        <v>7.6310766247046941E-2</v>
      </c>
      <c r="I137" s="92">
        <f>G137+H137</f>
        <v>0.49159416624704666</v>
      </c>
      <c r="J137" s="25"/>
      <c r="K137" s="38"/>
    </row>
    <row r="138" spans="1:22" x14ac:dyDescent="0.25">
      <c r="A138" s="45">
        <v>122</v>
      </c>
      <c r="B138" s="58" t="s">
        <v>153</v>
      </c>
      <c r="C138" s="53">
        <v>73.400000000000006</v>
      </c>
      <c r="D138" s="68" t="s">
        <v>330</v>
      </c>
      <c r="E138" s="112">
        <v>12.48</v>
      </c>
      <c r="F138" s="112">
        <v>13.265000000000001</v>
      </c>
      <c r="G138" s="75">
        <f t="shared" si="4"/>
        <v>0.67494300000000018</v>
      </c>
      <c r="H138" s="109">
        <f t="shared" si="5"/>
        <v>0.12474855774016139</v>
      </c>
      <c r="I138" s="92">
        <f t="shared" si="3"/>
        <v>0.79969155774016154</v>
      </c>
      <c r="J138" s="25"/>
      <c r="K138" s="38"/>
    </row>
    <row r="139" spans="1:22" x14ac:dyDescent="0.25">
      <c r="A139" s="45">
        <v>123</v>
      </c>
      <c r="B139" s="58" t="s">
        <v>154</v>
      </c>
      <c r="C139" s="53">
        <v>48.7</v>
      </c>
      <c r="D139" s="68" t="s">
        <v>330</v>
      </c>
      <c r="E139" s="112">
        <v>10.073</v>
      </c>
      <c r="F139" s="112">
        <v>10.734999999999999</v>
      </c>
      <c r="G139" s="75">
        <f t="shared" si="4"/>
        <v>0.56918759999999913</v>
      </c>
      <c r="H139" s="109">
        <f t="shared" si="5"/>
        <v>8.2769138446128876E-2</v>
      </c>
      <c r="I139" s="92">
        <f t="shared" si="3"/>
        <v>0.651956738446128</v>
      </c>
      <c r="J139" s="25"/>
      <c r="K139" s="38"/>
    </row>
    <row r="140" spans="1:22" x14ac:dyDescent="0.25">
      <c r="A140" s="45">
        <v>124</v>
      </c>
      <c r="B140" s="58" t="s">
        <v>155</v>
      </c>
      <c r="C140" s="53">
        <v>98</v>
      </c>
      <c r="D140" s="68" t="s">
        <v>330</v>
      </c>
      <c r="E140" s="112">
        <v>10.06</v>
      </c>
      <c r="F140" s="112">
        <v>10.58</v>
      </c>
      <c r="G140" s="75">
        <f t="shared" si="4"/>
        <v>0.44709599999999966</v>
      </c>
      <c r="H140" s="109">
        <f t="shared" si="5"/>
        <v>0.16655801987106014</v>
      </c>
      <c r="I140" s="92">
        <f>G140+H140</f>
        <v>0.61365401987105983</v>
      </c>
      <c r="J140" s="25"/>
      <c r="K140" s="38"/>
    </row>
    <row r="141" spans="1:22" x14ac:dyDescent="0.25">
      <c r="A141" s="45">
        <v>125</v>
      </c>
      <c r="B141" s="58" t="s">
        <v>156</v>
      </c>
      <c r="C141" s="53">
        <v>76.599999999999994</v>
      </c>
      <c r="D141" s="68" t="s">
        <v>330</v>
      </c>
      <c r="E141" s="112">
        <v>15.465999999999999</v>
      </c>
      <c r="F141" s="112">
        <v>15.839</v>
      </c>
      <c r="G141" s="75">
        <f t="shared" si="4"/>
        <v>0.32070540000000097</v>
      </c>
      <c r="H141" s="109">
        <f t="shared" si="5"/>
        <v>0.13018718696044088</v>
      </c>
      <c r="I141" s="92">
        <f>G141+H141</f>
        <v>0.45089258696044188</v>
      </c>
      <c r="J141" s="25"/>
      <c r="K141" s="38"/>
    </row>
    <row r="142" spans="1:22" x14ac:dyDescent="0.25">
      <c r="A142" s="45">
        <v>126</v>
      </c>
      <c r="B142" s="58" t="s">
        <v>157</v>
      </c>
      <c r="C142" s="53">
        <v>44.8</v>
      </c>
      <c r="D142" s="68" t="s">
        <v>330</v>
      </c>
      <c r="E142" s="112">
        <v>5.2279999999999998</v>
      </c>
      <c r="F142" s="112">
        <v>5.3380000000000001</v>
      </c>
      <c r="G142" s="75">
        <f t="shared" si="4"/>
        <v>9.4578000000000273E-2</v>
      </c>
      <c r="H142" s="109">
        <f t="shared" si="5"/>
        <v>7.6140809083913213E-2</v>
      </c>
      <c r="I142" s="92">
        <f t="shared" si="3"/>
        <v>0.17071880908391349</v>
      </c>
      <c r="J142" s="25"/>
      <c r="K142" s="38"/>
    </row>
    <row r="143" spans="1:22" x14ac:dyDescent="0.25">
      <c r="A143" s="45">
        <v>127</v>
      </c>
      <c r="B143" s="58" t="s">
        <v>158</v>
      </c>
      <c r="C143" s="53">
        <v>73.400000000000006</v>
      </c>
      <c r="D143" s="68" t="s">
        <v>331</v>
      </c>
      <c r="E143" s="144">
        <v>17665</v>
      </c>
      <c r="F143" s="144">
        <v>19107</v>
      </c>
      <c r="G143" s="75">
        <f>(F143-E143)* 0.00086</f>
        <v>1.2401199999999999</v>
      </c>
      <c r="H143" s="109">
        <f t="shared" si="5"/>
        <v>0.12474855774016139</v>
      </c>
      <c r="I143" s="92">
        <f>G143+H143</f>
        <v>1.3648685577401614</v>
      </c>
      <c r="J143" s="25"/>
      <c r="K143" s="38"/>
    </row>
    <row r="144" spans="1:22" x14ac:dyDescent="0.25">
      <c r="A144" s="45">
        <v>128</v>
      </c>
      <c r="B144" s="58" t="s">
        <v>159</v>
      </c>
      <c r="C144" s="53">
        <v>49.2</v>
      </c>
      <c r="D144" s="68" t="s">
        <v>330</v>
      </c>
      <c r="E144" s="112">
        <v>12.342000000000001</v>
      </c>
      <c r="F144" s="112">
        <v>12.69</v>
      </c>
      <c r="G144" s="75">
        <f t="shared" si="4"/>
        <v>0.2992103999999991</v>
      </c>
      <c r="H144" s="109">
        <f t="shared" si="5"/>
        <v>8.3618924261797553E-2</v>
      </c>
      <c r="I144" s="92">
        <f>G144+H144</f>
        <v>0.38282932426179667</v>
      </c>
      <c r="J144" s="25"/>
      <c r="K144" s="38"/>
    </row>
    <row r="145" spans="1:11" x14ac:dyDescent="0.25">
      <c r="A145" s="45">
        <v>129</v>
      </c>
      <c r="B145" s="58" t="s">
        <v>160</v>
      </c>
      <c r="C145" s="53">
        <v>97.8</v>
      </c>
      <c r="D145" s="68" t="s">
        <v>331</v>
      </c>
      <c r="E145" s="144">
        <v>10909</v>
      </c>
      <c r="F145" s="144">
        <v>10909</v>
      </c>
      <c r="G145" s="75">
        <f>(F145-E145)* 0.00086</f>
        <v>0</v>
      </c>
      <c r="H145" s="109">
        <f t="shared" si="5"/>
        <v>0.16621810554479269</v>
      </c>
      <c r="I145" s="92">
        <f t="shared" ref="I145:I208" si="6">G145+H145</f>
        <v>0.16621810554479269</v>
      </c>
      <c r="J145" s="25"/>
      <c r="K145" s="38"/>
    </row>
    <row r="146" spans="1:11" x14ac:dyDescent="0.25">
      <c r="A146" s="45">
        <v>130</v>
      </c>
      <c r="B146" s="58" t="s">
        <v>161</v>
      </c>
      <c r="C146" s="53">
        <v>76.3</v>
      </c>
      <c r="D146" s="68" t="s">
        <v>330</v>
      </c>
      <c r="E146" s="112">
        <v>11.87</v>
      </c>
      <c r="F146" s="112">
        <v>11.87</v>
      </c>
      <c r="G146" s="75">
        <f t="shared" si="4"/>
        <v>0</v>
      </c>
      <c r="H146" s="109">
        <f t="shared" ref="H146:H209" si="7">$G$11/$C$303*C146</f>
        <v>0.12967731547103969</v>
      </c>
      <c r="I146" s="92">
        <f t="shared" si="6"/>
        <v>0.12967731547103969</v>
      </c>
      <c r="J146" s="25"/>
      <c r="K146" s="38"/>
    </row>
    <row r="147" spans="1:11" x14ac:dyDescent="0.25">
      <c r="A147" s="45">
        <v>131</v>
      </c>
      <c r="B147" s="58" t="s">
        <v>162</v>
      </c>
      <c r="C147" s="53">
        <v>44.2</v>
      </c>
      <c r="D147" s="68" t="s">
        <v>330</v>
      </c>
      <c r="E147" s="112">
        <v>8.327</v>
      </c>
      <c r="F147" s="112">
        <v>8.7690000000000001</v>
      </c>
      <c r="G147" s="75">
        <f t="shared" si="4"/>
        <v>0.38003160000000014</v>
      </c>
      <c r="H147" s="109">
        <f t="shared" si="7"/>
        <v>7.5121066105110809E-2</v>
      </c>
      <c r="I147" s="92">
        <f t="shared" si="6"/>
        <v>0.45515266610511096</v>
      </c>
      <c r="J147" s="25"/>
      <c r="K147" s="38"/>
    </row>
    <row r="148" spans="1:11" x14ac:dyDescent="0.25">
      <c r="A148" s="45">
        <v>132</v>
      </c>
      <c r="B148" s="58" t="s">
        <v>163</v>
      </c>
      <c r="C148" s="53">
        <v>73.3</v>
      </c>
      <c r="D148" s="68" t="s">
        <v>330</v>
      </c>
      <c r="E148" s="112">
        <v>8.8859999999999992</v>
      </c>
      <c r="F148" s="112">
        <v>9.0589999999999993</v>
      </c>
      <c r="G148" s="75">
        <f t="shared" ref="G148:G187" si="8">(F148-E148)*0.8598</f>
        <v>0.14874540000000003</v>
      </c>
      <c r="H148" s="109">
        <f t="shared" si="7"/>
        <v>0.12457860057702765</v>
      </c>
      <c r="I148" s="92">
        <f t="shared" si="6"/>
        <v>0.27332400057702766</v>
      </c>
      <c r="J148" s="202"/>
      <c r="K148" s="38"/>
    </row>
    <row r="149" spans="1:11" x14ac:dyDescent="0.25">
      <c r="A149" s="45">
        <v>133</v>
      </c>
      <c r="B149" s="58" t="s">
        <v>164</v>
      </c>
      <c r="C149" s="53">
        <v>49.5</v>
      </c>
      <c r="D149" s="68" t="s">
        <v>330</v>
      </c>
      <c r="E149" s="112">
        <v>3.5</v>
      </c>
      <c r="F149" s="112">
        <v>3.9049999999999998</v>
      </c>
      <c r="G149" s="75">
        <f t="shared" si="8"/>
        <v>0.34821899999999983</v>
      </c>
      <c r="H149" s="109">
        <f t="shared" si="7"/>
        <v>8.4128795751198748E-2</v>
      </c>
      <c r="I149" s="92">
        <f>G149+H149</f>
        <v>0.43234779575119858</v>
      </c>
      <c r="J149" s="202"/>
      <c r="K149" s="38"/>
    </row>
    <row r="150" spans="1:11" x14ac:dyDescent="0.25">
      <c r="A150" s="45">
        <v>134</v>
      </c>
      <c r="B150" s="58" t="s">
        <v>165</v>
      </c>
      <c r="C150" s="53">
        <v>97.2</v>
      </c>
      <c r="D150" s="68" t="s">
        <v>330</v>
      </c>
      <c r="E150" s="112">
        <v>17.777000000000001</v>
      </c>
      <c r="F150" s="112">
        <v>18.725000000000001</v>
      </c>
      <c r="G150" s="75">
        <f t="shared" si="8"/>
        <v>0.81509040000000033</v>
      </c>
      <c r="H150" s="109">
        <f t="shared" si="7"/>
        <v>0.16519836256599027</v>
      </c>
      <c r="I150" s="92">
        <f t="shared" si="6"/>
        <v>0.98028876256599062</v>
      </c>
      <c r="J150" s="202"/>
      <c r="K150" s="38"/>
    </row>
    <row r="151" spans="1:11" x14ac:dyDescent="0.25">
      <c r="A151" s="45">
        <v>135</v>
      </c>
      <c r="B151" s="58" t="s">
        <v>166</v>
      </c>
      <c r="C151" s="53">
        <v>76.7</v>
      </c>
      <c r="D151" s="68" t="s">
        <v>330</v>
      </c>
      <c r="E151" s="112">
        <v>21.05</v>
      </c>
      <c r="F151" s="112">
        <v>21.061</v>
      </c>
      <c r="G151" s="75">
        <f t="shared" si="8"/>
        <v>9.4577999999993397E-3</v>
      </c>
      <c r="H151" s="109">
        <f t="shared" si="7"/>
        <v>0.13035714412357463</v>
      </c>
      <c r="I151" s="92">
        <f t="shared" si="6"/>
        <v>0.13981494412357398</v>
      </c>
      <c r="J151" s="202"/>
      <c r="K151" s="38"/>
    </row>
    <row r="152" spans="1:11" x14ac:dyDescent="0.25">
      <c r="A152" s="45">
        <v>136</v>
      </c>
      <c r="B152" s="58" t="s">
        <v>167</v>
      </c>
      <c r="C152" s="53">
        <v>44.4</v>
      </c>
      <c r="D152" s="68" t="s">
        <v>330</v>
      </c>
      <c r="E152" s="112">
        <v>7.23</v>
      </c>
      <c r="F152" s="112">
        <v>7.23</v>
      </c>
      <c r="G152" s="75">
        <f t="shared" si="8"/>
        <v>0</v>
      </c>
      <c r="H152" s="109">
        <f t="shared" si="7"/>
        <v>7.5460980431378263E-2</v>
      </c>
      <c r="I152" s="92">
        <f t="shared" si="6"/>
        <v>7.5460980431378263E-2</v>
      </c>
      <c r="J152" s="25"/>
      <c r="K152" s="38"/>
    </row>
    <row r="153" spans="1:11" x14ac:dyDescent="0.25">
      <c r="A153" s="45">
        <v>137</v>
      </c>
      <c r="B153" s="58" t="s">
        <v>168</v>
      </c>
      <c r="C153" s="53">
        <v>71.599999999999994</v>
      </c>
      <c r="D153" s="68" t="s">
        <v>330</v>
      </c>
      <c r="E153" s="112">
        <v>20.198</v>
      </c>
      <c r="F153" s="112">
        <v>21.335999999999999</v>
      </c>
      <c r="G153" s="75">
        <f t="shared" si="8"/>
        <v>0.97845239999999845</v>
      </c>
      <c r="H153" s="109">
        <f t="shared" si="7"/>
        <v>0.12168932880375415</v>
      </c>
      <c r="I153" s="92">
        <f t="shared" si="6"/>
        <v>1.1001417288037525</v>
      </c>
      <c r="J153" s="25"/>
      <c r="K153" s="38"/>
    </row>
    <row r="154" spans="1:11" x14ac:dyDescent="0.25">
      <c r="A154" s="45">
        <v>138</v>
      </c>
      <c r="B154" s="58" t="s">
        <v>169</v>
      </c>
      <c r="C154" s="53">
        <v>49.1</v>
      </c>
      <c r="D154" s="68" t="s">
        <v>330</v>
      </c>
      <c r="E154" s="112">
        <v>3.9460000000000002</v>
      </c>
      <c r="F154" s="112">
        <v>3.9460000000000002</v>
      </c>
      <c r="G154" s="75">
        <f t="shared" si="8"/>
        <v>0</v>
      </c>
      <c r="H154" s="109">
        <f t="shared" si="7"/>
        <v>8.3448967098663812E-2</v>
      </c>
      <c r="I154" s="92">
        <f t="shared" si="6"/>
        <v>8.3448967098663812E-2</v>
      </c>
      <c r="J154" s="25"/>
      <c r="K154" s="38"/>
    </row>
    <row r="155" spans="1:11" x14ac:dyDescent="0.25">
      <c r="A155" s="45">
        <v>139</v>
      </c>
      <c r="B155" s="58" t="s">
        <v>170</v>
      </c>
      <c r="C155" s="53">
        <v>97.3</v>
      </c>
      <c r="D155" s="68" t="s">
        <v>330</v>
      </c>
      <c r="E155" s="112">
        <v>15.022</v>
      </c>
      <c r="F155" s="112">
        <v>16.114999999999998</v>
      </c>
      <c r="G155" s="75">
        <f t="shared" si="8"/>
        <v>0.93976139999999841</v>
      </c>
      <c r="H155" s="109">
        <f t="shared" si="7"/>
        <v>0.165368319729124</v>
      </c>
      <c r="I155" s="92">
        <f t="shared" si="6"/>
        <v>1.1051297197291223</v>
      </c>
      <c r="J155" s="25"/>
      <c r="K155" s="38"/>
    </row>
    <row r="156" spans="1:11" x14ac:dyDescent="0.25">
      <c r="A156" s="45">
        <v>140</v>
      </c>
      <c r="B156" s="58" t="s">
        <v>171</v>
      </c>
      <c r="C156" s="53">
        <v>77</v>
      </c>
      <c r="D156" s="68" t="s">
        <v>330</v>
      </c>
      <c r="E156" s="112">
        <v>24.521000000000001</v>
      </c>
      <c r="F156" s="112">
        <v>25.916</v>
      </c>
      <c r="G156" s="75">
        <f t="shared" si="8"/>
        <v>1.1994209999999996</v>
      </c>
      <c r="H156" s="109">
        <f t="shared" si="7"/>
        <v>0.13086701561297584</v>
      </c>
      <c r="I156" s="92">
        <f t="shared" si="6"/>
        <v>1.3302880156129755</v>
      </c>
      <c r="J156" s="25"/>
      <c r="K156" s="38"/>
    </row>
    <row r="157" spans="1:11" x14ac:dyDescent="0.25">
      <c r="A157" s="45">
        <v>141</v>
      </c>
      <c r="B157" s="58" t="s">
        <v>172</v>
      </c>
      <c r="C157" s="53">
        <v>44.6</v>
      </c>
      <c r="D157" s="68" t="s">
        <v>330</v>
      </c>
      <c r="E157" s="112">
        <v>11.596</v>
      </c>
      <c r="F157" s="112">
        <v>11.692</v>
      </c>
      <c r="G157" s="75">
        <f t="shared" si="8"/>
        <v>8.2540800000000081E-2</v>
      </c>
      <c r="H157" s="109">
        <f t="shared" si="7"/>
        <v>7.5800894757645745E-2</v>
      </c>
      <c r="I157" s="92">
        <f t="shared" si="6"/>
        <v>0.15834169475764581</v>
      </c>
      <c r="J157" s="25"/>
      <c r="K157" s="38"/>
    </row>
    <row r="158" spans="1:11" x14ac:dyDescent="0.25">
      <c r="A158" s="45">
        <v>142</v>
      </c>
      <c r="B158" s="58" t="s">
        <v>173</v>
      </c>
      <c r="C158" s="53">
        <v>72.5</v>
      </c>
      <c r="D158" s="68" t="s">
        <v>330</v>
      </c>
      <c r="E158" s="112">
        <v>10.87</v>
      </c>
      <c r="F158" s="112">
        <v>10.87</v>
      </c>
      <c r="G158" s="75">
        <f t="shared" si="8"/>
        <v>0</v>
      </c>
      <c r="H158" s="109">
        <f t="shared" si="7"/>
        <v>0.12321894327195776</v>
      </c>
      <c r="I158" s="92">
        <f t="shared" si="6"/>
        <v>0.12321894327195776</v>
      </c>
      <c r="J158" s="25"/>
      <c r="K158" s="38"/>
    </row>
    <row r="159" spans="1:11" x14ac:dyDescent="0.25">
      <c r="A159" s="45">
        <v>143</v>
      </c>
      <c r="B159" s="58" t="s">
        <v>174</v>
      </c>
      <c r="C159" s="53">
        <v>49</v>
      </c>
      <c r="D159" s="68" t="s">
        <v>331</v>
      </c>
      <c r="E159" s="144">
        <v>12758</v>
      </c>
      <c r="F159" s="144">
        <v>13424</v>
      </c>
      <c r="G159" s="75">
        <f>(F159-E159)*0.00086</f>
        <v>0.57275999999999994</v>
      </c>
      <c r="H159" s="109">
        <f t="shared" si="7"/>
        <v>8.3279009935530071E-2</v>
      </c>
      <c r="I159" s="92">
        <f t="shared" si="6"/>
        <v>0.65603900993552999</v>
      </c>
      <c r="J159" s="25"/>
      <c r="K159" s="38"/>
    </row>
    <row r="160" spans="1:11" x14ac:dyDescent="0.25">
      <c r="A160" s="45">
        <v>144</v>
      </c>
      <c r="B160" s="58" t="s">
        <v>175</v>
      </c>
      <c r="C160" s="53">
        <v>96.9</v>
      </c>
      <c r="D160" s="68" t="s">
        <v>330</v>
      </c>
      <c r="E160" s="112">
        <v>27.603999999999999</v>
      </c>
      <c r="F160" s="112">
        <v>29.44</v>
      </c>
      <c r="G160" s="75">
        <f t="shared" si="8"/>
        <v>1.5785928000000018</v>
      </c>
      <c r="H160" s="109">
        <f t="shared" si="7"/>
        <v>0.16468849107658909</v>
      </c>
      <c r="I160" s="92">
        <f>G160+H160</f>
        <v>1.7432812910765909</v>
      </c>
      <c r="J160" s="25"/>
      <c r="K160" s="38"/>
    </row>
    <row r="161" spans="1:11" x14ac:dyDescent="0.25">
      <c r="A161" s="45">
        <v>145</v>
      </c>
      <c r="B161" s="58" t="s">
        <v>178</v>
      </c>
      <c r="C161" s="53">
        <v>108.8</v>
      </c>
      <c r="D161" s="68" t="s">
        <v>330</v>
      </c>
      <c r="E161" s="112">
        <v>24.338000000000001</v>
      </c>
      <c r="F161" s="112">
        <v>25.57</v>
      </c>
      <c r="G161" s="75">
        <f t="shared" si="8"/>
        <v>1.0592735999999994</v>
      </c>
      <c r="H161" s="109">
        <f t="shared" si="7"/>
        <v>0.1849133934895035</v>
      </c>
      <c r="I161" s="92">
        <f t="shared" si="6"/>
        <v>1.2441869934895029</v>
      </c>
      <c r="J161" s="25"/>
      <c r="K161" s="38"/>
    </row>
    <row r="162" spans="1:11" x14ac:dyDescent="0.25">
      <c r="A162" s="136">
        <v>146</v>
      </c>
      <c r="B162" s="58" t="s">
        <v>177</v>
      </c>
      <c r="C162" s="53">
        <v>43.6</v>
      </c>
      <c r="D162" s="68" t="s">
        <v>330</v>
      </c>
      <c r="E162" s="112">
        <v>17.335000000000001</v>
      </c>
      <c r="F162" s="112">
        <v>18.609000000000002</v>
      </c>
      <c r="G162" s="92">
        <f t="shared" si="8"/>
        <v>1.0953852000000008</v>
      </c>
      <c r="H162" s="109">
        <f t="shared" si="7"/>
        <v>7.4101323126308391E-2</v>
      </c>
      <c r="I162" s="92">
        <f t="shared" si="6"/>
        <v>1.1694865231263092</v>
      </c>
      <c r="J162" s="25"/>
      <c r="K162" s="38"/>
    </row>
    <row r="163" spans="1:11" x14ac:dyDescent="0.25">
      <c r="A163" s="45">
        <v>147</v>
      </c>
      <c r="B163" s="58" t="s">
        <v>176</v>
      </c>
      <c r="C163" s="53">
        <v>66.099999999999994</v>
      </c>
      <c r="D163" s="68" t="s">
        <v>330</v>
      </c>
      <c r="E163" s="112">
        <v>26.463000000000001</v>
      </c>
      <c r="F163" s="112">
        <v>27.927</v>
      </c>
      <c r="G163" s="75">
        <f t="shared" si="8"/>
        <v>1.2587471999999988</v>
      </c>
      <c r="H163" s="109">
        <f t="shared" si="7"/>
        <v>0.11234168483139872</v>
      </c>
      <c r="I163" s="92">
        <f>G163+H163</f>
        <v>1.3710888848313976</v>
      </c>
      <c r="J163" s="25"/>
      <c r="K163" s="38"/>
    </row>
    <row r="164" spans="1:11" x14ac:dyDescent="0.25">
      <c r="A164" s="46">
        <v>148</v>
      </c>
      <c r="B164" s="86" t="s">
        <v>179</v>
      </c>
      <c r="C164" s="87">
        <v>107</v>
      </c>
      <c r="D164" s="88" t="s">
        <v>330</v>
      </c>
      <c r="E164" s="154">
        <v>19.632000000000001</v>
      </c>
      <c r="F164" s="154">
        <v>20.64</v>
      </c>
      <c r="G164" s="89">
        <f t="shared" si="8"/>
        <v>0.86667839999999929</v>
      </c>
      <c r="H164" s="115">
        <f t="shared" si="7"/>
        <v>0.18185416455309628</v>
      </c>
      <c r="I164" s="76">
        <f t="shared" si="6"/>
        <v>1.0485325645530956</v>
      </c>
      <c r="J164" s="25"/>
      <c r="K164" s="38"/>
    </row>
    <row r="165" spans="1:11" x14ac:dyDescent="0.25">
      <c r="A165" s="45">
        <v>149</v>
      </c>
      <c r="B165" s="58" t="s">
        <v>180</v>
      </c>
      <c r="C165" s="53">
        <v>43.9</v>
      </c>
      <c r="D165" s="68" t="s">
        <v>330</v>
      </c>
      <c r="E165" s="112">
        <v>4.4989999999999997</v>
      </c>
      <c r="F165" s="112">
        <v>4.4989999999999997</v>
      </c>
      <c r="G165" s="75">
        <f t="shared" si="8"/>
        <v>0</v>
      </c>
      <c r="H165" s="109">
        <f t="shared" si="7"/>
        <v>7.46111946157096E-2</v>
      </c>
      <c r="I165" s="92">
        <f>G165+H165</f>
        <v>7.46111946157096E-2</v>
      </c>
      <c r="J165" s="25"/>
      <c r="K165" s="38"/>
    </row>
    <row r="166" spans="1:11" x14ac:dyDescent="0.25">
      <c r="A166" s="45">
        <v>150</v>
      </c>
      <c r="B166" s="58" t="s">
        <v>181</v>
      </c>
      <c r="C166" s="53">
        <v>65.599999999999994</v>
      </c>
      <c r="D166" s="68" t="s">
        <v>330</v>
      </c>
      <c r="E166" s="112">
        <v>12.792</v>
      </c>
      <c r="F166" s="112">
        <v>12.993</v>
      </c>
      <c r="G166" s="75">
        <f t="shared" si="8"/>
        <v>0.17281980000000044</v>
      </c>
      <c r="H166" s="109">
        <f t="shared" si="7"/>
        <v>0.11149189901573005</v>
      </c>
      <c r="I166" s="92">
        <f>G166+H166</f>
        <v>0.2843116990157305</v>
      </c>
      <c r="J166" s="25"/>
      <c r="K166" s="38"/>
    </row>
    <row r="167" spans="1:11" x14ac:dyDescent="0.25">
      <c r="A167" s="45">
        <v>151</v>
      </c>
      <c r="B167" s="58" t="s">
        <v>182</v>
      </c>
      <c r="C167" s="53">
        <v>108.7</v>
      </c>
      <c r="D167" s="68" t="s">
        <v>330</v>
      </c>
      <c r="E167" s="112">
        <v>25.207000000000001</v>
      </c>
      <c r="F167" s="112">
        <v>27.193999999999999</v>
      </c>
      <c r="G167" s="75">
        <f t="shared" si="8"/>
        <v>1.7084225999999987</v>
      </c>
      <c r="H167" s="109">
        <f t="shared" si="7"/>
        <v>0.18474343632636978</v>
      </c>
      <c r="I167" s="92">
        <f t="shared" si="6"/>
        <v>1.8931660363263685</v>
      </c>
      <c r="J167" s="25"/>
      <c r="K167" s="39"/>
    </row>
    <row r="168" spans="1:11" x14ac:dyDescent="0.25">
      <c r="A168" s="45">
        <v>152</v>
      </c>
      <c r="B168" s="58" t="s">
        <v>183</v>
      </c>
      <c r="C168" s="53">
        <v>43.5</v>
      </c>
      <c r="D168" s="68" t="s">
        <v>330</v>
      </c>
      <c r="E168" s="112">
        <v>6.5419999999999998</v>
      </c>
      <c r="F168" s="112">
        <v>7.0540000000000003</v>
      </c>
      <c r="G168" s="75">
        <f t="shared" si="8"/>
        <v>0.44021760000000038</v>
      </c>
      <c r="H168" s="109">
        <f t="shared" si="7"/>
        <v>7.3931365963174664E-2</v>
      </c>
      <c r="I168" s="92">
        <f>G168+H168</f>
        <v>0.51414896596317505</v>
      </c>
      <c r="J168" s="25"/>
      <c r="K168" s="38"/>
    </row>
    <row r="169" spans="1:11" x14ac:dyDescent="0.25">
      <c r="A169" s="45">
        <v>153</v>
      </c>
      <c r="B169" s="58" t="s">
        <v>184</v>
      </c>
      <c r="C169" s="53">
        <v>65.8</v>
      </c>
      <c r="D169" s="68" t="s">
        <v>330</v>
      </c>
      <c r="E169" s="112">
        <v>13.371</v>
      </c>
      <c r="F169" s="112">
        <v>13.443</v>
      </c>
      <c r="G169" s="75">
        <f t="shared" si="8"/>
        <v>6.190559999999929E-2</v>
      </c>
      <c r="H169" s="109">
        <f t="shared" si="7"/>
        <v>0.11183181334199753</v>
      </c>
      <c r="I169" s="92">
        <f t="shared" si="6"/>
        <v>0.17373741334199683</v>
      </c>
      <c r="J169" s="25"/>
      <c r="K169" s="38"/>
    </row>
    <row r="170" spans="1:11" x14ac:dyDescent="0.25">
      <c r="A170" s="45">
        <v>154</v>
      </c>
      <c r="B170" s="58" t="s">
        <v>185</v>
      </c>
      <c r="C170" s="53">
        <v>108.7</v>
      </c>
      <c r="D170" s="68" t="s">
        <v>330</v>
      </c>
      <c r="E170" s="112">
        <v>31.885999999999999</v>
      </c>
      <c r="F170" s="112">
        <v>33.201999999999998</v>
      </c>
      <c r="G170" s="75">
        <f t="shared" si="8"/>
        <v>1.1314967999999992</v>
      </c>
      <c r="H170" s="109">
        <f t="shared" si="7"/>
        <v>0.18474343632636978</v>
      </c>
      <c r="I170" s="92">
        <f t="shared" si="6"/>
        <v>1.316240236326369</v>
      </c>
      <c r="J170" s="25"/>
      <c r="K170" s="39"/>
    </row>
    <row r="171" spans="1:11" x14ac:dyDescent="0.25">
      <c r="A171" s="45">
        <v>155</v>
      </c>
      <c r="B171" s="58" t="s">
        <v>186</v>
      </c>
      <c r="C171" s="53">
        <v>43.5</v>
      </c>
      <c r="D171" s="68" t="s">
        <v>330</v>
      </c>
      <c r="E171" s="112">
        <v>15.122</v>
      </c>
      <c r="F171" s="112">
        <v>16.239999999999998</v>
      </c>
      <c r="G171" s="75">
        <f t="shared" si="8"/>
        <v>0.96125639999999879</v>
      </c>
      <c r="H171" s="109">
        <f t="shared" si="7"/>
        <v>7.3931365963174664E-2</v>
      </c>
      <c r="I171" s="92">
        <f t="shared" si="6"/>
        <v>1.0351877659631734</v>
      </c>
      <c r="J171" s="25"/>
      <c r="K171" s="39"/>
    </row>
    <row r="172" spans="1:11" x14ac:dyDescent="0.25">
      <c r="A172" s="45">
        <v>156</v>
      </c>
      <c r="B172" s="58" t="s">
        <v>187</v>
      </c>
      <c r="C172" s="53">
        <v>66.099999999999994</v>
      </c>
      <c r="D172" s="68" t="s">
        <v>330</v>
      </c>
      <c r="E172" s="112">
        <v>4.5019999999999998</v>
      </c>
      <c r="F172" s="112">
        <v>4.5019999999999998</v>
      </c>
      <c r="G172" s="75">
        <f t="shared" si="8"/>
        <v>0</v>
      </c>
      <c r="H172" s="109">
        <f t="shared" si="7"/>
        <v>0.11234168483139872</v>
      </c>
      <c r="I172" s="92">
        <f t="shared" si="6"/>
        <v>0.11234168483139872</v>
      </c>
      <c r="J172" s="25"/>
      <c r="K172" s="39"/>
    </row>
    <row r="173" spans="1:11" x14ac:dyDescent="0.25">
      <c r="A173" s="45">
        <v>157</v>
      </c>
      <c r="B173" s="58" t="s">
        <v>188</v>
      </c>
      <c r="C173" s="53">
        <v>108.8</v>
      </c>
      <c r="D173" s="68" t="s">
        <v>330</v>
      </c>
      <c r="E173" s="112">
        <v>17.408999999999999</v>
      </c>
      <c r="F173" s="112">
        <v>17.408999999999999</v>
      </c>
      <c r="G173" s="75">
        <f t="shared" si="8"/>
        <v>0</v>
      </c>
      <c r="H173" s="109">
        <f t="shared" si="7"/>
        <v>0.1849133934895035</v>
      </c>
      <c r="I173" s="92">
        <f t="shared" si="6"/>
        <v>0.1849133934895035</v>
      </c>
      <c r="J173" s="25"/>
      <c r="K173" s="39"/>
    </row>
    <row r="174" spans="1:11" x14ac:dyDescent="0.25">
      <c r="A174" s="45">
        <v>158</v>
      </c>
      <c r="B174" s="58" t="s">
        <v>189</v>
      </c>
      <c r="C174" s="53">
        <v>43.1</v>
      </c>
      <c r="D174" s="68" t="s">
        <v>330</v>
      </c>
      <c r="E174" s="112">
        <v>6.641</v>
      </c>
      <c r="F174" s="112">
        <v>7.39</v>
      </c>
      <c r="G174" s="75">
        <f t="shared" si="8"/>
        <v>0.64399019999999974</v>
      </c>
      <c r="H174" s="109">
        <f t="shared" si="7"/>
        <v>7.3251537310639728E-2</v>
      </c>
      <c r="I174" s="92">
        <f t="shared" si="6"/>
        <v>0.71724173731063945</v>
      </c>
      <c r="J174" s="25"/>
      <c r="K174" s="39"/>
    </row>
    <row r="175" spans="1:11" x14ac:dyDescent="0.25">
      <c r="A175" s="45">
        <v>159</v>
      </c>
      <c r="B175" s="58" t="s">
        <v>190</v>
      </c>
      <c r="C175" s="53">
        <v>66.099999999999994</v>
      </c>
      <c r="D175" s="68" t="s">
        <v>330</v>
      </c>
      <c r="E175" s="112">
        <v>22.501999999999999</v>
      </c>
      <c r="F175" s="112">
        <v>23.584</v>
      </c>
      <c r="G175" s="75">
        <f t="shared" si="8"/>
        <v>0.93030360000000067</v>
      </c>
      <c r="H175" s="109">
        <f t="shared" si="7"/>
        <v>0.11234168483139872</v>
      </c>
      <c r="I175" s="92">
        <f>G175+H175</f>
        <v>1.0426452848313994</v>
      </c>
      <c r="J175" s="25"/>
      <c r="K175" s="39"/>
    </row>
    <row r="176" spans="1:11" x14ac:dyDescent="0.25">
      <c r="A176" s="45">
        <v>160</v>
      </c>
      <c r="B176" s="58" t="s">
        <v>191</v>
      </c>
      <c r="C176" s="53">
        <v>109.1</v>
      </c>
      <c r="D176" s="68" t="s">
        <v>330</v>
      </c>
      <c r="E176" s="112">
        <v>19.914999999999999</v>
      </c>
      <c r="F176" s="112">
        <v>21.187999999999999</v>
      </c>
      <c r="G176" s="75">
        <f t="shared" si="8"/>
        <v>1.0945253999999998</v>
      </c>
      <c r="H176" s="109">
        <f t="shared" si="7"/>
        <v>0.18542326497890471</v>
      </c>
      <c r="I176" s="92">
        <f t="shared" si="6"/>
        <v>1.2799486649789045</v>
      </c>
      <c r="J176" s="25"/>
      <c r="K176" s="39"/>
    </row>
    <row r="177" spans="1:11" x14ac:dyDescent="0.25">
      <c r="A177" s="45">
        <v>161</v>
      </c>
      <c r="B177" s="58" t="s">
        <v>192</v>
      </c>
      <c r="C177" s="53">
        <v>43.1</v>
      </c>
      <c r="D177" s="68" t="s">
        <v>330</v>
      </c>
      <c r="E177" s="112">
        <v>14.792999999999999</v>
      </c>
      <c r="F177" s="112">
        <v>15.747999999999999</v>
      </c>
      <c r="G177" s="75">
        <f t="shared" si="8"/>
        <v>0.82110900000000009</v>
      </c>
      <c r="H177" s="109">
        <f t="shared" si="7"/>
        <v>7.3251537310639728E-2</v>
      </c>
      <c r="I177" s="92">
        <f t="shared" si="6"/>
        <v>0.8943605373106398</v>
      </c>
      <c r="J177" s="25"/>
      <c r="K177" s="39"/>
    </row>
    <row r="178" spans="1:11" x14ac:dyDescent="0.25">
      <c r="A178" s="45">
        <v>162</v>
      </c>
      <c r="B178" s="58" t="s">
        <v>193</v>
      </c>
      <c r="C178" s="53">
        <v>65.8</v>
      </c>
      <c r="D178" s="68" t="s">
        <v>330</v>
      </c>
      <c r="E178" s="112">
        <v>7.5730000000000004</v>
      </c>
      <c r="F178" s="112">
        <v>7.7249999999999996</v>
      </c>
      <c r="G178" s="75">
        <f t="shared" si="8"/>
        <v>0.13068959999999935</v>
      </c>
      <c r="H178" s="109">
        <f t="shared" si="7"/>
        <v>0.11183181334199753</v>
      </c>
      <c r="I178" s="92">
        <f>G178+H178</f>
        <v>0.24252141334199689</v>
      </c>
      <c r="J178" s="25"/>
      <c r="K178" s="39"/>
    </row>
    <row r="179" spans="1:11" x14ac:dyDescent="0.25">
      <c r="A179" s="45">
        <v>163</v>
      </c>
      <c r="B179" s="58" t="s">
        <v>194</v>
      </c>
      <c r="C179" s="53">
        <v>109.9</v>
      </c>
      <c r="D179" s="68" t="s">
        <v>330</v>
      </c>
      <c r="E179" s="112">
        <v>20.012</v>
      </c>
      <c r="F179" s="112">
        <v>20.952000000000002</v>
      </c>
      <c r="G179" s="75">
        <f t="shared" si="8"/>
        <v>0.80821200000000115</v>
      </c>
      <c r="H179" s="109">
        <f t="shared" si="7"/>
        <v>0.18678292228397461</v>
      </c>
      <c r="I179" s="92">
        <f t="shared" si="6"/>
        <v>0.99499492228397579</v>
      </c>
      <c r="J179" s="25"/>
      <c r="K179" s="39"/>
    </row>
    <row r="180" spans="1:11" x14ac:dyDescent="0.25">
      <c r="A180" s="45">
        <v>164</v>
      </c>
      <c r="B180" s="58" t="s">
        <v>195</v>
      </c>
      <c r="C180" s="53">
        <v>43.8</v>
      </c>
      <c r="D180" s="68" t="s">
        <v>330</v>
      </c>
      <c r="E180" s="112">
        <v>9.9190000000000005</v>
      </c>
      <c r="F180" s="112">
        <v>10.542999999999999</v>
      </c>
      <c r="G180" s="75">
        <f t="shared" si="8"/>
        <v>0.53651519999999897</v>
      </c>
      <c r="H180" s="109">
        <f t="shared" si="7"/>
        <v>7.4441237452575859E-2</v>
      </c>
      <c r="I180" s="92">
        <f t="shared" si="6"/>
        <v>0.61095643745257489</v>
      </c>
      <c r="J180" s="25"/>
      <c r="K180" s="39"/>
    </row>
    <row r="181" spans="1:11" x14ac:dyDescent="0.25">
      <c r="A181" s="45">
        <v>165</v>
      </c>
      <c r="B181" s="58" t="s">
        <v>196</v>
      </c>
      <c r="C181" s="53">
        <v>65.900000000000006</v>
      </c>
      <c r="D181" s="68" t="s">
        <v>330</v>
      </c>
      <c r="E181" s="112">
        <v>4.7290000000000001</v>
      </c>
      <c r="F181" s="112">
        <v>5</v>
      </c>
      <c r="G181" s="75">
        <f t="shared" si="8"/>
        <v>0.23300579999999993</v>
      </c>
      <c r="H181" s="109">
        <f t="shared" si="7"/>
        <v>0.11200177050513127</v>
      </c>
      <c r="I181" s="92">
        <f t="shared" si="6"/>
        <v>0.3450075705051312</v>
      </c>
      <c r="J181" s="25"/>
      <c r="K181" s="38"/>
    </row>
    <row r="182" spans="1:11" x14ac:dyDescent="0.25">
      <c r="A182" s="45">
        <v>166</v>
      </c>
      <c r="B182" s="58" t="s">
        <v>197</v>
      </c>
      <c r="C182" s="53">
        <v>109.5</v>
      </c>
      <c r="D182" s="68" t="s">
        <v>330</v>
      </c>
      <c r="E182" s="112">
        <v>37.927999999999997</v>
      </c>
      <c r="F182" s="112">
        <v>39.488999999999997</v>
      </c>
      <c r="G182" s="75">
        <f t="shared" si="8"/>
        <v>1.3421478</v>
      </c>
      <c r="H182" s="109">
        <f t="shared" si="7"/>
        <v>0.18610309363143965</v>
      </c>
      <c r="I182" s="92">
        <f t="shared" si="6"/>
        <v>1.5282508936314396</v>
      </c>
      <c r="J182" s="25"/>
      <c r="K182" s="38"/>
    </row>
    <row r="183" spans="1:11" x14ac:dyDescent="0.25">
      <c r="A183" s="45">
        <v>167</v>
      </c>
      <c r="B183" s="58" t="s">
        <v>198</v>
      </c>
      <c r="C183" s="53">
        <v>43.1</v>
      </c>
      <c r="D183" s="68" t="s">
        <v>330</v>
      </c>
      <c r="E183" s="112">
        <v>6.141</v>
      </c>
      <c r="F183" s="112">
        <v>6.141</v>
      </c>
      <c r="G183" s="75">
        <f t="shared" si="8"/>
        <v>0</v>
      </c>
      <c r="H183" s="109">
        <f t="shared" si="7"/>
        <v>7.3251537310639728E-2</v>
      </c>
      <c r="I183" s="92">
        <f t="shared" si="6"/>
        <v>7.3251537310639728E-2</v>
      </c>
      <c r="J183" s="25"/>
      <c r="K183" s="38"/>
    </row>
    <row r="184" spans="1:11" x14ac:dyDescent="0.25">
      <c r="A184" s="45">
        <v>168</v>
      </c>
      <c r="B184" s="58" t="s">
        <v>199</v>
      </c>
      <c r="C184" s="53">
        <v>66</v>
      </c>
      <c r="D184" s="68" t="s">
        <v>330</v>
      </c>
      <c r="E184" s="112">
        <v>17.234999999999999</v>
      </c>
      <c r="F184" s="112">
        <v>17.962</v>
      </c>
      <c r="G184" s="75">
        <f t="shared" si="8"/>
        <v>0.62507460000000026</v>
      </c>
      <c r="H184" s="109">
        <f t="shared" si="7"/>
        <v>0.112171727668265</v>
      </c>
      <c r="I184" s="92">
        <f>G184+H184</f>
        <v>0.73724632766826526</v>
      </c>
      <c r="J184" s="25"/>
      <c r="K184" s="38"/>
    </row>
    <row r="185" spans="1:11" x14ac:dyDescent="0.25">
      <c r="A185" s="45">
        <v>169</v>
      </c>
      <c r="B185" s="58" t="s">
        <v>200</v>
      </c>
      <c r="C185" s="53">
        <v>109.6</v>
      </c>
      <c r="D185" s="68" t="s">
        <v>330</v>
      </c>
      <c r="E185" s="112">
        <v>13.38</v>
      </c>
      <c r="F185" s="112">
        <v>13.38</v>
      </c>
      <c r="G185" s="75">
        <f t="shared" si="8"/>
        <v>0</v>
      </c>
      <c r="H185" s="109">
        <f t="shared" si="7"/>
        <v>0.18627305079457337</v>
      </c>
      <c r="I185" s="92">
        <f>G185+H185</f>
        <v>0.18627305079457337</v>
      </c>
      <c r="J185" s="25"/>
      <c r="K185" s="38"/>
    </row>
    <row r="186" spans="1:11" x14ac:dyDescent="0.25">
      <c r="A186" s="45">
        <v>170</v>
      </c>
      <c r="B186" s="58" t="s">
        <v>201</v>
      </c>
      <c r="C186" s="53">
        <v>43</v>
      </c>
      <c r="D186" s="68" t="s">
        <v>330</v>
      </c>
      <c r="E186" s="112">
        <v>15.929</v>
      </c>
      <c r="F186" s="112">
        <v>16.8</v>
      </c>
      <c r="G186" s="75">
        <f t="shared" si="8"/>
        <v>0.74888580000000038</v>
      </c>
      <c r="H186" s="109">
        <f t="shared" si="7"/>
        <v>7.3081580147505987E-2</v>
      </c>
      <c r="I186" s="92">
        <f t="shared" si="6"/>
        <v>0.82196738014750637</v>
      </c>
      <c r="J186" s="25"/>
      <c r="K186" s="38"/>
    </row>
    <row r="187" spans="1:11" x14ac:dyDescent="0.25">
      <c r="A187" s="45">
        <v>171</v>
      </c>
      <c r="B187" s="58" t="s">
        <v>202</v>
      </c>
      <c r="C187" s="53">
        <v>65.900000000000006</v>
      </c>
      <c r="D187" s="68" t="s">
        <v>330</v>
      </c>
      <c r="E187" s="112">
        <v>16.902000000000001</v>
      </c>
      <c r="F187" s="112">
        <v>17.875</v>
      </c>
      <c r="G187" s="75">
        <f t="shared" si="8"/>
        <v>0.83658539999999915</v>
      </c>
      <c r="H187" s="109">
        <f t="shared" si="7"/>
        <v>0.11200177050513127</v>
      </c>
      <c r="I187" s="92">
        <f t="shared" si="6"/>
        <v>0.94858717050513042</v>
      </c>
      <c r="J187" s="25"/>
      <c r="K187" s="38"/>
    </row>
    <row r="188" spans="1:11" x14ac:dyDescent="0.25">
      <c r="A188" s="45">
        <v>172</v>
      </c>
      <c r="B188" s="58" t="s">
        <v>203</v>
      </c>
      <c r="C188" s="53">
        <v>110</v>
      </c>
      <c r="D188" s="68" t="s">
        <v>331</v>
      </c>
      <c r="E188" s="144">
        <v>16700</v>
      </c>
      <c r="F188" s="144">
        <v>18152</v>
      </c>
      <c r="G188" s="75">
        <f>(F188-E188)* 0.00086</f>
        <v>1.2487200000000001</v>
      </c>
      <c r="H188" s="109">
        <f t="shared" si="7"/>
        <v>0.18695287944710834</v>
      </c>
      <c r="I188" s="92">
        <f>G188+H188</f>
        <v>1.4356728794471083</v>
      </c>
      <c r="J188" s="25"/>
      <c r="K188" s="38"/>
    </row>
    <row r="189" spans="1:11" x14ac:dyDescent="0.25">
      <c r="A189" s="45">
        <v>173</v>
      </c>
      <c r="B189" s="58" t="s">
        <v>204</v>
      </c>
      <c r="C189" s="53">
        <v>42.8</v>
      </c>
      <c r="D189" s="68" t="s">
        <v>331</v>
      </c>
      <c r="E189" s="144">
        <v>3709</v>
      </c>
      <c r="F189" s="144">
        <v>3709</v>
      </c>
      <c r="G189" s="75">
        <f>(F189-E189)* 0.00086</f>
        <v>0</v>
      </c>
      <c r="H189" s="109">
        <f t="shared" si="7"/>
        <v>7.2741665821238505E-2</v>
      </c>
      <c r="I189" s="92">
        <f>G189+H189</f>
        <v>7.2741665821238505E-2</v>
      </c>
      <c r="J189" s="25"/>
      <c r="K189" s="38"/>
    </row>
    <row r="190" spans="1:11" x14ac:dyDescent="0.25">
      <c r="A190" s="45">
        <v>174</v>
      </c>
      <c r="B190" s="58" t="s">
        <v>205</v>
      </c>
      <c r="C190" s="53">
        <v>66.099999999999994</v>
      </c>
      <c r="D190" s="68" t="s">
        <v>331</v>
      </c>
      <c r="E190" s="144">
        <v>6967</v>
      </c>
      <c r="F190" s="144">
        <v>7583</v>
      </c>
      <c r="G190" s="75">
        <f t="shared" ref="G190:G207" si="9">(F190-E190)* 0.00086</f>
        <v>0.52976000000000001</v>
      </c>
      <c r="H190" s="109">
        <f t="shared" si="7"/>
        <v>0.11234168483139872</v>
      </c>
      <c r="I190" s="92">
        <f t="shared" si="6"/>
        <v>0.64210168483139873</v>
      </c>
      <c r="J190" s="25"/>
      <c r="K190" s="39"/>
    </row>
    <row r="191" spans="1:11" x14ac:dyDescent="0.25">
      <c r="A191" s="45">
        <v>175</v>
      </c>
      <c r="B191" s="58" t="s">
        <v>206</v>
      </c>
      <c r="C191" s="53">
        <v>109.9</v>
      </c>
      <c r="D191" s="68" t="s">
        <v>331</v>
      </c>
      <c r="E191" s="144">
        <v>28018</v>
      </c>
      <c r="F191" s="144">
        <v>29018</v>
      </c>
      <c r="G191" s="75">
        <f t="shared" si="9"/>
        <v>0.86</v>
      </c>
      <c r="H191" s="109">
        <f t="shared" si="7"/>
        <v>0.18678292228397461</v>
      </c>
      <c r="I191" s="92">
        <f t="shared" si="6"/>
        <v>1.0467829222839746</v>
      </c>
      <c r="J191" s="253"/>
      <c r="K191" s="254"/>
    </row>
    <row r="192" spans="1:11" x14ac:dyDescent="0.25">
      <c r="A192" s="45">
        <v>176</v>
      </c>
      <c r="B192" s="58" t="s">
        <v>207</v>
      </c>
      <c r="C192" s="53">
        <v>43.1</v>
      </c>
      <c r="D192" s="68" t="s">
        <v>331</v>
      </c>
      <c r="E192" s="144">
        <v>4650</v>
      </c>
      <c r="F192" s="144">
        <v>4780</v>
      </c>
      <c r="G192" s="75">
        <f t="shared" si="9"/>
        <v>0.1118</v>
      </c>
      <c r="H192" s="109">
        <f t="shared" si="7"/>
        <v>7.3251537310639728E-2</v>
      </c>
      <c r="I192" s="92">
        <f t="shared" si="6"/>
        <v>0.18505153731063972</v>
      </c>
      <c r="J192" s="253"/>
      <c r="K192" s="254"/>
    </row>
    <row r="193" spans="1:11" x14ac:dyDescent="0.25">
      <c r="A193" s="45">
        <v>177</v>
      </c>
      <c r="B193" s="58" t="s">
        <v>208</v>
      </c>
      <c r="C193" s="53">
        <v>65.8</v>
      </c>
      <c r="D193" s="68" t="s">
        <v>331</v>
      </c>
      <c r="E193" s="144">
        <v>5120</v>
      </c>
      <c r="F193" s="144">
        <v>5120</v>
      </c>
      <c r="G193" s="75">
        <f t="shared" si="9"/>
        <v>0</v>
      </c>
      <c r="H193" s="109">
        <f t="shared" si="7"/>
        <v>0.11183181334199753</v>
      </c>
      <c r="I193" s="92">
        <f t="shared" si="6"/>
        <v>0.11183181334199753</v>
      </c>
      <c r="J193" s="253"/>
      <c r="K193" s="254"/>
    </row>
    <row r="194" spans="1:11" x14ac:dyDescent="0.25">
      <c r="A194" s="45">
        <v>178</v>
      </c>
      <c r="B194" s="58" t="s">
        <v>209</v>
      </c>
      <c r="C194" s="53">
        <v>108</v>
      </c>
      <c r="D194" s="68" t="s">
        <v>331</v>
      </c>
      <c r="E194" s="145">
        <v>20845</v>
      </c>
      <c r="F194" s="145">
        <v>22500</v>
      </c>
      <c r="G194" s="75">
        <f t="shared" si="9"/>
        <v>1.4233</v>
      </c>
      <c r="H194" s="109">
        <f t="shared" si="7"/>
        <v>0.18355373618443363</v>
      </c>
      <c r="I194" s="92">
        <f t="shared" si="6"/>
        <v>1.6068537361844337</v>
      </c>
      <c r="J194" s="253"/>
      <c r="K194" s="254"/>
    </row>
    <row r="195" spans="1:11" x14ac:dyDescent="0.25">
      <c r="A195" s="45">
        <v>179</v>
      </c>
      <c r="B195" s="58" t="s">
        <v>210</v>
      </c>
      <c r="C195" s="53">
        <v>43</v>
      </c>
      <c r="D195" s="68" t="s">
        <v>331</v>
      </c>
      <c r="E195" s="145">
        <v>4719</v>
      </c>
      <c r="F195" s="145">
        <v>4777</v>
      </c>
      <c r="G195" s="75">
        <f t="shared" si="9"/>
        <v>4.9880000000000001E-2</v>
      </c>
      <c r="H195" s="109">
        <f t="shared" si="7"/>
        <v>7.3081580147505987E-2</v>
      </c>
      <c r="I195" s="92">
        <f>G195+H195</f>
        <v>0.12296158014750599</v>
      </c>
      <c r="J195" s="253"/>
      <c r="K195" s="254"/>
    </row>
    <row r="196" spans="1:11" x14ac:dyDescent="0.25">
      <c r="A196" s="45">
        <v>180</v>
      </c>
      <c r="B196" s="122" t="s">
        <v>211</v>
      </c>
      <c r="C196" s="53">
        <v>66.3</v>
      </c>
      <c r="D196" s="68" t="s">
        <v>331</v>
      </c>
      <c r="E196" s="145">
        <v>13355</v>
      </c>
      <c r="F196" s="145">
        <v>14560</v>
      </c>
      <c r="G196" s="75">
        <f t="shared" si="9"/>
        <v>1.0363</v>
      </c>
      <c r="H196" s="109">
        <f t="shared" si="7"/>
        <v>0.11268159915766619</v>
      </c>
      <c r="I196" s="92">
        <f>G196+H196</f>
        <v>1.1489815991576662</v>
      </c>
      <c r="J196" s="253"/>
      <c r="K196" s="254"/>
    </row>
    <row r="197" spans="1:11" x14ac:dyDescent="0.25">
      <c r="A197" s="45">
        <v>181</v>
      </c>
      <c r="B197" s="58" t="s">
        <v>212</v>
      </c>
      <c r="C197" s="53">
        <v>110.9</v>
      </c>
      <c r="D197" s="68" t="s">
        <v>331</v>
      </c>
      <c r="E197" s="144">
        <v>10347</v>
      </c>
      <c r="F197" s="144">
        <v>10347</v>
      </c>
      <c r="G197" s="75">
        <f t="shared" si="9"/>
        <v>0</v>
      </c>
      <c r="H197" s="109">
        <f t="shared" si="7"/>
        <v>0.18848249391531197</v>
      </c>
      <c r="I197" s="92">
        <f t="shared" si="6"/>
        <v>0.18848249391531197</v>
      </c>
      <c r="J197" s="253"/>
      <c r="K197" s="254"/>
    </row>
    <row r="198" spans="1:11" x14ac:dyDescent="0.25">
      <c r="A198" s="45">
        <v>182</v>
      </c>
      <c r="B198" s="58" t="s">
        <v>213</v>
      </c>
      <c r="C198" s="53">
        <v>42.6</v>
      </c>
      <c r="D198" s="68" t="s">
        <v>331</v>
      </c>
      <c r="E198" s="144">
        <v>14705</v>
      </c>
      <c r="F198" s="144">
        <v>15397</v>
      </c>
      <c r="G198" s="75">
        <f t="shared" si="9"/>
        <v>0.59511999999999998</v>
      </c>
      <c r="H198" s="109">
        <f t="shared" si="7"/>
        <v>7.2401751494971051E-2</v>
      </c>
      <c r="I198" s="92">
        <f>G198+H198</f>
        <v>0.66752175149497106</v>
      </c>
      <c r="J198" s="253"/>
      <c r="K198" s="254"/>
    </row>
    <row r="199" spans="1:11" x14ac:dyDescent="0.25">
      <c r="A199" s="45">
        <v>183</v>
      </c>
      <c r="B199" s="58" t="s">
        <v>214</v>
      </c>
      <c r="C199" s="53">
        <v>65.3</v>
      </c>
      <c r="D199" s="68" t="s">
        <v>331</v>
      </c>
      <c r="E199" s="144">
        <v>17947</v>
      </c>
      <c r="F199" s="144">
        <v>17951</v>
      </c>
      <c r="G199" s="75">
        <f t="shared" si="9"/>
        <v>3.4399999999999999E-3</v>
      </c>
      <c r="H199" s="109">
        <f t="shared" si="7"/>
        <v>0.11098202752632885</v>
      </c>
      <c r="I199" s="92">
        <f t="shared" si="6"/>
        <v>0.11442202752632885</v>
      </c>
      <c r="J199" s="253"/>
      <c r="K199" s="254"/>
    </row>
    <row r="200" spans="1:11" x14ac:dyDescent="0.25">
      <c r="A200" s="45">
        <v>184</v>
      </c>
      <c r="B200" s="58" t="s">
        <v>215</v>
      </c>
      <c r="C200" s="53">
        <v>110</v>
      </c>
      <c r="D200" s="68" t="s">
        <v>331</v>
      </c>
      <c r="E200" s="144">
        <v>26674</v>
      </c>
      <c r="F200" s="144">
        <v>28149</v>
      </c>
      <c r="G200" s="75">
        <f t="shared" si="9"/>
        <v>1.2685</v>
      </c>
      <c r="H200" s="109">
        <f t="shared" si="7"/>
        <v>0.18695287944710834</v>
      </c>
      <c r="I200" s="92">
        <f t="shared" si="6"/>
        <v>1.4554528794471082</v>
      </c>
      <c r="J200" s="25"/>
      <c r="K200" s="39"/>
    </row>
    <row r="201" spans="1:11" x14ac:dyDescent="0.25">
      <c r="A201" s="45">
        <v>185</v>
      </c>
      <c r="B201" s="58" t="s">
        <v>216</v>
      </c>
      <c r="C201" s="53">
        <v>42.6</v>
      </c>
      <c r="D201" s="68" t="s">
        <v>331</v>
      </c>
      <c r="E201" s="144">
        <v>9770</v>
      </c>
      <c r="F201" s="144">
        <v>10180</v>
      </c>
      <c r="G201" s="75">
        <f t="shared" si="9"/>
        <v>0.35259999999999997</v>
      </c>
      <c r="H201" s="109">
        <f t="shared" si="7"/>
        <v>7.2401751494971051E-2</v>
      </c>
      <c r="I201" s="92">
        <f>G201+H201</f>
        <v>0.42500175149497099</v>
      </c>
      <c r="J201" s="25"/>
      <c r="K201" s="39"/>
    </row>
    <row r="202" spans="1:11" x14ac:dyDescent="0.25">
      <c r="A202" s="45">
        <v>186</v>
      </c>
      <c r="B202" s="58" t="s">
        <v>217</v>
      </c>
      <c r="C202" s="53">
        <v>65.3</v>
      </c>
      <c r="D202" s="68" t="s">
        <v>331</v>
      </c>
      <c r="E202" s="144">
        <v>22206</v>
      </c>
      <c r="F202" s="144">
        <v>23606</v>
      </c>
      <c r="G202" s="75">
        <f t="shared" si="9"/>
        <v>1.204</v>
      </c>
      <c r="H202" s="109">
        <f t="shared" si="7"/>
        <v>0.11098202752632885</v>
      </c>
      <c r="I202" s="92">
        <f>G202+H202</f>
        <v>1.3149820275263289</v>
      </c>
      <c r="J202" s="25"/>
      <c r="K202" s="38"/>
    </row>
    <row r="203" spans="1:11" x14ac:dyDescent="0.25">
      <c r="A203" s="45">
        <v>187</v>
      </c>
      <c r="B203" s="58" t="s">
        <v>218</v>
      </c>
      <c r="C203" s="53">
        <v>109.9</v>
      </c>
      <c r="D203" s="68" t="s">
        <v>331</v>
      </c>
      <c r="E203" s="145">
        <v>29993</v>
      </c>
      <c r="F203" s="144">
        <v>30948</v>
      </c>
      <c r="G203" s="75">
        <f t="shared" si="9"/>
        <v>0.82130000000000003</v>
      </c>
      <c r="H203" s="109">
        <f t="shared" si="7"/>
        <v>0.18678292228397461</v>
      </c>
      <c r="I203" s="92">
        <f>G203+H203</f>
        <v>1.0080829222839747</v>
      </c>
      <c r="J203" s="25"/>
      <c r="K203" s="38"/>
    </row>
    <row r="204" spans="1:11" x14ac:dyDescent="0.25">
      <c r="A204" s="45">
        <v>188</v>
      </c>
      <c r="B204" s="58" t="s">
        <v>219</v>
      </c>
      <c r="C204" s="53">
        <v>42.8</v>
      </c>
      <c r="D204" s="68" t="s">
        <v>331</v>
      </c>
      <c r="E204" s="145">
        <v>11448</v>
      </c>
      <c r="F204" s="144">
        <v>11859</v>
      </c>
      <c r="G204" s="75">
        <f t="shared" si="9"/>
        <v>0.35346</v>
      </c>
      <c r="H204" s="109">
        <f t="shared" si="7"/>
        <v>7.2741665821238505E-2</v>
      </c>
      <c r="I204" s="92">
        <f>G204+H204</f>
        <v>0.42620166582123853</v>
      </c>
      <c r="J204" s="25"/>
      <c r="K204" s="38"/>
    </row>
    <row r="205" spans="1:11" x14ac:dyDescent="0.25">
      <c r="A205" s="45">
        <v>189</v>
      </c>
      <c r="B205" s="58" t="s">
        <v>220</v>
      </c>
      <c r="C205" s="53">
        <v>65.5</v>
      </c>
      <c r="D205" s="68" t="s">
        <v>331</v>
      </c>
      <c r="E205" s="145">
        <v>4510</v>
      </c>
      <c r="F205" s="144">
        <v>4510</v>
      </c>
      <c r="G205" s="75">
        <f t="shared" si="9"/>
        <v>0</v>
      </c>
      <c r="H205" s="109">
        <f t="shared" si="7"/>
        <v>0.11132194185259632</v>
      </c>
      <c r="I205" s="92">
        <f t="shared" si="6"/>
        <v>0.11132194185259632</v>
      </c>
      <c r="J205" s="202"/>
      <c r="K205" s="38"/>
    </row>
    <row r="206" spans="1:11" x14ac:dyDescent="0.25">
      <c r="A206" s="46">
        <v>190</v>
      </c>
      <c r="B206" s="158" t="s">
        <v>221</v>
      </c>
      <c r="C206" s="87">
        <v>109.5</v>
      </c>
      <c r="D206" s="88" t="s">
        <v>331</v>
      </c>
      <c r="E206" s="144">
        <v>21558</v>
      </c>
      <c r="F206" s="145">
        <v>22504</v>
      </c>
      <c r="G206" s="89">
        <f t="shared" si="9"/>
        <v>0.81355999999999995</v>
      </c>
      <c r="H206" s="115">
        <f t="shared" si="7"/>
        <v>0.18610309363143965</v>
      </c>
      <c r="I206" s="76">
        <f t="shared" si="6"/>
        <v>0.99966309363143957</v>
      </c>
      <c r="J206" s="202"/>
      <c r="K206" s="38"/>
    </row>
    <row r="207" spans="1:11" x14ac:dyDescent="0.25">
      <c r="A207" s="45">
        <v>191</v>
      </c>
      <c r="B207" s="58" t="s">
        <v>222</v>
      </c>
      <c r="C207" s="53">
        <v>43</v>
      </c>
      <c r="D207" s="68" t="s">
        <v>331</v>
      </c>
      <c r="E207" s="144">
        <v>11876</v>
      </c>
      <c r="F207" s="145">
        <v>12661</v>
      </c>
      <c r="G207" s="75">
        <f t="shared" si="9"/>
        <v>0.67510000000000003</v>
      </c>
      <c r="H207" s="109">
        <f t="shared" si="7"/>
        <v>7.3081580147505987E-2</v>
      </c>
      <c r="I207" s="92">
        <f t="shared" si="6"/>
        <v>0.74818158014750602</v>
      </c>
      <c r="J207" s="202"/>
      <c r="K207" s="38"/>
    </row>
    <row r="208" spans="1:11" x14ac:dyDescent="0.25">
      <c r="A208" s="45">
        <v>192</v>
      </c>
      <c r="B208" s="58" t="s">
        <v>223</v>
      </c>
      <c r="C208" s="53">
        <v>65.3</v>
      </c>
      <c r="D208" s="68" t="s">
        <v>331</v>
      </c>
      <c r="E208" s="144">
        <v>18833</v>
      </c>
      <c r="F208" s="145">
        <v>19946</v>
      </c>
      <c r="G208" s="75">
        <f>(F208-E208)* 0.00086</f>
        <v>0.95718000000000003</v>
      </c>
      <c r="H208" s="109">
        <f t="shared" si="7"/>
        <v>0.11098202752632885</v>
      </c>
      <c r="I208" s="92">
        <f t="shared" si="6"/>
        <v>1.0681620275263288</v>
      </c>
      <c r="J208" s="202"/>
      <c r="K208" s="38"/>
    </row>
    <row r="209" spans="1:11" x14ac:dyDescent="0.25">
      <c r="A209" s="45">
        <v>196</v>
      </c>
      <c r="B209" s="58" t="s">
        <v>224</v>
      </c>
      <c r="C209" s="53">
        <v>52.8</v>
      </c>
      <c r="D209" s="68" t="s">
        <v>330</v>
      </c>
      <c r="E209" s="112">
        <v>10.446999999999999</v>
      </c>
      <c r="F209" s="112">
        <v>10.997999999999999</v>
      </c>
      <c r="G209" s="75">
        <f>(F209-E209)*0.8598</f>
        <v>0.47374980000000017</v>
      </c>
      <c r="H209" s="109">
        <f t="shared" si="7"/>
        <v>8.9737382134611993E-2</v>
      </c>
      <c r="I209" s="92">
        <f t="shared" ref="I209:I272" si="10">G209+H209</f>
        <v>0.56348718213461213</v>
      </c>
      <c r="J209" s="202"/>
      <c r="K209" s="38"/>
    </row>
    <row r="210" spans="1:11" x14ac:dyDescent="0.25">
      <c r="A210" s="45">
        <v>197</v>
      </c>
      <c r="B210" s="58" t="s">
        <v>225</v>
      </c>
      <c r="C210" s="53">
        <v>51.2</v>
      </c>
      <c r="D210" s="68" t="s">
        <v>330</v>
      </c>
      <c r="E210" s="112">
        <v>15.526999999999999</v>
      </c>
      <c r="F210" s="112">
        <v>16.574999999999999</v>
      </c>
      <c r="G210" s="75">
        <f t="shared" ref="G210:G273" si="11">(F210-E210)*0.8598</f>
        <v>0.90107040000000005</v>
      </c>
      <c r="H210" s="109">
        <f t="shared" ref="H210:H273" si="12">$G$11/$C$303*C210</f>
        <v>8.7018067524472248E-2</v>
      </c>
      <c r="I210" s="92">
        <f t="shared" si="10"/>
        <v>0.98808846752447232</v>
      </c>
      <c r="J210" s="25"/>
      <c r="K210" s="38"/>
    </row>
    <row r="211" spans="1:11" x14ac:dyDescent="0.25">
      <c r="A211" s="45">
        <v>198</v>
      </c>
      <c r="B211" s="58" t="s">
        <v>226</v>
      </c>
      <c r="C211" s="53">
        <v>113.6</v>
      </c>
      <c r="D211" s="68" t="s">
        <v>330</v>
      </c>
      <c r="E211" s="112">
        <v>48.003</v>
      </c>
      <c r="F211" s="112">
        <v>50.531999999999996</v>
      </c>
      <c r="G211" s="75">
        <f t="shared" si="11"/>
        <v>2.1744341999999968</v>
      </c>
      <c r="H211" s="109">
        <f t="shared" si="12"/>
        <v>0.19307133731992276</v>
      </c>
      <c r="I211" s="92">
        <f t="shared" si="10"/>
        <v>2.3675055373199196</v>
      </c>
      <c r="J211" s="25"/>
      <c r="K211" s="38"/>
    </row>
    <row r="212" spans="1:11" x14ac:dyDescent="0.25">
      <c r="A212" s="46">
        <v>199</v>
      </c>
      <c r="B212" s="86" t="s">
        <v>227</v>
      </c>
      <c r="C212" s="87">
        <v>106.7</v>
      </c>
      <c r="D212" s="88" t="s">
        <v>330</v>
      </c>
      <c r="E212" s="154">
        <v>28.247</v>
      </c>
      <c r="F212" s="154">
        <v>29.459</v>
      </c>
      <c r="G212" s="89">
        <f t="shared" si="11"/>
        <v>1.0420775999999998</v>
      </c>
      <c r="H212" s="115">
        <f t="shared" si="12"/>
        <v>0.18134429306369509</v>
      </c>
      <c r="I212" s="76">
        <f t="shared" si="10"/>
        <v>1.2234218930636949</v>
      </c>
      <c r="J212" s="25"/>
      <c r="K212" s="38"/>
    </row>
    <row r="213" spans="1:11" x14ac:dyDescent="0.25">
      <c r="A213" s="45">
        <v>200</v>
      </c>
      <c r="B213" s="58" t="s">
        <v>228</v>
      </c>
      <c r="C213" s="53">
        <v>92.7</v>
      </c>
      <c r="D213" s="68" t="s">
        <v>330</v>
      </c>
      <c r="E213" s="112">
        <v>10.272</v>
      </c>
      <c r="F213" s="112">
        <v>10.589</v>
      </c>
      <c r="G213" s="75">
        <f t="shared" si="11"/>
        <v>0.27255660000000015</v>
      </c>
      <c r="H213" s="109">
        <f t="shared" si="12"/>
        <v>0.15755029022497222</v>
      </c>
      <c r="I213" s="92">
        <f t="shared" si="10"/>
        <v>0.43010689022497239</v>
      </c>
      <c r="J213" s="25"/>
      <c r="K213" s="38"/>
    </row>
    <row r="214" spans="1:11" x14ac:dyDescent="0.25">
      <c r="A214" s="45">
        <v>201</v>
      </c>
      <c r="B214" s="58" t="s">
        <v>229</v>
      </c>
      <c r="C214" s="53">
        <v>81.8</v>
      </c>
      <c r="D214" s="68" t="s">
        <v>330</v>
      </c>
      <c r="E214" s="112">
        <v>25.588999999999999</v>
      </c>
      <c r="F214" s="112">
        <v>26.913</v>
      </c>
      <c r="G214" s="75">
        <f t="shared" si="11"/>
        <v>1.1383752000000014</v>
      </c>
      <c r="H214" s="109">
        <f t="shared" si="12"/>
        <v>0.1390249594433951</v>
      </c>
      <c r="I214" s="92">
        <f t="shared" si="10"/>
        <v>1.2774001594433964</v>
      </c>
      <c r="J214" s="25"/>
      <c r="K214" s="38"/>
    </row>
    <row r="215" spans="1:11" x14ac:dyDescent="0.25">
      <c r="A215" s="45">
        <v>202</v>
      </c>
      <c r="B215" s="58" t="s">
        <v>230</v>
      </c>
      <c r="C215" s="53">
        <v>52.3</v>
      </c>
      <c r="D215" s="68" t="s">
        <v>330</v>
      </c>
      <c r="E215" s="112">
        <v>6.6920000000000002</v>
      </c>
      <c r="F215" s="112">
        <v>7.1369999999999996</v>
      </c>
      <c r="G215" s="75">
        <f t="shared" si="11"/>
        <v>0.38261099999999948</v>
      </c>
      <c r="H215" s="109">
        <f t="shared" si="12"/>
        <v>8.8887596318943315E-2</v>
      </c>
      <c r="I215" s="92">
        <f t="shared" si="10"/>
        <v>0.47149859631894281</v>
      </c>
      <c r="J215" s="25"/>
      <c r="K215" s="38"/>
    </row>
    <row r="216" spans="1:11" x14ac:dyDescent="0.25">
      <c r="A216" s="45">
        <v>203</v>
      </c>
      <c r="B216" s="58" t="s">
        <v>231</v>
      </c>
      <c r="C216" s="53">
        <v>51.3</v>
      </c>
      <c r="D216" s="68" t="s">
        <v>330</v>
      </c>
      <c r="E216" s="112">
        <v>13.023</v>
      </c>
      <c r="F216" s="112">
        <v>13.678000000000001</v>
      </c>
      <c r="G216" s="75">
        <f t="shared" si="11"/>
        <v>0.56316900000000103</v>
      </c>
      <c r="H216" s="109">
        <f t="shared" si="12"/>
        <v>8.7188024687605975E-2</v>
      </c>
      <c r="I216" s="92">
        <f t="shared" si="10"/>
        <v>0.65035702468760703</v>
      </c>
      <c r="J216" s="25"/>
      <c r="K216" s="38"/>
    </row>
    <row r="217" spans="1:11" x14ac:dyDescent="0.25">
      <c r="A217" s="45">
        <v>204</v>
      </c>
      <c r="B217" s="58" t="s">
        <v>232</v>
      </c>
      <c r="C217" s="53">
        <v>113.7</v>
      </c>
      <c r="D217" s="68" t="s">
        <v>330</v>
      </c>
      <c r="E217" s="112">
        <v>50.613</v>
      </c>
      <c r="F217" s="112">
        <v>52.988999999999997</v>
      </c>
      <c r="G217" s="75">
        <f t="shared" si="11"/>
        <v>2.0428847999999982</v>
      </c>
      <c r="H217" s="109">
        <f t="shared" si="12"/>
        <v>0.19324129448305652</v>
      </c>
      <c r="I217" s="92">
        <f t="shared" si="10"/>
        <v>2.2361260944830548</v>
      </c>
      <c r="J217" s="25"/>
      <c r="K217" s="38"/>
    </row>
    <row r="218" spans="1:11" x14ac:dyDescent="0.25">
      <c r="A218" s="45">
        <v>205</v>
      </c>
      <c r="B218" s="58" t="s">
        <v>233</v>
      </c>
      <c r="C218" s="53">
        <v>107</v>
      </c>
      <c r="D218" s="68" t="s">
        <v>330</v>
      </c>
      <c r="E218" s="112">
        <v>19.992000000000001</v>
      </c>
      <c r="F218" s="112">
        <v>20.446999999999999</v>
      </c>
      <c r="G218" s="75">
        <f t="shared" si="11"/>
        <v>0.39120899999999853</v>
      </c>
      <c r="H218" s="109">
        <f t="shared" si="12"/>
        <v>0.18185416455309628</v>
      </c>
      <c r="I218" s="92">
        <f t="shared" si="10"/>
        <v>0.57306316455309481</v>
      </c>
      <c r="J218" s="25"/>
      <c r="K218" s="38"/>
    </row>
    <row r="219" spans="1:11" x14ac:dyDescent="0.25">
      <c r="A219" s="45">
        <v>206</v>
      </c>
      <c r="B219" s="58" t="s">
        <v>234</v>
      </c>
      <c r="C219" s="53">
        <v>92.7</v>
      </c>
      <c r="D219" s="68" t="s">
        <v>330</v>
      </c>
      <c r="E219" s="112">
        <v>22.297999999999998</v>
      </c>
      <c r="F219" s="112">
        <v>23.006</v>
      </c>
      <c r="G219" s="75">
        <f t="shared" si="11"/>
        <v>0.60873840000000168</v>
      </c>
      <c r="H219" s="109">
        <f t="shared" si="12"/>
        <v>0.15755029022497222</v>
      </c>
      <c r="I219" s="92">
        <f t="shared" si="10"/>
        <v>0.76628869022497392</v>
      </c>
      <c r="J219" s="25"/>
      <c r="K219" s="38"/>
    </row>
    <row r="220" spans="1:11" x14ac:dyDescent="0.25">
      <c r="A220" s="45">
        <v>207</v>
      </c>
      <c r="B220" s="58" t="s">
        <v>235</v>
      </c>
      <c r="C220" s="53">
        <v>81</v>
      </c>
      <c r="D220" s="68" t="s">
        <v>330</v>
      </c>
      <c r="E220" s="112">
        <v>21.99</v>
      </c>
      <c r="F220" s="112">
        <v>23.474</v>
      </c>
      <c r="G220" s="75">
        <f t="shared" si="11"/>
        <v>1.2759432000000015</v>
      </c>
      <c r="H220" s="109">
        <f t="shared" si="12"/>
        <v>0.13766530213832523</v>
      </c>
      <c r="I220" s="92">
        <f t="shared" si="10"/>
        <v>1.4136085021383267</v>
      </c>
      <c r="J220" s="25"/>
      <c r="K220" s="38"/>
    </row>
    <row r="221" spans="1:11" x14ac:dyDescent="0.25">
      <c r="A221" s="45">
        <v>208</v>
      </c>
      <c r="B221" s="58" t="s">
        <v>236</v>
      </c>
      <c r="C221" s="53">
        <v>53.2</v>
      </c>
      <c r="D221" s="68" t="s">
        <v>330</v>
      </c>
      <c r="E221" s="112">
        <v>9.9339999999999993</v>
      </c>
      <c r="F221" s="112">
        <v>9.9339999999999993</v>
      </c>
      <c r="G221" s="75">
        <f t="shared" si="11"/>
        <v>0</v>
      </c>
      <c r="H221" s="109">
        <f t="shared" si="12"/>
        <v>9.0417210787146943E-2</v>
      </c>
      <c r="I221" s="92">
        <f t="shared" si="10"/>
        <v>9.0417210787146943E-2</v>
      </c>
      <c r="J221" s="25"/>
      <c r="K221" s="38"/>
    </row>
    <row r="222" spans="1:11" x14ac:dyDescent="0.25">
      <c r="A222" s="45">
        <v>209</v>
      </c>
      <c r="B222" s="58" t="s">
        <v>237</v>
      </c>
      <c r="C222" s="53">
        <v>51.1</v>
      </c>
      <c r="D222" s="68" t="s">
        <v>330</v>
      </c>
      <c r="E222" s="112">
        <v>22.571000000000002</v>
      </c>
      <c r="F222" s="112">
        <v>23.88</v>
      </c>
      <c r="G222" s="75">
        <f t="shared" si="11"/>
        <v>1.1254781999999979</v>
      </c>
      <c r="H222" s="109">
        <f t="shared" si="12"/>
        <v>8.6848110361338507E-2</v>
      </c>
      <c r="I222" s="92">
        <f t="shared" si="10"/>
        <v>1.2123263103613364</v>
      </c>
      <c r="J222" s="25"/>
      <c r="K222" s="38"/>
    </row>
    <row r="223" spans="1:11" x14ac:dyDescent="0.25">
      <c r="A223" s="45">
        <v>210</v>
      </c>
      <c r="B223" s="58" t="s">
        <v>238</v>
      </c>
      <c r="C223" s="53">
        <v>113.8</v>
      </c>
      <c r="D223" s="68" t="s">
        <v>330</v>
      </c>
      <c r="E223" s="112">
        <v>35.064999999999998</v>
      </c>
      <c r="F223" s="112">
        <v>36.023000000000003</v>
      </c>
      <c r="G223" s="75">
        <f t="shared" si="11"/>
        <v>0.82368840000000476</v>
      </c>
      <c r="H223" s="109">
        <f t="shared" si="12"/>
        <v>0.19341125164619025</v>
      </c>
      <c r="I223" s="92">
        <f t="shared" si="10"/>
        <v>1.017099651646195</v>
      </c>
      <c r="J223" s="25"/>
      <c r="K223" s="38"/>
    </row>
    <row r="224" spans="1:11" x14ac:dyDescent="0.25">
      <c r="A224" s="46">
        <v>211</v>
      </c>
      <c r="B224" s="86" t="s">
        <v>239</v>
      </c>
      <c r="C224" s="87">
        <v>106.9</v>
      </c>
      <c r="D224" s="88" t="s">
        <v>330</v>
      </c>
      <c r="E224" s="154">
        <v>5.16</v>
      </c>
      <c r="F224" s="154">
        <v>5.16</v>
      </c>
      <c r="G224" s="75">
        <v>0</v>
      </c>
      <c r="H224" s="115">
        <f t="shared" si="12"/>
        <v>0.18168420738996255</v>
      </c>
      <c r="I224" s="76">
        <f t="shared" si="10"/>
        <v>0.18168420738996255</v>
      </c>
      <c r="J224" s="25"/>
      <c r="K224" s="38"/>
    </row>
    <row r="225" spans="1:11" x14ac:dyDescent="0.25">
      <c r="A225" s="45">
        <v>212</v>
      </c>
      <c r="B225" s="58" t="s">
        <v>240</v>
      </c>
      <c r="C225" s="53">
        <v>93.2</v>
      </c>
      <c r="D225" s="68" t="s">
        <v>330</v>
      </c>
      <c r="E225" s="112">
        <v>21.364999999999998</v>
      </c>
      <c r="F225" s="112">
        <v>22.28</v>
      </c>
      <c r="G225" s="75">
        <f t="shared" si="11"/>
        <v>0.78671700000000233</v>
      </c>
      <c r="H225" s="109">
        <f t="shared" si="12"/>
        <v>0.15840007604064088</v>
      </c>
      <c r="I225" s="92">
        <f t="shared" si="10"/>
        <v>0.94511707604064321</v>
      </c>
      <c r="J225" s="25"/>
      <c r="K225" s="38"/>
    </row>
    <row r="226" spans="1:11" x14ac:dyDescent="0.25">
      <c r="A226" s="45">
        <v>213</v>
      </c>
      <c r="B226" s="58" t="s">
        <v>241</v>
      </c>
      <c r="C226" s="53">
        <v>80.7</v>
      </c>
      <c r="D226" s="68" t="s">
        <v>330</v>
      </c>
      <c r="E226" s="112">
        <v>7.2720000000000002</v>
      </c>
      <c r="F226" s="112">
        <v>7.2720000000000002</v>
      </c>
      <c r="G226" s="75">
        <f t="shared" si="11"/>
        <v>0</v>
      </c>
      <c r="H226" s="109">
        <f t="shared" si="12"/>
        <v>0.13715543064892402</v>
      </c>
      <c r="I226" s="92">
        <f t="shared" si="10"/>
        <v>0.13715543064892402</v>
      </c>
      <c r="J226" s="25"/>
      <c r="K226" s="38"/>
    </row>
    <row r="227" spans="1:11" x14ac:dyDescent="0.25">
      <c r="A227" s="45">
        <v>214</v>
      </c>
      <c r="B227" s="58" t="s">
        <v>242</v>
      </c>
      <c r="C227" s="53">
        <v>52.5</v>
      </c>
      <c r="D227" s="68" t="s">
        <v>330</v>
      </c>
      <c r="E227" s="112">
        <v>12.577999999999999</v>
      </c>
      <c r="F227" s="112">
        <v>13.256</v>
      </c>
      <c r="G227" s="75">
        <f t="shared" si="11"/>
        <v>0.5829444000000007</v>
      </c>
      <c r="H227" s="109">
        <f t="shared" si="12"/>
        <v>8.9227510645210797E-2</v>
      </c>
      <c r="I227" s="92">
        <f t="shared" si="10"/>
        <v>0.67217191064521153</v>
      </c>
      <c r="J227" s="25"/>
      <c r="K227" s="38"/>
    </row>
    <row r="228" spans="1:11" x14ac:dyDescent="0.25">
      <c r="A228" s="45">
        <v>215</v>
      </c>
      <c r="B228" s="58" t="s">
        <v>243</v>
      </c>
      <c r="C228" s="53">
        <v>51</v>
      </c>
      <c r="D228" s="68" t="s">
        <v>330</v>
      </c>
      <c r="E228" s="112">
        <v>0.55900000000000005</v>
      </c>
      <c r="F228" s="112">
        <v>0.57099999999999995</v>
      </c>
      <c r="G228" s="75">
        <f t="shared" si="11"/>
        <v>1.0317599999999913E-2</v>
      </c>
      <c r="H228" s="109">
        <f t="shared" si="12"/>
        <v>8.6678153198204766E-2</v>
      </c>
      <c r="I228" s="92">
        <f t="shared" si="10"/>
        <v>9.6995753198204679E-2</v>
      </c>
      <c r="J228" s="38"/>
      <c r="K228" s="38"/>
    </row>
    <row r="229" spans="1:11" x14ac:dyDescent="0.25">
      <c r="A229" s="45">
        <v>216</v>
      </c>
      <c r="B229" s="58" t="s">
        <v>244</v>
      </c>
      <c r="C229" s="53">
        <v>113.9</v>
      </c>
      <c r="D229" s="68" t="s">
        <v>330</v>
      </c>
      <c r="E229" s="112">
        <v>53.683999999999997</v>
      </c>
      <c r="F229" s="112">
        <v>56.726999999999997</v>
      </c>
      <c r="G229" s="75">
        <f t="shared" si="11"/>
        <v>2.6163713999999993</v>
      </c>
      <c r="H229" s="109">
        <f t="shared" si="12"/>
        <v>0.193581208809324</v>
      </c>
      <c r="I229" s="92">
        <f t="shared" si="10"/>
        <v>2.8099526088093234</v>
      </c>
      <c r="J229" s="25"/>
      <c r="K229" s="38"/>
    </row>
    <row r="230" spans="1:11" x14ac:dyDescent="0.25">
      <c r="A230" s="45">
        <v>217</v>
      </c>
      <c r="B230" s="58" t="s">
        <v>245</v>
      </c>
      <c r="C230" s="53">
        <v>106.5</v>
      </c>
      <c r="D230" s="68" t="s">
        <v>330</v>
      </c>
      <c r="E230" s="112">
        <v>15.069000000000001</v>
      </c>
      <c r="F230" s="112">
        <v>15.558</v>
      </c>
      <c r="G230" s="75">
        <f t="shared" si="11"/>
        <v>0.42044219999999916</v>
      </c>
      <c r="H230" s="109">
        <f t="shared" si="12"/>
        <v>0.18100437873742761</v>
      </c>
      <c r="I230" s="92">
        <f t="shared" si="10"/>
        <v>0.6014465787374268</v>
      </c>
      <c r="J230" s="25"/>
      <c r="K230" s="38"/>
    </row>
    <row r="231" spans="1:11" x14ac:dyDescent="0.25">
      <c r="A231" s="45">
        <v>218</v>
      </c>
      <c r="B231" s="58" t="s">
        <v>246</v>
      </c>
      <c r="C231" s="53">
        <v>92.6</v>
      </c>
      <c r="D231" s="68" t="s">
        <v>330</v>
      </c>
      <c r="E231" s="112">
        <v>19.533000000000001</v>
      </c>
      <c r="F231" s="112">
        <v>20.535</v>
      </c>
      <c r="G231" s="75">
        <f t="shared" si="11"/>
        <v>0.86151959999999905</v>
      </c>
      <c r="H231" s="109">
        <f t="shared" si="12"/>
        <v>0.15738033306183846</v>
      </c>
      <c r="I231" s="92">
        <f t="shared" si="10"/>
        <v>1.0188999330618376</v>
      </c>
      <c r="J231" s="25"/>
      <c r="K231" s="38"/>
    </row>
    <row r="232" spans="1:11" x14ac:dyDescent="0.25">
      <c r="A232" s="45">
        <v>219</v>
      </c>
      <c r="B232" s="58" t="s">
        <v>247</v>
      </c>
      <c r="C232" s="53">
        <v>81.400000000000006</v>
      </c>
      <c r="D232" s="68" t="s">
        <v>330</v>
      </c>
      <c r="E232" s="112">
        <v>17.920999999999999</v>
      </c>
      <c r="F232" s="112">
        <v>18.888000000000002</v>
      </c>
      <c r="G232" s="75">
        <f t="shared" si="11"/>
        <v>0.83142660000000201</v>
      </c>
      <c r="H232" s="109">
        <f t="shared" si="12"/>
        <v>0.13834513079086017</v>
      </c>
      <c r="I232" s="92">
        <f t="shared" si="10"/>
        <v>0.96977173079086221</v>
      </c>
      <c r="J232" s="25"/>
      <c r="K232" s="38"/>
    </row>
    <row r="233" spans="1:11" x14ac:dyDescent="0.25">
      <c r="A233" s="45">
        <v>220</v>
      </c>
      <c r="B233" s="58" t="s">
        <v>248</v>
      </c>
      <c r="C233" s="53">
        <v>52.9</v>
      </c>
      <c r="D233" s="68" t="s">
        <v>330</v>
      </c>
      <c r="E233" s="112">
        <v>11.23</v>
      </c>
      <c r="F233" s="112">
        <v>11.471</v>
      </c>
      <c r="G233" s="75">
        <f t="shared" si="11"/>
        <v>0.2072117999999997</v>
      </c>
      <c r="H233" s="109">
        <f t="shared" si="12"/>
        <v>8.9907339297745734E-2</v>
      </c>
      <c r="I233" s="92">
        <f t="shared" si="10"/>
        <v>0.29711913929774542</v>
      </c>
      <c r="J233" s="25"/>
      <c r="K233" s="38"/>
    </row>
    <row r="234" spans="1:11" x14ac:dyDescent="0.25">
      <c r="A234" s="46">
        <v>221</v>
      </c>
      <c r="B234" s="86" t="s">
        <v>249</v>
      </c>
      <c r="C234" s="87">
        <v>51.4</v>
      </c>
      <c r="D234" s="88" t="s">
        <v>330</v>
      </c>
      <c r="E234" s="154">
        <v>17.956</v>
      </c>
      <c r="F234" s="154">
        <v>18.591000000000001</v>
      </c>
      <c r="G234" s="89">
        <f t="shared" si="11"/>
        <v>0.54597300000000137</v>
      </c>
      <c r="H234" s="115">
        <f t="shared" si="12"/>
        <v>8.7357981850739716E-2</v>
      </c>
      <c r="I234" s="76">
        <f t="shared" si="10"/>
        <v>0.6333309818507411</v>
      </c>
      <c r="J234" s="25"/>
      <c r="K234" s="38"/>
    </row>
    <row r="235" spans="1:11" x14ac:dyDescent="0.25">
      <c r="A235" s="46">
        <v>222</v>
      </c>
      <c r="B235" s="86" t="s">
        <v>250</v>
      </c>
      <c r="C235" s="87">
        <v>115</v>
      </c>
      <c r="D235" s="88" t="s">
        <v>330</v>
      </c>
      <c r="E235" s="154">
        <v>8.0410000000000004</v>
      </c>
      <c r="F235" s="154">
        <v>8.0410000000000004</v>
      </c>
      <c r="G235" s="89">
        <f t="shared" si="11"/>
        <v>0</v>
      </c>
      <c r="H235" s="115">
        <f t="shared" si="12"/>
        <v>0.19545073760379508</v>
      </c>
      <c r="I235" s="76">
        <f t="shared" si="10"/>
        <v>0.19545073760379508</v>
      </c>
      <c r="J235" s="202"/>
      <c r="K235" s="38"/>
    </row>
    <row r="236" spans="1:11" x14ac:dyDescent="0.25">
      <c r="A236" s="46">
        <v>223</v>
      </c>
      <c r="B236" s="86" t="s">
        <v>251</v>
      </c>
      <c r="C236" s="87">
        <v>106.7</v>
      </c>
      <c r="D236" s="88" t="s">
        <v>330</v>
      </c>
      <c r="E236" s="154">
        <v>20.03</v>
      </c>
      <c r="F236" s="154">
        <v>20.468</v>
      </c>
      <c r="G236" s="89">
        <f t="shared" si="11"/>
        <v>0.37659239999999899</v>
      </c>
      <c r="H236" s="115">
        <f t="shared" si="12"/>
        <v>0.18134429306369509</v>
      </c>
      <c r="I236" s="76">
        <f t="shared" si="10"/>
        <v>0.55793669306369409</v>
      </c>
      <c r="J236" s="202"/>
      <c r="K236" s="203"/>
    </row>
    <row r="237" spans="1:11" x14ac:dyDescent="0.25">
      <c r="A237" s="46">
        <v>224</v>
      </c>
      <c r="B237" s="86" t="s">
        <v>252</v>
      </c>
      <c r="C237" s="87">
        <v>92.4</v>
      </c>
      <c r="D237" s="88" t="s">
        <v>330</v>
      </c>
      <c r="E237" s="154">
        <v>14.254</v>
      </c>
      <c r="F237" s="154">
        <v>14.836</v>
      </c>
      <c r="G237" s="89">
        <f t="shared" si="11"/>
        <v>0.50040360000000061</v>
      </c>
      <c r="H237" s="115">
        <f t="shared" si="12"/>
        <v>0.15704041873557101</v>
      </c>
      <c r="I237" s="76">
        <f t="shared" si="10"/>
        <v>0.65744401873557168</v>
      </c>
      <c r="J237" s="202"/>
      <c r="K237" s="203"/>
    </row>
    <row r="238" spans="1:11" x14ac:dyDescent="0.25">
      <c r="A238" s="46">
        <v>225</v>
      </c>
      <c r="B238" s="86" t="s">
        <v>253</v>
      </c>
      <c r="C238" s="87">
        <v>81.2</v>
      </c>
      <c r="D238" s="88" t="s">
        <v>330</v>
      </c>
      <c r="E238" s="154">
        <v>16.68</v>
      </c>
      <c r="F238" s="154">
        <v>17.422000000000001</v>
      </c>
      <c r="G238" s="89">
        <f t="shared" si="11"/>
        <v>0.63797160000000075</v>
      </c>
      <c r="H238" s="115">
        <f t="shared" si="12"/>
        <v>0.13800521646459271</v>
      </c>
      <c r="I238" s="76">
        <f t="shared" si="10"/>
        <v>0.77597681646459349</v>
      </c>
      <c r="J238" s="202"/>
      <c r="K238" s="203"/>
    </row>
    <row r="239" spans="1:11" x14ac:dyDescent="0.25">
      <c r="A239" s="46">
        <v>226</v>
      </c>
      <c r="B239" s="86" t="s">
        <v>254</v>
      </c>
      <c r="C239" s="87">
        <v>52.7</v>
      </c>
      <c r="D239" s="88" t="s">
        <v>330</v>
      </c>
      <c r="E239" s="154">
        <v>7.3949999999999996</v>
      </c>
      <c r="F239" s="154">
        <v>7.8010000000000002</v>
      </c>
      <c r="G239" s="89">
        <f t="shared" si="11"/>
        <v>0.34907880000000052</v>
      </c>
      <c r="H239" s="115">
        <f t="shared" si="12"/>
        <v>8.9567424971478266E-2</v>
      </c>
      <c r="I239" s="76">
        <f t="shared" si="10"/>
        <v>0.43864622497147876</v>
      </c>
      <c r="J239" s="202"/>
      <c r="K239" s="38"/>
    </row>
    <row r="240" spans="1:11" x14ac:dyDescent="0.25">
      <c r="A240" s="46">
        <v>227</v>
      </c>
      <c r="B240" s="86" t="s">
        <v>255</v>
      </c>
      <c r="C240" s="87">
        <v>51.5</v>
      </c>
      <c r="D240" s="88" t="s">
        <v>330</v>
      </c>
      <c r="E240" s="154">
        <v>9.6690000000000005</v>
      </c>
      <c r="F240" s="154">
        <v>9.6690000000000005</v>
      </c>
      <c r="G240" s="89">
        <f t="shared" si="11"/>
        <v>0</v>
      </c>
      <c r="H240" s="115">
        <f t="shared" si="12"/>
        <v>8.7527939013873443E-2</v>
      </c>
      <c r="I240" s="76">
        <f t="shared" si="10"/>
        <v>8.7527939013873443E-2</v>
      </c>
      <c r="J240" s="202"/>
      <c r="K240" s="38"/>
    </row>
    <row r="241" spans="1:11" x14ac:dyDescent="0.25">
      <c r="A241" s="46">
        <v>228</v>
      </c>
      <c r="B241" s="86" t="s">
        <v>256</v>
      </c>
      <c r="C241" s="87">
        <v>113.5</v>
      </c>
      <c r="D241" s="88" t="s">
        <v>330</v>
      </c>
      <c r="E241" s="154">
        <v>46.414999999999999</v>
      </c>
      <c r="F241" s="154">
        <v>48.927</v>
      </c>
      <c r="G241" s="89">
        <f t="shared" si="11"/>
        <v>2.1598176000000002</v>
      </c>
      <c r="H241" s="115">
        <f t="shared" si="12"/>
        <v>0.19290138015678907</v>
      </c>
      <c r="I241" s="76">
        <f t="shared" si="10"/>
        <v>2.3527189801567894</v>
      </c>
      <c r="J241" s="202"/>
      <c r="K241" s="38"/>
    </row>
    <row r="242" spans="1:11" x14ac:dyDescent="0.25">
      <c r="A242" s="46">
        <v>229</v>
      </c>
      <c r="B242" s="86" t="s">
        <v>257</v>
      </c>
      <c r="C242" s="87">
        <v>107.4</v>
      </c>
      <c r="D242" s="88" t="s">
        <v>330</v>
      </c>
      <c r="E242" s="154">
        <v>23.376000000000001</v>
      </c>
      <c r="F242" s="154">
        <v>24.405999999999999</v>
      </c>
      <c r="G242" s="89">
        <f t="shared" si="11"/>
        <v>0.88559399999999788</v>
      </c>
      <c r="H242" s="115">
        <f t="shared" si="12"/>
        <v>0.18253399320563124</v>
      </c>
      <c r="I242" s="76">
        <f t="shared" si="10"/>
        <v>1.0681279932056291</v>
      </c>
      <c r="J242" s="202"/>
      <c r="K242" s="38"/>
    </row>
    <row r="243" spans="1:11" x14ac:dyDescent="0.25">
      <c r="A243" s="46">
        <v>230</v>
      </c>
      <c r="B243" s="86" t="s">
        <v>258</v>
      </c>
      <c r="C243" s="87">
        <v>93</v>
      </c>
      <c r="D243" s="88" t="s">
        <v>330</v>
      </c>
      <c r="E243" s="154">
        <v>18.309999999999999</v>
      </c>
      <c r="F243" s="154">
        <v>18.478000000000002</v>
      </c>
      <c r="G243" s="89">
        <f t="shared" si="11"/>
        <v>0.14444640000000242</v>
      </c>
      <c r="H243" s="115">
        <f t="shared" si="12"/>
        <v>0.1580601617143734</v>
      </c>
      <c r="I243" s="76">
        <f t="shared" si="10"/>
        <v>0.30250656171437584</v>
      </c>
      <c r="J243" s="25"/>
      <c r="K243" s="38"/>
    </row>
    <row r="244" spans="1:11" x14ac:dyDescent="0.25">
      <c r="A244" s="46">
        <v>231</v>
      </c>
      <c r="B244" s="86" t="s">
        <v>259</v>
      </c>
      <c r="C244" s="87">
        <v>80.900000000000006</v>
      </c>
      <c r="D244" s="88" t="s">
        <v>330</v>
      </c>
      <c r="E244" s="154">
        <v>26.925999999999998</v>
      </c>
      <c r="F244" s="154">
        <v>27.48</v>
      </c>
      <c r="G244" s="89">
        <f t="shared" si="11"/>
        <v>0.47632920000000178</v>
      </c>
      <c r="H244" s="115">
        <f t="shared" si="12"/>
        <v>0.1374953449751915</v>
      </c>
      <c r="I244" s="76">
        <f t="shared" si="10"/>
        <v>0.61382454497519334</v>
      </c>
      <c r="J244" s="25"/>
      <c r="K244" s="38"/>
    </row>
    <row r="245" spans="1:11" x14ac:dyDescent="0.25">
      <c r="A245" s="46">
        <v>232</v>
      </c>
      <c r="B245" s="86" t="s">
        <v>260</v>
      </c>
      <c r="C245" s="87">
        <v>52.5</v>
      </c>
      <c r="D245" s="88" t="s">
        <v>330</v>
      </c>
      <c r="E245" s="154">
        <v>19.186</v>
      </c>
      <c r="F245" s="154">
        <v>19.739999999999998</v>
      </c>
      <c r="G245" s="89">
        <f t="shared" si="11"/>
        <v>0.47632919999999873</v>
      </c>
      <c r="H245" s="115">
        <f t="shared" si="12"/>
        <v>8.9227510645210797E-2</v>
      </c>
      <c r="I245" s="76">
        <f t="shared" si="10"/>
        <v>0.56555671064520951</v>
      </c>
      <c r="J245" s="25"/>
      <c r="K245" s="38"/>
    </row>
    <row r="246" spans="1:11" x14ac:dyDescent="0.25">
      <c r="A246" s="45">
        <v>233</v>
      </c>
      <c r="B246" s="58" t="s">
        <v>261</v>
      </c>
      <c r="C246" s="53">
        <v>50.7</v>
      </c>
      <c r="D246" s="68" t="s">
        <v>330</v>
      </c>
      <c r="E246" s="112">
        <v>16.103999999999999</v>
      </c>
      <c r="F246" s="112">
        <v>16.989999999999998</v>
      </c>
      <c r="G246" s="75">
        <f t="shared" si="11"/>
        <v>0.76178279999999932</v>
      </c>
      <c r="H246" s="109">
        <f t="shared" si="12"/>
        <v>8.6168281708803571E-2</v>
      </c>
      <c r="I246" s="92">
        <f t="shared" si="10"/>
        <v>0.84795108170880285</v>
      </c>
      <c r="J246" s="25"/>
      <c r="K246" s="38"/>
    </row>
    <row r="247" spans="1:11" x14ac:dyDescent="0.25">
      <c r="A247" s="45">
        <v>234</v>
      </c>
      <c r="B247" s="58" t="s">
        <v>262</v>
      </c>
      <c r="C247" s="53">
        <v>113.8</v>
      </c>
      <c r="D247" s="68" t="s">
        <v>330</v>
      </c>
      <c r="E247" s="112">
        <v>28.283000000000001</v>
      </c>
      <c r="F247" s="112">
        <v>29.919</v>
      </c>
      <c r="G247" s="75">
        <f t="shared" si="11"/>
        <v>1.4066327999999995</v>
      </c>
      <c r="H247" s="109">
        <f t="shared" si="12"/>
        <v>0.19341125164619025</v>
      </c>
      <c r="I247" s="92">
        <f t="shared" si="10"/>
        <v>1.6000440516461898</v>
      </c>
      <c r="J247" s="25"/>
      <c r="K247" s="38"/>
    </row>
    <row r="248" spans="1:11" x14ac:dyDescent="0.25">
      <c r="A248" s="45">
        <v>235</v>
      </c>
      <c r="B248" s="58" t="s">
        <v>263</v>
      </c>
      <c r="C248" s="53">
        <v>106.4</v>
      </c>
      <c r="D248" s="68" t="s">
        <v>330</v>
      </c>
      <c r="E248" s="112">
        <v>19.667000000000002</v>
      </c>
      <c r="F248" s="112">
        <v>21.207000000000001</v>
      </c>
      <c r="G248" s="75">
        <f t="shared" si="11"/>
        <v>1.3240919999999994</v>
      </c>
      <c r="H248" s="109">
        <f t="shared" si="12"/>
        <v>0.18083442157429389</v>
      </c>
      <c r="I248" s="92">
        <f t="shared" si="10"/>
        <v>1.5049264215742932</v>
      </c>
      <c r="J248" s="25"/>
      <c r="K248" s="38"/>
    </row>
    <row r="249" spans="1:11" x14ac:dyDescent="0.25">
      <c r="A249" s="45">
        <v>236</v>
      </c>
      <c r="B249" s="58" t="s">
        <v>264</v>
      </c>
      <c r="C249" s="53">
        <v>93.5</v>
      </c>
      <c r="D249" s="68" t="s">
        <v>330</v>
      </c>
      <c r="E249" s="112">
        <v>20.242999999999999</v>
      </c>
      <c r="F249" s="112">
        <v>21.21</v>
      </c>
      <c r="G249" s="75">
        <f t="shared" si="11"/>
        <v>0.83142660000000201</v>
      </c>
      <c r="H249" s="109">
        <f t="shared" si="12"/>
        <v>0.15890994753004209</v>
      </c>
      <c r="I249" s="92">
        <f t="shared" si="10"/>
        <v>0.99033654753004408</v>
      </c>
      <c r="J249" s="25"/>
      <c r="K249" s="38"/>
    </row>
    <row r="250" spans="1:11" x14ac:dyDescent="0.25">
      <c r="A250" s="45">
        <v>237</v>
      </c>
      <c r="B250" s="58" t="s">
        <v>265</v>
      </c>
      <c r="C250" s="53">
        <v>80.3</v>
      </c>
      <c r="D250" s="68" t="s">
        <v>330</v>
      </c>
      <c r="E250" s="112">
        <v>8.016</v>
      </c>
      <c r="F250" s="112">
        <v>8.4640000000000004</v>
      </c>
      <c r="G250" s="75">
        <f t="shared" si="11"/>
        <v>0.38519040000000032</v>
      </c>
      <c r="H250" s="109">
        <f t="shared" si="12"/>
        <v>0.13647560199638908</v>
      </c>
      <c r="I250" s="92">
        <f t="shared" si="10"/>
        <v>0.52166600199638946</v>
      </c>
      <c r="J250" s="25"/>
      <c r="K250" s="38"/>
    </row>
    <row r="251" spans="1:11" x14ac:dyDescent="0.25">
      <c r="A251" s="45">
        <v>238</v>
      </c>
      <c r="B251" s="58" t="s">
        <v>266</v>
      </c>
      <c r="C251" s="53">
        <v>52.4</v>
      </c>
      <c r="D251" s="68" t="s">
        <v>330</v>
      </c>
      <c r="E251" s="112">
        <v>9.9670000000000005</v>
      </c>
      <c r="F251" s="112">
        <v>10.808999999999999</v>
      </c>
      <c r="G251" s="75">
        <f t="shared" si="11"/>
        <v>0.72395159999999892</v>
      </c>
      <c r="H251" s="109">
        <f t="shared" si="12"/>
        <v>8.9057553482077056E-2</v>
      </c>
      <c r="I251" s="92">
        <f t="shared" si="10"/>
        <v>0.81300915348207603</v>
      </c>
      <c r="J251" s="25"/>
      <c r="K251" s="38"/>
    </row>
    <row r="252" spans="1:11" x14ac:dyDescent="0.25">
      <c r="A252" s="45">
        <v>239</v>
      </c>
      <c r="B252" s="58" t="s">
        <v>267</v>
      </c>
      <c r="C252" s="53">
        <v>50.9</v>
      </c>
      <c r="D252" s="68" t="s">
        <v>330</v>
      </c>
      <c r="E252" s="112">
        <v>17.254000000000001</v>
      </c>
      <c r="F252" s="112">
        <v>18.05</v>
      </c>
      <c r="G252" s="75">
        <f t="shared" si="11"/>
        <v>0.68440079999999948</v>
      </c>
      <c r="H252" s="109">
        <f t="shared" si="12"/>
        <v>8.6508196035071039E-2</v>
      </c>
      <c r="I252" s="92">
        <f t="shared" si="10"/>
        <v>0.77090899603507057</v>
      </c>
      <c r="J252" s="25"/>
      <c r="K252" s="38"/>
    </row>
    <row r="253" spans="1:11" x14ac:dyDescent="0.25">
      <c r="A253" s="45">
        <v>240</v>
      </c>
      <c r="B253" s="58" t="s">
        <v>268</v>
      </c>
      <c r="C253" s="53">
        <v>114.5</v>
      </c>
      <c r="D253" s="68" t="s">
        <v>330</v>
      </c>
      <c r="E253" s="112">
        <v>43.473999999999997</v>
      </c>
      <c r="F253" s="112">
        <v>45.371000000000002</v>
      </c>
      <c r="G253" s="75">
        <f t="shared" si="11"/>
        <v>1.6310406000000048</v>
      </c>
      <c r="H253" s="109">
        <f t="shared" si="12"/>
        <v>0.19460095178812639</v>
      </c>
      <c r="I253" s="92">
        <f t="shared" si="10"/>
        <v>1.8256415517881313</v>
      </c>
      <c r="J253" s="202"/>
      <c r="K253" s="38"/>
    </row>
    <row r="254" spans="1:11" x14ac:dyDescent="0.25">
      <c r="A254" s="45">
        <v>241</v>
      </c>
      <c r="B254" s="58" t="s">
        <v>269</v>
      </c>
      <c r="C254" s="53">
        <v>106.5</v>
      </c>
      <c r="D254" s="68" t="s">
        <v>330</v>
      </c>
      <c r="E254" s="154">
        <v>13.404</v>
      </c>
      <c r="F254" s="154">
        <v>14.037000000000001</v>
      </c>
      <c r="G254" s="75">
        <f>(F254-E254)*0.8598</f>
        <v>0.54425340000000078</v>
      </c>
      <c r="H254" s="109">
        <f t="shared" si="12"/>
        <v>0.18100437873742761</v>
      </c>
      <c r="I254" s="92">
        <f t="shared" si="10"/>
        <v>0.72525777873742836</v>
      </c>
      <c r="J254" s="202"/>
      <c r="K254" s="38"/>
    </row>
    <row r="255" spans="1:11" x14ac:dyDescent="0.25">
      <c r="A255" s="45">
        <v>242</v>
      </c>
      <c r="B255" s="58" t="s">
        <v>270</v>
      </c>
      <c r="C255" s="53">
        <v>93.5</v>
      </c>
      <c r="D255" s="68" t="s">
        <v>330</v>
      </c>
      <c r="E255" s="154">
        <v>24.658999999999999</v>
      </c>
      <c r="F255" s="154">
        <v>26.100999999999999</v>
      </c>
      <c r="G255" s="75">
        <f>(F255-E255)*0.8598</f>
        <v>1.2398316000000003</v>
      </c>
      <c r="H255" s="109">
        <f t="shared" si="12"/>
        <v>0.15890994753004209</v>
      </c>
      <c r="I255" s="92">
        <f t="shared" si="10"/>
        <v>1.3987415475300424</v>
      </c>
      <c r="J255" s="202"/>
      <c r="K255" s="38"/>
    </row>
    <row r="256" spans="1:11" x14ac:dyDescent="0.25">
      <c r="A256" s="45">
        <v>243</v>
      </c>
      <c r="B256" s="58" t="s">
        <v>271</v>
      </c>
      <c r="C256" s="53">
        <v>80.5</v>
      </c>
      <c r="D256" s="68" t="s">
        <v>330</v>
      </c>
      <c r="E256" s="154">
        <v>7.8869999999999996</v>
      </c>
      <c r="F256" s="154">
        <v>7.9569999999999999</v>
      </c>
      <c r="G256" s="75">
        <f t="shared" si="11"/>
        <v>6.0186000000000246E-2</v>
      </c>
      <c r="H256" s="109">
        <f t="shared" si="12"/>
        <v>0.13681551632265657</v>
      </c>
      <c r="I256" s="92">
        <f t="shared" si="10"/>
        <v>0.19700151632265681</v>
      </c>
      <c r="J256" s="202"/>
      <c r="K256" s="38"/>
    </row>
    <row r="257" spans="1:11" x14ac:dyDescent="0.25">
      <c r="A257" s="45">
        <v>244</v>
      </c>
      <c r="B257" s="58" t="s">
        <v>272</v>
      </c>
      <c r="C257" s="53">
        <v>52.7</v>
      </c>
      <c r="D257" s="68" t="s">
        <v>330</v>
      </c>
      <c r="E257" s="154">
        <v>9.4529999999999994</v>
      </c>
      <c r="F257" s="154">
        <v>9.7070000000000007</v>
      </c>
      <c r="G257" s="75">
        <f t="shared" si="11"/>
        <v>0.21838920000000114</v>
      </c>
      <c r="H257" s="109">
        <f t="shared" si="12"/>
        <v>8.9567424971478266E-2</v>
      </c>
      <c r="I257" s="92">
        <f t="shared" si="10"/>
        <v>0.30795662497147941</v>
      </c>
      <c r="J257" s="202"/>
      <c r="K257" s="38"/>
    </row>
    <row r="258" spans="1:11" x14ac:dyDescent="0.25">
      <c r="A258" s="45">
        <v>245</v>
      </c>
      <c r="B258" s="58" t="s">
        <v>273</v>
      </c>
      <c r="C258" s="53">
        <v>50.3</v>
      </c>
      <c r="D258" s="68" t="s">
        <v>330</v>
      </c>
      <c r="E258" s="154">
        <v>8.4640000000000004</v>
      </c>
      <c r="F258" s="154">
        <v>8.4640000000000004</v>
      </c>
      <c r="G258" s="75">
        <f t="shared" si="11"/>
        <v>0</v>
      </c>
      <c r="H258" s="109">
        <f t="shared" si="12"/>
        <v>8.5488453056268621E-2</v>
      </c>
      <c r="I258" s="92">
        <f t="shared" si="10"/>
        <v>8.5488453056268621E-2</v>
      </c>
      <c r="J258" s="202"/>
      <c r="K258" s="38"/>
    </row>
    <row r="259" spans="1:11" x14ac:dyDescent="0.25">
      <c r="A259" s="45">
        <v>246</v>
      </c>
      <c r="B259" s="58" t="s">
        <v>274</v>
      </c>
      <c r="C259" s="53">
        <v>113.9</v>
      </c>
      <c r="D259" s="68" t="s">
        <v>330</v>
      </c>
      <c r="E259" s="154">
        <v>33.548999999999999</v>
      </c>
      <c r="F259" s="154">
        <v>35.109000000000002</v>
      </c>
      <c r="G259" s="75">
        <f t="shared" si="11"/>
        <v>1.341288000000002</v>
      </c>
      <c r="H259" s="109">
        <f t="shared" si="12"/>
        <v>0.193581208809324</v>
      </c>
      <c r="I259" s="92">
        <f t="shared" si="10"/>
        <v>1.5348692088093261</v>
      </c>
      <c r="J259" s="202"/>
      <c r="K259" s="38"/>
    </row>
    <row r="260" spans="1:11" x14ac:dyDescent="0.25">
      <c r="A260" s="45">
        <v>247</v>
      </c>
      <c r="B260" s="58" t="s">
        <v>275</v>
      </c>
      <c r="C260" s="53">
        <v>106.3</v>
      </c>
      <c r="D260" s="68" t="s">
        <v>330</v>
      </c>
      <c r="E260" s="112">
        <v>21.04</v>
      </c>
      <c r="F260" s="112">
        <v>21.82</v>
      </c>
      <c r="G260" s="75">
        <f t="shared" si="11"/>
        <v>0.67064400000000102</v>
      </c>
      <c r="H260" s="109">
        <f t="shared" si="12"/>
        <v>0.18066446441116013</v>
      </c>
      <c r="I260" s="92">
        <f t="shared" si="10"/>
        <v>0.85130846441116115</v>
      </c>
      <c r="J260" s="25"/>
      <c r="K260" s="39"/>
    </row>
    <row r="261" spans="1:11" x14ac:dyDescent="0.25">
      <c r="A261" s="45">
        <v>248</v>
      </c>
      <c r="B261" s="58" t="s">
        <v>276</v>
      </c>
      <c r="C261" s="53">
        <v>92.5</v>
      </c>
      <c r="D261" s="68" t="s">
        <v>330</v>
      </c>
      <c r="E261" s="112">
        <v>21.327000000000002</v>
      </c>
      <c r="F261" s="112">
        <v>22.032</v>
      </c>
      <c r="G261" s="75">
        <f t="shared" si="11"/>
        <v>0.60615899999999856</v>
      </c>
      <c r="H261" s="109">
        <f t="shared" si="12"/>
        <v>0.15721037589870474</v>
      </c>
      <c r="I261" s="92">
        <f t="shared" si="10"/>
        <v>0.76336937589870324</v>
      </c>
      <c r="J261" s="25"/>
      <c r="K261" s="38"/>
    </row>
    <row r="262" spans="1:11" x14ac:dyDescent="0.25">
      <c r="A262" s="45">
        <v>249</v>
      </c>
      <c r="B262" s="58" t="s">
        <v>277</v>
      </c>
      <c r="C262" s="53">
        <v>85.1</v>
      </c>
      <c r="D262" s="68" t="s">
        <v>330</v>
      </c>
      <c r="E262" s="112">
        <v>14.015000000000001</v>
      </c>
      <c r="F262" s="112">
        <v>14.696</v>
      </c>
      <c r="G262" s="75">
        <f t="shared" si="11"/>
        <v>0.58552379999999926</v>
      </c>
      <c r="H262" s="109">
        <f t="shared" si="12"/>
        <v>0.14463354582680835</v>
      </c>
      <c r="I262" s="92">
        <f t="shared" si="10"/>
        <v>0.73015734582680758</v>
      </c>
      <c r="J262" s="25"/>
      <c r="K262" s="38"/>
    </row>
    <row r="263" spans="1:11" x14ac:dyDescent="0.25">
      <c r="A263" s="45">
        <v>250</v>
      </c>
      <c r="B263" s="58" t="s">
        <v>278</v>
      </c>
      <c r="C263" s="53">
        <v>52.4</v>
      </c>
      <c r="D263" s="68" t="s">
        <v>330</v>
      </c>
      <c r="E263" s="112">
        <v>18.481999999999999</v>
      </c>
      <c r="F263" s="112">
        <v>19.699000000000002</v>
      </c>
      <c r="G263" s="75">
        <f t="shared" si="11"/>
        <v>1.0463766000000021</v>
      </c>
      <c r="H263" s="109">
        <f t="shared" si="12"/>
        <v>8.9057553482077056E-2</v>
      </c>
      <c r="I263" s="92">
        <f t="shared" si="10"/>
        <v>1.1354341534820791</v>
      </c>
      <c r="J263" s="25"/>
      <c r="K263" s="38"/>
    </row>
    <row r="264" spans="1:11" x14ac:dyDescent="0.25">
      <c r="A264" s="45">
        <v>251</v>
      </c>
      <c r="B264" s="58" t="s">
        <v>279</v>
      </c>
      <c r="C264" s="53">
        <v>50.9</v>
      </c>
      <c r="D264" s="68" t="s">
        <v>330</v>
      </c>
      <c r="E264" s="112">
        <v>19.864999999999998</v>
      </c>
      <c r="F264" s="112">
        <v>20.492000000000001</v>
      </c>
      <c r="G264" s="75">
        <f t="shared" si="11"/>
        <v>0.53909460000000209</v>
      </c>
      <c r="H264" s="109">
        <f t="shared" si="12"/>
        <v>8.6508196035071039E-2</v>
      </c>
      <c r="I264" s="92">
        <f t="shared" si="10"/>
        <v>0.62560279603507318</v>
      </c>
      <c r="J264" s="25"/>
      <c r="K264" s="38"/>
    </row>
    <row r="265" spans="1:11" x14ac:dyDescent="0.25">
      <c r="A265" s="45">
        <v>252</v>
      </c>
      <c r="B265" s="58" t="s">
        <v>280</v>
      </c>
      <c r="C265" s="53">
        <v>113.9</v>
      </c>
      <c r="D265" s="68" t="s">
        <v>330</v>
      </c>
      <c r="E265" s="112">
        <v>31.798999999999999</v>
      </c>
      <c r="F265" s="112">
        <v>32.798000000000002</v>
      </c>
      <c r="G265" s="75">
        <f t="shared" si="11"/>
        <v>0.85894020000000204</v>
      </c>
      <c r="H265" s="109">
        <f t="shared" si="12"/>
        <v>0.193581208809324</v>
      </c>
      <c r="I265" s="92">
        <f t="shared" si="10"/>
        <v>1.052521408809326</v>
      </c>
      <c r="J265" s="25"/>
      <c r="K265" s="38"/>
    </row>
    <row r="266" spans="1:11" x14ac:dyDescent="0.25">
      <c r="A266" s="45">
        <v>253</v>
      </c>
      <c r="B266" s="58" t="s">
        <v>281</v>
      </c>
      <c r="C266" s="53">
        <v>106.8</v>
      </c>
      <c r="D266" s="68" t="s">
        <v>330</v>
      </c>
      <c r="E266" s="112">
        <v>6.1840000000000002</v>
      </c>
      <c r="F266" s="112">
        <v>6.1840000000000002</v>
      </c>
      <c r="G266" s="75">
        <f t="shared" si="11"/>
        <v>0</v>
      </c>
      <c r="H266" s="109">
        <f t="shared" si="12"/>
        <v>0.18151425022682882</v>
      </c>
      <c r="I266" s="92">
        <f t="shared" si="10"/>
        <v>0.18151425022682882</v>
      </c>
      <c r="J266" s="25"/>
      <c r="K266" s="38"/>
    </row>
    <row r="267" spans="1:11" x14ac:dyDescent="0.25">
      <c r="A267" s="45">
        <v>254</v>
      </c>
      <c r="B267" s="58" t="s">
        <v>282</v>
      </c>
      <c r="C267" s="53">
        <v>92.5</v>
      </c>
      <c r="D267" s="68" t="s">
        <v>330</v>
      </c>
      <c r="E267" s="112">
        <v>11.786</v>
      </c>
      <c r="F267" s="112">
        <v>11.786</v>
      </c>
      <c r="G267" s="75">
        <f t="shared" si="11"/>
        <v>0</v>
      </c>
      <c r="H267" s="109">
        <f t="shared" si="12"/>
        <v>0.15721037589870474</v>
      </c>
      <c r="I267" s="92">
        <f t="shared" si="10"/>
        <v>0.15721037589870474</v>
      </c>
      <c r="J267" s="25"/>
      <c r="K267" s="38"/>
    </row>
    <row r="268" spans="1:11" x14ac:dyDescent="0.25">
      <c r="A268" s="45">
        <v>255</v>
      </c>
      <c r="B268" s="58" t="s">
        <v>283</v>
      </c>
      <c r="C268" s="53">
        <v>81</v>
      </c>
      <c r="D268" s="68" t="s">
        <v>330</v>
      </c>
      <c r="E268" s="112">
        <v>14.494</v>
      </c>
      <c r="F268" s="112">
        <v>14.872</v>
      </c>
      <c r="G268" s="75">
        <f t="shared" si="11"/>
        <v>0.32500440000000008</v>
      </c>
      <c r="H268" s="109">
        <f t="shared" si="12"/>
        <v>0.13766530213832523</v>
      </c>
      <c r="I268" s="92">
        <f t="shared" si="10"/>
        <v>0.46266970213832531</v>
      </c>
      <c r="J268" s="25"/>
      <c r="K268" s="38"/>
    </row>
    <row r="269" spans="1:11" x14ac:dyDescent="0.25">
      <c r="A269" s="45">
        <v>256</v>
      </c>
      <c r="B269" s="58" t="s">
        <v>284</v>
      </c>
      <c r="C269" s="53">
        <v>52.2</v>
      </c>
      <c r="D269" s="68" t="s">
        <v>330</v>
      </c>
      <c r="E269" s="112">
        <v>10.378</v>
      </c>
      <c r="F269" s="112">
        <v>10.837999999999999</v>
      </c>
      <c r="G269" s="75">
        <f t="shared" si="11"/>
        <v>0.39550799999999919</v>
      </c>
      <c r="H269" s="109">
        <f t="shared" si="12"/>
        <v>8.8717639155809602E-2</v>
      </c>
      <c r="I269" s="92">
        <f t="shared" si="10"/>
        <v>0.4842256391558088</v>
      </c>
      <c r="J269" s="25"/>
      <c r="K269" s="38"/>
    </row>
    <row r="270" spans="1:11" x14ac:dyDescent="0.25">
      <c r="A270" s="45">
        <v>257</v>
      </c>
      <c r="B270" s="58" t="s">
        <v>285</v>
      </c>
      <c r="C270" s="53">
        <v>50.7</v>
      </c>
      <c r="D270" s="68" t="s">
        <v>330</v>
      </c>
      <c r="E270" s="112">
        <v>12.054</v>
      </c>
      <c r="F270" s="112">
        <v>12.789</v>
      </c>
      <c r="G270" s="75">
        <f t="shared" si="11"/>
        <v>0.63195299999999954</v>
      </c>
      <c r="H270" s="109">
        <f t="shared" si="12"/>
        <v>8.6168281708803571E-2</v>
      </c>
      <c r="I270" s="92">
        <f t="shared" si="10"/>
        <v>0.71812128170880307</v>
      </c>
      <c r="J270" s="25"/>
      <c r="K270" s="38"/>
    </row>
    <row r="271" spans="1:11" x14ac:dyDescent="0.25">
      <c r="A271" s="45">
        <v>258</v>
      </c>
      <c r="B271" s="58" t="s">
        <v>286</v>
      </c>
      <c r="C271" s="53">
        <v>113.9</v>
      </c>
      <c r="D271" s="68" t="s">
        <v>330</v>
      </c>
      <c r="E271" s="112">
        <v>29.286000000000001</v>
      </c>
      <c r="F271" s="112">
        <v>30.317</v>
      </c>
      <c r="G271" s="75">
        <f t="shared" si="11"/>
        <v>0.88645379999999896</v>
      </c>
      <c r="H271" s="109">
        <f t="shared" si="12"/>
        <v>0.193581208809324</v>
      </c>
      <c r="I271" s="92">
        <f t="shared" si="10"/>
        <v>1.0800350088093229</v>
      </c>
      <c r="J271" s="25"/>
      <c r="K271" s="38"/>
    </row>
    <row r="272" spans="1:11" x14ac:dyDescent="0.25">
      <c r="A272" s="45">
        <v>259</v>
      </c>
      <c r="B272" s="58" t="s">
        <v>287</v>
      </c>
      <c r="C272" s="53">
        <v>106.9</v>
      </c>
      <c r="D272" s="68" t="s">
        <v>330</v>
      </c>
      <c r="E272" s="112">
        <v>11.006</v>
      </c>
      <c r="F272" s="112">
        <v>11.018000000000001</v>
      </c>
      <c r="G272" s="75">
        <f t="shared" si="11"/>
        <v>1.0317600000000392E-2</v>
      </c>
      <c r="H272" s="109">
        <f t="shared" si="12"/>
        <v>0.18168420738996255</v>
      </c>
      <c r="I272" s="92">
        <f t="shared" si="10"/>
        <v>0.19200180738996295</v>
      </c>
      <c r="J272" s="25"/>
      <c r="K272" s="38"/>
    </row>
    <row r="273" spans="1:11" x14ac:dyDescent="0.25">
      <c r="A273" s="45">
        <v>260</v>
      </c>
      <c r="B273" s="58" t="s">
        <v>288</v>
      </c>
      <c r="C273" s="53">
        <v>92.5</v>
      </c>
      <c r="D273" s="68" t="s">
        <v>330</v>
      </c>
      <c r="E273" s="112">
        <v>8.8629999999999995</v>
      </c>
      <c r="F273" s="112">
        <v>9.1489999999999991</v>
      </c>
      <c r="G273" s="75">
        <f t="shared" si="11"/>
        <v>0.24590279999999964</v>
      </c>
      <c r="H273" s="109">
        <f t="shared" si="12"/>
        <v>0.15721037589870474</v>
      </c>
      <c r="I273" s="92">
        <f t="shared" ref="I273:I280" si="13">G273+H273</f>
        <v>0.40311317589870438</v>
      </c>
      <c r="J273" s="25"/>
      <c r="K273" s="38"/>
    </row>
    <row r="274" spans="1:11" x14ac:dyDescent="0.25">
      <c r="A274" s="45">
        <v>261</v>
      </c>
      <c r="B274" s="58" t="s">
        <v>289</v>
      </c>
      <c r="C274" s="53">
        <v>80.900000000000006</v>
      </c>
      <c r="D274" s="68" t="s">
        <v>330</v>
      </c>
      <c r="E274" s="112">
        <v>25.257999999999999</v>
      </c>
      <c r="F274" s="112">
        <v>27.07</v>
      </c>
      <c r="G274" s="75">
        <f t="shared" ref="G274:G301" si="14">(F274-E274)*0.8598</f>
        <v>1.5579576000000011</v>
      </c>
      <c r="H274" s="109">
        <f t="shared" ref="H274:H301" si="15">$G$11/$C$303*C274</f>
        <v>0.1374953449751915</v>
      </c>
      <c r="I274" s="92">
        <f t="shared" si="13"/>
        <v>1.6954529449751925</v>
      </c>
      <c r="J274" s="25"/>
      <c r="K274" s="38"/>
    </row>
    <row r="275" spans="1:11" x14ac:dyDescent="0.25">
      <c r="A275" s="45">
        <v>262</v>
      </c>
      <c r="B275" s="58" t="s">
        <v>290</v>
      </c>
      <c r="C275" s="53">
        <v>52.1</v>
      </c>
      <c r="D275" s="68" t="s">
        <v>330</v>
      </c>
      <c r="E275" s="112">
        <v>3.0539999999999998</v>
      </c>
      <c r="F275" s="112">
        <v>3.0720000000000001</v>
      </c>
      <c r="G275" s="75">
        <f t="shared" si="14"/>
        <v>1.5476400000000204E-2</v>
      </c>
      <c r="H275" s="109">
        <f t="shared" si="15"/>
        <v>8.8547681992675861E-2</v>
      </c>
      <c r="I275" s="92">
        <f t="shared" si="13"/>
        <v>0.10402408199267607</v>
      </c>
      <c r="J275" s="25"/>
      <c r="K275" s="39"/>
    </row>
    <row r="276" spans="1:11" x14ac:dyDescent="0.25">
      <c r="A276" s="45">
        <v>263</v>
      </c>
      <c r="B276" s="58" t="s">
        <v>291</v>
      </c>
      <c r="C276" s="53">
        <v>50.6</v>
      </c>
      <c r="D276" s="68" t="s">
        <v>330</v>
      </c>
      <c r="E276" s="112">
        <v>3.681</v>
      </c>
      <c r="F276" s="112">
        <v>3.8849999999999998</v>
      </c>
      <c r="G276" s="75">
        <f t="shared" si="14"/>
        <v>0.17539919999999978</v>
      </c>
      <c r="H276" s="109">
        <f t="shared" si="15"/>
        <v>8.599832454566983E-2</v>
      </c>
      <c r="I276" s="92">
        <f t="shared" si="13"/>
        <v>0.26139752454566961</v>
      </c>
      <c r="J276" s="25"/>
      <c r="K276" s="38"/>
    </row>
    <row r="277" spans="1:11" x14ac:dyDescent="0.25">
      <c r="A277" s="45">
        <v>264</v>
      </c>
      <c r="B277" s="58" t="s">
        <v>292</v>
      </c>
      <c r="C277" s="53">
        <v>114.3</v>
      </c>
      <c r="D277" s="68" t="s">
        <v>330</v>
      </c>
      <c r="E277" s="112">
        <v>28.606000000000002</v>
      </c>
      <c r="F277" s="112">
        <v>31.888000000000002</v>
      </c>
      <c r="G277" s="75">
        <f t="shared" si="14"/>
        <v>2.8218635999999999</v>
      </c>
      <c r="H277" s="109">
        <f t="shared" si="15"/>
        <v>0.19426103746185894</v>
      </c>
      <c r="I277" s="92">
        <f t="shared" si="13"/>
        <v>3.0161246374618589</v>
      </c>
      <c r="J277" s="25"/>
      <c r="K277" s="38"/>
    </row>
    <row r="278" spans="1:11" x14ac:dyDescent="0.25">
      <c r="A278" s="45">
        <v>265</v>
      </c>
      <c r="B278" s="58" t="s">
        <v>293</v>
      </c>
      <c r="C278" s="53">
        <v>107</v>
      </c>
      <c r="D278" s="68" t="s">
        <v>330</v>
      </c>
      <c r="E278" s="112">
        <v>22.201000000000001</v>
      </c>
      <c r="F278" s="112">
        <v>23.343</v>
      </c>
      <c r="G278" s="75">
        <f t="shared" si="14"/>
        <v>0.98189159999999953</v>
      </c>
      <c r="H278" s="109">
        <f t="shared" si="15"/>
        <v>0.18185416455309628</v>
      </c>
      <c r="I278" s="92">
        <f t="shared" si="13"/>
        <v>1.1637457645530958</v>
      </c>
      <c r="J278" s="25"/>
      <c r="K278" s="38"/>
    </row>
    <row r="279" spans="1:11" x14ac:dyDescent="0.25">
      <c r="A279" s="45">
        <v>266</v>
      </c>
      <c r="B279" s="58" t="s">
        <v>294</v>
      </c>
      <c r="C279" s="53">
        <v>92.8</v>
      </c>
      <c r="D279" s="68" t="s">
        <v>330</v>
      </c>
      <c r="E279" s="112">
        <v>19.600000000000001</v>
      </c>
      <c r="F279" s="112">
        <v>21.457999999999998</v>
      </c>
      <c r="G279" s="75">
        <f t="shared" si="14"/>
        <v>1.5975083999999975</v>
      </c>
      <c r="H279" s="109">
        <f t="shared" si="15"/>
        <v>0.15772024738810594</v>
      </c>
      <c r="I279" s="92">
        <f t="shared" si="13"/>
        <v>1.7552286473881034</v>
      </c>
      <c r="J279" s="25"/>
      <c r="K279" s="38"/>
    </row>
    <row r="280" spans="1:11" x14ac:dyDescent="0.25">
      <c r="A280" s="45">
        <v>267</v>
      </c>
      <c r="B280" s="58" t="s">
        <v>295</v>
      </c>
      <c r="C280" s="53">
        <v>80.3</v>
      </c>
      <c r="D280" s="68" t="s">
        <v>330</v>
      </c>
      <c r="E280" s="112">
        <v>14.577</v>
      </c>
      <c r="F280" s="112">
        <v>15.105</v>
      </c>
      <c r="G280" s="75">
        <f>(F280-E280)*0.8598</f>
        <v>0.45397440000000039</v>
      </c>
      <c r="H280" s="109">
        <f t="shared" si="15"/>
        <v>0.13647560199638908</v>
      </c>
      <c r="I280" s="92">
        <f t="shared" si="13"/>
        <v>0.59045000199638942</v>
      </c>
      <c r="J280" s="25"/>
      <c r="K280" s="38"/>
    </row>
    <row r="281" spans="1:11" x14ac:dyDescent="0.25">
      <c r="A281" s="45">
        <v>268</v>
      </c>
      <c r="B281" s="58" t="s">
        <v>296</v>
      </c>
      <c r="C281" s="53">
        <v>52</v>
      </c>
      <c r="D281" s="68" t="s">
        <v>330</v>
      </c>
      <c r="E281" s="112">
        <v>4.8390000000000004</v>
      </c>
      <c r="F281" s="112">
        <v>5.3109999999999999</v>
      </c>
      <c r="G281" s="75">
        <f>(F281-E281)*0.8598</f>
        <v>0.40582559999999962</v>
      </c>
      <c r="H281" s="109">
        <f t="shared" si="15"/>
        <v>8.837772482954212E-2</v>
      </c>
      <c r="I281" s="92">
        <f>G281+H281</f>
        <v>0.49420332482954177</v>
      </c>
      <c r="J281" s="38"/>
      <c r="K281" s="25"/>
    </row>
    <row r="282" spans="1:11" x14ac:dyDescent="0.25">
      <c r="A282" s="45">
        <v>269</v>
      </c>
      <c r="B282" s="58" t="s">
        <v>297</v>
      </c>
      <c r="C282" s="53">
        <v>50.4</v>
      </c>
      <c r="D282" s="68" t="s">
        <v>330</v>
      </c>
      <c r="E282" s="112">
        <v>8.9890000000000008</v>
      </c>
      <c r="F282" s="112">
        <v>9.4190000000000005</v>
      </c>
      <c r="G282" s="75">
        <f t="shared" si="14"/>
        <v>0.36971399999999977</v>
      </c>
      <c r="H282" s="109">
        <f t="shared" si="15"/>
        <v>8.5658410219402362E-2</v>
      </c>
      <c r="I282" s="92">
        <f t="shared" ref="I282:I301" si="16">G282+H282</f>
        <v>0.45537241021940211</v>
      </c>
      <c r="J282" s="25"/>
      <c r="K282" s="38"/>
    </row>
    <row r="283" spans="1:11" x14ac:dyDescent="0.25">
      <c r="A283" s="45">
        <v>270</v>
      </c>
      <c r="B283" s="58" t="s">
        <v>298</v>
      </c>
      <c r="C283" s="53">
        <v>113.4</v>
      </c>
      <c r="D283" s="68" t="s">
        <v>330</v>
      </c>
      <c r="E283" s="112">
        <v>24.024999999999999</v>
      </c>
      <c r="F283" s="112">
        <v>24.79</v>
      </c>
      <c r="G283" s="75">
        <f t="shared" si="14"/>
        <v>0.65774700000000053</v>
      </c>
      <c r="H283" s="109">
        <f t="shared" si="15"/>
        <v>0.19273142299365534</v>
      </c>
      <c r="I283" s="92">
        <f t="shared" si="16"/>
        <v>0.85047842299365584</v>
      </c>
      <c r="J283" s="25"/>
      <c r="K283" s="38"/>
    </row>
    <row r="284" spans="1:11" x14ac:dyDescent="0.25">
      <c r="A284" s="45">
        <v>271</v>
      </c>
      <c r="B284" s="58" t="s">
        <v>299</v>
      </c>
      <c r="C284" s="53">
        <v>106.2</v>
      </c>
      <c r="D284" s="68" t="s">
        <v>330</v>
      </c>
      <c r="E284" s="112">
        <v>12.837</v>
      </c>
      <c r="F284" s="112">
        <v>12.983000000000001</v>
      </c>
      <c r="G284" s="75">
        <f t="shared" si="14"/>
        <v>0.12553080000000069</v>
      </c>
      <c r="H284" s="109">
        <f t="shared" si="15"/>
        <v>0.1804945072480264</v>
      </c>
      <c r="I284" s="92">
        <f t="shared" si="16"/>
        <v>0.30602530724802712</v>
      </c>
      <c r="J284" s="25"/>
      <c r="K284" s="38"/>
    </row>
    <row r="285" spans="1:11" x14ac:dyDescent="0.25">
      <c r="A285" s="45">
        <v>272</v>
      </c>
      <c r="B285" s="58" t="s">
        <v>300</v>
      </c>
      <c r="C285" s="53">
        <v>92.7</v>
      </c>
      <c r="D285" s="68" t="s">
        <v>330</v>
      </c>
      <c r="E285" s="112">
        <v>13.298999999999999</v>
      </c>
      <c r="F285" s="112">
        <v>13.336</v>
      </c>
      <c r="G285" s="75">
        <f t="shared" si="14"/>
        <v>3.1812600000000697E-2</v>
      </c>
      <c r="H285" s="109">
        <f t="shared" si="15"/>
        <v>0.15755029022497222</v>
      </c>
      <c r="I285" s="92">
        <f t="shared" si="16"/>
        <v>0.18936289022497291</v>
      </c>
      <c r="J285" s="25"/>
      <c r="K285" s="38"/>
    </row>
    <row r="286" spans="1:11" x14ac:dyDescent="0.25">
      <c r="A286" s="45">
        <v>273</v>
      </c>
      <c r="B286" s="58" t="s">
        <v>301</v>
      </c>
      <c r="C286" s="53">
        <v>81.5</v>
      </c>
      <c r="D286" s="68" t="s">
        <v>330</v>
      </c>
      <c r="E286" s="112">
        <v>21.875</v>
      </c>
      <c r="F286" s="112">
        <v>22.997</v>
      </c>
      <c r="G286" s="75">
        <f t="shared" si="14"/>
        <v>0.96469559999999988</v>
      </c>
      <c r="H286" s="109">
        <f t="shared" si="15"/>
        <v>0.13851508795399389</v>
      </c>
      <c r="I286" s="92">
        <f t="shared" si="16"/>
        <v>1.1032106879539938</v>
      </c>
      <c r="J286" s="25"/>
      <c r="K286" s="38"/>
    </row>
    <row r="287" spans="1:11" x14ac:dyDescent="0.25">
      <c r="A287" s="45">
        <v>274</v>
      </c>
      <c r="B287" s="58" t="s">
        <v>302</v>
      </c>
      <c r="C287" s="53">
        <v>52</v>
      </c>
      <c r="D287" s="68" t="s">
        <v>330</v>
      </c>
      <c r="E287" s="112">
        <v>19.376999999999999</v>
      </c>
      <c r="F287" s="112">
        <v>20.399999999999999</v>
      </c>
      <c r="G287" s="75">
        <f t="shared" si="14"/>
        <v>0.87957539999999979</v>
      </c>
      <c r="H287" s="109">
        <f t="shared" si="15"/>
        <v>8.837772482954212E-2</v>
      </c>
      <c r="I287" s="92">
        <f t="shared" si="16"/>
        <v>0.96795312482954188</v>
      </c>
      <c r="J287" s="25"/>
      <c r="K287" s="38"/>
    </row>
    <row r="288" spans="1:11" x14ac:dyDescent="0.25">
      <c r="A288" s="45">
        <v>275</v>
      </c>
      <c r="B288" s="58" t="s">
        <v>303</v>
      </c>
      <c r="C288" s="53">
        <v>50.1</v>
      </c>
      <c r="D288" s="68" t="s">
        <v>330</v>
      </c>
      <c r="E288" s="112">
        <v>17.466999999999999</v>
      </c>
      <c r="F288" s="112">
        <v>18.965</v>
      </c>
      <c r="G288" s="75">
        <f t="shared" si="14"/>
        <v>1.287980400000001</v>
      </c>
      <c r="H288" s="109">
        <f t="shared" si="15"/>
        <v>8.5148538730001166E-2</v>
      </c>
      <c r="I288" s="92">
        <f t="shared" si="16"/>
        <v>1.3731289387300021</v>
      </c>
      <c r="J288" s="25"/>
      <c r="K288" s="38"/>
    </row>
    <row r="289" spans="1:11" x14ac:dyDescent="0.25">
      <c r="A289" s="45">
        <v>276</v>
      </c>
      <c r="B289" s="58" t="s">
        <v>304</v>
      </c>
      <c r="C289" s="53">
        <v>113.9</v>
      </c>
      <c r="D289" s="68" t="s">
        <v>330</v>
      </c>
      <c r="E289" s="112">
        <v>33.344000000000001</v>
      </c>
      <c r="F289" s="112">
        <v>34.512</v>
      </c>
      <c r="G289" s="75">
        <f t="shared" si="14"/>
        <v>1.0042463999999993</v>
      </c>
      <c r="H289" s="109">
        <f t="shared" si="15"/>
        <v>0.193581208809324</v>
      </c>
      <c r="I289" s="92">
        <f t="shared" si="16"/>
        <v>1.1978276088093234</v>
      </c>
      <c r="J289" s="25"/>
      <c r="K289" s="38"/>
    </row>
    <row r="290" spans="1:11" x14ac:dyDescent="0.25">
      <c r="A290" s="45">
        <v>277</v>
      </c>
      <c r="B290" s="58" t="s">
        <v>305</v>
      </c>
      <c r="C290" s="53">
        <v>107.4</v>
      </c>
      <c r="D290" s="68" t="s">
        <v>330</v>
      </c>
      <c r="E290" s="112">
        <v>34.298000000000002</v>
      </c>
      <c r="F290" s="112">
        <v>35.79</v>
      </c>
      <c r="G290" s="75">
        <f t="shared" si="14"/>
        <v>1.2828215999999977</v>
      </c>
      <c r="H290" s="109">
        <f t="shared" si="15"/>
        <v>0.18253399320563124</v>
      </c>
      <c r="I290" s="92">
        <f t="shared" si="16"/>
        <v>1.4653555932056288</v>
      </c>
      <c r="J290" s="25"/>
      <c r="K290" s="39"/>
    </row>
    <row r="291" spans="1:11" x14ac:dyDescent="0.25">
      <c r="A291" s="45">
        <v>278</v>
      </c>
      <c r="B291" s="58" t="s">
        <v>306</v>
      </c>
      <c r="C291" s="53">
        <v>92.6</v>
      </c>
      <c r="D291" s="68" t="s">
        <v>330</v>
      </c>
      <c r="E291" s="112">
        <v>9.06</v>
      </c>
      <c r="F291" s="112">
        <f>E291+N292</f>
        <v>9.06</v>
      </c>
      <c r="G291" s="75">
        <f t="shared" si="14"/>
        <v>0</v>
      </c>
      <c r="H291" s="109">
        <f t="shared" si="15"/>
        <v>0.15738033306183846</v>
      </c>
      <c r="I291" s="92">
        <f t="shared" si="16"/>
        <v>0.15738033306183846</v>
      </c>
      <c r="J291" s="25"/>
      <c r="K291" s="38"/>
    </row>
    <row r="292" spans="1:11" x14ac:dyDescent="0.25">
      <c r="A292" s="45">
        <v>279</v>
      </c>
      <c r="B292" s="58" t="s">
        <v>307</v>
      </c>
      <c r="C292" s="53">
        <v>80.5</v>
      </c>
      <c r="D292" s="68" t="s">
        <v>330</v>
      </c>
      <c r="E292" s="112">
        <v>14.673999999999999</v>
      </c>
      <c r="F292" s="112">
        <f>E292+P292</f>
        <v>14.673999999999999</v>
      </c>
      <c r="G292" s="75">
        <f t="shared" si="14"/>
        <v>0</v>
      </c>
      <c r="H292" s="109">
        <f t="shared" si="15"/>
        <v>0.13681551632265657</v>
      </c>
      <c r="I292" s="92">
        <f t="shared" si="16"/>
        <v>0.13681551632265657</v>
      </c>
      <c r="J292" s="25"/>
      <c r="K292" s="38"/>
    </row>
    <row r="293" spans="1:11" x14ac:dyDescent="0.25">
      <c r="A293" s="45">
        <v>280</v>
      </c>
      <c r="B293" s="58" t="s">
        <v>308</v>
      </c>
      <c r="C293" s="53">
        <v>52</v>
      </c>
      <c r="D293" s="68" t="s">
        <v>330</v>
      </c>
      <c r="E293" s="112">
        <v>11.074</v>
      </c>
      <c r="F293" s="112">
        <f>E293+R292</f>
        <v>11.074</v>
      </c>
      <c r="G293" s="75">
        <f t="shared" si="14"/>
        <v>0</v>
      </c>
      <c r="H293" s="109">
        <f t="shared" si="15"/>
        <v>8.837772482954212E-2</v>
      </c>
      <c r="I293" s="92">
        <f t="shared" si="16"/>
        <v>8.837772482954212E-2</v>
      </c>
      <c r="J293" s="25"/>
      <c r="K293" s="38"/>
    </row>
    <row r="294" spans="1:11" x14ac:dyDescent="0.25">
      <c r="A294" s="45">
        <v>281</v>
      </c>
      <c r="B294" s="58" t="s">
        <v>309</v>
      </c>
      <c r="C294" s="53">
        <v>50.4</v>
      </c>
      <c r="D294" s="68" t="s">
        <v>330</v>
      </c>
      <c r="E294" s="112">
        <v>16.685400000000001</v>
      </c>
      <c r="F294" s="112">
        <f>E294+T292</f>
        <v>16.685400000000001</v>
      </c>
      <c r="G294" s="75">
        <f t="shared" si="14"/>
        <v>0</v>
      </c>
      <c r="H294" s="109">
        <f t="shared" si="15"/>
        <v>8.5658410219402362E-2</v>
      </c>
      <c r="I294" s="92">
        <f t="shared" si="16"/>
        <v>8.5658410219402362E-2</v>
      </c>
      <c r="J294" s="25"/>
      <c r="K294" s="38"/>
    </row>
    <row r="295" spans="1:11" x14ac:dyDescent="0.25">
      <c r="A295" s="45">
        <v>282</v>
      </c>
      <c r="B295" s="58" t="s">
        <v>310</v>
      </c>
      <c r="C295" s="53">
        <v>113.7</v>
      </c>
      <c r="D295" s="68" t="s">
        <v>330</v>
      </c>
      <c r="E295" s="112">
        <v>38.081699999999998</v>
      </c>
      <c r="F295" s="112">
        <f>E295+V292</f>
        <v>38.081699999999998</v>
      </c>
      <c r="G295" s="75">
        <f t="shared" si="14"/>
        <v>0</v>
      </c>
      <c r="H295" s="109">
        <f>$G$11/$C$303*C295</f>
        <v>0.19324129448305652</v>
      </c>
      <c r="I295" s="92">
        <f t="shared" si="16"/>
        <v>0.19324129448305652</v>
      </c>
      <c r="J295" s="25"/>
      <c r="K295" s="38"/>
    </row>
    <row r="296" spans="1:11" x14ac:dyDescent="0.25">
      <c r="A296" s="45">
        <v>283</v>
      </c>
      <c r="B296" s="58" t="s">
        <v>311</v>
      </c>
      <c r="C296" s="53">
        <v>106.2</v>
      </c>
      <c r="D296" s="68" t="s">
        <v>330</v>
      </c>
      <c r="E296" s="112">
        <v>11.782999999999999</v>
      </c>
      <c r="F296" s="112">
        <v>12.211</v>
      </c>
      <c r="G296" s="75">
        <f t="shared" si="14"/>
        <v>0.36799440000000072</v>
      </c>
      <c r="H296" s="109">
        <f t="shared" si="15"/>
        <v>0.1804945072480264</v>
      </c>
      <c r="I296" s="92">
        <f t="shared" si="16"/>
        <v>0.54848890724802712</v>
      </c>
      <c r="J296" s="25"/>
      <c r="K296" s="38"/>
    </row>
    <row r="297" spans="1:11" x14ac:dyDescent="0.25">
      <c r="A297" s="45">
        <v>284</v>
      </c>
      <c r="B297" s="58" t="s">
        <v>312</v>
      </c>
      <c r="C297" s="53">
        <v>92</v>
      </c>
      <c r="D297" s="68" t="s">
        <v>330</v>
      </c>
      <c r="E297" s="112">
        <v>7.3259999999999996</v>
      </c>
      <c r="F297" s="112">
        <v>7.3259999999999996</v>
      </c>
      <c r="G297" s="75">
        <f t="shared" si="14"/>
        <v>0</v>
      </c>
      <c r="H297" s="109">
        <f t="shared" si="15"/>
        <v>0.15636059008303607</v>
      </c>
      <c r="I297" s="92">
        <f t="shared" si="16"/>
        <v>0.15636059008303607</v>
      </c>
      <c r="J297" s="25"/>
      <c r="K297" s="38"/>
    </row>
    <row r="298" spans="1:11" x14ac:dyDescent="0.25">
      <c r="A298" s="45">
        <v>285</v>
      </c>
      <c r="B298" s="58" t="s">
        <v>313</v>
      </c>
      <c r="C298" s="53">
        <v>79.7</v>
      </c>
      <c r="D298" s="68" t="s">
        <v>330</v>
      </c>
      <c r="E298" s="112">
        <v>17.952000000000002</v>
      </c>
      <c r="F298" s="112">
        <v>19.388000000000002</v>
      </c>
      <c r="G298" s="75">
        <f t="shared" si="14"/>
        <v>1.2346728</v>
      </c>
      <c r="H298" s="109">
        <f>$G$11/$C$303*C298</f>
        <v>0.13545585901758667</v>
      </c>
      <c r="I298" s="92">
        <f t="shared" si="16"/>
        <v>1.3701286590175867</v>
      </c>
      <c r="J298" s="25"/>
      <c r="K298" s="38"/>
    </row>
    <row r="299" spans="1:11" x14ac:dyDescent="0.25">
      <c r="A299" s="45">
        <v>286</v>
      </c>
      <c r="B299" s="58" t="s">
        <v>314</v>
      </c>
      <c r="C299" s="53">
        <v>51.4</v>
      </c>
      <c r="D299" s="68" t="s">
        <v>330</v>
      </c>
      <c r="E299" s="112">
        <v>8.6660000000000004</v>
      </c>
      <c r="F299" s="112">
        <v>9.0690000000000008</v>
      </c>
      <c r="G299" s="75">
        <f t="shared" si="14"/>
        <v>0.3464994000000004</v>
      </c>
      <c r="H299" s="109">
        <f t="shared" si="15"/>
        <v>8.7357981850739716E-2</v>
      </c>
      <c r="I299" s="92">
        <f>G299+H299</f>
        <v>0.43385738185074013</v>
      </c>
      <c r="J299" s="25"/>
      <c r="K299" s="38"/>
    </row>
    <row r="300" spans="1:11" x14ac:dyDescent="0.25">
      <c r="A300" s="45">
        <v>287</v>
      </c>
      <c r="B300" s="58" t="s">
        <v>315</v>
      </c>
      <c r="C300" s="53">
        <v>50.3</v>
      </c>
      <c r="D300" s="68" t="s">
        <v>330</v>
      </c>
      <c r="E300" s="112">
        <v>10.208</v>
      </c>
      <c r="F300" s="112">
        <v>10.669</v>
      </c>
      <c r="G300" s="75">
        <f t="shared" si="14"/>
        <v>0.39636780000000027</v>
      </c>
      <c r="H300" s="109">
        <f t="shared" si="15"/>
        <v>8.5488453056268621E-2</v>
      </c>
      <c r="I300" s="92">
        <f t="shared" si="16"/>
        <v>0.48185625305626889</v>
      </c>
      <c r="J300" s="25"/>
      <c r="K300" s="38"/>
    </row>
    <row r="301" spans="1:11" x14ac:dyDescent="0.25">
      <c r="A301" s="45">
        <v>288</v>
      </c>
      <c r="B301" s="58" t="s">
        <v>316</v>
      </c>
      <c r="C301" s="53">
        <v>114.8</v>
      </c>
      <c r="D301" s="68" t="s">
        <v>330</v>
      </c>
      <c r="E301" s="112">
        <v>38.499000000000002</v>
      </c>
      <c r="F301" s="112">
        <v>40.58</v>
      </c>
      <c r="G301" s="75">
        <f t="shared" si="14"/>
        <v>1.7892437999999966</v>
      </c>
      <c r="H301" s="109">
        <f t="shared" si="15"/>
        <v>0.1951108232775276</v>
      </c>
      <c r="I301" s="92">
        <f t="shared" si="16"/>
        <v>1.9843546232775242</v>
      </c>
      <c r="J301" s="25"/>
      <c r="K301" s="38"/>
    </row>
    <row r="302" spans="1:11" x14ac:dyDescent="0.25">
      <c r="A302" s="45" t="s">
        <v>349</v>
      </c>
      <c r="B302" s="155" t="s">
        <v>332</v>
      </c>
      <c r="C302" s="156">
        <v>296.85000000000002</v>
      </c>
      <c r="D302" s="68" t="s">
        <v>330</v>
      </c>
      <c r="E302" s="154">
        <v>59.695</v>
      </c>
      <c r="F302" s="154">
        <v>62.680999999999997</v>
      </c>
      <c r="G302" s="75">
        <f>(F302-E302)*0.8598</f>
        <v>2.5673627999999975</v>
      </c>
      <c r="H302" s="109">
        <f>$G$11/$C$303*C302</f>
        <v>0.5045178387624919</v>
      </c>
      <c r="I302" s="92">
        <f>G302+H302</f>
        <v>3.0718806387624893</v>
      </c>
      <c r="J302" s="25"/>
      <c r="K302" s="38"/>
    </row>
    <row r="303" spans="1:11" x14ac:dyDescent="0.25">
      <c r="A303" s="336" t="s">
        <v>3</v>
      </c>
      <c r="B303" s="337"/>
      <c r="C303" s="118">
        <f>SUM(C17:C302)</f>
        <v>20466.950000000008</v>
      </c>
      <c r="D303" s="56"/>
      <c r="E303" s="145"/>
      <c r="F303" s="145"/>
      <c r="G303" s="76">
        <f>SUM(G17:G302)</f>
        <v>180.17695240000003</v>
      </c>
      <c r="H303" s="76">
        <f>SUM(H17:H302)</f>
        <v>34.785047599999949</v>
      </c>
      <c r="I303" s="76">
        <f>SUM(I17:I302)</f>
        <v>214.96199999999965</v>
      </c>
      <c r="J303" s="25"/>
      <c r="K303" s="38"/>
    </row>
  </sheetData>
  <mergeCells count="22">
    <mergeCell ref="A303:B303"/>
    <mergeCell ref="E11:F11"/>
    <mergeCell ref="A13:D13"/>
    <mergeCell ref="E13:F13"/>
    <mergeCell ref="A14:D14"/>
    <mergeCell ref="E14:F14"/>
    <mergeCell ref="A12:D12"/>
    <mergeCell ref="E12:F12"/>
    <mergeCell ref="A10:D11"/>
    <mergeCell ref="E10:F10"/>
    <mergeCell ref="A1:J1"/>
    <mergeCell ref="A3:J3"/>
    <mergeCell ref="A5:G5"/>
    <mergeCell ref="I5:J9"/>
    <mergeCell ref="A6:D6"/>
    <mergeCell ref="E6:F6"/>
    <mergeCell ref="A7:D7"/>
    <mergeCell ref="E7:F7"/>
    <mergeCell ref="A8:D8"/>
    <mergeCell ref="E8:F8"/>
    <mergeCell ref="A9:D9"/>
    <mergeCell ref="E9:F9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03"/>
  <sheetViews>
    <sheetView workbookViewId="0">
      <selection activeCell="J306" sqref="J306"/>
    </sheetView>
  </sheetViews>
  <sheetFormatPr defaultRowHeight="15" x14ac:dyDescent="0.25"/>
  <cols>
    <col min="1" max="1" width="8" style="236" customWidth="1"/>
    <col min="2" max="2" width="17.28515625" style="236" customWidth="1"/>
    <col min="3" max="9" width="9.140625" style="236"/>
    <col min="10" max="10" width="11.85546875" style="236" customWidth="1"/>
    <col min="11" max="16384" width="9.140625" style="236"/>
  </cols>
  <sheetData>
    <row r="1" spans="1:11" ht="20.25" x14ac:dyDescent="0.3">
      <c r="A1" s="344" t="s">
        <v>10</v>
      </c>
      <c r="B1" s="344"/>
      <c r="C1" s="344"/>
      <c r="D1" s="344"/>
      <c r="E1" s="344"/>
      <c r="F1" s="344"/>
      <c r="G1" s="344"/>
      <c r="H1" s="344"/>
      <c r="I1" s="344"/>
      <c r="J1" s="344"/>
      <c r="K1" s="235"/>
    </row>
    <row r="2" spans="1:11" ht="9" customHeight="1" x14ac:dyDescent="0.3">
      <c r="A2" s="237"/>
      <c r="B2" s="255"/>
      <c r="C2" s="255"/>
      <c r="D2" s="255"/>
      <c r="E2" s="255"/>
      <c r="F2" s="255"/>
      <c r="G2" s="218"/>
      <c r="H2" s="219"/>
      <c r="I2" s="255"/>
      <c r="J2" s="238"/>
      <c r="K2" s="255"/>
    </row>
    <row r="3" spans="1:11" ht="32.25" customHeight="1" x14ac:dyDescent="0.25">
      <c r="A3" s="345" t="s">
        <v>428</v>
      </c>
      <c r="B3" s="345"/>
      <c r="C3" s="345"/>
      <c r="D3" s="345"/>
      <c r="E3" s="345"/>
      <c r="F3" s="345"/>
      <c r="G3" s="345"/>
      <c r="H3" s="345"/>
      <c r="I3" s="345"/>
      <c r="J3" s="345"/>
      <c r="K3" s="220"/>
    </row>
    <row r="4" spans="1:11" ht="18.75" x14ac:dyDescent="0.25">
      <c r="A4" s="221"/>
      <c r="B4" s="221"/>
      <c r="C4" s="221"/>
      <c r="D4" s="221"/>
      <c r="E4" s="221"/>
      <c r="F4" s="221"/>
      <c r="G4" s="222"/>
      <c r="H4" s="221"/>
      <c r="I4" s="221"/>
      <c r="J4" s="240"/>
      <c r="K4" s="221"/>
    </row>
    <row r="5" spans="1:11" ht="18.75" x14ac:dyDescent="0.25">
      <c r="A5" s="346" t="s">
        <v>11</v>
      </c>
      <c r="B5" s="347"/>
      <c r="C5" s="347"/>
      <c r="D5" s="347"/>
      <c r="E5" s="347"/>
      <c r="F5" s="347"/>
      <c r="G5" s="348"/>
      <c r="H5" s="223"/>
      <c r="I5" s="349" t="s">
        <v>15</v>
      </c>
      <c r="J5" s="350"/>
      <c r="K5" s="221"/>
    </row>
    <row r="6" spans="1:11" ht="72" x14ac:dyDescent="0.25">
      <c r="A6" s="355" t="s">
        <v>4</v>
      </c>
      <c r="B6" s="355"/>
      <c r="C6" s="355"/>
      <c r="D6" s="355"/>
      <c r="E6" s="355" t="s">
        <v>5</v>
      </c>
      <c r="F6" s="355"/>
      <c r="G6" s="224" t="s">
        <v>429</v>
      </c>
      <c r="H6" s="256"/>
      <c r="I6" s="351"/>
      <c r="J6" s="352"/>
      <c r="K6" s="221"/>
    </row>
    <row r="7" spans="1:11" ht="18.75" x14ac:dyDescent="0.25">
      <c r="A7" s="356" t="s">
        <v>26</v>
      </c>
      <c r="B7" s="356"/>
      <c r="C7" s="356"/>
      <c r="D7" s="356"/>
      <c r="E7" s="355" t="s">
        <v>6</v>
      </c>
      <c r="F7" s="355"/>
      <c r="G7" s="49"/>
      <c r="H7" s="226"/>
      <c r="I7" s="351"/>
      <c r="J7" s="352"/>
      <c r="K7" s="221"/>
    </row>
    <row r="8" spans="1:11" ht="18.75" x14ac:dyDescent="0.25">
      <c r="A8" s="357" t="s">
        <v>7</v>
      </c>
      <c r="B8" s="358"/>
      <c r="C8" s="358"/>
      <c r="D8" s="359"/>
      <c r="E8" s="355"/>
      <c r="F8" s="355"/>
      <c r="G8" s="49"/>
      <c r="H8" s="226"/>
      <c r="I8" s="351"/>
      <c r="J8" s="352"/>
      <c r="K8" s="221"/>
    </row>
    <row r="9" spans="1:11" ht="28.5" customHeight="1" x14ac:dyDescent="0.25">
      <c r="A9" s="356" t="s">
        <v>27</v>
      </c>
      <c r="B9" s="356"/>
      <c r="C9" s="356"/>
      <c r="D9" s="356"/>
      <c r="E9" s="355" t="s">
        <v>8</v>
      </c>
      <c r="F9" s="355"/>
      <c r="G9" s="49">
        <v>96.316000000000003</v>
      </c>
      <c r="H9" s="226"/>
      <c r="I9" s="353"/>
      <c r="J9" s="354"/>
      <c r="K9" s="221"/>
    </row>
    <row r="10" spans="1:11" ht="18.75" x14ac:dyDescent="0.25">
      <c r="A10" s="360" t="s">
        <v>7</v>
      </c>
      <c r="B10" s="361"/>
      <c r="C10" s="361"/>
      <c r="D10" s="362"/>
      <c r="E10" s="355" t="s">
        <v>12</v>
      </c>
      <c r="F10" s="355"/>
      <c r="G10" s="99">
        <f>G303</f>
        <v>86.908718406666651</v>
      </c>
      <c r="H10" s="226"/>
      <c r="I10" s="241"/>
      <c r="J10" s="242"/>
      <c r="K10" s="221"/>
    </row>
    <row r="11" spans="1:11" ht="18.75" x14ac:dyDescent="0.25">
      <c r="A11" s="363"/>
      <c r="B11" s="364"/>
      <c r="C11" s="364"/>
      <c r="D11" s="365"/>
      <c r="E11" s="355" t="s">
        <v>13</v>
      </c>
      <c r="F11" s="355"/>
      <c r="G11" s="99">
        <f>G9-G10</f>
        <v>9.4072815933333516</v>
      </c>
      <c r="H11" s="226"/>
      <c r="I11" s="243" t="s">
        <v>335</v>
      </c>
      <c r="J11" s="242"/>
      <c r="K11" s="221"/>
    </row>
    <row r="12" spans="1:11" ht="18.75" x14ac:dyDescent="0.25">
      <c r="A12" s="356" t="s">
        <v>30</v>
      </c>
      <c r="B12" s="356"/>
      <c r="C12" s="356"/>
      <c r="D12" s="356"/>
      <c r="E12" s="346" t="s">
        <v>28</v>
      </c>
      <c r="F12" s="348"/>
      <c r="G12" s="227"/>
      <c r="H12" s="226"/>
      <c r="I12" s="243" t="s">
        <v>334</v>
      </c>
      <c r="J12" s="242"/>
      <c r="K12" s="221"/>
    </row>
    <row r="13" spans="1:11" x14ac:dyDescent="0.25">
      <c r="A13" s="356" t="s">
        <v>31</v>
      </c>
      <c r="B13" s="356"/>
      <c r="C13" s="356"/>
      <c r="D13" s="356"/>
      <c r="E13" s="346" t="s">
        <v>29</v>
      </c>
      <c r="F13" s="348"/>
      <c r="G13" s="48">
        <v>9.9540000000000006</v>
      </c>
      <c r="H13" s="228"/>
      <c r="I13" s="25"/>
      <c r="J13" s="244"/>
      <c r="K13" s="25"/>
    </row>
    <row r="14" spans="1:11" x14ac:dyDescent="0.25">
      <c r="A14" s="356"/>
      <c r="B14" s="356"/>
      <c r="C14" s="356"/>
      <c r="D14" s="356"/>
      <c r="E14" s="355" t="s">
        <v>14</v>
      </c>
      <c r="F14" s="355"/>
      <c r="G14" s="49"/>
      <c r="H14" s="226"/>
      <c r="I14" s="243" t="s">
        <v>421</v>
      </c>
      <c r="J14" s="243"/>
      <c r="K14" s="243"/>
    </row>
    <row r="15" spans="1:11" x14ac:dyDescent="0.25">
      <c r="A15" s="246"/>
      <c r="B15" s="25"/>
      <c r="C15" s="25"/>
      <c r="D15" s="25"/>
      <c r="E15" s="25"/>
      <c r="F15" s="25"/>
      <c r="G15" s="229"/>
      <c r="H15" s="25"/>
      <c r="I15" s="25"/>
      <c r="J15" s="244"/>
      <c r="K15" s="25"/>
    </row>
    <row r="16" spans="1:11" ht="38.25" x14ac:dyDescent="0.25">
      <c r="A16" s="132" t="s">
        <v>0</v>
      </c>
      <c r="B16" s="133" t="s">
        <v>1</v>
      </c>
      <c r="C16" s="132" t="s">
        <v>2</v>
      </c>
      <c r="D16" s="132" t="s">
        <v>328</v>
      </c>
      <c r="E16" s="22" t="s">
        <v>426</v>
      </c>
      <c r="F16" s="22" t="s">
        <v>430</v>
      </c>
      <c r="G16" s="74" t="s">
        <v>18</v>
      </c>
      <c r="H16" s="230" t="s">
        <v>9</v>
      </c>
      <c r="I16" s="231" t="s">
        <v>21</v>
      </c>
      <c r="J16" s="25"/>
      <c r="K16" s="244"/>
    </row>
    <row r="17" spans="1:11" x14ac:dyDescent="0.25">
      <c r="A17" s="136">
        <v>1</v>
      </c>
      <c r="B17" s="58" t="s">
        <v>32</v>
      </c>
      <c r="C17" s="53">
        <v>64.3</v>
      </c>
      <c r="D17" s="68" t="s">
        <v>330</v>
      </c>
      <c r="E17" s="112">
        <v>16.271999999999998</v>
      </c>
      <c r="F17" s="112">
        <v>16.271999999999998</v>
      </c>
      <c r="G17" s="92">
        <f>(F17-E17)*0.8598</f>
        <v>0</v>
      </c>
      <c r="H17" s="109">
        <f>$G$11/$C$303*C17</f>
        <v>2.9554389220246995E-2</v>
      </c>
      <c r="I17" s="92">
        <f t="shared" ref="I17:I80" si="0">G17+H17</f>
        <v>2.9554389220246995E-2</v>
      </c>
      <c r="J17" s="25"/>
      <c r="K17" s="244"/>
    </row>
    <row r="18" spans="1:11" x14ac:dyDescent="0.25">
      <c r="A18" s="136">
        <v>2</v>
      </c>
      <c r="B18" s="58" t="s">
        <v>33</v>
      </c>
      <c r="C18" s="59">
        <v>43.1</v>
      </c>
      <c r="D18" s="68" t="s">
        <v>330</v>
      </c>
      <c r="E18" s="112">
        <v>31.766999999999999</v>
      </c>
      <c r="F18" s="112">
        <v>31.766999999999999</v>
      </c>
      <c r="G18" s="92">
        <f t="shared" ref="G18:G80" si="1">(F18-E18)*0.8598</f>
        <v>0</v>
      </c>
      <c r="H18" s="109">
        <f t="shared" ref="H18:H81" si="2">$G$11/$C$303*C18</f>
        <v>1.9810173800818748E-2</v>
      </c>
      <c r="I18" s="92">
        <f t="shared" si="0"/>
        <v>1.9810173800818748E-2</v>
      </c>
      <c r="J18" s="25"/>
      <c r="K18" s="244"/>
    </row>
    <row r="19" spans="1:11" x14ac:dyDescent="0.25">
      <c r="A19" s="136">
        <v>3</v>
      </c>
      <c r="B19" s="58" t="s">
        <v>34</v>
      </c>
      <c r="C19" s="59">
        <v>45.1</v>
      </c>
      <c r="D19" s="68" t="s">
        <v>330</v>
      </c>
      <c r="E19" s="112">
        <v>21.361000000000001</v>
      </c>
      <c r="F19" s="112">
        <v>22.143000000000001</v>
      </c>
      <c r="G19" s="92">
        <f t="shared" si="1"/>
        <v>0.67236360000000006</v>
      </c>
      <c r="H19" s="109">
        <f t="shared" si="2"/>
        <v>2.0729439406425187E-2</v>
      </c>
      <c r="I19" s="92">
        <f t="shared" si="0"/>
        <v>0.69309303940642519</v>
      </c>
      <c r="J19" s="25"/>
      <c r="K19" s="244"/>
    </row>
    <row r="20" spans="1:11" x14ac:dyDescent="0.25">
      <c r="A20" s="136">
        <v>4</v>
      </c>
      <c r="B20" s="58" t="s">
        <v>35</v>
      </c>
      <c r="C20" s="59">
        <v>69.900000000000006</v>
      </c>
      <c r="D20" s="68" t="s">
        <v>330</v>
      </c>
      <c r="E20" s="112">
        <v>55.008000000000003</v>
      </c>
      <c r="F20" s="112">
        <v>56.448999999999998</v>
      </c>
      <c r="G20" s="92">
        <f>(F20-E20)*0.8598</f>
        <v>1.2389717999999961</v>
      </c>
      <c r="H20" s="109">
        <f t="shared" si="2"/>
        <v>3.2128332915945024E-2</v>
      </c>
      <c r="I20" s="92">
        <f t="shared" si="0"/>
        <v>1.271100132915941</v>
      </c>
      <c r="J20" s="25"/>
      <c r="K20" s="244"/>
    </row>
    <row r="21" spans="1:11" x14ac:dyDescent="0.25">
      <c r="A21" s="136">
        <v>5</v>
      </c>
      <c r="B21" s="58" t="s">
        <v>36</v>
      </c>
      <c r="C21" s="53">
        <v>64.400000000000006</v>
      </c>
      <c r="D21" s="68" t="s">
        <v>330</v>
      </c>
      <c r="E21" s="112">
        <v>25.417000000000002</v>
      </c>
      <c r="F21" s="112">
        <v>25.695</v>
      </c>
      <c r="G21" s="92">
        <f t="shared" si="1"/>
        <v>0.23902439999999889</v>
      </c>
      <c r="H21" s="109">
        <f t="shared" si="2"/>
        <v>2.9600352500527321E-2</v>
      </c>
      <c r="I21" s="92">
        <f t="shared" si="0"/>
        <v>0.2686247525005262</v>
      </c>
      <c r="J21" s="25"/>
      <c r="K21" s="244"/>
    </row>
    <row r="22" spans="1:11" x14ac:dyDescent="0.25">
      <c r="A22" s="136">
        <v>6</v>
      </c>
      <c r="B22" s="58" t="s">
        <v>37</v>
      </c>
      <c r="C22" s="53">
        <v>42.9</v>
      </c>
      <c r="D22" s="68" t="s">
        <v>330</v>
      </c>
      <c r="E22" s="112">
        <v>11.17</v>
      </c>
      <c r="F22" s="112">
        <v>11.217000000000001</v>
      </c>
      <c r="G22" s="92">
        <f t="shared" si="1"/>
        <v>4.0410600000000511E-2</v>
      </c>
      <c r="H22" s="109">
        <f t="shared" si="2"/>
        <v>1.9718247240258103E-2</v>
      </c>
      <c r="I22" s="92">
        <f t="shared" si="0"/>
        <v>6.0128847240258618E-2</v>
      </c>
      <c r="J22" s="25"/>
      <c r="K22" s="244"/>
    </row>
    <row r="23" spans="1:11" x14ac:dyDescent="0.25">
      <c r="A23" s="136">
        <v>7</v>
      </c>
      <c r="B23" s="58" t="s">
        <v>38</v>
      </c>
      <c r="C23" s="53">
        <v>44.6</v>
      </c>
      <c r="D23" s="68" t="s">
        <v>330</v>
      </c>
      <c r="E23" s="112">
        <v>14.920999999999999</v>
      </c>
      <c r="F23" s="112">
        <v>15.154999999999999</v>
      </c>
      <c r="G23" s="92">
        <f t="shared" si="1"/>
        <v>0.20119319999999999</v>
      </c>
      <c r="H23" s="109">
        <f t="shared" si="2"/>
        <v>2.0499623005023577E-2</v>
      </c>
      <c r="I23" s="92">
        <f t="shared" si="0"/>
        <v>0.22169282300502358</v>
      </c>
      <c r="J23" s="25"/>
      <c r="K23" s="244"/>
    </row>
    <row r="24" spans="1:11" x14ac:dyDescent="0.25">
      <c r="A24" s="136">
        <v>8</v>
      </c>
      <c r="B24" s="58" t="s">
        <v>39</v>
      </c>
      <c r="C24" s="53">
        <v>69.900000000000006</v>
      </c>
      <c r="D24" s="68" t="s">
        <v>330</v>
      </c>
      <c r="E24" s="112">
        <v>14.263999999999999</v>
      </c>
      <c r="F24" s="112">
        <v>14.5</v>
      </c>
      <c r="G24" s="92">
        <f t="shared" si="1"/>
        <v>0.20291280000000056</v>
      </c>
      <c r="H24" s="109">
        <f t="shared" si="2"/>
        <v>3.2128332915945024E-2</v>
      </c>
      <c r="I24" s="92">
        <f t="shared" si="0"/>
        <v>0.23504113291594558</v>
      </c>
      <c r="J24" s="25"/>
      <c r="K24" s="244"/>
    </row>
    <row r="25" spans="1:11" x14ac:dyDescent="0.25">
      <c r="A25" s="136">
        <v>9</v>
      </c>
      <c r="B25" s="58" t="s">
        <v>40</v>
      </c>
      <c r="C25" s="53">
        <v>64.2</v>
      </c>
      <c r="D25" s="68" t="s">
        <v>330</v>
      </c>
      <c r="E25" s="112">
        <v>18.588999999999999</v>
      </c>
      <c r="F25" s="112">
        <v>19.170999999999999</v>
      </c>
      <c r="G25" s="92">
        <f t="shared" si="1"/>
        <v>0.50040360000000061</v>
      </c>
      <c r="H25" s="109">
        <f t="shared" si="2"/>
        <v>2.9508425939966675E-2</v>
      </c>
      <c r="I25" s="92">
        <f t="shared" si="0"/>
        <v>0.52991202593996733</v>
      </c>
      <c r="J25" s="25"/>
      <c r="K25" s="244"/>
    </row>
    <row r="26" spans="1:11" x14ac:dyDescent="0.25">
      <c r="A26" s="136">
        <v>10</v>
      </c>
      <c r="B26" s="58" t="s">
        <v>41</v>
      </c>
      <c r="C26" s="53">
        <v>42.6</v>
      </c>
      <c r="D26" s="68" t="s">
        <v>330</v>
      </c>
      <c r="E26" s="112">
        <v>13.692</v>
      </c>
      <c r="F26" s="112">
        <v>14.035</v>
      </c>
      <c r="G26" s="92">
        <f t="shared" si="1"/>
        <v>0.29491139999999999</v>
      </c>
      <c r="H26" s="109">
        <f t="shared" si="2"/>
        <v>1.9580357399417138E-2</v>
      </c>
      <c r="I26" s="92">
        <f t="shared" si="0"/>
        <v>0.31449175739941715</v>
      </c>
      <c r="J26" s="25"/>
      <c r="K26" s="244"/>
    </row>
    <row r="27" spans="1:11" x14ac:dyDescent="0.25">
      <c r="A27" s="136">
        <v>11</v>
      </c>
      <c r="B27" s="58" t="s">
        <v>42</v>
      </c>
      <c r="C27" s="53">
        <v>44.6</v>
      </c>
      <c r="D27" s="68" t="s">
        <v>330</v>
      </c>
      <c r="E27" s="112">
        <v>18.858000000000001</v>
      </c>
      <c r="F27" s="112">
        <v>19.507999999999999</v>
      </c>
      <c r="G27" s="92">
        <f t="shared" si="1"/>
        <v>0.55886999999999876</v>
      </c>
      <c r="H27" s="109">
        <f t="shared" si="2"/>
        <v>2.0499623005023577E-2</v>
      </c>
      <c r="I27" s="92">
        <f t="shared" si="0"/>
        <v>0.57936962300502237</v>
      </c>
      <c r="J27" s="25"/>
      <c r="K27" s="244"/>
    </row>
    <row r="28" spans="1:11" x14ac:dyDescent="0.25">
      <c r="A28" s="136">
        <v>12</v>
      </c>
      <c r="B28" s="58" t="s">
        <v>43</v>
      </c>
      <c r="C28" s="53">
        <v>69.900000000000006</v>
      </c>
      <c r="D28" s="68" t="s">
        <v>330</v>
      </c>
      <c r="E28" s="112">
        <v>25.742000000000001</v>
      </c>
      <c r="F28" s="112">
        <v>26.315000000000001</v>
      </c>
      <c r="G28" s="92">
        <f t="shared" si="1"/>
        <v>0.49266540000000036</v>
      </c>
      <c r="H28" s="109">
        <f t="shared" si="2"/>
        <v>3.2128332915945024E-2</v>
      </c>
      <c r="I28" s="92">
        <f t="shared" si="0"/>
        <v>0.52479373291594533</v>
      </c>
      <c r="J28" s="25"/>
      <c r="K28" s="244"/>
    </row>
    <row r="29" spans="1:11" x14ac:dyDescent="0.25">
      <c r="A29" s="136">
        <v>13</v>
      </c>
      <c r="B29" s="58" t="s">
        <v>44</v>
      </c>
      <c r="C29" s="53">
        <v>64.900000000000006</v>
      </c>
      <c r="D29" s="68" t="s">
        <v>330</v>
      </c>
      <c r="E29" s="112">
        <v>26.693999999999999</v>
      </c>
      <c r="F29" s="112">
        <v>27.323</v>
      </c>
      <c r="G29" s="92">
        <f t="shared" si="1"/>
        <v>0.54081420000000113</v>
      </c>
      <c r="H29" s="109">
        <f t="shared" si="2"/>
        <v>2.9830168901928928E-2</v>
      </c>
      <c r="I29" s="92">
        <f t="shared" si="0"/>
        <v>0.57064436890193004</v>
      </c>
      <c r="J29" s="25"/>
      <c r="K29" s="244"/>
    </row>
    <row r="30" spans="1:11" x14ac:dyDescent="0.25">
      <c r="A30" s="136">
        <v>14</v>
      </c>
      <c r="B30" s="58" t="s">
        <v>45</v>
      </c>
      <c r="C30" s="53">
        <v>42.4</v>
      </c>
      <c r="D30" s="68" t="s">
        <v>330</v>
      </c>
      <c r="E30" s="112">
        <v>11.055</v>
      </c>
      <c r="F30" s="112">
        <v>11.169</v>
      </c>
      <c r="G30" s="92">
        <f t="shared" si="1"/>
        <v>9.8017200000000665E-2</v>
      </c>
      <c r="H30" s="109">
        <f t="shared" si="2"/>
        <v>1.9488430838856492E-2</v>
      </c>
      <c r="I30" s="92">
        <f t="shared" si="0"/>
        <v>0.11750563083885715</v>
      </c>
      <c r="J30" s="25"/>
      <c r="K30" s="244"/>
    </row>
    <row r="31" spans="1:11" x14ac:dyDescent="0.25">
      <c r="A31" s="136">
        <v>15</v>
      </c>
      <c r="B31" s="58" t="s">
        <v>46</v>
      </c>
      <c r="C31" s="53">
        <v>45</v>
      </c>
      <c r="D31" s="68" t="s">
        <v>330</v>
      </c>
      <c r="E31" s="112">
        <v>10.576000000000001</v>
      </c>
      <c r="F31" s="112">
        <v>10.624000000000001</v>
      </c>
      <c r="G31" s="92">
        <f t="shared" si="1"/>
        <v>4.127040000000004E-2</v>
      </c>
      <c r="H31" s="109">
        <f t="shared" si="2"/>
        <v>2.0683476126144865E-2</v>
      </c>
      <c r="I31" s="92">
        <f t="shared" si="0"/>
        <v>6.1953876126144905E-2</v>
      </c>
      <c r="J31" s="25"/>
      <c r="K31" s="244"/>
    </row>
    <row r="32" spans="1:11" x14ac:dyDescent="0.25">
      <c r="A32" s="136">
        <v>16</v>
      </c>
      <c r="B32" s="58" t="s">
        <v>47</v>
      </c>
      <c r="C32" s="53">
        <v>70</v>
      </c>
      <c r="D32" s="68" t="s">
        <v>330</v>
      </c>
      <c r="E32" s="112">
        <v>21.920999999999999</v>
      </c>
      <c r="F32" s="112">
        <v>22.094000000000001</v>
      </c>
      <c r="G32" s="92">
        <f t="shared" si="1"/>
        <v>0.14874540000000155</v>
      </c>
      <c r="H32" s="109">
        <f t="shared" si="2"/>
        <v>3.2174296196225347E-2</v>
      </c>
      <c r="I32" s="92">
        <f t="shared" si="0"/>
        <v>0.18091969619622689</v>
      </c>
      <c r="J32" s="25"/>
      <c r="K32" s="244"/>
    </row>
    <row r="33" spans="1:11" x14ac:dyDescent="0.25">
      <c r="A33" s="136">
        <v>17</v>
      </c>
      <c r="B33" s="58" t="s">
        <v>48</v>
      </c>
      <c r="C33" s="53">
        <v>64.599999999999994</v>
      </c>
      <c r="D33" s="68" t="s">
        <v>330</v>
      </c>
      <c r="E33" s="112">
        <v>21.298999999999999</v>
      </c>
      <c r="F33" s="112">
        <v>21.863</v>
      </c>
      <c r="G33" s="92">
        <f t="shared" si="1"/>
        <v>0.48492720000000006</v>
      </c>
      <c r="H33" s="109">
        <f t="shared" si="2"/>
        <v>2.969227906108796E-2</v>
      </c>
      <c r="I33" s="92">
        <f t="shared" si="0"/>
        <v>0.51461947906108807</v>
      </c>
      <c r="J33" s="25"/>
      <c r="K33" s="244"/>
    </row>
    <row r="34" spans="1:11" x14ac:dyDescent="0.25">
      <c r="A34" s="136">
        <v>18</v>
      </c>
      <c r="B34" s="58" t="s">
        <v>49</v>
      </c>
      <c r="C34" s="53">
        <v>42.5</v>
      </c>
      <c r="D34" s="68" t="s">
        <v>330</v>
      </c>
      <c r="E34" s="112">
        <v>15.163</v>
      </c>
      <c r="F34" s="112">
        <v>15.321</v>
      </c>
      <c r="G34" s="92">
        <f t="shared" si="1"/>
        <v>0.13584839999999954</v>
      </c>
      <c r="H34" s="109">
        <f t="shared" si="2"/>
        <v>1.9534394119136815E-2</v>
      </c>
      <c r="I34" s="92">
        <f t="shared" si="0"/>
        <v>0.15538279411913636</v>
      </c>
      <c r="J34" s="25"/>
      <c r="K34" s="244"/>
    </row>
    <row r="35" spans="1:11" x14ac:dyDescent="0.25">
      <c r="A35" s="136">
        <v>19</v>
      </c>
      <c r="B35" s="58" t="s">
        <v>50</v>
      </c>
      <c r="C35" s="53">
        <v>44.6</v>
      </c>
      <c r="D35" s="68" t="s">
        <v>330</v>
      </c>
      <c r="E35" s="112">
        <v>7.2939999999999996</v>
      </c>
      <c r="F35" s="112">
        <v>7.2960000000000003</v>
      </c>
      <c r="G35" s="92">
        <f t="shared" si="1"/>
        <v>1.7196000000005744E-3</v>
      </c>
      <c r="H35" s="109">
        <f t="shared" si="2"/>
        <v>2.0499623005023577E-2</v>
      </c>
      <c r="I35" s="92">
        <f t="shared" si="0"/>
        <v>2.2219223005024151E-2</v>
      </c>
      <c r="J35" s="25"/>
      <c r="K35" s="244"/>
    </row>
    <row r="36" spans="1:11" x14ac:dyDescent="0.25">
      <c r="A36" s="136">
        <v>20</v>
      </c>
      <c r="B36" s="58" t="s">
        <v>51</v>
      </c>
      <c r="C36" s="53">
        <v>69.7</v>
      </c>
      <c r="D36" s="68" t="s">
        <v>330</v>
      </c>
      <c r="E36" s="112">
        <v>15.973000000000001</v>
      </c>
      <c r="F36" s="112">
        <v>16.542000000000002</v>
      </c>
      <c r="G36" s="92">
        <f t="shared" si="1"/>
        <v>0.48922620000000072</v>
      </c>
      <c r="H36" s="109">
        <f t="shared" si="2"/>
        <v>3.2036406355384378E-2</v>
      </c>
      <c r="I36" s="92">
        <f t="shared" si="0"/>
        <v>0.52126260635538513</v>
      </c>
      <c r="J36" s="25"/>
      <c r="K36" s="244"/>
    </row>
    <row r="37" spans="1:11" x14ac:dyDescent="0.25">
      <c r="A37" s="136">
        <v>21</v>
      </c>
      <c r="B37" s="58" t="s">
        <v>52</v>
      </c>
      <c r="C37" s="53">
        <v>64.2</v>
      </c>
      <c r="D37" s="68" t="s">
        <v>330</v>
      </c>
      <c r="E37" s="112">
        <v>29.251000000000001</v>
      </c>
      <c r="F37" s="112">
        <v>30.138000000000002</v>
      </c>
      <c r="G37" s="92">
        <f t="shared" si="1"/>
        <v>0.76264260000000039</v>
      </c>
      <c r="H37" s="109">
        <f t="shared" si="2"/>
        <v>2.9508425939966675E-2</v>
      </c>
      <c r="I37" s="92">
        <f t="shared" si="0"/>
        <v>0.79215102593996711</v>
      </c>
      <c r="J37" s="25"/>
      <c r="K37" s="244"/>
    </row>
    <row r="38" spans="1:11" x14ac:dyDescent="0.25">
      <c r="A38" s="136">
        <v>22</v>
      </c>
      <c r="B38" s="58" t="s">
        <v>53</v>
      </c>
      <c r="C38" s="53">
        <v>42.3</v>
      </c>
      <c r="D38" s="68" t="s">
        <v>330</v>
      </c>
      <c r="E38" s="112">
        <v>11.398</v>
      </c>
      <c r="F38" s="112">
        <v>11.587999999999999</v>
      </c>
      <c r="G38" s="92">
        <f t="shared" si="1"/>
        <v>0.16336199999999956</v>
      </c>
      <c r="H38" s="109">
        <f t="shared" si="2"/>
        <v>1.9442467558576173E-2</v>
      </c>
      <c r="I38" s="92">
        <f t="shared" si="0"/>
        <v>0.18280446755857574</v>
      </c>
      <c r="J38" s="25"/>
      <c r="K38" s="244"/>
    </row>
    <row r="39" spans="1:11" x14ac:dyDescent="0.25">
      <c r="A39" s="136">
        <v>23</v>
      </c>
      <c r="B39" s="58" t="s">
        <v>54</v>
      </c>
      <c r="C39" s="53">
        <v>44.5</v>
      </c>
      <c r="D39" s="68" t="s">
        <v>330</v>
      </c>
      <c r="E39" s="112">
        <v>13.661</v>
      </c>
      <c r="F39" s="112">
        <v>13.661</v>
      </c>
      <c r="G39" s="92">
        <f t="shared" si="1"/>
        <v>0</v>
      </c>
      <c r="H39" s="109">
        <f t="shared" si="2"/>
        <v>2.0453659724743254E-2</v>
      </c>
      <c r="I39" s="92">
        <f t="shared" si="0"/>
        <v>2.0453659724743254E-2</v>
      </c>
      <c r="J39" s="244"/>
      <c r="K39" s="25"/>
    </row>
    <row r="40" spans="1:11" x14ac:dyDescent="0.25">
      <c r="A40" s="136">
        <v>24</v>
      </c>
      <c r="B40" s="58" t="s">
        <v>55</v>
      </c>
      <c r="C40" s="53">
        <v>69.400000000000006</v>
      </c>
      <c r="D40" s="68" t="s">
        <v>330</v>
      </c>
      <c r="E40" s="112">
        <v>22.457000000000001</v>
      </c>
      <c r="F40" s="112">
        <v>23.135000000000002</v>
      </c>
      <c r="G40" s="92">
        <f t="shared" si="1"/>
        <v>0.5829444000000007</v>
      </c>
      <c r="H40" s="109">
        <f t="shared" si="2"/>
        <v>3.1898516514543417E-2</v>
      </c>
      <c r="I40" s="92">
        <f t="shared" si="0"/>
        <v>0.61484291651454415</v>
      </c>
      <c r="J40" s="25"/>
      <c r="K40" s="244"/>
    </row>
    <row r="41" spans="1:11" x14ac:dyDescent="0.25">
      <c r="A41" s="136">
        <v>25</v>
      </c>
      <c r="B41" s="58" t="s">
        <v>56</v>
      </c>
      <c r="C41" s="53">
        <v>64.3</v>
      </c>
      <c r="D41" s="68" t="s">
        <v>330</v>
      </c>
      <c r="E41" s="112">
        <v>3.9470000000000001</v>
      </c>
      <c r="F41" s="112">
        <v>3.9470000000000001</v>
      </c>
      <c r="G41" s="92">
        <f t="shared" si="1"/>
        <v>0</v>
      </c>
      <c r="H41" s="109">
        <f t="shared" si="2"/>
        <v>2.9554389220246995E-2</v>
      </c>
      <c r="I41" s="92">
        <f t="shared" si="0"/>
        <v>2.9554389220246995E-2</v>
      </c>
      <c r="J41" s="25"/>
      <c r="K41" s="244"/>
    </row>
    <row r="42" spans="1:11" x14ac:dyDescent="0.25">
      <c r="A42" s="136">
        <v>26</v>
      </c>
      <c r="B42" s="58" t="s">
        <v>57</v>
      </c>
      <c r="C42" s="53">
        <v>42.8</v>
      </c>
      <c r="D42" s="68" t="s">
        <v>330</v>
      </c>
      <c r="E42" s="112">
        <v>14.301</v>
      </c>
      <c r="F42" s="112">
        <v>14.486000000000001</v>
      </c>
      <c r="G42" s="92">
        <f t="shared" si="1"/>
        <v>0.15906300000000043</v>
      </c>
      <c r="H42" s="109">
        <f t="shared" si="2"/>
        <v>1.967228395997778E-2</v>
      </c>
      <c r="I42" s="92">
        <f t="shared" si="0"/>
        <v>0.1787352839599782</v>
      </c>
      <c r="J42" s="25"/>
      <c r="K42" s="244"/>
    </row>
    <row r="43" spans="1:11" x14ac:dyDescent="0.25">
      <c r="A43" s="136">
        <v>27</v>
      </c>
      <c r="B43" s="58" t="s">
        <v>58</v>
      </c>
      <c r="C43" s="53">
        <v>45.3</v>
      </c>
      <c r="D43" s="68" t="s">
        <v>330</v>
      </c>
      <c r="E43" s="112">
        <v>9.8179999999999996</v>
      </c>
      <c r="F43" s="112">
        <v>10.179</v>
      </c>
      <c r="G43" s="92">
        <f t="shared" si="1"/>
        <v>0.31038780000000055</v>
      </c>
      <c r="H43" s="109">
        <f t="shared" si="2"/>
        <v>2.082136596698583E-2</v>
      </c>
      <c r="I43" s="92">
        <f t="shared" si="0"/>
        <v>0.33120916596698635</v>
      </c>
      <c r="J43" s="25"/>
      <c r="K43" s="244"/>
    </row>
    <row r="44" spans="1:11" x14ac:dyDescent="0.25">
      <c r="A44" s="136">
        <v>28</v>
      </c>
      <c r="B44" s="58" t="s">
        <v>59</v>
      </c>
      <c r="C44" s="53">
        <v>69.599999999999994</v>
      </c>
      <c r="D44" s="68" t="s">
        <v>330</v>
      </c>
      <c r="E44" s="112">
        <v>26.925000000000001</v>
      </c>
      <c r="F44" s="112">
        <v>27.713999999999999</v>
      </c>
      <c r="G44" s="92">
        <f t="shared" si="1"/>
        <v>0.67838219999999827</v>
      </c>
      <c r="H44" s="109">
        <f t="shared" si="2"/>
        <v>3.1990443075104055E-2</v>
      </c>
      <c r="I44" s="92">
        <f t="shared" si="0"/>
        <v>0.71037264307510228</v>
      </c>
      <c r="J44" s="25"/>
      <c r="K44" s="244"/>
    </row>
    <row r="45" spans="1:11" x14ac:dyDescent="0.25">
      <c r="A45" s="136">
        <v>29</v>
      </c>
      <c r="B45" s="58" t="s">
        <v>60</v>
      </c>
      <c r="C45" s="53">
        <v>63.3</v>
      </c>
      <c r="D45" s="68" t="s">
        <v>330</v>
      </c>
      <c r="E45" s="112">
        <v>7.42</v>
      </c>
      <c r="F45" s="112">
        <v>7.42</v>
      </c>
      <c r="G45" s="92">
        <f t="shared" si="1"/>
        <v>0</v>
      </c>
      <c r="H45" s="109">
        <f t="shared" si="2"/>
        <v>2.9094756417443773E-2</v>
      </c>
      <c r="I45" s="92">
        <f t="shared" si="0"/>
        <v>2.9094756417443773E-2</v>
      </c>
      <c r="J45" s="25"/>
      <c r="K45" s="244"/>
    </row>
    <row r="46" spans="1:11" x14ac:dyDescent="0.25">
      <c r="A46" s="136">
        <v>30</v>
      </c>
      <c r="B46" s="58" t="s">
        <v>61</v>
      </c>
      <c r="C46" s="53">
        <v>42.5</v>
      </c>
      <c r="D46" s="68" t="s">
        <v>330</v>
      </c>
      <c r="E46" s="112">
        <v>7.72</v>
      </c>
      <c r="F46" s="112">
        <v>7.72</v>
      </c>
      <c r="G46" s="92">
        <f t="shared" si="1"/>
        <v>0</v>
      </c>
      <c r="H46" s="109">
        <f t="shared" si="2"/>
        <v>1.9534394119136815E-2</v>
      </c>
      <c r="I46" s="92">
        <f t="shared" si="0"/>
        <v>1.9534394119136815E-2</v>
      </c>
      <c r="J46" s="25"/>
      <c r="K46" s="244"/>
    </row>
    <row r="47" spans="1:11" x14ac:dyDescent="0.25">
      <c r="A47" s="136">
        <v>31</v>
      </c>
      <c r="B47" s="58" t="s">
        <v>62</v>
      </c>
      <c r="C47" s="53">
        <v>44.5</v>
      </c>
      <c r="D47" s="68" t="s">
        <v>330</v>
      </c>
      <c r="E47" s="112">
        <v>14.727</v>
      </c>
      <c r="F47" s="112">
        <v>14.728</v>
      </c>
      <c r="G47" s="92">
        <f t="shared" si="1"/>
        <v>8.5979999999952347E-4</v>
      </c>
      <c r="H47" s="109">
        <f t="shared" si="2"/>
        <v>2.0453659724743254E-2</v>
      </c>
      <c r="I47" s="92">
        <f t="shared" si="0"/>
        <v>2.1313459724742776E-2</v>
      </c>
      <c r="J47" s="25"/>
      <c r="K47" s="244"/>
    </row>
    <row r="48" spans="1:11" x14ac:dyDescent="0.25">
      <c r="A48" s="136">
        <v>32</v>
      </c>
      <c r="B48" s="58" t="s">
        <v>63</v>
      </c>
      <c r="C48" s="53">
        <v>69.900000000000006</v>
      </c>
      <c r="D48" s="68" t="s">
        <v>330</v>
      </c>
      <c r="E48" s="112">
        <v>1.143</v>
      </c>
      <c r="F48" s="112">
        <v>1.143</v>
      </c>
      <c r="G48" s="92">
        <f t="shared" si="1"/>
        <v>0</v>
      </c>
      <c r="H48" s="109">
        <f t="shared" si="2"/>
        <v>3.2128332915945024E-2</v>
      </c>
      <c r="I48" s="92">
        <f t="shared" si="0"/>
        <v>3.2128332915945024E-2</v>
      </c>
      <c r="J48" s="25"/>
      <c r="K48" s="244"/>
    </row>
    <row r="49" spans="1:11" x14ac:dyDescent="0.25">
      <c r="A49" s="136">
        <v>33</v>
      </c>
      <c r="B49" s="58" t="s">
        <v>64</v>
      </c>
      <c r="C49" s="53">
        <v>64.8</v>
      </c>
      <c r="D49" s="68" t="s">
        <v>330</v>
      </c>
      <c r="E49" s="112">
        <v>19.436</v>
      </c>
      <c r="F49" s="112">
        <v>20.311</v>
      </c>
      <c r="G49" s="92">
        <f t="shared" si="1"/>
        <v>0.75232500000000002</v>
      </c>
      <c r="H49" s="109">
        <f t="shared" si="2"/>
        <v>2.9784205621648605E-2</v>
      </c>
      <c r="I49" s="92">
        <f t="shared" si="0"/>
        <v>0.78210920562164865</v>
      </c>
      <c r="J49" s="25"/>
      <c r="K49" s="244"/>
    </row>
    <row r="50" spans="1:11" x14ac:dyDescent="0.25">
      <c r="A50" s="136">
        <v>34</v>
      </c>
      <c r="B50" s="58" t="s">
        <v>341</v>
      </c>
      <c r="C50" s="53">
        <v>42.7</v>
      </c>
      <c r="D50" s="68" t="s">
        <v>330</v>
      </c>
      <c r="E50" s="112">
        <v>6.524</v>
      </c>
      <c r="F50" s="112">
        <v>6.5419999999999998</v>
      </c>
      <c r="G50" s="92">
        <f>(F50-E50)*0.8598</f>
        <v>1.5476399999999823E-2</v>
      </c>
      <c r="H50" s="109">
        <f t="shared" si="2"/>
        <v>1.9626320679697461E-2</v>
      </c>
      <c r="I50" s="92">
        <f t="shared" si="0"/>
        <v>3.5102720679697282E-2</v>
      </c>
      <c r="J50" s="25"/>
      <c r="K50" s="244"/>
    </row>
    <row r="51" spans="1:11" x14ac:dyDescent="0.25">
      <c r="A51" s="136">
        <v>35</v>
      </c>
      <c r="B51" s="58" t="s">
        <v>66</v>
      </c>
      <c r="C51" s="53">
        <v>44.4</v>
      </c>
      <c r="D51" s="68" t="s">
        <v>330</v>
      </c>
      <c r="E51" s="112">
        <v>16.776</v>
      </c>
      <c r="F51" s="112">
        <v>17.132000000000001</v>
      </c>
      <c r="G51" s="92">
        <f>(F51-E51)*0.8598</f>
        <v>0.30608880000000144</v>
      </c>
      <c r="H51" s="109">
        <f t="shared" si="2"/>
        <v>2.0407696444462931E-2</v>
      </c>
      <c r="I51" s="92">
        <f t="shared" si="0"/>
        <v>0.32649649644446438</v>
      </c>
      <c r="J51" s="244"/>
      <c r="K51" s="25"/>
    </row>
    <row r="52" spans="1:11" x14ac:dyDescent="0.25">
      <c r="A52" s="136">
        <v>36</v>
      </c>
      <c r="B52" s="58" t="s">
        <v>67</v>
      </c>
      <c r="C52" s="53">
        <v>69</v>
      </c>
      <c r="D52" s="68" t="s">
        <v>330</v>
      </c>
      <c r="E52" s="112">
        <v>15.54</v>
      </c>
      <c r="F52" s="112">
        <v>15.62</v>
      </c>
      <c r="G52" s="92">
        <f t="shared" si="1"/>
        <v>6.8784000000000067E-2</v>
      </c>
      <c r="H52" s="109">
        <f t="shared" si="2"/>
        <v>3.1714663393422125E-2</v>
      </c>
      <c r="I52" s="92">
        <f t="shared" si="0"/>
        <v>0.1004986633934222</v>
      </c>
      <c r="J52" s="25"/>
      <c r="K52" s="244"/>
    </row>
    <row r="53" spans="1:11" x14ac:dyDescent="0.25">
      <c r="A53" s="136">
        <v>37</v>
      </c>
      <c r="B53" s="58" t="s">
        <v>68</v>
      </c>
      <c r="C53" s="53">
        <v>64.5</v>
      </c>
      <c r="D53" s="68" t="s">
        <v>330</v>
      </c>
      <c r="E53" s="112">
        <v>16.745999999999999</v>
      </c>
      <c r="F53" s="112">
        <v>16.745999999999999</v>
      </c>
      <c r="G53" s="92">
        <f t="shared" si="1"/>
        <v>0</v>
      </c>
      <c r="H53" s="109">
        <f t="shared" si="2"/>
        <v>2.964631578080764E-2</v>
      </c>
      <c r="I53" s="92">
        <f t="shared" si="0"/>
        <v>2.964631578080764E-2</v>
      </c>
      <c r="J53" s="25"/>
      <c r="K53" s="244"/>
    </row>
    <row r="54" spans="1:11" x14ac:dyDescent="0.25">
      <c r="A54" s="136">
        <v>38</v>
      </c>
      <c r="B54" s="58" t="s">
        <v>69</v>
      </c>
      <c r="C54" s="53">
        <v>42</v>
      </c>
      <c r="D54" s="68" t="s">
        <v>330</v>
      </c>
      <c r="E54" s="112">
        <v>21.908000000000001</v>
      </c>
      <c r="F54" s="112">
        <v>22.356000000000002</v>
      </c>
      <c r="G54" s="92">
        <f t="shared" si="1"/>
        <v>0.38519040000000032</v>
      </c>
      <c r="H54" s="109">
        <f t="shared" si="2"/>
        <v>1.9304577717735208E-2</v>
      </c>
      <c r="I54" s="92">
        <f t="shared" si="0"/>
        <v>0.40449497771773552</v>
      </c>
      <c r="J54" s="25"/>
      <c r="K54" s="244"/>
    </row>
    <row r="55" spans="1:11" x14ac:dyDescent="0.25">
      <c r="A55" s="136">
        <v>39</v>
      </c>
      <c r="B55" s="58" t="s">
        <v>70</v>
      </c>
      <c r="C55" s="53">
        <v>44.4</v>
      </c>
      <c r="D55" s="68" t="s">
        <v>330</v>
      </c>
      <c r="E55" s="112">
        <v>6.5430000000000001</v>
      </c>
      <c r="F55" s="112">
        <v>6.5430000000000001</v>
      </c>
      <c r="G55" s="92">
        <f t="shared" si="1"/>
        <v>0</v>
      </c>
      <c r="H55" s="109">
        <f t="shared" si="2"/>
        <v>2.0407696444462931E-2</v>
      </c>
      <c r="I55" s="92">
        <f t="shared" si="0"/>
        <v>2.0407696444462931E-2</v>
      </c>
      <c r="J55" s="25"/>
      <c r="K55" s="244"/>
    </row>
    <row r="56" spans="1:11" x14ac:dyDescent="0.25">
      <c r="A56" s="136">
        <v>40</v>
      </c>
      <c r="B56" s="58" t="s">
        <v>71</v>
      </c>
      <c r="C56" s="53">
        <v>69.2</v>
      </c>
      <c r="D56" s="68" t="s">
        <v>330</v>
      </c>
      <c r="E56" s="112">
        <v>22.936</v>
      </c>
      <c r="F56" s="112">
        <v>23.516999999999999</v>
      </c>
      <c r="G56" s="92">
        <f t="shared" si="1"/>
        <v>0.49954379999999959</v>
      </c>
      <c r="H56" s="109">
        <f t="shared" si="2"/>
        <v>3.1806589953982771E-2</v>
      </c>
      <c r="I56" s="92">
        <f t="shared" si="0"/>
        <v>0.53135038995398232</v>
      </c>
      <c r="J56" s="25"/>
      <c r="K56" s="244"/>
    </row>
    <row r="57" spans="1:11" x14ac:dyDescent="0.25">
      <c r="A57" s="136">
        <v>41</v>
      </c>
      <c r="B57" s="58" t="s">
        <v>72</v>
      </c>
      <c r="C57" s="53">
        <v>64.7</v>
      </c>
      <c r="D57" s="68" t="s">
        <v>330</v>
      </c>
      <c r="E57" s="112">
        <v>20.760999999999999</v>
      </c>
      <c r="F57" s="112">
        <v>21.501000000000001</v>
      </c>
      <c r="G57" s="92">
        <f t="shared" si="1"/>
        <v>0.63625200000000171</v>
      </c>
      <c r="H57" s="109">
        <f t="shared" si="2"/>
        <v>2.9738242341368286E-2</v>
      </c>
      <c r="I57" s="92">
        <f t="shared" si="0"/>
        <v>0.66599024234136994</v>
      </c>
      <c r="J57" s="25"/>
      <c r="K57" s="244"/>
    </row>
    <row r="58" spans="1:11" x14ac:dyDescent="0.25">
      <c r="A58" s="136">
        <v>42</v>
      </c>
      <c r="B58" s="58" t="s">
        <v>73</v>
      </c>
      <c r="C58" s="53">
        <v>42.5</v>
      </c>
      <c r="D58" s="68" t="s">
        <v>330</v>
      </c>
      <c r="E58" s="112">
        <v>2.7090000000000001</v>
      </c>
      <c r="F58" s="112">
        <v>2.7250000000000001</v>
      </c>
      <c r="G58" s="92">
        <f t="shared" si="1"/>
        <v>1.3756800000000012E-2</v>
      </c>
      <c r="H58" s="109">
        <f t="shared" si="2"/>
        <v>1.9534394119136815E-2</v>
      </c>
      <c r="I58" s="92">
        <f t="shared" si="0"/>
        <v>3.3291194119136829E-2</v>
      </c>
      <c r="J58" s="25"/>
      <c r="K58" s="244"/>
    </row>
    <row r="59" spans="1:11" x14ac:dyDescent="0.25">
      <c r="A59" s="136">
        <v>43</v>
      </c>
      <c r="B59" s="58" t="s">
        <v>74</v>
      </c>
      <c r="C59" s="53">
        <v>44.5</v>
      </c>
      <c r="D59" s="68" t="s">
        <v>330</v>
      </c>
      <c r="E59" s="112">
        <v>17.097999999999999</v>
      </c>
      <c r="F59" s="112">
        <v>17.763000000000002</v>
      </c>
      <c r="G59" s="92">
        <f t="shared" si="1"/>
        <v>0.57176700000000236</v>
      </c>
      <c r="H59" s="109">
        <f t="shared" si="2"/>
        <v>2.0453659724743254E-2</v>
      </c>
      <c r="I59" s="92">
        <f t="shared" si="0"/>
        <v>0.59222065972474558</v>
      </c>
      <c r="J59" s="25"/>
      <c r="K59" s="244"/>
    </row>
    <row r="60" spans="1:11" x14ac:dyDescent="0.25">
      <c r="A60" s="136">
        <v>44</v>
      </c>
      <c r="B60" s="58" t="s">
        <v>75</v>
      </c>
      <c r="C60" s="53">
        <v>69.599999999999994</v>
      </c>
      <c r="D60" s="68" t="s">
        <v>330</v>
      </c>
      <c r="E60" s="112">
        <v>16.056999999999999</v>
      </c>
      <c r="F60" s="112">
        <v>16.391999999999999</v>
      </c>
      <c r="G60" s="92">
        <f t="shared" si="1"/>
        <v>0.28803300000000076</v>
      </c>
      <c r="H60" s="109">
        <f t="shared" si="2"/>
        <v>3.1990443075104055E-2</v>
      </c>
      <c r="I60" s="92">
        <f t="shared" si="0"/>
        <v>0.32002344307510483</v>
      </c>
      <c r="J60" s="25"/>
      <c r="K60" s="244"/>
    </row>
    <row r="61" spans="1:11" x14ac:dyDescent="0.25">
      <c r="A61" s="136">
        <v>45</v>
      </c>
      <c r="B61" s="58" t="s">
        <v>76</v>
      </c>
      <c r="C61" s="53">
        <v>64.8</v>
      </c>
      <c r="D61" s="68" t="s">
        <v>330</v>
      </c>
      <c r="E61" s="112">
        <v>20.728999999999999</v>
      </c>
      <c r="F61" s="112">
        <v>20.728999999999999</v>
      </c>
      <c r="G61" s="92">
        <f t="shared" si="1"/>
        <v>0</v>
      </c>
      <c r="H61" s="109">
        <f t="shared" si="2"/>
        <v>2.9784205621648605E-2</v>
      </c>
      <c r="I61" s="92">
        <f t="shared" si="0"/>
        <v>2.9784205621648605E-2</v>
      </c>
      <c r="J61" s="244"/>
      <c r="K61" s="25"/>
    </row>
    <row r="62" spans="1:11" x14ac:dyDescent="0.25">
      <c r="A62" s="136">
        <v>46</v>
      </c>
      <c r="B62" s="58" t="s">
        <v>77</v>
      </c>
      <c r="C62" s="53">
        <v>42.6</v>
      </c>
      <c r="D62" s="68" t="s">
        <v>330</v>
      </c>
      <c r="E62" s="112">
        <v>7.9279999999999999</v>
      </c>
      <c r="F62" s="112">
        <v>7.9320000000000004</v>
      </c>
      <c r="G62" s="92">
        <f t="shared" si="1"/>
        <v>3.439200000000385E-3</v>
      </c>
      <c r="H62" s="109">
        <f t="shared" si="2"/>
        <v>1.9580357399417138E-2</v>
      </c>
      <c r="I62" s="92">
        <f t="shared" si="0"/>
        <v>2.3019557399417523E-2</v>
      </c>
      <c r="J62" s="244"/>
      <c r="K62" s="25"/>
    </row>
    <row r="63" spans="1:11" x14ac:dyDescent="0.25">
      <c r="A63" s="136">
        <v>47</v>
      </c>
      <c r="B63" s="58" t="s">
        <v>78</v>
      </c>
      <c r="C63" s="53">
        <v>44.2</v>
      </c>
      <c r="D63" s="68" t="s">
        <v>330</v>
      </c>
      <c r="E63" s="112">
        <v>12.343</v>
      </c>
      <c r="F63" s="112">
        <v>12.361000000000001</v>
      </c>
      <c r="G63" s="92">
        <f t="shared" si="1"/>
        <v>1.5476400000000586E-2</v>
      </c>
      <c r="H63" s="109">
        <f t="shared" si="2"/>
        <v>2.0315769883902289E-2</v>
      </c>
      <c r="I63" s="92">
        <f t="shared" si="0"/>
        <v>3.5792169883902873E-2</v>
      </c>
      <c r="J63" s="244"/>
      <c r="K63" s="25"/>
    </row>
    <row r="64" spans="1:11" x14ac:dyDescent="0.25">
      <c r="A64" s="136">
        <v>48</v>
      </c>
      <c r="B64" s="58" t="s">
        <v>79</v>
      </c>
      <c r="C64" s="53">
        <v>69.2</v>
      </c>
      <c r="D64" s="68" t="s">
        <v>330</v>
      </c>
      <c r="E64" s="112">
        <v>23.158000000000001</v>
      </c>
      <c r="F64" s="112">
        <v>23.707999999999998</v>
      </c>
      <c r="G64" s="92">
        <f t="shared" si="1"/>
        <v>0.47288999999999753</v>
      </c>
      <c r="H64" s="109">
        <f t="shared" si="2"/>
        <v>3.1806589953982771E-2</v>
      </c>
      <c r="I64" s="92">
        <f t="shared" si="0"/>
        <v>0.50469658995398026</v>
      </c>
      <c r="J64" s="244"/>
      <c r="K64" s="25"/>
    </row>
    <row r="65" spans="1:11" x14ac:dyDescent="0.25">
      <c r="A65" s="136">
        <v>49</v>
      </c>
      <c r="B65" s="58" t="s">
        <v>80</v>
      </c>
      <c r="C65" s="53">
        <v>64.3</v>
      </c>
      <c r="D65" s="68" t="s">
        <v>330</v>
      </c>
      <c r="E65" s="112">
        <v>14.343999999999999</v>
      </c>
      <c r="F65" s="112">
        <v>14.695</v>
      </c>
      <c r="G65" s="92">
        <f t="shared" si="1"/>
        <v>0.30178980000000077</v>
      </c>
      <c r="H65" s="109">
        <f t="shared" si="2"/>
        <v>2.9554389220246995E-2</v>
      </c>
      <c r="I65" s="92">
        <f t="shared" si="0"/>
        <v>0.33134418922024778</v>
      </c>
      <c r="J65" s="25"/>
      <c r="K65" s="244"/>
    </row>
    <row r="66" spans="1:11" x14ac:dyDescent="0.25">
      <c r="A66" s="136">
        <v>50</v>
      </c>
      <c r="B66" s="58" t="s">
        <v>81</v>
      </c>
      <c r="C66" s="53">
        <v>42.5</v>
      </c>
      <c r="D66" s="68" t="s">
        <v>330</v>
      </c>
      <c r="E66" s="112">
        <v>10.725</v>
      </c>
      <c r="F66" s="112">
        <v>10.839</v>
      </c>
      <c r="G66" s="92">
        <f t="shared" si="1"/>
        <v>9.8017200000000665E-2</v>
      </c>
      <c r="H66" s="109">
        <f t="shared" si="2"/>
        <v>1.9534394119136815E-2</v>
      </c>
      <c r="I66" s="92">
        <f t="shared" si="0"/>
        <v>0.11755159411913749</v>
      </c>
      <c r="J66" s="25"/>
      <c r="K66" s="244"/>
    </row>
    <row r="67" spans="1:11" x14ac:dyDescent="0.25">
      <c r="A67" s="136">
        <v>51</v>
      </c>
      <c r="B67" s="58" t="s">
        <v>82</v>
      </c>
      <c r="C67" s="53">
        <v>43.8</v>
      </c>
      <c r="D67" s="68" t="s">
        <v>330</v>
      </c>
      <c r="E67" s="112">
        <v>6.1539999999999999</v>
      </c>
      <c r="F67" s="112">
        <v>6.1539999999999999</v>
      </c>
      <c r="G67" s="92">
        <f t="shared" si="1"/>
        <v>0</v>
      </c>
      <c r="H67" s="109">
        <f t="shared" si="2"/>
        <v>2.0131916762781001E-2</v>
      </c>
      <c r="I67" s="92">
        <f t="shared" si="0"/>
        <v>2.0131916762781001E-2</v>
      </c>
      <c r="J67" s="25"/>
      <c r="K67" s="244"/>
    </row>
    <row r="68" spans="1:11" x14ac:dyDescent="0.25">
      <c r="A68" s="136">
        <v>52</v>
      </c>
      <c r="B68" s="58" t="s">
        <v>83</v>
      </c>
      <c r="C68" s="53">
        <v>69.3</v>
      </c>
      <c r="D68" s="68" t="s">
        <v>330</v>
      </c>
      <c r="E68" s="112">
        <v>18.564</v>
      </c>
      <c r="F68" s="112">
        <v>19.13</v>
      </c>
      <c r="G68" s="92">
        <f t="shared" si="1"/>
        <v>0.4866467999999991</v>
      </c>
      <c r="H68" s="109">
        <f t="shared" si="2"/>
        <v>3.1852553234263087E-2</v>
      </c>
      <c r="I68" s="92">
        <f t="shared" si="0"/>
        <v>0.51849935323426222</v>
      </c>
      <c r="J68" s="25"/>
      <c r="K68" s="244"/>
    </row>
    <row r="69" spans="1:11" x14ac:dyDescent="0.25">
      <c r="A69" s="136">
        <v>53</v>
      </c>
      <c r="B69" s="58" t="s">
        <v>84</v>
      </c>
      <c r="C69" s="53">
        <v>63.7</v>
      </c>
      <c r="D69" s="68" t="s">
        <v>330</v>
      </c>
      <c r="E69" s="112">
        <v>18.532</v>
      </c>
      <c r="F69" s="112">
        <v>18.846</v>
      </c>
      <c r="G69" s="92">
        <f t="shared" si="1"/>
        <v>0.26997720000000003</v>
      </c>
      <c r="H69" s="109">
        <f t="shared" si="2"/>
        <v>2.9278609538565065E-2</v>
      </c>
      <c r="I69" s="92">
        <f t="shared" si="0"/>
        <v>0.29925580953856512</v>
      </c>
      <c r="J69" s="25"/>
      <c r="K69" s="244"/>
    </row>
    <row r="70" spans="1:11" x14ac:dyDescent="0.25">
      <c r="A70" s="136">
        <v>54</v>
      </c>
      <c r="B70" s="58" t="s">
        <v>85</v>
      </c>
      <c r="C70" s="53">
        <v>42.4</v>
      </c>
      <c r="D70" s="68" t="s">
        <v>330</v>
      </c>
      <c r="E70" s="112">
        <v>17.547999999999998</v>
      </c>
      <c r="F70" s="112">
        <v>18.317</v>
      </c>
      <c r="G70" s="92">
        <f t="shared" si="1"/>
        <v>0.66118620000000161</v>
      </c>
      <c r="H70" s="109">
        <f t="shared" si="2"/>
        <v>1.9488430838856492E-2</v>
      </c>
      <c r="I70" s="92">
        <f t="shared" si="0"/>
        <v>0.68067463083885815</v>
      </c>
      <c r="J70" s="25"/>
      <c r="K70" s="244"/>
    </row>
    <row r="71" spans="1:11" x14ac:dyDescent="0.25">
      <c r="A71" s="136">
        <v>55</v>
      </c>
      <c r="B71" s="58" t="s">
        <v>86</v>
      </c>
      <c r="C71" s="53">
        <v>44</v>
      </c>
      <c r="D71" s="68" t="s">
        <v>330</v>
      </c>
      <c r="E71" s="112">
        <v>18.335999999999999</v>
      </c>
      <c r="F71" s="112">
        <v>18.850000000000001</v>
      </c>
      <c r="G71" s="92">
        <f t="shared" si="1"/>
        <v>0.44193720000000247</v>
      </c>
      <c r="H71" s="109">
        <f t="shared" si="2"/>
        <v>2.0223843323341647E-2</v>
      </c>
      <c r="I71" s="92">
        <f t="shared" si="0"/>
        <v>0.46216104332334412</v>
      </c>
      <c r="J71" s="25"/>
      <c r="K71" s="244"/>
    </row>
    <row r="72" spans="1:11" x14ac:dyDescent="0.25">
      <c r="A72" s="136">
        <v>56</v>
      </c>
      <c r="B72" s="58" t="s">
        <v>87</v>
      </c>
      <c r="C72" s="53">
        <v>69.5</v>
      </c>
      <c r="D72" s="68" t="s">
        <v>330</v>
      </c>
      <c r="E72" s="112">
        <v>16.096</v>
      </c>
      <c r="F72" s="112">
        <v>16.507000000000001</v>
      </c>
      <c r="G72" s="92">
        <f t="shared" si="1"/>
        <v>0.35337780000000119</v>
      </c>
      <c r="H72" s="109">
        <f t="shared" si="2"/>
        <v>3.1944479794823732E-2</v>
      </c>
      <c r="I72" s="92">
        <f t="shared" si="0"/>
        <v>0.38532227979482492</v>
      </c>
      <c r="J72" s="25"/>
      <c r="K72" s="244"/>
    </row>
    <row r="73" spans="1:11" x14ac:dyDescent="0.25">
      <c r="A73" s="136">
        <v>57</v>
      </c>
      <c r="B73" s="58" t="s">
        <v>88</v>
      </c>
      <c r="C73" s="53">
        <v>63.6</v>
      </c>
      <c r="D73" s="68" t="s">
        <v>330</v>
      </c>
      <c r="E73" s="112">
        <v>9.2850000000000001</v>
      </c>
      <c r="F73" s="112">
        <v>9.3759999999999994</v>
      </c>
      <c r="G73" s="92">
        <f t="shared" si="1"/>
        <v>7.8241799999999403E-2</v>
      </c>
      <c r="H73" s="109">
        <f t="shared" si="2"/>
        <v>2.9232646258284742E-2</v>
      </c>
      <c r="I73" s="92">
        <f t="shared" si="0"/>
        <v>0.10747444625828415</v>
      </c>
      <c r="J73" s="25"/>
      <c r="K73" s="244"/>
    </row>
    <row r="74" spans="1:11" x14ac:dyDescent="0.25">
      <c r="A74" s="136">
        <v>58</v>
      </c>
      <c r="B74" s="58" t="s">
        <v>89</v>
      </c>
      <c r="C74" s="53">
        <v>42.6</v>
      </c>
      <c r="D74" s="68" t="s">
        <v>330</v>
      </c>
      <c r="E74" s="112">
        <v>13.946999999999999</v>
      </c>
      <c r="F74" s="112">
        <v>14.499000000000001</v>
      </c>
      <c r="G74" s="92">
        <f t="shared" si="1"/>
        <v>0.47460960000000119</v>
      </c>
      <c r="H74" s="109">
        <f t="shared" si="2"/>
        <v>1.9580357399417138E-2</v>
      </c>
      <c r="I74" s="92">
        <f t="shared" si="0"/>
        <v>0.49418995739941834</v>
      </c>
      <c r="J74" s="25"/>
      <c r="K74" s="244"/>
    </row>
    <row r="75" spans="1:11" x14ac:dyDescent="0.25">
      <c r="A75" s="136">
        <v>59</v>
      </c>
      <c r="B75" s="58" t="s">
        <v>90</v>
      </c>
      <c r="C75" s="53">
        <v>43.9</v>
      </c>
      <c r="D75" s="68" t="s">
        <v>330</v>
      </c>
      <c r="E75" s="112">
        <v>18.131</v>
      </c>
      <c r="F75" s="112">
        <v>18.59</v>
      </c>
      <c r="G75" s="92">
        <f t="shared" si="1"/>
        <v>0.39464819999999967</v>
      </c>
      <c r="H75" s="109">
        <f t="shared" si="2"/>
        <v>2.0177880043061324E-2</v>
      </c>
      <c r="I75" s="92">
        <f t="shared" si="0"/>
        <v>0.41482608004306099</v>
      </c>
      <c r="J75" s="25"/>
      <c r="K75" s="244"/>
    </row>
    <row r="76" spans="1:11" x14ac:dyDescent="0.25">
      <c r="A76" s="136">
        <v>60</v>
      </c>
      <c r="B76" s="58" t="s">
        <v>91</v>
      </c>
      <c r="C76" s="53">
        <v>68.900000000000006</v>
      </c>
      <c r="D76" s="68" t="s">
        <v>330</v>
      </c>
      <c r="E76" s="112">
        <v>2.9380000000000002</v>
      </c>
      <c r="F76" s="112">
        <v>2.9380000000000002</v>
      </c>
      <c r="G76" s="92">
        <f t="shared" si="1"/>
        <v>0</v>
      </c>
      <c r="H76" s="109">
        <f t="shared" si="2"/>
        <v>3.1668700113141809E-2</v>
      </c>
      <c r="I76" s="92">
        <f t="shared" si="0"/>
        <v>3.1668700113141809E-2</v>
      </c>
      <c r="J76" s="25"/>
      <c r="K76" s="244"/>
    </row>
    <row r="77" spans="1:11" x14ac:dyDescent="0.25">
      <c r="A77" s="136">
        <v>61</v>
      </c>
      <c r="B77" s="58" t="s">
        <v>92</v>
      </c>
      <c r="C77" s="53">
        <v>63.7</v>
      </c>
      <c r="D77" s="68" t="s">
        <v>330</v>
      </c>
      <c r="E77" s="112">
        <v>32.253</v>
      </c>
      <c r="F77" s="112">
        <v>32.805</v>
      </c>
      <c r="G77" s="92">
        <f t="shared" si="1"/>
        <v>0.47460959999999969</v>
      </c>
      <c r="H77" s="109">
        <f t="shared" si="2"/>
        <v>2.9278609538565065E-2</v>
      </c>
      <c r="I77" s="92">
        <f t="shared" si="0"/>
        <v>0.50388820953856472</v>
      </c>
      <c r="J77" s="25"/>
      <c r="K77" s="244"/>
    </row>
    <row r="78" spans="1:11" x14ac:dyDescent="0.25">
      <c r="A78" s="136">
        <v>62</v>
      </c>
      <c r="B78" s="58" t="s">
        <v>93</v>
      </c>
      <c r="C78" s="53">
        <v>42.8</v>
      </c>
      <c r="D78" s="68" t="s">
        <v>330</v>
      </c>
      <c r="E78" s="112">
        <v>23.527999999999999</v>
      </c>
      <c r="F78" s="112">
        <v>24.532</v>
      </c>
      <c r="G78" s="92">
        <f t="shared" si="1"/>
        <v>0.86323920000000121</v>
      </c>
      <c r="H78" s="109">
        <f t="shared" si="2"/>
        <v>1.967228395997778E-2</v>
      </c>
      <c r="I78" s="92">
        <f t="shared" si="0"/>
        <v>0.88291148395997898</v>
      </c>
      <c r="J78" s="25"/>
      <c r="K78" s="244"/>
    </row>
    <row r="79" spans="1:11" x14ac:dyDescent="0.25">
      <c r="A79" s="136">
        <v>63</v>
      </c>
      <c r="B79" s="58" t="s">
        <v>94</v>
      </c>
      <c r="C79" s="53">
        <v>44.3</v>
      </c>
      <c r="D79" s="68" t="s">
        <v>330</v>
      </c>
      <c r="E79" s="112">
        <v>18.172999999999998</v>
      </c>
      <c r="F79" s="112">
        <v>18.481000000000002</v>
      </c>
      <c r="G79" s="92">
        <f t="shared" si="1"/>
        <v>0.2648184000000029</v>
      </c>
      <c r="H79" s="109">
        <f t="shared" si="2"/>
        <v>2.0361733164182608E-2</v>
      </c>
      <c r="I79" s="92">
        <f t="shared" si="0"/>
        <v>0.2851801331641855</v>
      </c>
      <c r="J79" s="25"/>
      <c r="K79" s="244"/>
    </row>
    <row r="80" spans="1:11" x14ac:dyDescent="0.25">
      <c r="A80" s="136">
        <v>64</v>
      </c>
      <c r="B80" s="58" t="s">
        <v>95</v>
      </c>
      <c r="C80" s="53">
        <v>69</v>
      </c>
      <c r="D80" s="68" t="s">
        <v>330</v>
      </c>
      <c r="E80" s="112">
        <v>19.081</v>
      </c>
      <c r="F80" s="112">
        <v>19.295000000000002</v>
      </c>
      <c r="G80" s="92">
        <f t="shared" si="1"/>
        <v>0.18399720000000189</v>
      </c>
      <c r="H80" s="109">
        <f t="shared" si="2"/>
        <v>3.1714663393422125E-2</v>
      </c>
      <c r="I80" s="92">
        <f t="shared" si="0"/>
        <v>0.21571186339342402</v>
      </c>
      <c r="J80" s="25"/>
      <c r="K80" s="244"/>
    </row>
    <row r="81" spans="1:11" x14ac:dyDescent="0.25">
      <c r="A81" s="136">
        <v>65</v>
      </c>
      <c r="B81" s="58" t="s">
        <v>97</v>
      </c>
      <c r="C81" s="53">
        <v>78</v>
      </c>
      <c r="D81" s="68" t="s">
        <v>330</v>
      </c>
      <c r="E81" s="112">
        <v>22.016999999999999</v>
      </c>
      <c r="F81" s="112">
        <v>22.26</v>
      </c>
      <c r="G81" s="92">
        <f>(F81-E81)*0.8598</f>
        <v>0.20893140000000182</v>
      </c>
      <c r="H81" s="109">
        <f t="shared" si="2"/>
        <v>3.5851358618651095E-2</v>
      </c>
      <c r="I81" s="92">
        <f t="shared" ref="I81:I142" si="3">G81+H81</f>
        <v>0.24478275861865292</v>
      </c>
      <c r="J81" s="25"/>
      <c r="K81" s="244"/>
    </row>
    <row r="82" spans="1:11" x14ac:dyDescent="0.25">
      <c r="A82" s="136">
        <v>66</v>
      </c>
      <c r="B82" s="58" t="s">
        <v>96</v>
      </c>
      <c r="C82" s="53">
        <v>45.4</v>
      </c>
      <c r="D82" s="68" t="s">
        <v>330</v>
      </c>
      <c r="E82" s="112">
        <v>14.423999999999999</v>
      </c>
      <c r="F82" s="112">
        <v>14.743</v>
      </c>
      <c r="G82" s="92">
        <f t="shared" ref="G82:G147" si="4">(F82-E82)*0.8598</f>
        <v>0.27427620000000075</v>
      </c>
      <c r="H82" s="109">
        <f t="shared" ref="H82:H145" si="5">$G$11/$C$303*C82</f>
        <v>2.0867329247266152E-2</v>
      </c>
      <c r="I82" s="92">
        <f t="shared" si="3"/>
        <v>0.29514352924726689</v>
      </c>
      <c r="J82" s="25"/>
      <c r="K82" s="244"/>
    </row>
    <row r="83" spans="1:11" x14ac:dyDescent="0.25">
      <c r="A83" s="136">
        <v>67</v>
      </c>
      <c r="B83" s="58" t="s">
        <v>98</v>
      </c>
      <c r="C83" s="53">
        <v>73.599999999999994</v>
      </c>
      <c r="D83" s="68" t="s">
        <v>330</v>
      </c>
      <c r="E83" s="112">
        <v>18.53</v>
      </c>
      <c r="F83" s="112">
        <v>19.279</v>
      </c>
      <c r="G83" s="92">
        <f t="shared" si="4"/>
        <v>0.64399019999999896</v>
      </c>
      <c r="H83" s="109">
        <f t="shared" si="5"/>
        <v>3.3828974286316933E-2</v>
      </c>
      <c r="I83" s="92">
        <f t="shared" si="3"/>
        <v>0.67781917428631588</v>
      </c>
      <c r="J83" s="25"/>
      <c r="K83" s="244"/>
    </row>
    <row r="84" spans="1:11" x14ac:dyDescent="0.25">
      <c r="A84" s="136">
        <v>68</v>
      </c>
      <c r="B84" s="58" t="s">
        <v>99</v>
      </c>
      <c r="C84" s="53">
        <v>50</v>
      </c>
      <c r="D84" s="68" t="s">
        <v>330</v>
      </c>
      <c r="E84" s="112">
        <v>8.859</v>
      </c>
      <c r="F84" s="112">
        <v>8.859</v>
      </c>
      <c r="G84" s="92">
        <f t="shared" si="4"/>
        <v>0</v>
      </c>
      <c r="H84" s="109">
        <f t="shared" si="5"/>
        <v>2.298164014016096E-2</v>
      </c>
      <c r="I84" s="92">
        <f t="shared" si="3"/>
        <v>2.298164014016096E-2</v>
      </c>
      <c r="J84" s="25"/>
      <c r="K84" s="244"/>
    </row>
    <row r="85" spans="1:11" x14ac:dyDescent="0.25">
      <c r="A85" s="136">
        <v>69</v>
      </c>
      <c r="B85" s="58" t="s">
        <v>100</v>
      </c>
      <c r="C85" s="53">
        <v>96.3</v>
      </c>
      <c r="D85" s="68" t="s">
        <v>330</v>
      </c>
      <c r="E85" s="112">
        <v>36.762</v>
      </c>
      <c r="F85" s="112">
        <v>37.588999999999999</v>
      </c>
      <c r="G85" s="92">
        <f t="shared" si="4"/>
        <v>0.71105459999999843</v>
      </c>
      <c r="H85" s="109">
        <f t="shared" si="5"/>
        <v>4.4262638909950011E-2</v>
      </c>
      <c r="I85" s="92">
        <f t="shared" si="3"/>
        <v>0.7553172389099484</v>
      </c>
      <c r="J85" s="25"/>
      <c r="K85" s="244"/>
    </row>
    <row r="86" spans="1:11" x14ac:dyDescent="0.25">
      <c r="A86" s="136">
        <v>70</v>
      </c>
      <c r="B86" s="58" t="s">
        <v>101</v>
      </c>
      <c r="C86" s="53">
        <v>77.900000000000006</v>
      </c>
      <c r="D86" s="68" t="s">
        <v>330</v>
      </c>
      <c r="E86" s="112">
        <v>8.9949999999999992</v>
      </c>
      <c r="F86" s="112">
        <v>8.9949999999999992</v>
      </c>
      <c r="G86" s="92">
        <f t="shared" si="4"/>
        <v>0</v>
      </c>
      <c r="H86" s="109">
        <f t="shared" si="5"/>
        <v>3.580539533837078E-2</v>
      </c>
      <c r="I86" s="92">
        <f t="shared" si="3"/>
        <v>3.580539533837078E-2</v>
      </c>
      <c r="J86" s="25"/>
      <c r="K86" s="244"/>
    </row>
    <row r="87" spans="1:11" x14ac:dyDescent="0.25">
      <c r="A87" s="136">
        <v>71</v>
      </c>
      <c r="B87" s="58" t="s">
        <v>102</v>
      </c>
      <c r="C87" s="53">
        <v>44.7</v>
      </c>
      <c r="D87" s="68" t="s">
        <v>330</v>
      </c>
      <c r="E87" s="112">
        <v>9.7240000000000002</v>
      </c>
      <c r="F87" s="112">
        <v>9.7279999999999998</v>
      </c>
      <c r="G87" s="92">
        <f t="shared" si="4"/>
        <v>3.4391999999996213E-3</v>
      </c>
      <c r="H87" s="109">
        <f t="shared" si="5"/>
        <v>2.05455862853039E-2</v>
      </c>
      <c r="I87" s="92">
        <f t="shared" si="3"/>
        <v>2.3984786285303521E-2</v>
      </c>
      <c r="J87" s="25"/>
      <c r="K87" s="244"/>
    </row>
    <row r="88" spans="1:11" x14ac:dyDescent="0.25">
      <c r="A88" s="136">
        <v>72</v>
      </c>
      <c r="B88" s="58" t="s">
        <v>103</v>
      </c>
      <c r="C88" s="53">
        <v>73.599999999999994</v>
      </c>
      <c r="D88" s="68" t="s">
        <v>330</v>
      </c>
      <c r="E88" s="112">
        <v>8.0760000000000005</v>
      </c>
      <c r="F88" s="112">
        <v>8.0760000000000005</v>
      </c>
      <c r="G88" s="92">
        <f t="shared" si="4"/>
        <v>0</v>
      </c>
      <c r="H88" s="109">
        <f t="shared" si="5"/>
        <v>3.3828974286316933E-2</v>
      </c>
      <c r="I88" s="92">
        <f t="shared" si="3"/>
        <v>3.3828974286316933E-2</v>
      </c>
      <c r="J88" s="25"/>
      <c r="K88" s="244"/>
    </row>
    <row r="89" spans="1:11" x14ac:dyDescent="0.25">
      <c r="A89" s="136">
        <v>73</v>
      </c>
      <c r="B89" s="58" t="s">
        <v>104</v>
      </c>
      <c r="C89" s="53">
        <v>49.4</v>
      </c>
      <c r="D89" s="68" t="s">
        <v>330</v>
      </c>
      <c r="E89" s="112">
        <v>5.9189999999999996</v>
      </c>
      <c r="F89" s="112">
        <v>5.9189999999999996</v>
      </c>
      <c r="G89" s="92">
        <f t="shared" si="4"/>
        <v>0</v>
      </c>
      <c r="H89" s="109">
        <f t="shared" si="5"/>
        <v>2.2705860458479027E-2</v>
      </c>
      <c r="I89" s="92">
        <f t="shared" si="3"/>
        <v>2.2705860458479027E-2</v>
      </c>
      <c r="J89" s="25"/>
      <c r="K89" s="244"/>
    </row>
    <row r="90" spans="1:11" x14ac:dyDescent="0.25">
      <c r="A90" s="136">
        <v>74</v>
      </c>
      <c r="B90" s="58" t="s">
        <v>105</v>
      </c>
      <c r="C90" s="53">
        <v>96.1</v>
      </c>
      <c r="D90" s="68" t="s">
        <v>330</v>
      </c>
      <c r="E90" s="112">
        <v>28.965</v>
      </c>
      <c r="F90" s="112">
        <v>29.725999999999999</v>
      </c>
      <c r="G90" s="92">
        <f t="shared" si="4"/>
        <v>0.65430779999999933</v>
      </c>
      <c r="H90" s="109">
        <f t="shared" si="5"/>
        <v>4.4170712349389366E-2</v>
      </c>
      <c r="I90" s="92">
        <f t="shared" si="3"/>
        <v>0.69847851234938874</v>
      </c>
      <c r="J90" s="25"/>
      <c r="K90" s="244"/>
    </row>
    <row r="91" spans="1:11" x14ac:dyDescent="0.25">
      <c r="A91" s="136">
        <v>75</v>
      </c>
      <c r="B91" s="58" t="s">
        <v>106</v>
      </c>
      <c r="C91" s="53">
        <v>77.3</v>
      </c>
      <c r="D91" s="68" t="s">
        <v>330</v>
      </c>
      <c r="E91" s="112">
        <v>10.311999999999999</v>
      </c>
      <c r="F91" s="112">
        <v>11.064</v>
      </c>
      <c r="G91" s="92">
        <f t="shared" si="4"/>
        <v>0.64656960000000063</v>
      </c>
      <c r="H91" s="109">
        <f t="shared" si="5"/>
        <v>3.5529615656688843E-2</v>
      </c>
      <c r="I91" s="92">
        <f t="shared" si="3"/>
        <v>0.68209921565668952</v>
      </c>
      <c r="J91" s="25"/>
      <c r="K91" s="244"/>
    </row>
    <row r="92" spans="1:11" x14ac:dyDescent="0.25">
      <c r="A92" s="136">
        <v>76</v>
      </c>
      <c r="B92" s="58" t="s">
        <v>107</v>
      </c>
      <c r="C92" s="53">
        <v>45.1</v>
      </c>
      <c r="D92" s="68" t="s">
        <v>330</v>
      </c>
      <c r="E92" s="112">
        <v>10.210000000000001</v>
      </c>
      <c r="F92" s="112">
        <v>10.664999999999999</v>
      </c>
      <c r="G92" s="92">
        <f t="shared" si="4"/>
        <v>0.39120899999999853</v>
      </c>
      <c r="H92" s="109">
        <f t="shared" si="5"/>
        <v>2.0729439406425187E-2</v>
      </c>
      <c r="I92" s="92">
        <f t="shared" si="3"/>
        <v>0.41193843940642372</v>
      </c>
      <c r="J92" s="25"/>
      <c r="K92" s="244"/>
    </row>
    <row r="93" spans="1:11" x14ac:dyDescent="0.25">
      <c r="A93" s="136">
        <v>77</v>
      </c>
      <c r="B93" s="58" t="s">
        <v>108</v>
      </c>
      <c r="C93" s="53">
        <v>72.900000000000006</v>
      </c>
      <c r="D93" s="68" t="s">
        <v>330</v>
      </c>
      <c r="E93" s="112">
        <v>15.356</v>
      </c>
      <c r="F93" s="112">
        <v>15.454000000000001</v>
      </c>
      <c r="G93" s="92">
        <f t="shared" si="4"/>
        <v>8.4260400000000651E-2</v>
      </c>
      <c r="H93" s="109">
        <f t="shared" si="5"/>
        <v>3.350723132435468E-2</v>
      </c>
      <c r="I93" s="92">
        <f t="shared" si="3"/>
        <v>0.11776763132435533</v>
      </c>
      <c r="J93" s="25"/>
      <c r="K93" s="244"/>
    </row>
    <row r="94" spans="1:11" x14ac:dyDescent="0.25">
      <c r="A94" s="136">
        <v>78</v>
      </c>
      <c r="B94" s="58" t="s">
        <v>109</v>
      </c>
      <c r="C94" s="53">
        <v>48.6</v>
      </c>
      <c r="D94" s="68" t="s">
        <v>330</v>
      </c>
      <c r="E94" s="112">
        <v>2.4049999999999998</v>
      </c>
      <c r="F94" s="112">
        <v>2.411</v>
      </c>
      <c r="G94" s="92">
        <f>(F94-E94)*0.8598</f>
        <v>5.1588000000001959E-3</v>
      </c>
      <c r="H94" s="109">
        <f t="shared" si="5"/>
        <v>2.2338154216236455E-2</v>
      </c>
      <c r="I94" s="92">
        <f>G94+H94</f>
        <v>2.7496954216236651E-2</v>
      </c>
      <c r="J94" s="25"/>
      <c r="K94" s="244"/>
    </row>
    <row r="95" spans="1:11" x14ac:dyDescent="0.25">
      <c r="A95" s="136">
        <v>79</v>
      </c>
      <c r="B95" s="58" t="s">
        <v>110</v>
      </c>
      <c r="C95" s="53">
        <v>96.9</v>
      </c>
      <c r="D95" s="68" t="s">
        <v>330</v>
      </c>
      <c r="E95" s="112">
        <v>24.67</v>
      </c>
      <c r="F95" s="112">
        <v>24.835000000000001</v>
      </c>
      <c r="G95" s="92">
        <f t="shared" si="4"/>
        <v>0.14186699999999927</v>
      </c>
      <c r="H95" s="109">
        <f t="shared" si="5"/>
        <v>4.4538418591631941E-2</v>
      </c>
      <c r="I95" s="92">
        <f t="shared" si="3"/>
        <v>0.18640541859163121</v>
      </c>
      <c r="J95" s="25"/>
      <c r="K95" s="244"/>
    </row>
    <row r="96" spans="1:11" x14ac:dyDescent="0.25">
      <c r="A96" s="136">
        <v>80</v>
      </c>
      <c r="B96" s="58" t="s">
        <v>111</v>
      </c>
      <c r="C96" s="53">
        <v>77.8</v>
      </c>
      <c r="D96" s="68" t="s">
        <v>330</v>
      </c>
      <c r="E96" s="112">
        <v>14.468</v>
      </c>
      <c r="F96" s="112">
        <v>15.101000000000001</v>
      </c>
      <c r="G96" s="92">
        <f t="shared" si="4"/>
        <v>0.54425340000000078</v>
      </c>
      <c r="H96" s="109">
        <f t="shared" si="5"/>
        <v>3.5759432058090457E-2</v>
      </c>
      <c r="I96" s="92">
        <f>G96+H96</f>
        <v>0.58001283205809129</v>
      </c>
      <c r="J96" s="25"/>
      <c r="K96" s="244"/>
    </row>
    <row r="97" spans="1:11" x14ac:dyDescent="0.25">
      <c r="A97" s="136">
        <v>81</v>
      </c>
      <c r="B97" s="58" t="s">
        <v>112</v>
      </c>
      <c r="C97" s="53">
        <v>44.9</v>
      </c>
      <c r="D97" s="68" t="s">
        <v>330</v>
      </c>
      <c r="E97" s="112">
        <v>9.6630000000000003</v>
      </c>
      <c r="F97" s="112">
        <v>10.02</v>
      </c>
      <c r="G97" s="92">
        <f t="shared" si="4"/>
        <v>0.30694859999999941</v>
      </c>
      <c r="H97" s="109">
        <f t="shared" si="5"/>
        <v>2.0637512845864542E-2</v>
      </c>
      <c r="I97" s="92">
        <f t="shared" si="3"/>
        <v>0.32758611284586392</v>
      </c>
      <c r="J97" s="25"/>
      <c r="K97" s="244"/>
    </row>
    <row r="98" spans="1:11" x14ac:dyDescent="0.25">
      <c r="A98" s="136">
        <v>82</v>
      </c>
      <c r="B98" s="58" t="s">
        <v>113</v>
      </c>
      <c r="C98" s="53">
        <v>73.2</v>
      </c>
      <c r="D98" s="68" t="s">
        <v>330</v>
      </c>
      <c r="E98" s="112">
        <v>21.254999999999999</v>
      </c>
      <c r="F98" s="112">
        <v>21.936</v>
      </c>
      <c r="G98" s="92">
        <f t="shared" si="4"/>
        <v>0.58552380000000082</v>
      </c>
      <c r="H98" s="109">
        <f t="shared" si="5"/>
        <v>3.3645121165195649E-2</v>
      </c>
      <c r="I98" s="92">
        <f t="shared" si="3"/>
        <v>0.61916892116519651</v>
      </c>
      <c r="J98" s="25"/>
      <c r="K98" s="244"/>
    </row>
    <row r="99" spans="1:11" x14ac:dyDescent="0.25">
      <c r="A99" s="136">
        <v>83</v>
      </c>
      <c r="B99" s="58" t="s">
        <v>114</v>
      </c>
      <c r="C99" s="53">
        <v>49.1</v>
      </c>
      <c r="D99" s="68" t="s">
        <v>330</v>
      </c>
      <c r="E99" s="112">
        <v>13.847</v>
      </c>
      <c r="F99" s="112">
        <v>14.516</v>
      </c>
      <c r="G99" s="92">
        <f t="shared" si="4"/>
        <v>0.57520620000000044</v>
      </c>
      <c r="H99" s="109">
        <f t="shared" si="5"/>
        <v>2.2567970617638065E-2</v>
      </c>
      <c r="I99" s="92">
        <f t="shared" si="3"/>
        <v>0.59777417061763849</v>
      </c>
      <c r="J99" s="25"/>
      <c r="K99" s="25"/>
    </row>
    <row r="100" spans="1:11" x14ac:dyDescent="0.25">
      <c r="A100" s="136">
        <v>84</v>
      </c>
      <c r="B100" s="58" t="s">
        <v>115</v>
      </c>
      <c r="C100" s="53">
        <v>97.4</v>
      </c>
      <c r="D100" s="68" t="s">
        <v>330</v>
      </c>
      <c r="E100" s="112">
        <v>18.771999999999998</v>
      </c>
      <c r="F100" s="112">
        <v>19.058</v>
      </c>
      <c r="G100" s="92">
        <f t="shared" si="4"/>
        <v>0.24590280000000117</v>
      </c>
      <c r="H100" s="109">
        <f t="shared" si="5"/>
        <v>4.4768234993033555E-2</v>
      </c>
      <c r="I100" s="92">
        <f t="shared" si="3"/>
        <v>0.2906710349930347</v>
      </c>
      <c r="J100" s="25"/>
      <c r="K100" s="244"/>
    </row>
    <row r="101" spans="1:11" x14ac:dyDescent="0.25">
      <c r="A101" s="136">
        <v>85</v>
      </c>
      <c r="B101" s="59" t="s">
        <v>116</v>
      </c>
      <c r="C101" s="53">
        <v>77.5</v>
      </c>
      <c r="D101" s="68" t="s">
        <v>330</v>
      </c>
      <c r="E101" s="112">
        <v>8.6110000000000007</v>
      </c>
      <c r="F101" s="112">
        <v>8.6110000000000007</v>
      </c>
      <c r="G101" s="92">
        <f t="shared" si="4"/>
        <v>0</v>
      </c>
      <c r="H101" s="109">
        <f t="shared" si="5"/>
        <v>3.5621542217249488E-2</v>
      </c>
      <c r="I101" s="92">
        <f t="shared" si="3"/>
        <v>3.5621542217249488E-2</v>
      </c>
      <c r="J101" s="25"/>
      <c r="K101" s="244"/>
    </row>
    <row r="102" spans="1:11" x14ac:dyDescent="0.25">
      <c r="A102" s="136">
        <v>86</v>
      </c>
      <c r="B102" s="58" t="s">
        <v>117</v>
      </c>
      <c r="C102" s="53">
        <v>45.7</v>
      </c>
      <c r="D102" s="68" t="s">
        <v>330</v>
      </c>
      <c r="E102" s="112">
        <v>16.559000000000001</v>
      </c>
      <c r="F102" s="112">
        <v>17.266999999999999</v>
      </c>
      <c r="G102" s="92">
        <f t="shared" si="4"/>
        <v>0.60873839999999868</v>
      </c>
      <c r="H102" s="109">
        <f t="shared" si="5"/>
        <v>2.1005219088107121E-2</v>
      </c>
      <c r="I102" s="92">
        <f t="shared" si="3"/>
        <v>0.62974361908810583</v>
      </c>
      <c r="J102" s="25"/>
      <c r="K102" s="244"/>
    </row>
    <row r="103" spans="1:11" x14ac:dyDescent="0.25">
      <c r="A103" s="136">
        <v>87</v>
      </c>
      <c r="B103" s="58" t="s">
        <v>118</v>
      </c>
      <c r="C103" s="53">
        <v>74</v>
      </c>
      <c r="D103" s="68" t="s">
        <v>330</v>
      </c>
      <c r="E103" s="112">
        <v>16.347999999999999</v>
      </c>
      <c r="F103" s="112">
        <v>16.690000000000001</v>
      </c>
      <c r="G103" s="92">
        <f t="shared" si="4"/>
        <v>0.29405160000000197</v>
      </c>
      <c r="H103" s="109">
        <f t="shared" si="5"/>
        <v>3.4012827407438224E-2</v>
      </c>
      <c r="I103" s="92">
        <f t="shared" si="3"/>
        <v>0.32806442740744018</v>
      </c>
      <c r="J103" s="25"/>
      <c r="K103" s="244"/>
    </row>
    <row r="104" spans="1:11" x14ac:dyDescent="0.25">
      <c r="A104" s="136">
        <v>88</v>
      </c>
      <c r="B104" s="58" t="s">
        <v>119</v>
      </c>
      <c r="C104" s="53">
        <v>48.1</v>
      </c>
      <c r="D104" s="68" t="s">
        <v>330</v>
      </c>
      <c r="E104" s="112">
        <v>4.4379999999999997</v>
      </c>
      <c r="F104" s="112">
        <v>4.4379999999999997</v>
      </c>
      <c r="G104" s="92">
        <f t="shared" si="4"/>
        <v>0</v>
      </c>
      <c r="H104" s="109">
        <f t="shared" si="5"/>
        <v>2.2108337814834844E-2</v>
      </c>
      <c r="I104" s="92">
        <f t="shared" si="3"/>
        <v>2.2108337814834844E-2</v>
      </c>
      <c r="J104" s="25"/>
      <c r="K104" s="244"/>
    </row>
    <row r="105" spans="1:11" x14ac:dyDescent="0.25">
      <c r="A105" s="136">
        <v>89</v>
      </c>
      <c r="B105" s="58" t="s">
        <v>120</v>
      </c>
      <c r="C105" s="53">
        <v>96.9</v>
      </c>
      <c r="D105" s="68" t="s">
        <v>330</v>
      </c>
      <c r="E105" s="112">
        <v>21.957999999999998</v>
      </c>
      <c r="F105" s="112">
        <v>22.466000000000001</v>
      </c>
      <c r="G105" s="92">
        <f t="shared" si="4"/>
        <v>0.43677840000000229</v>
      </c>
      <c r="H105" s="109">
        <f t="shared" si="5"/>
        <v>4.4538418591631941E-2</v>
      </c>
      <c r="I105" s="92">
        <f>G105+H105</f>
        <v>0.48131681859163422</v>
      </c>
      <c r="J105" s="25"/>
      <c r="K105" s="244"/>
    </row>
    <row r="106" spans="1:11" x14ac:dyDescent="0.25">
      <c r="A106" s="136">
        <v>90</v>
      </c>
      <c r="B106" s="58" t="s">
        <v>121</v>
      </c>
      <c r="C106" s="53">
        <v>76.8</v>
      </c>
      <c r="D106" s="68" t="s">
        <v>330</v>
      </c>
      <c r="E106" s="112">
        <v>13.682</v>
      </c>
      <c r="F106" s="112">
        <v>14.414</v>
      </c>
      <c r="G106" s="92">
        <f t="shared" si="4"/>
        <v>0.62937359999999942</v>
      </c>
      <c r="H106" s="109">
        <f t="shared" si="5"/>
        <v>3.5299799255287236E-2</v>
      </c>
      <c r="I106" s="92">
        <f t="shared" si="3"/>
        <v>0.66467339925528668</v>
      </c>
      <c r="J106" s="25"/>
      <c r="K106" s="244"/>
    </row>
    <row r="107" spans="1:11" x14ac:dyDescent="0.25">
      <c r="A107" s="136">
        <v>91</v>
      </c>
      <c r="B107" s="58" t="s">
        <v>122</v>
      </c>
      <c r="C107" s="53">
        <v>45.3</v>
      </c>
      <c r="D107" s="68" t="s">
        <v>330</v>
      </c>
      <c r="E107" s="112">
        <v>9.5370000000000008</v>
      </c>
      <c r="F107" s="112">
        <v>10.176</v>
      </c>
      <c r="G107" s="92">
        <f t="shared" si="4"/>
        <v>0.54941219999999946</v>
      </c>
      <c r="H107" s="109">
        <f t="shared" si="5"/>
        <v>2.082136596698583E-2</v>
      </c>
      <c r="I107" s="92">
        <f t="shared" si="3"/>
        <v>0.57023356596698527</v>
      </c>
      <c r="J107" s="25"/>
      <c r="K107" s="244"/>
    </row>
    <row r="108" spans="1:11" x14ac:dyDescent="0.25">
      <c r="A108" s="136">
        <v>92</v>
      </c>
      <c r="B108" s="58" t="s">
        <v>123</v>
      </c>
      <c r="C108" s="53">
        <v>73.099999999999994</v>
      </c>
      <c r="D108" s="68" t="s">
        <v>330</v>
      </c>
      <c r="E108" s="112">
        <v>19.734999999999999</v>
      </c>
      <c r="F108" s="112">
        <v>19.734999999999999</v>
      </c>
      <c r="G108" s="92">
        <f t="shared" si="4"/>
        <v>0</v>
      </c>
      <c r="H108" s="109">
        <f t="shared" si="5"/>
        <v>3.3599157884915319E-2</v>
      </c>
      <c r="I108" s="92">
        <f>G108+H108</f>
        <v>3.3599157884915319E-2</v>
      </c>
      <c r="J108" s="25"/>
      <c r="K108" s="244"/>
    </row>
    <row r="109" spans="1:11" x14ac:dyDescent="0.25">
      <c r="A109" s="136">
        <v>93</v>
      </c>
      <c r="B109" s="58" t="s">
        <v>124</v>
      </c>
      <c r="C109" s="53">
        <v>49.2</v>
      </c>
      <c r="D109" s="68" t="s">
        <v>330</v>
      </c>
      <c r="E109" s="112">
        <v>8.0399999999999991</v>
      </c>
      <c r="F109" s="112">
        <v>8.4239999999999995</v>
      </c>
      <c r="G109" s="92">
        <f t="shared" si="4"/>
        <v>0.33016320000000032</v>
      </c>
      <c r="H109" s="109">
        <f t="shared" si="5"/>
        <v>2.2613933897918388E-2</v>
      </c>
      <c r="I109" s="92">
        <f t="shared" si="3"/>
        <v>0.3527771338979187</v>
      </c>
      <c r="J109" s="25"/>
      <c r="K109" s="244"/>
    </row>
    <row r="110" spans="1:11" x14ac:dyDescent="0.25">
      <c r="A110" s="136">
        <v>94</v>
      </c>
      <c r="B110" s="58" t="s">
        <v>125</v>
      </c>
      <c r="C110" s="53">
        <v>97.2</v>
      </c>
      <c r="D110" s="68" t="s">
        <v>330</v>
      </c>
      <c r="E110" s="112">
        <v>19.963999999999999</v>
      </c>
      <c r="F110" s="112">
        <v>20.733000000000001</v>
      </c>
      <c r="G110" s="92">
        <f t="shared" si="4"/>
        <v>0.66118620000000161</v>
      </c>
      <c r="H110" s="109">
        <f t="shared" si="5"/>
        <v>4.467630843247291E-2</v>
      </c>
      <c r="I110" s="92">
        <f t="shared" si="3"/>
        <v>0.70586250843247456</v>
      </c>
      <c r="J110" s="25"/>
      <c r="K110" s="244"/>
    </row>
    <row r="111" spans="1:11" x14ac:dyDescent="0.25">
      <c r="A111" s="136">
        <v>95</v>
      </c>
      <c r="B111" s="58" t="s">
        <v>126</v>
      </c>
      <c r="C111" s="53">
        <v>76.099999999999994</v>
      </c>
      <c r="D111" s="68" t="s">
        <v>330</v>
      </c>
      <c r="E111" s="112">
        <v>10.218</v>
      </c>
      <c r="F111" s="112">
        <v>10.273</v>
      </c>
      <c r="G111" s="92">
        <f t="shared" si="4"/>
        <v>4.7288999999999755E-2</v>
      </c>
      <c r="H111" s="109">
        <f t="shared" si="5"/>
        <v>3.4978056293324983E-2</v>
      </c>
      <c r="I111" s="92">
        <f t="shared" si="3"/>
        <v>8.2267056293324731E-2</v>
      </c>
      <c r="J111" s="25"/>
      <c r="K111" s="244"/>
    </row>
    <row r="112" spans="1:11" x14ac:dyDescent="0.25">
      <c r="A112" s="136">
        <v>96</v>
      </c>
      <c r="B112" s="58" t="s">
        <v>127</v>
      </c>
      <c r="C112" s="53">
        <v>45.1</v>
      </c>
      <c r="D112" s="68" t="s">
        <v>330</v>
      </c>
      <c r="E112" s="112">
        <v>5.4119999999999999</v>
      </c>
      <c r="F112" s="112">
        <v>5.4720000000000004</v>
      </c>
      <c r="G112" s="92">
        <f t="shared" si="4"/>
        <v>5.1588000000000425E-2</v>
      </c>
      <c r="H112" s="109">
        <f t="shared" si="5"/>
        <v>2.0729439406425187E-2</v>
      </c>
      <c r="I112" s="92">
        <f t="shared" si="3"/>
        <v>7.2317439406425613E-2</v>
      </c>
      <c r="J112" s="25"/>
      <c r="K112" s="244"/>
    </row>
    <row r="113" spans="1:11" x14ac:dyDescent="0.25">
      <c r="A113" s="136">
        <v>97</v>
      </c>
      <c r="B113" s="58" t="s">
        <v>128</v>
      </c>
      <c r="C113" s="53">
        <v>73.099999999999994</v>
      </c>
      <c r="D113" s="68" t="s">
        <v>330</v>
      </c>
      <c r="E113" s="112">
        <v>13.379</v>
      </c>
      <c r="F113" s="112">
        <v>13.843999999999999</v>
      </c>
      <c r="G113" s="92">
        <f t="shared" si="4"/>
        <v>0.39980699999999986</v>
      </c>
      <c r="H113" s="109">
        <f t="shared" si="5"/>
        <v>3.3599157884915319E-2</v>
      </c>
      <c r="I113" s="92">
        <f>G113+H113</f>
        <v>0.43340615788491516</v>
      </c>
      <c r="J113" s="25"/>
      <c r="K113" s="244"/>
    </row>
    <row r="114" spans="1:11" x14ac:dyDescent="0.25">
      <c r="A114" s="136">
        <v>98</v>
      </c>
      <c r="B114" s="58" t="s">
        <v>129</v>
      </c>
      <c r="C114" s="53">
        <v>49.1</v>
      </c>
      <c r="D114" s="68" t="s">
        <v>330</v>
      </c>
      <c r="E114" s="112">
        <v>4.4480000000000004</v>
      </c>
      <c r="F114" s="112">
        <v>4.4480000000000004</v>
      </c>
      <c r="G114" s="92">
        <f t="shared" si="4"/>
        <v>0</v>
      </c>
      <c r="H114" s="109">
        <f t="shared" si="5"/>
        <v>2.2567970617638065E-2</v>
      </c>
      <c r="I114" s="92">
        <f>G114+H114</f>
        <v>2.2567970617638065E-2</v>
      </c>
      <c r="J114" s="25"/>
      <c r="K114" s="244"/>
    </row>
    <row r="115" spans="1:11" x14ac:dyDescent="0.25">
      <c r="A115" s="136">
        <v>99</v>
      </c>
      <c r="B115" s="58" t="s">
        <v>130</v>
      </c>
      <c r="C115" s="53">
        <v>97.3</v>
      </c>
      <c r="D115" s="68" t="s">
        <v>330</v>
      </c>
      <c r="E115" s="112">
        <v>10.064</v>
      </c>
      <c r="F115" s="112">
        <v>10.294</v>
      </c>
      <c r="G115" s="92">
        <f t="shared" si="4"/>
        <v>0.19775400000000037</v>
      </c>
      <c r="H115" s="109">
        <f t="shared" si="5"/>
        <v>4.4722271712753225E-2</v>
      </c>
      <c r="I115" s="92">
        <f t="shared" si="3"/>
        <v>0.2424762717127536</v>
      </c>
      <c r="J115" s="25"/>
      <c r="K115" s="244"/>
    </row>
    <row r="116" spans="1:11" x14ac:dyDescent="0.25">
      <c r="A116" s="136">
        <v>100</v>
      </c>
      <c r="B116" s="58" t="s">
        <v>131</v>
      </c>
      <c r="C116" s="53">
        <v>76.3</v>
      </c>
      <c r="D116" s="68" t="s">
        <v>330</v>
      </c>
      <c r="E116" s="112">
        <v>13.228999999999999</v>
      </c>
      <c r="F116" s="112">
        <v>14.034000000000001</v>
      </c>
      <c r="G116" s="92">
        <f>(F116-E116)*0.8598</f>
        <v>0.69213900000000128</v>
      </c>
      <c r="H116" s="109">
        <f t="shared" si="5"/>
        <v>3.5069982853885621E-2</v>
      </c>
      <c r="I116" s="92">
        <f t="shared" si="3"/>
        <v>0.72720898285388691</v>
      </c>
      <c r="J116" s="25"/>
      <c r="K116" s="244"/>
    </row>
    <row r="117" spans="1:11" x14ac:dyDescent="0.25">
      <c r="A117" s="136">
        <v>101</v>
      </c>
      <c r="B117" s="58" t="s">
        <v>132</v>
      </c>
      <c r="C117" s="53">
        <v>44.6</v>
      </c>
      <c r="D117" s="68" t="s">
        <v>330</v>
      </c>
      <c r="E117" s="112">
        <v>13.744</v>
      </c>
      <c r="F117" s="112">
        <v>14.085000000000001</v>
      </c>
      <c r="G117" s="92">
        <f t="shared" si="4"/>
        <v>0.29319180000000095</v>
      </c>
      <c r="H117" s="109">
        <f t="shared" si="5"/>
        <v>2.0499623005023577E-2</v>
      </c>
      <c r="I117" s="92">
        <f>G117+H117</f>
        <v>0.31369142300502451</v>
      </c>
      <c r="J117" s="244"/>
      <c r="K117" s="25"/>
    </row>
    <row r="118" spans="1:11" x14ac:dyDescent="0.25">
      <c r="A118" s="136">
        <v>102</v>
      </c>
      <c r="B118" s="58" t="s">
        <v>133</v>
      </c>
      <c r="C118" s="53">
        <v>73.099999999999994</v>
      </c>
      <c r="D118" s="68" t="s">
        <v>330</v>
      </c>
      <c r="E118" s="112">
        <v>17.260999999999999</v>
      </c>
      <c r="F118" s="112">
        <v>17.792000000000002</v>
      </c>
      <c r="G118" s="92">
        <f t="shared" si="4"/>
        <v>0.45655380000000201</v>
      </c>
      <c r="H118" s="109">
        <f t="shared" si="5"/>
        <v>3.3599157884915319E-2</v>
      </c>
      <c r="I118" s="92">
        <f>G118+H118</f>
        <v>0.49015295788491731</v>
      </c>
      <c r="J118" s="25"/>
      <c r="K118" s="244"/>
    </row>
    <row r="119" spans="1:11" x14ac:dyDescent="0.25">
      <c r="A119" s="136">
        <v>103</v>
      </c>
      <c r="B119" s="58" t="s">
        <v>134</v>
      </c>
      <c r="C119" s="53">
        <v>49.5</v>
      </c>
      <c r="D119" s="68" t="s">
        <v>330</v>
      </c>
      <c r="E119" s="112">
        <v>4.9550000000000001</v>
      </c>
      <c r="F119" s="112">
        <v>4.9550000000000001</v>
      </c>
      <c r="G119" s="92">
        <f t="shared" si="4"/>
        <v>0</v>
      </c>
      <c r="H119" s="109">
        <f t="shared" si="5"/>
        <v>2.275182373875935E-2</v>
      </c>
      <c r="I119" s="92">
        <f>G119+H119</f>
        <v>2.275182373875935E-2</v>
      </c>
      <c r="J119" s="25"/>
      <c r="K119" s="244"/>
    </row>
    <row r="120" spans="1:11" x14ac:dyDescent="0.25">
      <c r="A120" s="136">
        <v>104</v>
      </c>
      <c r="B120" s="58" t="s">
        <v>135</v>
      </c>
      <c r="C120" s="53">
        <v>97.7</v>
      </c>
      <c r="D120" s="68" t="s">
        <v>330</v>
      </c>
      <c r="E120" s="112">
        <v>10.191000000000001</v>
      </c>
      <c r="F120" s="112">
        <v>10.191000000000001</v>
      </c>
      <c r="G120" s="92">
        <f t="shared" si="4"/>
        <v>0</v>
      </c>
      <c r="H120" s="109">
        <f t="shared" si="5"/>
        <v>4.4906124833874517E-2</v>
      </c>
      <c r="I120" s="92">
        <f t="shared" si="3"/>
        <v>4.4906124833874517E-2</v>
      </c>
      <c r="J120" s="25"/>
      <c r="K120" s="244"/>
    </row>
    <row r="121" spans="1:11" x14ac:dyDescent="0.25">
      <c r="A121" s="136">
        <v>105</v>
      </c>
      <c r="B121" s="58" t="s">
        <v>136</v>
      </c>
      <c r="C121" s="53">
        <v>76.400000000000006</v>
      </c>
      <c r="D121" s="68" t="s">
        <v>330</v>
      </c>
      <c r="E121" s="112">
        <v>13.728</v>
      </c>
      <c r="F121" s="112">
        <v>14.332000000000001</v>
      </c>
      <c r="G121" s="92">
        <f t="shared" si="4"/>
        <v>0.51931920000000087</v>
      </c>
      <c r="H121" s="109">
        <f t="shared" si="5"/>
        <v>3.5115946134165951E-2</v>
      </c>
      <c r="I121" s="92">
        <f>G121+H121</f>
        <v>0.55443514613416678</v>
      </c>
      <c r="J121" s="25"/>
      <c r="K121" s="244"/>
    </row>
    <row r="122" spans="1:11" x14ac:dyDescent="0.25">
      <c r="A122" s="136">
        <v>106</v>
      </c>
      <c r="B122" s="58" t="s">
        <v>137</v>
      </c>
      <c r="C122" s="53">
        <v>44.7</v>
      </c>
      <c r="D122" s="68" t="s">
        <v>330</v>
      </c>
      <c r="E122" s="112">
        <v>3.093</v>
      </c>
      <c r="F122" s="112">
        <v>3.093</v>
      </c>
      <c r="G122" s="92">
        <f t="shared" si="4"/>
        <v>0</v>
      </c>
      <c r="H122" s="109">
        <f>$G$11/$C$303*C122</f>
        <v>2.05455862853039E-2</v>
      </c>
      <c r="I122" s="92">
        <f t="shared" si="3"/>
        <v>2.05455862853039E-2</v>
      </c>
      <c r="J122" s="25"/>
      <c r="K122" s="244"/>
    </row>
    <row r="123" spans="1:11" x14ac:dyDescent="0.25">
      <c r="A123" s="136">
        <v>107</v>
      </c>
      <c r="B123" s="58" t="s">
        <v>138</v>
      </c>
      <c r="C123" s="53">
        <v>72.8</v>
      </c>
      <c r="D123" s="68" t="s">
        <v>330</v>
      </c>
      <c r="E123" s="112">
        <v>11.396000000000001</v>
      </c>
      <c r="F123" s="112">
        <v>11.446</v>
      </c>
      <c r="G123" s="92">
        <f t="shared" si="4"/>
        <v>4.2989999999999085E-2</v>
      </c>
      <c r="H123" s="109">
        <f t="shared" si="5"/>
        <v>3.3461268044074358E-2</v>
      </c>
      <c r="I123" s="92">
        <f t="shared" si="3"/>
        <v>7.6451268044073442E-2</v>
      </c>
      <c r="J123" s="25"/>
      <c r="K123" s="244"/>
    </row>
    <row r="124" spans="1:11" x14ac:dyDescent="0.25">
      <c r="A124" s="136">
        <v>108</v>
      </c>
      <c r="B124" s="58" t="s">
        <v>139</v>
      </c>
      <c r="C124" s="53">
        <v>49.4</v>
      </c>
      <c r="D124" s="68" t="s">
        <v>330</v>
      </c>
      <c r="E124" s="112">
        <v>2.823</v>
      </c>
      <c r="F124" s="112">
        <v>2.823</v>
      </c>
      <c r="G124" s="92">
        <f t="shared" si="4"/>
        <v>0</v>
      </c>
      <c r="H124" s="109">
        <f t="shared" si="5"/>
        <v>2.2705860458479027E-2</v>
      </c>
      <c r="I124" s="92">
        <f>G124+H124</f>
        <v>2.2705860458479027E-2</v>
      </c>
      <c r="J124" s="25"/>
      <c r="K124" s="244"/>
    </row>
    <row r="125" spans="1:11" x14ac:dyDescent="0.25">
      <c r="A125" s="136">
        <v>109</v>
      </c>
      <c r="B125" s="58" t="s">
        <v>140</v>
      </c>
      <c r="C125" s="53">
        <v>97.4</v>
      </c>
      <c r="D125" s="68" t="s">
        <v>330</v>
      </c>
      <c r="E125" s="112">
        <v>19.498999999999999</v>
      </c>
      <c r="F125" s="112">
        <v>20.256</v>
      </c>
      <c r="G125" s="92">
        <f t="shared" si="4"/>
        <v>0.65086860000000124</v>
      </c>
      <c r="H125" s="109">
        <f t="shared" si="5"/>
        <v>4.4768234993033555E-2</v>
      </c>
      <c r="I125" s="92">
        <f t="shared" si="3"/>
        <v>0.69563683499303475</v>
      </c>
      <c r="J125" s="25"/>
      <c r="K125" s="244"/>
    </row>
    <row r="126" spans="1:11" x14ac:dyDescent="0.25">
      <c r="A126" s="136">
        <v>110</v>
      </c>
      <c r="B126" s="58" t="s">
        <v>141</v>
      </c>
      <c r="C126" s="53">
        <v>77.400000000000006</v>
      </c>
      <c r="D126" s="68" t="s">
        <v>330</v>
      </c>
      <c r="E126" s="112">
        <v>11.851000000000001</v>
      </c>
      <c r="F126" s="112">
        <v>12.32</v>
      </c>
      <c r="G126" s="92">
        <f t="shared" si="4"/>
        <v>0.4032461999999995</v>
      </c>
      <c r="H126" s="109">
        <f t="shared" si="5"/>
        <v>3.5575578936969172E-2</v>
      </c>
      <c r="I126" s="92">
        <f>G126+H126</f>
        <v>0.43882177893696866</v>
      </c>
      <c r="J126" s="25"/>
      <c r="K126" s="244"/>
    </row>
    <row r="127" spans="1:11" x14ac:dyDescent="0.25">
      <c r="A127" s="136">
        <v>111</v>
      </c>
      <c r="B127" s="58" t="s">
        <v>142</v>
      </c>
      <c r="C127" s="53">
        <v>44.6</v>
      </c>
      <c r="D127" s="68" t="s">
        <v>330</v>
      </c>
      <c r="E127" s="112">
        <v>3.673</v>
      </c>
      <c r="F127" s="112">
        <v>3.673</v>
      </c>
      <c r="G127" s="92">
        <f t="shared" si="4"/>
        <v>0</v>
      </c>
      <c r="H127" s="109">
        <f t="shared" si="5"/>
        <v>2.0499623005023577E-2</v>
      </c>
      <c r="I127" s="92">
        <f t="shared" si="3"/>
        <v>2.0499623005023577E-2</v>
      </c>
      <c r="J127" s="25"/>
      <c r="K127" s="244"/>
    </row>
    <row r="128" spans="1:11" x14ac:dyDescent="0.25">
      <c r="A128" s="136">
        <v>112</v>
      </c>
      <c r="B128" s="58" t="s">
        <v>143</v>
      </c>
      <c r="C128" s="53">
        <v>72.8</v>
      </c>
      <c r="D128" s="68" t="s">
        <v>330</v>
      </c>
      <c r="E128" s="112">
        <v>25.716999999999999</v>
      </c>
      <c r="F128" s="112">
        <v>26.315000000000001</v>
      </c>
      <c r="G128" s="92">
        <f t="shared" si="4"/>
        <v>0.51416040000000218</v>
      </c>
      <c r="H128" s="109">
        <f t="shared" si="5"/>
        <v>3.3461268044074358E-2</v>
      </c>
      <c r="I128" s="92">
        <f t="shared" si="3"/>
        <v>0.54762166804407653</v>
      </c>
      <c r="J128" s="25"/>
      <c r="K128" s="244"/>
    </row>
    <row r="129" spans="1:11" x14ac:dyDescent="0.25">
      <c r="A129" s="136">
        <v>113</v>
      </c>
      <c r="B129" s="58" t="s">
        <v>144</v>
      </c>
      <c r="C129" s="53">
        <v>48.9</v>
      </c>
      <c r="D129" s="68" t="s">
        <v>330</v>
      </c>
      <c r="E129" s="112">
        <v>9.8439999999999994</v>
      </c>
      <c r="F129" s="112">
        <v>10.194000000000001</v>
      </c>
      <c r="G129" s="92">
        <f t="shared" si="4"/>
        <v>0.30093000000000125</v>
      </c>
      <c r="H129" s="109">
        <f t="shared" si="5"/>
        <v>2.247604405707742E-2</v>
      </c>
      <c r="I129" s="92">
        <f t="shared" si="3"/>
        <v>0.32340604405707868</v>
      </c>
      <c r="J129" s="25"/>
      <c r="K129" s="244"/>
    </row>
    <row r="130" spans="1:11" x14ac:dyDescent="0.25">
      <c r="A130" s="136">
        <v>114</v>
      </c>
      <c r="B130" s="58" t="s">
        <v>145</v>
      </c>
      <c r="C130" s="53">
        <v>96.9</v>
      </c>
      <c r="D130" s="68" t="s">
        <v>330</v>
      </c>
      <c r="E130" s="112">
        <v>25.007999999999999</v>
      </c>
      <c r="F130" s="112">
        <v>26.318999999999999</v>
      </c>
      <c r="G130" s="92">
        <f t="shared" si="4"/>
        <v>1.1271978</v>
      </c>
      <c r="H130" s="109">
        <f t="shared" si="5"/>
        <v>4.4538418591631941E-2</v>
      </c>
      <c r="I130" s="92">
        <f t="shared" si="3"/>
        <v>1.171736218591632</v>
      </c>
      <c r="J130" s="25"/>
      <c r="K130" s="244"/>
    </row>
    <row r="131" spans="1:11" x14ac:dyDescent="0.25">
      <c r="A131" s="136">
        <v>115</v>
      </c>
      <c r="B131" s="58" t="s">
        <v>146</v>
      </c>
      <c r="C131" s="53">
        <v>77.099999999999994</v>
      </c>
      <c r="D131" s="68" t="s">
        <v>330</v>
      </c>
      <c r="E131" s="112">
        <v>11.489000000000001</v>
      </c>
      <c r="F131" s="112">
        <v>11.923</v>
      </c>
      <c r="G131" s="92">
        <f t="shared" si="4"/>
        <v>0.37315319999999941</v>
      </c>
      <c r="H131" s="109">
        <f t="shared" si="5"/>
        <v>3.5437689096128197E-2</v>
      </c>
      <c r="I131" s="92">
        <f t="shared" si="3"/>
        <v>0.40859088909612762</v>
      </c>
      <c r="J131" s="25"/>
      <c r="K131" s="244"/>
    </row>
    <row r="132" spans="1:11" x14ac:dyDescent="0.25">
      <c r="A132" s="136">
        <v>116</v>
      </c>
      <c r="B132" s="58" t="s">
        <v>147</v>
      </c>
      <c r="C132" s="53">
        <v>45.3</v>
      </c>
      <c r="D132" s="68" t="s">
        <v>330</v>
      </c>
      <c r="E132" s="112">
        <v>11.006</v>
      </c>
      <c r="F132" s="112">
        <v>11.122</v>
      </c>
      <c r="G132" s="92">
        <f t="shared" si="4"/>
        <v>9.9736799999999709E-2</v>
      </c>
      <c r="H132" s="109">
        <f t="shared" si="5"/>
        <v>2.082136596698583E-2</v>
      </c>
      <c r="I132" s="92">
        <f>G132+H132</f>
        <v>0.12055816596698554</v>
      </c>
      <c r="J132" s="25"/>
      <c r="K132" s="244"/>
    </row>
    <row r="133" spans="1:11" x14ac:dyDescent="0.25">
      <c r="A133" s="136">
        <v>117</v>
      </c>
      <c r="B133" s="58" t="s">
        <v>148</v>
      </c>
      <c r="C133" s="53">
        <v>74.099999999999994</v>
      </c>
      <c r="D133" s="68" t="s">
        <v>330</v>
      </c>
      <c r="E133" s="112">
        <v>12.707000000000001</v>
      </c>
      <c r="F133" s="112">
        <v>13.077999999999999</v>
      </c>
      <c r="G133" s="92">
        <f t="shared" si="4"/>
        <v>0.31898579999999888</v>
      </c>
      <c r="H133" s="109">
        <f t="shared" si="5"/>
        <v>3.405879068771854E-2</v>
      </c>
      <c r="I133" s="92">
        <f t="shared" si="3"/>
        <v>0.35304459068771743</v>
      </c>
      <c r="J133" s="25"/>
      <c r="K133" s="244"/>
    </row>
    <row r="134" spans="1:11" x14ac:dyDescent="0.25">
      <c r="A134" s="136">
        <v>118</v>
      </c>
      <c r="B134" s="58" t="s">
        <v>149</v>
      </c>
      <c r="C134" s="53">
        <v>48.8</v>
      </c>
      <c r="D134" s="68" t="s">
        <v>330</v>
      </c>
      <c r="E134" s="112">
        <v>2.4569999999999999</v>
      </c>
      <c r="F134" s="112">
        <v>2.4580000000000002</v>
      </c>
      <c r="G134" s="92">
        <f t="shared" si="4"/>
        <v>8.5980000000028718E-4</v>
      </c>
      <c r="H134" s="109">
        <f t="shared" si="5"/>
        <v>2.2430080776797097E-2</v>
      </c>
      <c r="I134" s="92">
        <f>G134+H134</f>
        <v>2.3289880776797386E-2</v>
      </c>
      <c r="J134" s="25"/>
      <c r="K134" s="244"/>
    </row>
    <row r="135" spans="1:11" x14ac:dyDescent="0.25">
      <c r="A135" s="136">
        <v>119</v>
      </c>
      <c r="B135" s="58" t="s">
        <v>150</v>
      </c>
      <c r="C135" s="53">
        <v>98.1</v>
      </c>
      <c r="D135" s="68" t="s">
        <v>330</v>
      </c>
      <c r="E135" s="112">
        <v>15.791</v>
      </c>
      <c r="F135" s="112">
        <v>15.837999999999999</v>
      </c>
      <c r="G135" s="92">
        <f t="shared" si="4"/>
        <v>4.0410599999998985E-2</v>
      </c>
      <c r="H135" s="109">
        <f t="shared" si="5"/>
        <v>4.5089977954995801E-2</v>
      </c>
      <c r="I135" s="92">
        <f>G135+H135</f>
        <v>8.5500577954994786E-2</v>
      </c>
      <c r="J135" s="25"/>
      <c r="K135" s="244"/>
    </row>
    <row r="136" spans="1:11" x14ac:dyDescent="0.25">
      <c r="A136" s="136">
        <v>120</v>
      </c>
      <c r="B136" s="58" t="s">
        <v>151</v>
      </c>
      <c r="C136" s="53">
        <v>76.8</v>
      </c>
      <c r="D136" s="68" t="s">
        <v>330</v>
      </c>
      <c r="E136" s="112">
        <v>16.43</v>
      </c>
      <c r="F136" s="112">
        <v>17.277999999999999</v>
      </c>
      <c r="G136" s="92">
        <f t="shared" si="4"/>
        <v>0.72911039999999916</v>
      </c>
      <c r="H136" s="109">
        <f t="shared" si="5"/>
        <v>3.5299799255287236E-2</v>
      </c>
      <c r="I136" s="92">
        <f t="shared" si="3"/>
        <v>0.76441019925528642</v>
      </c>
      <c r="J136" s="25"/>
      <c r="K136" s="244"/>
    </row>
    <row r="137" spans="1:11" x14ac:dyDescent="0.25">
      <c r="A137" s="136">
        <v>121</v>
      </c>
      <c r="B137" s="58" t="s">
        <v>152</v>
      </c>
      <c r="C137" s="53">
        <v>44.9</v>
      </c>
      <c r="D137" s="68" t="s">
        <v>330</v>
      </c>
      <c r="E137" s="112">
        <v>6.5529999999999999</v>
      </c>
      <c r="F137" s="112">
        <v>6.7619999999999996</v>
      </c>
      <c r="G137" s="92">
        <f t="shared" si="4"/>
        <v>0.1796981999999997</v>
      </c>
      <c r="H137" s="109">
        <f t="shared" si="5"/>
        <v>2.0637512845864542E-2</v>
      </c>
      <c r="I137" s="92">
        <f>G137+H137</f>
        <v>0.20033571284586424</v>
      </c>
      <c r="J137" s="25"/>
      <c r="K137" s="244"/>
    </row>
    <row r="138" spans="1:11" x14ac:dyDescent="0.25">
      <c r="A138" s="136">
        <v>122</v>
      </c>
      <c r="B138" s="58" t="s">
        <v>153</v>
      </c>
      <c r="C138" s="53">
        <v>73.400000000000006</v>
      </c>
      <c r="D138" s="68" t="s">
        <v>330</v>
      </c>
      <c r="E138" s="112">
        <v>13.265000000000001</v>
      </c>
      <c r="F138" s="112">
        <v>13.917</v>
      </c>
      <c r="G138" s="92">
        <f t="shared" si="4"/>
        <v>0.56058959999999936</v>
      </c>
      <c r="H138" s="109">
        <f t="shared" si="5"/>
        <v>3.3737047725756295E-2</v>
      </c>
      <c r="I138" s="92">
        <f t="shared" si="3"/>
        <v>0.59432664772575561</v>
      </c>
      <c r="J138" s="25"/>
      <c r="K138" s="244"/>
    </row>
    <row r="139" spans="1:11" x14ac:dyDescent="0.25">
      <c r="A139" s="136">
        <v>123</v>
      </c>
      <c r="B139" s="58" t="s">
        <v>154</v>
      </c>
      <c r="C139" s="53">
        <v>48.7</v>
      </c>
      <c r="D139" s="68" t="s">
        <v>330</v>
      </c>
      <c r="E139" s="112">
        <v>10.734999999999999</v>
      </c>
      <c r="F139" s="112">
        <v>10.875</v>
      </c>
      <c r="G139" s="92">
        <f t="shared" si="4"/>
        <v>0.12037200000000049</v>
      </c>
      <c r="H139" s="109">
        <f t="shared" si="5"/>
        <v>2.2384117496516778E-2</v>
      </c>
      <c r="I139" s="92">
        <f t="shared" si="3"/>
        <v>0.14275611749651726</v>
      </c>
      <c r="J139" s="25"/>
      <c r="K139" s="244"/>
    </row>
    <row r="140" spans="1:11" x14ac:dyDescent="0.25">
      <c r="A140" s="136">
        <v>124</v>
      </c>
      <c r="B140" s="58" t="s">
        <v>155</v>
      </c>
      <c r="C140" s="53">
        <v>98</v>
      </c>
      <c r="D140" s="68" t="s">
        <v>330</v>
      </c>
      <c r="E140" s="112">
        <v>10.58</v>
      </c>
      <c r="F140" s="112">
        <v>10.622</v>
      </c>
      <c r="G140" s="92">
        <f t="shared" si="4"/>
        <v>3.6111599999999841E-2</v>
      </c>
      <c r="H140" s="109">
        <f t="shared" si="5"/>
        <v>4.5044014674715485E-2</v>
      </c>
      <c r="I140" s="92">
        <f>G140+H140</f>
        <v>8.1155614674715326E-2</v>
      </c>
      <c r="J140" s="25"/>
      <c r="K140" s="244"/>
    </row>
    <row r="141" spans="1:11" x14ac:dyDescent="0.25">
      <c r="A141" s="136">
        <v>125</v>
      </c>
      <c r="B141" s="58" t="s">
        <v>156</v>
      </c>
      <c r="C141" s="53">
        <v>76.599999999999994</v>
      </c>
      <c r="D141" s="68" t="s">
        <v>330</v>
      </c>
      <c r="E141" s="112">
        <v>15.839</v>
      </c>
      <c r="F141" s="112">
        <v>16.579000000000001</v>
      </c>
      <c r="G141" s="92">
        <f t="shared" si="4"/>
        <v>0.63625200000000015</v>
      </c>
      <c r="H141" s="109">
        <f t="shared" si="5"/>
        <v>3.520787269472659E-2</v>
      </c>
      <c r="I141" s="92">
        <f>G141+H141</f>
        <v>0.67145987269472673</v>
      </c>
      <c r="J141" s="25"/>
      <c r="K141" s="244"/>
    </row>
    <row r="142" spans="1:11" x14ac:dyDescent="0.25">
      <c r="A142" s="136">
        <v>126</v>
      </c>
      <c r="B142" s="58" t="s">
        <v>157</v>
      </c>
      <c r="C142" s="53">
        <v>44.8</v>
      </c>
      <c r="D142" s="68" t="s">
        <v>330</v>
      </c>
      <c r="E142" s="112">
        <v>5.3380000000000001</v>
      </c>
      <c r="F142" s="112">
        <v>5.3769999999999998</v>
      </c>
      <c r="G142" s="92">
        <f t="shared" si="4"/>
        <v>3.3532199999999741E-2</v>
      </c>
      <c r="H142" s="109">
        <f t="shared" si="5"/>
        <v>2.0591549565584219E-2</v>
      </c>
      <c r="I142" s="92">
        <f t="shared" si="3"/>
        <v>5.412374956558396E-2</v>
      </c>
      <c r="J142" s="25"/>
      <c r="K142" s="244"/>
    </row>
    <row r="143" spans="1:11" x14ac:dyDescent="0.25">
      <c r="A143" s="136">
        <v>127</v>
      </c>
      <c r="B143" s="58" t="s">
        <v>158</v>
      </c>
      <c r="C143" s="53">
        <v>73.400000000000006</v>
      </c>
      <c r="D143" s="68" t="s">
        <v>331</v>
      </c>
      <c r="E143" s="144">
        <v>19107</v>
      </c>
      <c r="F143" s="144">
        <v>19339</v>
      </c>
      <c r="G143" s="92">
        <f>(F143-E143)* 0.00086</f>
        <v>0.19952</v>
      </c>
      <c r="H143" s="109">
        <f t="shared" si="5"/>
        <v>3.3737047725756295E-2</v>
      </c>
      <c r="I143" s="92">
        <f>G143+H143</f>
        <v>0.23325704772575628</v>
      </c>
      <c r="J143" s="25"/>
      <c r="K143" s="244"/>
    </row>
    <row r="144" spans="1:11" x14ac:dyDescent="0.25">
      <c r="A144" s="136">
        <v>128</v>
      </c>
      <c r="B144" s="58" t="s">
        <v>159</v>
      </c>
      <c r="C144" s="53">
        <v>49.2</v>
      </c>
      <c r="D144" s="68" t="s">
        <v>330</v>
      </c>
      <c r="E144" s="112">
        <v>12.69</v>
      </c>
      <c r="F144" s="112">
        <v>12.933999999999999</v>
      </c>
      <c r="G144" s="92">
        <f t="shared" si="4"/>
        <v>0.20979119999999982</v>
      </c>
      <c r="H144" s="109">
        <f t="shared" si="5"/>
        <v>2.2613933897918388E-2</v>
      </c>
      <c r="I144" s="92">
        <f>G144+H144</f>
        <v>0.2324051338979182</v>
      </c>
      <c r="J144" s="25"/>
      <c r="K144" s="244"/>
    </row>
    <row r="145" spans="1:11" x14ac:dyDescent="0.25">
      <c r="A145" s="136">
        <v>129</v>
      </c>
      <c r="B145" s="58" t="s">
        <v>160</v>
      </c>
      <c r="C145" s="53">
        <v>97.8</v>
      </c>
      <c r="D145" s="68" t="s">
        <v>331</v>
      </c>
      <c r="E145" s="144">
        <v>10909</v>
      </c>
      <c r="F145" s="144">
        <v>10909</v>
      </c>
      <c r="G145" s="92">
        <f>(F145-E145)* 0.00086</f>
        <v>0</v>
      </c>
      <c r="H145" s="109">
        <f t="shared" si="5"/>
        <v>4.495208811415484E-2</v>
      </c>
      <c r="I145" s="92">
        <f t="shared" ref="I145:I208" si="6">G145+H145</f>
        <v>4.495208811415484E-2</v>
      </c>
      <c r="J145" s="25"/>
      <c r="K145" s="244"/>
    </row>
    <row r="146" spans="1:11" x14ac:dyDescent="0.25">
      <c r="A146" s="136">
        <v>130</v>
      </c>
      <c r="B146" s="58" t="s">
        <v>161</v>
      </c>
      <c r="C146" s="53">
        <v>76.3</v>
      </c>
      <c r="D146" s="68" t="s">
        <v>330</v>
      </c>
      <c r="E146" s="112">
        <v>11.87</v>
      </c>
      <c r="F146" s="112">
        <v>11.87</v>
      </c>
      <c r="G146" s="92">
        <f t="shared" si="4"/>
        <v>0</v>
      </c>
      <c r="H146" s="109">
        <f t="shared" ref="H146:H209" si="7">$G$11/$C$303*C146</f>
        <v>3.5069982853885621E-2</v>
      </c>
      <c r="I146" s="92">
        <f t="shared" si="6"/>
        <v>3.5069982853885621E-2</v>
      </c>
      <c r="J146" s="25"/>
      <c r="K146" s="244"/>
    </row>
    <row r="147" spans="1:11" x14ac:dyDescent="0.25">
      <c r="A147" s="136">
        <v>131</v>
      </c>
      <c r="B147" s="58" t="s">
        <v>162</v>
      </c>
      <c r="C147" s="53">
        <v>44.2</v>
      </c>
      <c r="D147" s="68" t="s">
        <v>330</v>
      </c>
      <c r="E147" s="112">
        <v>8.7690000000000001</v>
      </c>
      <c r="F147" s="112">
        <v>9.0370000000000008</v>
      </c>
      <c r="G147" s="92">
        <f t="shared" si="4"/>
        <v>0.23042640000000059</v>
      </c>
      <c r="H147" s="109">
        <f t="shared" si="7"/>
        <v>2.0315769883902289E-2</v>
      </c>
      <c r="I147" s="92">
        <f t="shared" si="6"/>
        <v>0.25074216988390285</v>
      </c>
      <c r="J147" s="25"/>
      <c r="K147" s="244"/>
    </row>
    <row r="148" spans="1:11" x14ac:dyDescent="0.25">
      <c r="A148" s="136">
        <v>132</v>
      </c>
      <c r="B148" s="58" t="s">
        <v>163</v>
      </c>
      <c r="C148" s="53">
        <v>73.3</v>
      </c>
      <c r="D148" s="68" t="s">
        <v>330</v>
      </c>
      <c r="E148" s="112">
        <v>9.0589999999999993</v>
      </c>
      <c r="F148" s="112">
        <v>9.0739999999999998</v>
      </c>
      <c r="G148" s="92">
        <f t="shared" ref="G148:G187" si="8">(F148-E148)*0.8598</f>
        <v>1.289700000000049E-2</v>
      </c>
      <c r="H148" s="109">
        <f t="shared" si="7"/>
        <v>3.3691084445475965E-2</v>
      </c>
      <c r="I148" s="92">
        <f t="shared" si="6"/>
        <v>4.6588084445476456E-2</v>
      </c>
      <c r="J148" s="202"/>
      <c r="K148" s="244"/>
    </row>
    <row r="149" spans="1:11" x14ac:dyDescent="0.25">
      <c r="A149" s="136">
        <v>133</v>
      </c>
      <c r="B149" s="58" t="s">
        <v>164</v>
      </c>
      <c r="C149" s="53">
        <v>49.5</v>
      </c>
      <c r="D149" s="68" t="s">
        <v>330</v>
      </c>
      <c r="E149" s="112">
        <v>3.9049999999999998</v>
      </c>
      <c r="F149" s="112">
        <v>3.988</v>
      </c>
      <c r="G149" s="92">
        <f t="shared" si="8"/>
        <v>7.136340000000016E-2</v>
      </c>
      <c r="H149" s="109">
        <f t="shared" si="7"/>
        <v>2.275182373875935E-2</v>
      </c>
      <c r="I149" s="92">
        <f>G149+H149</f>
        <v>9.411522373875951E-2</v>
      </c>
      <c r="J149" s="202"/>
      <c r="K149" s="244"/>
    </row>
    <row r="150" spans="1:11" x14ac:dyDescent="0.25">
      <c r="A150" s="136">
        <v>134</v>
      </c>
      <c r="B150" s="58" t="s">
        <v>165</v>
      </c>
      <c r="C150" s="53">
        <v>97.2</v>
      </c>
      <c r="D150" s="68" t="s">
        <v>330</v>
      </c>
      <c r="E150" s="112">
        <v>18.725000000000001</v>
      </c>
      <c r="F150" s="112">
        <v>18.992000000000001</v>
      </c>
      <c r="G150" s="92">
        <f t="shared" si="8"/>
        <v>0.22956659999999954</v>
      </c>
      <c r="H150" s="109">
        <f t="shared" si="7"/>
        <v>4.467630843247291E-2</v>
      </c>
      <c r="I150" s="92">
        <f t="shared" si="6"/>
        <v>0.27424290843247245</v>
      </c>
      <c r="J150" s="202"/>
      <c r="K150" s="244"/>
    </row>
    <row r="151" spans="1:11" x14ac:dyDescent="0.25">
      <c r="A151" s="136">
        <v>135</v>
      </c>
      <c r="B151" s="58" t="s">
        <v>166</v>
      </c>
      <c r="C151" s="53">
        <v>76.7</v>
      </c>
      <c r="D151" s="68" t="s">
        <v>330</v>
      </c>
      <c r="E151" s="112">
        <v>21.061</v>
      </c>
      <c r="F151" s="112">
        <v>21.061</v>
      </c>
      <c r="G151" s="92">
        <f t="shared" si="8"/>
        <v>0</v>
      </c>
      <c r="H151" s="109">
        <f t="shared" si="7"/>
        <v>3.5253835975006913E-2</v>
      </c>
      <c r="I151" s="92">
        <f t="shared" si="6"/>
        <v>3.5253835975006913E-2</v>
      </c>
      <c r="J151" s="202"/>
      <c r="K151" s="244"/>
    </row>
    <row r="152" spans="1:11" x14ac:dyDescent="0.25">
      <c r="A152" s="136">
        <v>136</v>
      </c>
      <c r="B152" s="58" t="s">
        <v>167</v>
      </c>
      <c r="C152" s="53">
        <v>44.4</v>
      </c>
      <c r="D152" s="68" t="s">
        <v>330</v>
      </c>
      <c r="E152" s="112">
        <v>7.23</v>
      </c>
      <c r="F152" s="112">
        <v>7.23</v>
      </c>
      <c r="G152" s="92">
        <f t="shared" si="8"/>
        <v>0</v>
      </c>
      <c r="H152" s="109">
        <f t="shared" si="7"/>
        <v>2.0407696444462931E-2</v>
      </c>
      <c r="I152" s="92">
        <f t="shared" si="6"/>
        <v>2.0407696444462931E-2</v>
      </c>
      <c r="J152" s="25"/>
      <c r="K152" s="244"/>
    </row>
    <row r="153" spans="1:11" x14ac:dyDescent="0.25">
      <c r="A153" s="136">
        <v>137</v>
      </c>
      <c r="B153" s="58" t="s">
        <v>168</v>
      </c>
      <c r="C153" s="53">
        <v>71.599999999999994</v>
      </c>
      <c r="D153" s="68" t="s">
        <v>330</v>
      </c>
      <c r="E153" s="112">
        <v>21.335999999999999</v>
      </c>
      <c r="F153" s="112">
        <v>21.873999999999999</v>
      </c>
      <c r="G153" s="92">
        <f t="shared" si="8"/>
        <v>0.46257240000000022</v>
      </c>
      <c r="H153" s="109">
        <f t="shared" si="7"/>
        <v>3.2909708680710491E-2</v>
      </c>
      <c r="I153" s="92">
        <f t="shared" si="6"/>
        <v>0.49548210868071069</v>
      </c>
      <c r="J153" s="25"/>
      <c r="K153" s="244"/>
    </row>
    <row r="154" spans="1:11" x14ac:dyDescent="0.25">
      <c r="A154" s="136">
        <v>138</v>
      </c>
      <c r="B154" s="58" t="s">
        <v>169</v>
      </c>
      <c r="C154" s="53">
        <v>49.1</v>
      </c>
      <c r="D154" s="68" t="s">
        <v>330</v>
      </c>
      <c r="E154" s="112">
        <v>3.9460000000000002</v>
      </c>
      <c r="F154" s="112">
        <v>3.9460000000000002</v>
      </c>
      <c r="G154" s="92">
        <f t="shared" si="8"/>
        <v>0</v>
      </c>
      <c r="H154" s="109">
        <f t="shared" si="7"/>
        <v>2.2567970617638065E-2</v>
      </c>
      <c r="I154" s="92">
        <f t="shared" si="6"/>
        <v>2.2567970617638065E-2</v>
      </c>
      <c r="J154" s="25"/>
      <c r="K154" s="244"/>
    </row>
    <row r="155" spans="1:11" x14ac:dyDescent="0.25">
      <c r="A155" s="136">
        <v>139</v>
      </c>
      <c r="B155" s="58" t="s">
        <v>170</v>
      </c>
      <c r="C155" s="53">
        <v>97.3</v>
      </c>
      <c r="D155" s="68" t="s">
        <v>330</v>
      </c>
      <c r="E155" s="112">
        <v>16.114999999999998</v>
      </c>
      <c r="F155" s="112">
        <v>16.536000000000001</v>
      </c>
      <c r="G155" s="92">
        <f t="shared" si="8"/>
        <v>0.36197580000000251</v>
      </c>
      <c r="H155" s="109">
        <f t="shared" si="7"/>
        <v>4.4722271712753225E-2</v>
      </c>
      <c r="I155" s="92">
        <f t="shared" si="6"/>
        <v>0.40669807171275574</v>
      </c>
      <c r="J155" s="25"/>
      <c r="K155" s="244"/>
    </row>
    <row r="156" spans="1:11" x14ac:dyDescent="0.25">
      <c r="A156" s="136">
        <v>140</v>
      </c>
      <c r="B156" s="58" t="s">
        <v>171</v>
      </c>
      <c r="C156" s="53">
        <v>77</v>
      </c>
      <c r="D156" s="68" t="s">
        <v>330</v>
      </c>
      <c r="E156" s="112">
        <v>25.916</v>
      </c>
      <c r="F156" s="112">
        <v>26.762</v>
      </c>
      <c r="G156" s="92">
        <f t="shared" si="8"/>
        <v>0.72739080000000012</v>
      </c>
      <c r="H156" s="109">
        <f t="shared" si="7"/>
        <v>3.5391725815847881E-2</v>
      </c>
      <c r="I156" s="92">
        <f t="shared" si="6"/>
        <v>0.76278252581584804</v>
      </c>
      <c r="J156" s="25"/>
      <c r="K156" s="244"/>
    </row>
    <row r="157" spans="1:11" x14ac:dyDescent="0.25">
      <c r="A157" s="136">
        <v>141</v>
      </c>
      <c r="B157" s="58" t="s">
        <v>172</v>
      </c>
      <c r="C157" s="53">
        <v>44.6</v>
      </c>
      <c r="D157" s="68" t="s">
        <v>330</v>
      </c>
      <c r="E157" s="112">
        <v>11.692</v>
      </c>
      <c r="F157" s="112">
        <v>11.692</v>
      </c>
      <c r="G157" s="92">
        <f t="shared" si="8"/>
        <v>0</v>
      </c>
      <c r="H157" s="109">
        <f t="shared" si="7"/>
        <v>2.0499623005023577E-2</v>
      </c>
      <c r="I157" s="92">
        <f t="shared" si="6"/>
        <v>2.0499623005023577E-2</v>
      </c>
      <c r="J157" s="25"/>
      <c r="K157" s="244"/>
    </row>
    <row r="158" spans="1:11" x14ac:dyDescent="0.25">
      <c r="A158" s="136">
        <v>142</v>
      </c>
      <c r="B158" s="58" t="s">
        <v>173</v>
      </c>
      <c r="C158" s="53">
        <v>72.5</v>
      </c>
      <c r="D158" s="68" t="s">
        <v>330</v>
      </c>
      <c r="E158" s="112">
        <v>10.87</v>
      </c>
      <c r="F158" s="112">
        <v>10.87</v>
      </c>
      <c r="G158" s="92">
        <f t="shared" si="8"/>
        <v>0</v>
      </c>
      <c r="H158" s="109">
        <f t="shared" si="7"/>
        <v>3.3323378203233396E-2</v>
      </c>
      <c r="I158" s="92">
        <f t="shared" si="6"/>
        <v>3.3323378203233396E-2</v>
      </c>
      <c r="J158" s="25"/>
      <c r="K158" s="244"/>
    </row>
    <row r="159" spans="1:11" x14ac:dyDescent="0.25">
      <c r="A159" s="136">
        <v>143</v>
      </c>
      <c r="B159" s="58" t="s">
        <v>174</v>
      </c>
      <c r="C159" s="53">
        <v>49</v>
      </c>
      <c r="D159" s="68" t="s">
        <v>331</v>
      </c>
      <c r="E159" s="144">
        <v>13424</v>
      </c>
      <c r="F159" s="144">
        <v>13740</v>
      </c>
      <c r="G159" s="92">
        <f>(F159-E159)*0.00086</f>
        <v>0.27176</v>
      </c>
      <c r="H159" s="109">
        <f t="shared" si="7"/>
        <v>2.2522007337357743E-2</v>
      </c>
      <c r="I159" s="92">
        <f t="shared" si="6"/>
        <v>0.29428200733735776</v>
      </c>
      <c r="J159" s="25"/>
      <c r="K159" s="244"/>
    </row>
    <row r="160" spans="1:11" x14ac:dyDescent="0.25">
      <c r="A160" s="136">
        <v>144</v>
      </c>
      <c r="B160" s="58" t="s">
        <v>175</v>
      </c>
      <c r="C160" s="53">
        <v>96.9</v>
      </c>
      <c r="D160" s="68" t="s">
        <v>330</v>
      </c>
      <c r="E160" s="112">
        <v>29.44</v>
      </c>
      <c r="F160" s="112">
        <v>30.346</v>
      </c>
      <c r="G160" s="92">
        <f t="shared" si="8"/>
        <v>0.77897879999999897</v>
      </c>
      <c r="H160" s="109">
        <f t="shared" si="7"/>
        <v>4.4538418591631941E-2</v>
      </c>
      <c r="I160" s="92">
        <f>G160+H160</f>
        <v>0.82351721859163096</v>
      </c>
      <c r="J160" s="25"/>
      <c r="K160" s="244"/>
    </row>
    <row r="161" spans="1:11" x14ac:dyDescent="0.25">
      <c r="A161" s="136">
        <v>145</v>
      </c>
      <c r="B161" s="58" t="s">
        <v>178</v>
      </c>
      <c r="C161" s="53">
        <v>108.8</v>
      </c>
      <c r="D161" s="68" t="s">
        <v>330</v>
      </c>
      <c r="E161" s="112">
        <v>25.57</v>
      </c>
      <c r="F161" s="112">
        <v>26.097999999999999</v>
      </c>
      <c r="G161" s="92">
        <f t="shared" si="8"/>
        <v>0.45397439999999889</v>
      </c>
      <c r="H161" s="109">
        <f t="shared" si="7"/>
        <v>5.0008048944990252E-2</v>
      </c>
      <c r="I161" s="92">
        <f t="shared" si="6"/>
        <v>0.50398244894498911</v>
      </c>
      <c r="J161" s="25"/>
      <c r="K161" s="244"/>
    </row>
    <row r="162" spans="1:11" x14ac:dyDescent="0.25">
      <c r="A162" s="136">
        <v>146</v>
      </c>
      <c r="B162" s="58" t="s">
        <v>177</v>
      </c>
      <c r="C162" s="53">
        <v>43.6</v>
      </c>
      <c r="D162" s="68" t="s">
        <v>330</v>
      </c>
      <c r="E162" s="112">
        <v>18.609000000000002</v>
      </c>
      <c r="F162" s="112">
        <v>19.492999999999999</v>
      </c>
      <c r="G162" s="92">
        <f t="shared" si="8"/>
        <v>0.76006319999999727</v>
      </c>
      <c r="H162" s="109">
        <f t="shared" si="7"/>
        <v>2.0039990202220359E-2</v>
      </c>
      <c r="I162" s="92">
        <f t="shared" si="6"/>
        <v>0.78010319020221763</v>
      </c>
      <c r="J162" s="25"/>
      <c r="K162" s="244"/>
    </row>
    <row r="163" spans="1:11" x14ac:dyDescent="0.25">
      <c r="A163" s="136">
        <v>147</v>
      </c>
      <c r="B163" s="58" t="s">
        <v>176</v>
      </c>
      <c r="C163" s="53">
        <v>66.099999999999994</v>
      </c>
      <c r="D163" s="68" t="s">
        <v>330</v>
      </c>
      <c r="E163" s="112">
        <v>27.927</v>
      </c>
      <c r="F163" s="112">
        <v>28.768999999999998</v>
      </c>
      <c r="G163" s="92">
        <f t="shared" si="8"/>
        <v>0.72395159999999892</v>
      </c>
      <c r="H163" s="109">
        <f t="shared" si="7"/>
        <v>3.0381728265292788E-2</v>
      </c>
      <c r="I163" s="92">
        <f>G163+H163</f>
        <v>0.75433332826529176</v>
      </c>
      <c r="J163" s="25"/>
      <c r="K163" s="244"/>
    </row>
    <row r="164" spans="1:11" x14ac:dyDescent="0.25">
      <c r="A164" s="136">
        <v>148</v>
      </c>
      <c r="B164" s="58" t="s">
        <v>179</v>
      </c>
      <c r="C164" s="53">
        <v>107</v>
      </c>
      <c r="D164" s="68" t="s">
        <v>330</v>
      </c>
      <c r="E164" s="112">
        <v>20.64</v>
      </c>
      <c r="F164" s="112">
        <v>21.033000000000001</v>
      </c>
      <c r="G164" s="92">
        <f t="shared" si="8"/>
        <v>0.33790140000000057</v>
      </c>
      <c r="H164" s="109">
        <f t="shared" si="7"/>
        <v>4.9180709899944455E-2</v>
      </c>
      <c r="I164" s="92">
        <f t="shared" si="6"/>
        <v>0.38708210989994501</v>
      </c>
      <c r="J164" s="25"/>
      <c r="K164" s="244"/>
    </row>
    <row r="165" spans="1:11" x14ac:dyDescent="0.25">
      <c r="A165" s="136">
        <v>149</v>
      </c>
      <c r="B165" s="58" t="s">
        <v>180</v>
      </c>
      <c r="C165" s="53">
        <v>43.9</v>
      </c>
      <c r="D165" s="68" t="s">
        <v>330</v>
      </c>
      <c r="E165" s="112">
        <v>4.4989999999999997</v>
      </c>
      <c r="F165" s="112">
        <v>4.4989999999999997</v>
      </c>
      <c r="G165" s="92">
        <f t="shared" si="8"/>
        <v>0</v>
      </c>
      <c r="H165" s="109">
        <f t="shared" si="7"/>
        <v>2.0177880043061324E-2</v>
      </c>
      <c r="I165" s="92">
        <f>G165+H165</f>
        <v>2.0177880043061324E-2</v>
      </c>
      <c r="J165" s="25"/>
      <c r="K165" s="244"/>
    </row>
    <row r="166" spans="1:11" x14ac:dyDescent="0.25">
      <c r="A166" s="136">
        <v>150</v>
      </c>
      <c r="B166" s="58" t="s">
        <v>181</v>
      </c>
      <c r="C166" s="53">
        <v>65.599999999999994</v>
      </c>
      <c r="D166" s="68" t="s">
        <v>330</v>
      </c>
      <c r="E166" s="112">
        <v>12.993</v>
      </c>
      <c r="F166" s="112">
        <v>12.993</v>
      </c>
      <c r="G166" s="92">
        <f t="shared" si="8"/>
        <v>0</v>
      </c>
      <c r="H166" s="109">
        <f t="shared" si="7"/>
        <v>3.0151911863891177E-2</v>
      </c>
      <c r="I166" s="92">
        <f>G166+H166</f>
        <v>3.0151911863891177E-2</v>
      </c>
      <c r="J166" s="25"/>
      <c r="K166" s="244"/>
    </row>
    <row r="167" spans="1:11" x14ac:dyDescent="0.25">
      <c r="A167" s="136">
        <v>151</v>
      </c>
      <c r="B167" s="58" t="s">
        <v>182</v>
      </c>
      <c r="C167" s="53">
        <v>108.7</v>
      </c>
      <c r="D167" s="68" t="s">
        <v>330</v>
      </c>
      <c r="E167" s="112">
        <v>27.193999999999999</v>
      </c>
      <c r="F167" s="112">
        <v>28.593</v>
      </c>
      <c r="G167" s="92">
        <f t="shared" si="8"/>
        <v>1.2028602000000008</v>
      </c>
      <c r="H167" s="109">
        <f t="shared" si="7"/>
        <v>4.9962085664709929E-2</v>
      </c>
      <c r="I167" s="92">
        <f t="shared" si="6"/>
        <v>1.2528222856647107</v>
      </c>
      <c r="J167" s="25"/>
      <c r="K167" s="244"/>
    </row>
    <row r="168" spans="1:11" x14ac:dyDescent="0.25">
      <c r="A168" s="136">
        <v>152</v>
      </c>
      <c r="B168" s="58" t="s">
        <v>183</v>
      </c>
      <c r="C168" s="53">
        <v>43.5</v>
      </c>
      <c r="D168" s="68" t="s">
        <v>330</v>
      </c>
      <c r="E168" s="112">
        <v>7.0540000000000003</v>
      </c>
      <c r="F168" s="112">
        <v>7.3070000000000004</v>
      </c>
      <c r="G168" s="92">
        <f t="shared" si="8"/>
        <v>0.21752940000000009</v>
      </c>
      <c r="H168" s="109">
        <f t="shared" si="7"/>
        <v>1.9994026921940036E-2</v>
      </c>
      <c r="I168" s="92">
        <f>G168+H168</f>
        <v>0.23752342692194012</v>
      </c>
      <c r="J168" s="25"/>
      <c r="K168" s="244"/>
    </row>
    <row r="169" spans="1:11" x14ac:dyDescent="0.25">
      <c r="A169" s="136">
        <v>153</v>
      </c>
      <c r="B169" s="58" t="s">
        <v>184</v>
      </c>
      <c r="C169" s="53">
        <v>65.8</v>
      </c>
      <c r="D169" s="68" t="s">
        <v>330</v>
      </c>
      <c r="E169" s="112">
        <v>13.443</v>
      </c>
      <c r="F169" s="112">
        <v>13.443</v>
      </c>
      <c r="G169" s="92">
        <f t="shared" si="8"/>
        <v>0</v>
      </c>
      <c r="H169" s="109">
        <f t="shared" si="7"/>
        <v>3.0243838424451823E-2</v>
      </c>
      <c r="I169" s="92">
        <f t="shared" si="6"/>
        <v>3.0243838424451823E-2</v>
      </c>
      <c r="J169" s="25"/>
      <c r="K169" s="244"/>
    </row>
    <row r="170" spans="1:11" x14ac:dyDescent="0.25">
      <c r="A170" s="136">
        <v>154</v>
      </c>
      <c r="B170" s="58" t="s">
        <v>185</v>
      </c>
      <c r="C170" s="53">
        <v>108.7</v>
      </c>
      <c r="D170" s="68" t="s">
        <v>330</v>
      </c>
      <c r="E170" s="112">
        <v>33.201999999999998</v>
      </c>
      <c r="F170" s="112">
        <v>33.582000000000001</v>
      </c>
      <c r="G170" s="92">
        <f t="shared" si="8"/>
        <v>0.32672400000000218</v>
      </c>
      <c r="H170" s="109">
        <f t="shared" si="7"/>
        <v>4.9962085664709929E-2</v>
      </c>
      <c r="I170" s="92">
        <f t="shared" si="6"/>
        <v>0.37668608566471212</v>
      </c>
      <c r="J170" s="25"/>
      <c r="K170" s="244"/>
    </row>
    <row r="171" spans="1:11" x14ac:dyDescent="0.25">
      <c r="A171" s="136">
        <v>155</v>
      </c>
      <c r="B171" s="58" t="s">
        <v>186</v>
      </c>
      <c r="C171" s="53">
        <v>43.5</v>
      </c>
      <c r="D171" s="68" t="s">
        <v>330</v>
      </c>
      <c r="E171" s="112">
        <v>16.239999999999998</v>
      </c>
      <c r="F171" s="112">
        <v>17.068999999999999</v>
      </c>
      <c r="G171" s="92">
        <f t="shared" si="8"/>
        <v>0.71277420000000058</v>
      </c>
      <c r="H171" s="109">
        <f t="shared" si="7"/>
        <v>1.9994026921940036E-2</v>
      </c>
      <c r="I171" s="92">
        <f t="shared" si="6"/>
        <v>0.73276822692194066</v>
      </c>
      <c r="J171" s="25"/>
      <c r="K171" s="244"/>
    </row>
    <row r="172" spans="1:11" x14ac:dyDescent="0.25">
      <c r="A172" s="136">
        <v>156</v>
      </c>
      <c r="B172" s="58" t="s">
        <v>187</v>
      </c>
      <c r="C172" s="53">
        <v>66.099999999999994</v>
      </c>
      <c r="D172" s="68" t="s">
        <v>330</v>
      </c>
      <c r="E172" s="112">
        <v>4.5019999999999998</v>
      </c>
      <c r="F172" s="112">
        <v>4.5019999999999998</v>
      </c>
      <c r="G172" s="92">
        <f t="shared" si="8"/>
        <v>0</v>
      </c>
      <c r="H172" s="109">
        <f t="shared" si="7"/>
        <v>3.0381728265292788E-2</v>
      </c>
      <c r="I172" s="92">
        <f t="shared" si="6"/>
        <v>3.0381728265292788E-2</v>
      </c>
      <c r="J172" s="25"/>
      <c r="K172" s="244"/>
    </row>
    <row r="173" spans="1:11" x14ac:dyDescent="0.25">
      <c r="A173" s="136">
        <v>157</v>
      </c>
      <c r="B173" s="58" t="s">
        <v>188</v>
      </c>
      <c r="C173" s="53">
        <v>108.8</v>
      </c>
      <c r="D173" s="68" t="s">
        <v>330</v>
      </c>
      <c r="E173" s="112">
        <v>17.408999999999999</v>
      </c>
      <c r="F173" s="112">
        <v>17.408999999999999</v>
      </c>
      <c r="G173" s="92">
        <f t="shared" si="8"/>
        <v>0</v>
      </c>
      <c r="H173" s="109">
        <f t="shared" si="7"/>
        <v>5.0008048944990252E-2</v>
      </c>
      <c r="I173" s="92">
        <f t="shared" si="6"/>
        <v>5.0008048944990252E-2</v>
      </c>
      <c r="J173" s="25"/>
      <c r="K173" s="244"/>
    </row>
    <row r="174" spans="1:11" x14ac:dyDescent="0.25">
      <c r="A174" s="136">
        <v>158</v>
      </c>
      <c r="B174" s="58" t="s">
        <v>189</v>
      </c>
      <c r="C174" s="53">
        <v>43.1</v>
      </c>
      <c r="D174" s="68" t="s">
        <v>330</v>
      </c>
      <c r="E174" s="112">
        <v>7.39</v>
      </c>
      <c r="F174" s="112">
        <v>7.6559999999999997</v>
      </c>
      <c r="G174" s="92">
        <f t="shared" si="8"/>
        <v>0.22870680000000002</v>
      </c>
      <c r="H174" s="109">
        <f t="shared" si="7"/>
        <v>1.9810173800818748E-2</v>
      </c>
      <c r="I174" s="92">
        <f t="shared" si="6"/>
        <v>0.24851697380081877</v>
      </c>
      <c r="J174" s="25"/>
      <c r="K174" s="244"/>
    </row>
    <row r="175" spans="1:11" x14ac:dyDescent="0.25">
      <c r="A175" s="136">
        <v>159</v>
      </c>
      <c r="B175" s="58" t="s">
        <v>190</v>
      </c>
      <c r="C175" s="53">
        <v>66.099999999999994</v>
      </c>
      <c r="D175" s="68" t="s">
        <v>330</v>
      </c>
      <c r="E175" s="112">
        <v>23.584</v>
      </c>
      <c r="F175" s="112">
        <v>24.201000000000001</v>
      </c>
      <c r="G175" s="92">
        <f t="shared" si="8"/>
        <v>0.53049660000000076</v>
      </c>
      <c r="H175" s="109">
        <f t="shared" si="7"/>
        <v>3.0381728265292788E-2</v>
      </c>
      <c r="I175" s="92">
        <f>G175+H175</f>
        <v>0.5608783282652936</v>
      </c>
      <c r="J175" s="25"/>
      <c r="K175" s="244"/>
    </row>
    <row r="176" spans="1:11" x14ac:dyDescent="0.25">
      <c r="A176" s="136">
        <v>160</v>
      </c>
      <c r="B176" s="58" t="s">
        <v>191</v>
      </c>
      <c r="C176" s="53">
        <v>109.1</v>
      </c>
      <c r="D176" s="68" t="s">
        <v>330</v>
      </c>
      <c r="E176" s="112">
        <v>21.187999999999999</v>
      </c>
      <c r="F176" s="112">
        <v>21.393000000000001</v>
      </c>
      <c r="G176" s="92">
        <f t="shared" si="8"/>
        <v>0.17625900000000158</v>
      </c>
      <c r="H176" s="109">
        <f t="shared" si="7"/>
        <v>5.0145938785831214E-2</v>
      </c>
      <c r="I176" s="92">
        <f t="shared" si="6"/>
        <v>0.22640493878583279</v>
      </c>
      <c r="J176" s="25"/>
      <c r="K176" s="244"/>
    </row>
    <row r="177" spans="1:11" x14ac:dyDescent="0.25">
      <c r="A177" s="136">
        <v>161</v>
      </c>
      <c r="B177" s="58" t="s">
        <v>192</v>
      </c>
      <c r="C177" s="53">
        <v>43.1</v>
      </c>
      <c r="D177" s="68" t="s">
        <v>330</v>
      </c>
      <c r="E177" s="112">
        <v>15.747999999999999</v>
      </c>
      <c r="F177" s="112">
        <v>16.190999999999999</v>
      </c>
      <c r="G177" s="92">
        <f t="shared" si="8"/>
        <v>0.38089139999999966</v>
      </c>
      <c r="H177" s="109">
        <f t="shared" si="7"/>
        <v>1.9810173800818748E-2</v>
      </c>
      <c r="I177" s="92">
        <f t="shared" si="6"/>
        <v>0.40070157380081839</v>
      </c>
      <c r="J177" s="25"/>
      <c r="K177" s="244"/>
    </row>
    <row r="178" spans="1:11" x14ac:dyDescent="0.25">
      <c r="A178" s="136">
        <v>162</v>
      </c>
      <c r="B178" s="58" t="s">
        <v>193</v>
      </c>
      <c r="C178" s="53">
        <v>65.8</v>
      </c>
      <c r="D178" s="68" t="s">
        <v>330</v>
      </c>
      <c r="E178" s="112">
        <v>7.7249999999999996</v>
      </c>
      <c r="F178" s="112">
        <v>7.7779999999999996</v>
      </c>
      <c r="G178" s="92">
        <f t="shared" si="8"/>
        <v>4.5569399999999947E-2</v>
      </c>
      <c r="H178" s="109">
        <f t="shared" si="7"/>
        <v>3.0243838424451823E-2</v>
      </c>
      <c r="I178" s="92">
        <f>G178+H178</f>
        <v>7.581323842445177E-2</v>
      </c>
      <c r="J178" s="25"/>
      <c r="K178" s="244"/>
    </row>
    <row r="179" spans="1:11" x14ac:dyDescent="0.25">
      <c r="A179" s="136">
        <v>163</v>
      </c>
      <c r="B179" s="58" t="s">
        <v>194</v>
      </c>
      <c r="C179" s="53">
        <v>109.9</v>
      </c>
      <c r="D179" s="68" t="s">
        <v>330</v>
      </c>
      <c r="E179" s="112">
        <v>20.952000000000002</v>
      </c>
      <c r="F179" s="112">
        <v>21.466000000000001</v>
      </c>
      <c r="G179" s="92">
        <f t="shared" si="8"/>
        <v>0.44193719999999942</v>
      </c>
      <c r="H179" s="109">
        <f t="shared" si="7"/>
        <v>5.0513645028073796E-2</v>
      </c>
      <c r="I179" s="92">
        <f t="shared" si="6"/>
        <v>0.49245084502807324</v>
      </c>
      <c r="J179" s="25"/>
      <c r="K179" s="244"/>
    </row>
    <row r="180" spans="1:11" x14ac:dyDescent="0.25">
      <c r="A180" s="136">
        <v>164</v>
      </c>
      <c r="B180" s="58" t="s">
        <v>195</v>
      </c>
      <c r="C180" s="53">
        <v>43.8</v>
      </c>
      <c r="D180" s="68" t="s">
        <v>330</v>
      </c>
      <c r="E180" s="112">
        <v>10.542999999999999</v>
      </c>
      <c r="F180" s="112">
        <v>10.898</v>
      </c>
      <c r="G180" s="92">
        <f t="shared" si="8"/>
        <v>0.30522900000000036</v>
      </c>
      <c r="H180" s="109">
        <f t="shared" si="7"/>
        <v>2.0131916762781001E-2</v>
      </c>
      <c r="I180" s="92">
        <f t="shared" si="6"/>
        <v>0.32536091676278134</v>
      </c>
      <c r="J180" s="25"/>
      <c r="K180" s="244"/>
    </row>
    <row r="181" spans="1:11" x14ac:dyDescent="0.25">
      <c r="A181" s="136">
        <v>165</v>
      </c>
      <c r="B181" s="58" t="s">
        <v>196</v>
      </c>
      <c r="C181" s="53">
        <v>65.900000000000006</v>
      </c>
      <c r="D181" s="68" t="s">
        <v>330</v>
      </c>
      <c r="E181" s="112">
        <v>5</v>
      </c>
      <c r="F181" s="112">
        <v>5.1079999999999997</v>
      </c>
      <c r="G181" s="92">
        <f t="shared" si="8"/>
        <v>9.2858399999999702E-2</v>
      </c>
      <c r="H181" s="109">
        <f t="shared" si="7"/>
        <v>3.0289801704732149E-2</v>
      </c>
      <c r="I181" s="92">
        <f t="shared" si="6"/>
        <v>0.12314820170473186</v>
      </c>
      <c r="J181" s="25"/>
      <c r="K181" s="244"/>
    </row>
    <row r="182" spans="1:11" x14ac:dyDescent="0.25">
      <c r="A182" s="136">
        <v>166</v>
      </c>
      <c r="B182" s="58" t="s">
        <v>197</v>
      </c>
      <c r="C182" s="53">
        <v>109.5</v>
      </c>
      <c r="D182" s="68" t="s">
        <v>330</v>
      </c>
      <c r="E182" s="112">
        <v>39.488999999999997</v>
      </c>
      <c r="F182" s="112">
        <v>40.1</v>
      </c>
      <c r="G182" s="92">
        <f t="shared" si="8"/>
        <v>0.52533780000000363</v>
      </c>
      <c r="H182" s="109">
        <f t="shared" si="7"/>
        <v>5.0329791906952505E-2</v>
      </c>
      <c r="I182" s="92">
        <f t="shared" si="6"/>
        <v>0.57566759190695616</v>
      </c>
      <c r="J182" s="25"/>
      <c r="K182" s="244"/>
    </row>
    <row r="183" spans="1:11" x14ac:dyDescent="0.25">
      <c r="A183" s="136">
        <v>167</v>
      </c>
      <c r="B183" s="58" t="s">
        <v>198</v>
      </c>
      <c r="C183" s="53">
        <v>43.1</v>
      </c>
      <c r="D183" s="68" t="s">
        <v>330</v>
      </c>
      <c r="E183" s="112">
        <v>6.141</v>
      </c>
      <c r="F183" s="112">
        <v>6.141</v>
      </c>
      <c r="G183" s="92">
        <f t="shared" si="8"/>
        <v>0</v>
      </c>
      <c r="H183" s="109">
        <f t="shared" si="7"/>
        <v>1.9810173800818748E-2</v>
      </c>
      <c r="I183" s="92">
        <f t="shared" si="6"/>
        <v>1.9810173800818748E-2</v>
      </c>
      <c r="J183" s="25"/>
      <c r="K183" s="244"/>
    </row>
    <row r="184" spans="1:11" x14ac:dyDescent="0.25">
      <c r="A184" s="136">
        <v>168</v>
      </c>
      <c r="B184" s="58" t="s">
        <v>199</v>
      </c>
      <c r="C184" s="53">
        <v>66</v>
      </c>
      <c r="D184" s="68" t="s">
        <v>330</v>
      </c>
      <c r="E184" s="112">
        <v>17.962</v>
      </c>
      <c r="F184" s="112">
        <v>18.239999999999998</v>
      </c>
      <c r="G184" s="92">
        <f t="shared" si="8"/>
        <v>0.23902439999999889</v>
      </c>
      <c r="H184" s="109">
        <f t="shared" si="7"/>
        <v>3.0335764985012469E-2</v>
      </c>
      <c r="I184" s="92">
        <f>G184+H184</f>
        <v>0.26936016498501136</v>
      </c>
      <c r="J184" s="25"/>
      <c r="K184" s="244"/>
    </row>
    <row r="185" spans="1:11" x14ac:dyDescent="0.25">
      <c r="A185" s="136">
        <v>169</v>
      </c>
      <c r="B185" s="58" t="s">
        <v>200</v>
      </c>
      <c r="C185" s="53">
        <v>109.6</v>
      </c>
      <c r="D185" s="68" t="s">
        <v>330</v>
      </c>
      <c r="E185" s="112">
        <v>13.38</v>
      </c>
      <c r="F185" s="112">
        <v>13.38</v>
      </c>
      <c r="G185" s="92">
        <f t="shared" si="8"/>
        <v>0</v>
      </c>
      <c r="H185" s="109">
        <f t="shared" si="7"/>
        <v>5.0375755187232821E-2</v>
      </c>
      <c r="I185" s="92">
        <f>G185+H185</f>
        <v>5.0375755187232821E-2</v>
      </c>
      <c r="J185" s="25"/>
      <c r="K185" s="244"/>
    </row>
    <row r="186" spans="1:11" x14ac:dyDescent="0.25">
      <c r="A186" s="136">
        <v>170</v>
      </c>
      <c r="B186" s="58" t="s">
        <v>201</v>
      </c>
      <c r="C186" s="53">
        <v>43</v>
      </c>
      <c r="D186" s="68" t="s">
        <v>330</v>
      </c>
      <c r="E186" s="112">
        <v>16.8</v>
      </c>
      <c r="F186" s="112">
        <v>17.189</v>
      </c>
      <c r="G186" s="92">
        <f t="shared" si="8"/>
        <v>0.33446219999999943</v>
      </c>
      <c r="H186" s="109">
        <f t="shared" si="7"/>
        <v>1.9764210520538426E-2</v>
      </c>
      <c r="I186" s="92">
        <f t="shared" si="6"/>
        <v>0.35422641052053788</v>
      </c>
      <c r="J186" s="25"/>
      <c r="K186" s="244"/>
    </row>
    <row r="187" spans="1:11" x14ac:dyDescent="0.25">
      <c r="A187" s="136">
        <v>171</v>
      </c>
      <c r="B187" s="58" t="s">
        <v>202</v>
      </c>
      <c r="C187" s="53">
        <v>65.900000000000006</v>
      </c>
      <c r="D187" s="68" t="s">
        <v>330</v>
      </c>
      <c r="E187" s="112">
        <v>17.875</v>
      </c>
      <c r="F187" s="112">
        <v>18.573</v>
      </c>
      <c r="G187" s="92">
        <f t="shared" si="8"/>
        <v>0.60014040000000035</v>
      </c>
      <c r="H187" s="109">
        <f t="shared" si="7"/>
        <v>3.0289801704732149E-2</v>
      </c>
      <c r="I187" s="92">
        <f t="shared" si="6"/>
        <v>0.63043020170473252</v>
      </c>
      <c r="J187" s="25"/>
      <c r="K187" s="244"/>
    </row>
    <row r="188" spans="1:11" x14ac:dyDescent="0.25">
      <c r="A188" s="136">
        <v>172</v>
      </c>
      <c r="B188" s="58" t="s">
        <v>203</v>
      </c>
      <c r="C188" s="53">
        <v>110</v>
      </c>
      <c r="D188" s="68" t="s">
        <v>331</v>
      </c>
      <c r="E188" s="144">
        <v>18152</v>
      </c>
      <c r="F188" s="144">
        <v>18948</v>
      </c>
      <c r="G188" s="92">
        <f>(F188-E188)* 0.00086</f>
        <v>0.68455999999999995</v>
      </c>
      <c r="H188" s="109">
        <f t="shared" si="7"/>
        <v>5.0559608308354112E-2</v>
      </c>
      <c r="I188" s="92">
        <f>G188+H188</f>
        <v>0.7351196083083541</v>
      </c>
      <c r="J188" s="25"/>
      <c r="K188" s="244"/>
    </row>
    <row r="189" spans="1:11" x14ac:dyDescent="0.25">
      <c r="A189" s="136">
        <v>173</v>
      </c>
      <c r="B189" s="58" t="s">
        <v>204</v>
      </c>
      <c r="C189" s="53">
        <v>42.8</v>
      </c>
      <c r="D189" s="68" t="s">
        <v>331</v>
      </c>
      <c r="E189" s="144">
        <v>3709</v>
      </c>
      <c r="F189" s="144">
        <v>3709</v>
      </c>
      <c r="G189" s="92">
        <f>(F189-E189)* 0.00086</f>
        <v>0</v>
      </c>
      <c r="H189" s="109">
        <f t="shared" si="7"/>
        <v>1.967228395997778E-2</v>
      </c>
      <c r="I189" s="92">
        <f>G189+H189</f>
        <v>1.967228395997778E-2</v>
      </c>
      <c r="J189" s="25"/>
      <c r="K189" s="244"/>
    </row>
    <row r="190" spans="1:11" x14ac:dyDescent="0.25">
      <c r="A190" s="136">
        <v>174</v>
      </c>
      <c r="B190" s="58" t="s">
        <v>205</v>
      </c>
      <c r="C190" s="53">
        <v>66.099999999999994</v>
      </c>
      <c r="D190" s="68" t="s">
        <v>331</v>
      </c>
      <c r="E190" s="144">
        <v>7583</v>
      </c>
      <c r="F190" s="144">
        <v>7915</v>
      </c>
      <c r="G190" s="92">
        <f t="shared" ref="G190:G207" si="9">(F190-E190)* 0.00086</f>
        <v>0.28552</v>
      </c>
      <c r="H190" s="109">
        <f t="shared" si="7"/>
        <v>3.0381728265292788E-2</v>
      </c>
      <c r="I190" s="92">
        <f t="shared" si="6"/>
        <v>0.31590172826529278</v>
      </c>
      <c r="J190" s="25"/>
      <c r="K190" s="244"/>
    </row>
    <row r="191" spans="1:11" x14ac:dyDescent="0.25">
      <c r="A191" s="136">
        <v>175</v>
      </c>
      <c r="B191" s="58" t="s">
        <v>206</v>
      </c>
      <c r="C191" s="53">
        <v>109.9</v>
      </c>
      <c r="D191" s="68" t="s">
        <v>331</v>
      </c>
      <c r="E191" s="144">
        <v>29018</v>
      </c>
      <c r="F191" s="144">
        <v>29314</v>
      </c>
      <c r="G191" s="92">
        <f t="shared" si="9"/>
        <v>0.25456000000000001</v>
      </c>
      <c r="H191" s="109">
        <f t="shared" si="7"/>
        <v>5.0513645028073796E-2</v>
      </c>
      <c r="I191" s="92">
        <f t="shared" si="6"/>
        <v>0.30507364502807383</v>
      </c>
      <c r="J191" s="202"/>
      <c r="K191" s="203"/>
    </row>
    <row r="192" spans="1:11" x14ac:dyDescent="0.25">
      <c r="A192" s="136">
        <v>176</v>
      </c>
      <c r="B192" s="58" t="s">
        <v>207</v>
      </c>
      <c r="C192" s="53">
        <v>43.1</v>
      </c>
      <c r="D192" s="68" t="s">
        <v>331</v>
      </c>
      <c r="E192" s="144">
        <v>4780</v>
      </c>
      <c r="F192" s="144">
        <v>4780</v>
      </c>
      <c r="G192" s="92">
        <f t="shared" si="9"/>
        <v>0</v>
      </c>
      <c r="H192" s="109">
        <f t="shared" si="7"/>
        <v>1.9810173800818748E-2</v>
      </c>
      <c r="I192" s="92">
        <f t="shared" si="6"/>
        <v>1.9810173800818748E-2</v>
      </c>
      <c r="J192" s="202"/>
      <c r="K192" s="203"/>
    </row>
    <row r="193" spans="1:11" x14ac:dyDescent="0.25">
      <c r="A193" s="136">
        <v>177</v>
      </c>
      <c r="B193" s="58" t="s">
        <v>208</v>
      </c>
      <c r="C193" s="53">
        <v>65.8</v>
      </c>
      <c r="D193" s="68" t="s">
        <v>331</v>
      </c>
      <c r="E193" s="144">
        <v>5120</v>
      </c>
      <c r="F193" s="144">
        <v>5120</v>
      </c>
      <c r="G193" s="92">
        <f t="shared" si="9"/>
        <v>0</v>
      </c>
      <c r="H193" s="109">
        <f t="shared" si="7"/>
        <v>3.0243838424451823E-2</v>
      </c>
      <c r="I193" s="92">
        <f t="shared" si="6"/>
        <v>3.0243838424451823E-2</v>
      </c>
      <c r="J193" s="202"/>
      <c r="K193" s="203"/>
    </row>
    <row r="194" spans="1:11" x14ac:dyDescent="0.25">
      <c r="A194" s="136">
        <v>178</v>
      </c>
      <c r="B194" s="58" t="s">
        <v>209</v>
      </c>
      <c r="C194" s="53">
        <v>108</v>
      </c>
      <c r="D194" s="68" t="s">
        <v>331</v>
      </c>
      <c r="E194" s="144">
        <v>22500</v>
      </c>
      <c r="F194" s="144">
        <v>23273</v>
      </c>
      <c r="G194" s="92">
        <f t="shared" si="9"/>
        <v>0.66478000000000004</v>
      </c>
      <c r="H194" s="109">
        <f t="shared" si="7"/>
        <v>4.9640342702747677E-2</v>
      </c>
      <c r="I194" s="92">
        <f t="shared" si="6"/>
        <v>0.71442034270274768</v>
      </c>
      <c r="J194" s="202"/>
      <c r="K194" s="203"/>
    </row>
    <row r="195" spans="1:11" x14ac:dyDescent="0.25">
      <c r="A195" s="136">
        <v>179</v>
      </c>
      <c r="B195" s="58" t="s">
        <v>210</v>
      </c>
      <c r="C195" s="53">
        <v>43</v>
      </c>
      <c r="D195" s="68" t="s">
        <v>331</v>
      </c>
      <c r="E195" s="144">
        <v>4777</v>
      </c>
      <c r="F195" s="144">
        <v>4777</v>
      </c>
      <c r="G195" s="92">
        <f t="shared" si="9"/>
        <v>0</v>
      </c>
      <c r="H195" s="109">
        <f t="shared" si="7"/>
        <v>1.9764210520538426E-2</v>
      </c>
      <c r="I195" s="92">
        <f>G195+H195</f>
        <v>1.9764210520538426E-2</v>
      </c>
      <c r="J195" s="202"/>
      <c r="K195" s="203"/>
    </row>
    <row r="196" spans="1:11" x14ac:dyDescent="0.25">
      <c r="A196" s="136">
        <v>180</v>
      </c>
      <c r="B196" s="122" t="s">
        <v>211</v>
      </c>
      <c r="C196" s="53">
        <v>66.3</v>
      </c>
      <c r="D196" s="68" t="s">
        <v>331</v>
      </c>
      <c r="E196" s="144">
        <v>14560</v>
      </c>
      <c r="F196" s="144">
        <v>15300</v>
      </c>
      <c r="G196" s="92">
        <f t="shared" si="9"/>
        <v>0.63639999999999997</v>
      </c>
      <c r="H196" s="109">
        <f t="shared" si="7"/>
        <v>3.0473654825853434E-2</v>
      </c>
      <c r="I196" s="92">
        <f>G196+H196</f>
        <v>0.66687365482585337</v>
      </c>
      <c r="J196" s="202"/>
      <c r="K196" s="203"/>
    </row>
    <row r="197" spans="1:11" x14ac:dyDescent="0.25">
      <c r="A197" s="136">
        <v>181</v>
      </c>
      <c r="B197" s="58" t="s">
        <v>212</v>
      </c>
      <c r="C197" s="53">
        <v>110.9</v>
      </c>
      <c r="D197" s="68" t="s">
        <v>331</v>
      </c>
      <c r="E197" s="144">
        <v>10347</v>
      </c>
      <c r="F197" s="144">
        <v>10347</v>
      </c>
      <c r="G197" s="92">
        <f t="shared" si="9"/>
        <v>0</v>
      </c>
      <c r="H197" s="109">
        <f t="shared" si="7"/>
        <v>5.097327783087701E-2</v>
      </c>
      <c r="I197" s="92">
        <f t="shared" si="6"/>
        <v>5.097327783087701E-2</v>
      </c>
      <c r="J197" s="202"/>
      <c r="K197" s="203"/>
    </row>
    <row r="198" spans="1:11" x14ac:dyDescent="0.25">
      <c r="A198" s="136">
        <v>182</v>
      </c>
      <c r="B198" s="58" t="s">
        <v>213</v>
      </c>
      <c r="C198" s="53">
        <v>42.6</v>
      </c>
      <c r="D198" s="68" t="s">
        <v>331</v>
      </c>
      <c r="E198" s="144">
        <v>15397</v>
      </c>
      <c r="F198" s="144">
        <v>15708</v>
      </c>
      <c r="G198" s="92">
        <f t="shared" si="9"/>
        <v>0.26745999999999998</v>
      </c>
      <c r="H198" s="109">
        <f t="shared" si="7"/>
        <v>1.9580357399417138E-2</v>
      </c>
      <c r="I198" s="92">
        <f>G198+H198</f>
        <v>0.28704035739941713</v>
      </c>
      <c r="J198" s="202"/>
      <c r="K198" s="203"/>
    </row>
    <row r="199" spans="1:11" x14ac:dyDescent="0.25">
      <c r="A199" s="136">
        <v>183</v>
      </c>
      <c r="B199" s="58" t="s">
        <v>214</v>
      </c>
      <c r="C199" s="53">
        <v>65.3</v>
      </c>
      <c r="D199" s="68" t="s">
        <v>331</v>
      </c>
      <c r="E199" s="144">
        <v>17951</v>
      </c>
      <c r="F199" s="144">
        <v>17952</v>
      </c>
      <c r="G199" s="92">
        <f t="shared" si="9"/>
        <v>8.5999999999999998E-4</v>
      </c>
      <c r="H199" s="109">
        <f t="shared" si="7"/>
        <v>3.0014022023050212E-2</v>
      </c>
      <c r="I199" s="92">
        <f t="shared" si="6"/>
        <v>3.0874022023050212E-2</v>
      </c>
      <c r="J199" s="202"/>
      <c r="K199" s="203"/>
    </row>
    <row r="200" spans="1:11" x14ac:dyDescent="0.25">
      <c r="A200" s="136">
        <v>184</v>
      </c>
      <c r="B200" s="58" t="s">
        <v>215</v>
      </c>
      <c r="C200" s="53">
        <v>110</v>
      </c>
      <c r="D200" s="68" t="s">
        <v>331</v>
      </c>
      <c r="E200" s="144">
        <v>28149</v>
      </c>
      <c r="F200" s="144">
        <v>28980</v>
      </c>
      <c r="G200" s="92">
        <f t="shared" si="9"/>
        <v>0.71465999999999996</v>
      </c>
      <c r="H200" s="109">
        <f t="shared" si="7"/>
        <v>5.0559608308354112E-2</v>
      </c>
      <c r="I200" s="92">
        <f t="shared" si="6"/>
        <v>0.76521960830835412</v>
      </c>
      <c r="J200" s="25"/>
      <c r="K200" s="244"/>
    </row>
    <row r="201" spans="1:11" x14ac:dyDescent="0.25">
      <c r="A201" s="136">
        <v>185</v>
      </c>
      <c r="B201" s="58" t="s">
        <v>216</v>
      </c>
      <c r="C201" s="53">
        <v>42.6</v>
      </c>
      <c r="D201" s="68" t="s">
        <v>331</v>
      </c>
      <c r="E201" s="144">
        <v>10180</v>
      </c>
      <c r="F201" s="144">
        <v>10507</v>
      </c>
      <c r="G201" s="92">
        <f t="shared" si="9"/>
        <v>0.28121999999999997</v>
      </c>
      <c r="H201" s="109">
        <f t="shared" si="7"/>
        <v>1.9580357399417138E-2</v>
      </c>
      <c r="I201" s="92">
        <f>G201+H201</f>
        <v>0.30080035739941713</v>
      </c>
      <c r="J201" s="25"/>
      <c r="K201" s="244"/>
    </row>
    <row r="202" spans="1:11" x14ac:dyDescent="0.25">
      <c r="A202" s="136">
        <v>186</v>
      </c>
      <c r="B202" s="58" t="s">
        <v>217</v>
      </c>
      <c r="C202" s="53">
        <v>65.3</v>
      </c>
      <c r="D202" s="68" t="s">
        <v>331</v>
      </c>
      <c r="E202" s="144">
        <v>23606</v>
      </c>
      <c r="F202" s="144">
        <v>24400</v>
      </c>
      <c r="G202" s="92">
        <f t="shared" si="9"/>
        <v>0.68284</v>
      </c>
      <c r="H202" s="109">
        <f t="shared" si="7"/>
        <v>3.0014022023050212E-2</v>
      </c>
      <c r="I202" s="92">
        <f>G202+H202</f>
        <v>0.71285402202305026</v>
      </c>
      <c r="J202" s="25"/>
      <c r="K202" s="244"/>
    </row>
    <row r="203" spans="1:11" x14ac:dyDescent="0.25">
      <c r="A203" s="136">
        <v>187</v>
      </c>
      <c r="B203" s="58" t="s">
        <v>218</v>
      </c>
      <c r="C203" s="53">
        <v>109.9</v>
      </c>
      <c r="D203" s="68" t="s">
        <v>331</v>
      </c>
      <c r="E203" s="144">
        <v>30948</v>
      </c>
      <c r="F203" s="144">
        <v>31232</v>
      </c>
      <c r="G203" s="92">
        <f t="shared" si="9"/>
        <v>0.24423999999999998</v>
      </c>
      <c r="H203" s="109">
        <f t="shared" si="7"/>
        <v>5.0513645028073796E-2</v>
      </c>
      <c r="I203" s="92">
        <f>G203+H203</f>
        <v>0.29475364502807377</v>
      </c>
      <c r="J203" s="25"/>
      <c r="K203" s="244"/>
    </row>
    <row r="204" spans="1:11" x14ac:dyDescent="0.25">
      <c r="A204" s="136">
        <v>188</v>
      </c>
      <c r="B204" s="58" t="s">
        <v>219</v>
      </c>
      <c r="C204" s="53">
        <v>42.8</v>
      </c>
      <c r="D204" s="68" t="s">
        <v>331</v>
      </c>
      <c r="E204" s="144">
        <v>11859</v>
      </c>
      <c r="F204" s="144">
        <v>12135</v>
      </c>
      <c r="G204" s="92">
        <f t="shared" si="9"/>
        <v>0.23735999999999999</v>
      </c>
      <c r="H204" s="109">
        <f t="shared" si="7"/>
        <v>1.967228395997778E-2</v>
      </c>
      <c r="I204" s="92">
        <f>G204+H204</f>
        <v>0.25703228395997779</v>
      </c>
      <c r="J204" s="25"/>
      <c r="K204" s="244"/>
    </row>
    <row r="205" spans="1:11" x14ac:dyDescent="0.25">
      <c r="A205" s="136">
        <v>189</v>
      </c>
      <c r="B205" s="58" t="s">
        <v>220</v>
      </c>
      <c r="C205" s="53">
        <v>65.5</v>
      </c>
      <c r="D205" s="68" t="s">
        <v>331</v>
      </c>
      <c r="E205" s="144">
        <v>4510</v>
      </c>
      <c r="F205" s="144">
        <v>4510</v>
      </c>
      <c r="G205" s="92">
        <f t="shared" si="9"/>
        <v>0</v>
      </c>
      <c r="H205" s="109">
        <f t="shared" si="7"/>
        <v>3.0105948583610858E-2</v>
      </c>
      <c r="I205" s="92">
        <f t="shared" si="6"/>
        <v>3.0105948583610858E-2</v>
      </c>
      <c r="J205" s="202"/>
      <c r="K205" s="244"/>
    </row>
    <row r="206" spans="1:11" x14ac:dyDescent="0.25">
      <c r="A206" s="136">
        <v>190</v>
      </c>
      <c r="B206" s="60" t="s">
        <v>221</v>
      </c>
      <c r="C206" s="53">
        <v>109.5</v>
      </c>
      <c r="D206" s="68" t="s">
        <v>331</v>
      </c>
      <c r="E206" s="144">
        <v>22504</v>
      </c>
      <c r="F206" s="144">
        <v>22962</v>
      </c>
      <c r="G206" s="92">
        <f t="shared" si="9"/>
        <v>0.39388000000000001</v>
      </c>
      <c r="H206" s="109">
        <f t="shared" si="7"/>
        <v>5.0329791906952505E-2</v>
      </c>
      <c r="I206" s="92">
        <f t="shared" si="6"/>
        <v>0.44420979190695253</v>
      </c>
      <c r="J206" s="202"/>
      <c r="K206" s="244"/>
    </row>
    <row r="207" spans="1:11" x14ac:dyDescent="0.25">
      <c r="A207" s="136">
        <v>191</v>
      </c>
      <c r="B207" s="58" t="s">
        <v>222</v>
      </c>
      <c r="C207" s="53">
        <v>43</v>
      </c>
      <c r="D207" s="68" t="s">
        <v>331</v>
      </c>
      <c r="E207" s="144">
        <v>12661</v>
      </c>
      <c r="F207" s="144">
        <v>13180</v>
      </c>
      <c r="G207" s="92">
        <f t="shared" si="9"/>
        <v>0.44634000000000001</v>
      </c>
      <c r="H207" s="109">
        <f t="shared" si="7"/>
        <v>1.9764210520538426E-2</v>
      </c>
      <c r="I207" s="92">
        <f t="shared" si="6"/>
        <v>0.46610421052053846</v>
      </c>
      <c r="J207" s="202"/>
      <c r="K207" s="244"/>
    </row>
    <row r="208" spans="1:11" x14ac:dyDescent="0.25">
      <c r="A208" s="136">
        <v>192</v>
      </c>
      <c r="B208" s="58" t="s">
        <v>223</v>
      </c>
      <c r="C208" s="53">
        <v>65.3</v>
      </c>
      <c r="D208" s="68" t="s">
        <v>331</v>
      </c>
      <c r="E208" s="144">
        <v>19946</v>
      </c>
      <c r="F208" s="144">
        <v>20732</v>
      </c>
      <c r="G208" s="92">
        <f>(F208-E208)* 0.00086</f>
        <v>0.67596000000000001</v>
      </c>
      <c r="H208" s="109">
        <f t="shared" si="7"/>
        <v>3.0014022023050212E-2</v>
      </c>
      <c r="I208" s="92">
        <f t="shared" si="6"/>
        <v>0.70597402202305026</v>
      </c>
      <c r="J208" s="202"/>
      <c r="K208" s="244"/>
    </row>
    <row r="209" spans="1:11" x14ac:dyDescent="0.25">
      <c r="A209" s="136">
        <v>196</v>
      </c>
      <c r="B209" s="58" t="s">
        <v>224</v>
      </c>
      <c r="C209" s="53">
        <v>52.8</v>
      </c>
      <c r="D209" s="68" t="s">
        <v>330</v>
      </c>
      <c r="E209" s="112">
        <v>10.997999999999999</v>
      </c>
      <c r="F209" s="112">
        <v>11.236000000000001</v>
      </c>
      <c r="G209" s="92">
        <f>(F209-E209)*0.8598</f>
        <v>0.20463240000000113</v>
      </c>
      <c r="H209" s="109">
        <f t="shared" si="7"/>
        <v>2.4268611988009971E-2</v>
      </c>
      <c r="I209" s="92">
        <f t="shared" ref="I209:I272" si="10">G209+H209</f>
        <v>0.2289010119880111</v>
      </c>
      <c r="J209" s="202"/>
      <c r="K209" s="244"/>
    </row>
    <row r="210" spans="1:11" x14ac:dyDescent="0.25">
      <c r="A210" s="136">
        <v>197</v>
      </c>
      <c r="B210" s="58" t="s">
        <v>225</v>
      </c>
      <c r="C210" s="53">
        <v>51.2</v>
      </c>
      <c r="D210" s="68" t="s">
        <v>330</v>
      </c>
      <c r="E210" s="112">
        <v>16.574999999999999</v>
      </c>
      <c r="F210" s="112">
        <v>17.167999999999999</v>
      </c>
      <c r="G210" s="92">
        <f t="shared" ref="G210:G273" si="11">(F210-E210)*0.8598</f>
        <v>0.50986140000000002</v>
      </c>
      <c r="H210" s="109">
        <f t="shared" ref="H210:H273" si="12">$G$11/$C$303*C210</f>
        <v>2.3533199503524824E-2</v>
      </c>
      <c r="I210" s="92">
        <f t="shared" si="10"/>
        <v>0.53339459950352486</v>
      </c>
      <c r="J210" s="25"/>
      <c r="K210" s="244"/>
    </row>
    <row r="211" spans="1:11" x14ac:dyDescent="0.25">
      <c r="A211" s="136">
        <v>198</v>
      </c>
      <c r="B211" s="58" t="s">
        <v>226</v>
      </c>
      <c r="C211" s="53">
        <v>113.6</v>
      </c>
      <c r="D211" s="68" t="s">
        <v>330</v>
      </c>
      <c r="E211" s="112">
        <v>50.531999999999996</v>
      </c>
      <c r="F211" s="112">
        <v>52.037999999999997</v>
      </c>
      <c r="G211" s="92">
        <f t="shared" si="11"/>
        <v>1.2948588000000003</v>
      </c>
      <c r="H211" s="109">
        <f t="shared" si="12"/>
        <v>5.2214286398445699E-2</v>
      </c>
      <c r="I211" s="92">
        <f t="shared" si="10"/>
        <v>1.3470730863984459</v>
      </c>
      <c r="J211" s="25"/>
      <c r="K211" s="244"/>
    </row>
    <row r="212" spans="1:11" x14ac:dyDescent="0.25">
      <c r="A212" s="136">
        <v>199</v>
      </c>
      <c r="B212" s="58" t="s">
        <v>227</v>
      </c>
      <c r="C212" s="53">
        <v>106.7</v>
      </c>
      <c r="D212" s="68" t="s">
        <v>330</v>
      </c>
      <c r="E212" s="112">
        <v>29.459</v>
      </c>
      <c r="F212" s="112">
        <v>30.277000000000001</v>
      </c>
      <c r="G212" s="92">
        <f t="shared" si="11"/>
        <v>0.70331640000000117</v>
      </c>
      <c r="H212" s="109">
        <f t="shared" si="12"/>
        <v>4.9042820059103494E-2</v>
      </c>
      <c r="I212" s="92">
        <f t="shared" si="10"/>
        <v>0.75235922005910472</v>
      </c>
      <c r="J212" s="25"/>
      <c r="K212" s="244"/>
    </row>
    <row r="213" spans="1:11" x14ac:dyDescent="0.25">
      <c r="A213" s="136">
        <v>200</v>
      </c>
      <c r="B213" s="58" t="s">
        <v>228</v>
      </c>
      <c r="C213" s="53">
        <v>92.7</v>
      </c>
      <c r="D213" s="68" t="s">
        <v>330</v>
      </c>
      <c r="E213" s="112">
        <v>10.589</v>
      </c>
      <c r="F213" s="112">
        <v>10.667</v>
      </c>
      <c r="G213" s="92">
        <f t="shared" si="11"/>
        <v>6.7064399999999483E-2</v>
      </c>
      <c r="H213" s="109">
        <f t="shared" si="12"/>
        <v>4.2607960819858424E-2</v>
      </c>
      <c r="I213" s="92">
        <f t="shared" si="10"/>
        <v>0.1096723608198579</v>
      </c>
      <c r="J213" s="25"/>
      <c r="K213" s="244"/>
    </row>
    <row r="214" spans="1:11" x14ac:dyDescent="0.25">
      <c r="A214" s="136">
        <v>201</v>
      </c>
      <c r="B214" s="58" t="s">
        <v>229</v>
      </c>
      <c r="C214" s="53">
        <v>81.8</v>
      </c>
      <c r="D214" s="68" t="s">
        <v>330</v>
      </c>
      <c r="E214" s="112">
        <v>26.913</v>
      </c>
      <c r="F214" s="112">
        <v>27.491</v>
      </c>
      <c r="G214" s="92">
        <f t="shared" si="11"/>
        <v>0.49696439999999947</v>
      </c>
      <c r="H214" s="109">
        <f t="shared" si="12"/>
        <v>3.7597963269303328E-2</v>
      </c>
      <c r="I214" s="92">
        <f t="shared" si="10"/>
        <v>0.53456236326930284</v>
      </c>
      <c r="J214" s="25"/>
      <c r="K214" s="244"/>
    </row>
    <row r="215" spans="1:11" x14ac:dyDescent="0.25">
      <c r="A215" s="136">
        <v>202</v>
      </c>
      <c r="B215" s="58" t="s">
        <v>230</v>
      </c>
      <c r="C215" s="53">
        <v>52.3</v>
      </c>
      <c r="D215" s="68" t="s">
        <v>330</v>
      </c>
      <c r="E215" s="112">
        <v>7.1369999999999996</v>
      </c>
      <c r="F215" s="112">
        <v>7.3390000000000004</v>
      </c>
      <c r="G215" s="92">
        <f t="shared" si="11"/>
        <v>0.17367960000000074</v>
      </c>
      <c r="H215" s="109">
        <f t="shared" si="12"/>
        <v>2.4038795586608364E-2</v>
      </c>
      <c r="I215" s="92">
        <f t="shared" si="10"/>
        <v>0.19771839558660911</v>
      </c>
      <c r="J215" s="25"/>
      <c r="K215" s="244"/>
    </row>
    <row r="216" spans="1:11" x14ac:dyDescent="0.25">
      <c r="A216" s="136">
        <v>203</v>
      </c>
      <c r="B216" s="58" t="s">
        <v>231</v>
      </c>
      <c r="C216" s="53">
        <v>51.3</v>
      </c>
      <c r="D216" s="68" t="s">
        <v>330</v>
      </c>
      <c r="E216" s="112">
        <v>13.678000000000001</v>
      </c>
      <c r="F216" s="112">
        <v>14.192</v>
      </c>
      <c r="G216" s="92">
        <f t="shared" si="11"/>
        <v>0.44193719999999942</v>
      </c>
      <c r="H216" s="109">
        <f t="shared" si="12"/>
        <v>2.3579162783805143E-2</v>
      </c>
      <c r="I216" s="92">
        <f t="shared" si="10"/>
        <v>0.46551636278380454</v>
      </c>
      <c r="J216" s="25"/>
      <c r="K216" s="244"/>
    </row>
    <row r="217" spans="1:11" x14ac:dyDescent="0.25">
      <c r="A217" s="136">
        <v>204</v>
      </c>
      <c r="B217" s="58" t="s">
        <v>232</v>
      </c>
      <c r="C217" s="53">
        <v>113.7</v>
      </c>
      <c r="D217" s="68" t="s">
        <v>330</v>
      </c>
      <c r="E217" s="112">
        <v>52.988999999999997</v>
      </c>
      <c r="F217" s="112">
        <v>54.353999999999999</v>
      </c>
      <c r="G217" s="92">
        <f t="shared" si="11"/>
        <v>1.1736270000000018</v>
      </c>
      <c r="H217" s="109">
        <f t="shared" si="12"/>
        <v>5.2260249678726028E-2</v>
      </c>
      <c r="I217" s="92">
        <f t="shared" si="10"/>
        <v>1.2258872496787279</v>
      </c>
      <c r="J217" s="25"/>
      <c r="K217" s="244"/>
    </row>
    <row r="218" spans="1:11" x14ac:dyDescent="0.25">
      <c r="A218" s="136">
        <v>205</v>
      </c>
      <c r="B218" s="58" t="s">
        <v>233</v>
      </c>
      <c r="C218" s="53">
        <v>107</v>
      </c>
      <c r="D218" s="68" t="s">
        <v>330</v>
      </c>
      <c r="E218" s="112">
        <v>20.446999999999999</v>
      </c>
      <c r="F218" s="112">
        <v>20.707000000000001</v>
      </c>
      <c r="G218" s="92">
        <f t="shared" si="11"/>
        <v>0.22354800000000136</v>
      </c>
      <c r="H218" s="109">
        <f t="shared" si="12"/>
        <v>4.9180709899944455E-2</v>
      </c>
      <c r="I218" s="92">
        <f t="shared" si="10"/>
        <v>0.2727287098999458</v>
      </c>
      <c r="J218" s="25"/>
      <c r="K218" s="244"/>
    </row>
    <row r="219" spans="1:11" x14ac:dyDescent="0.25">
      <c r="A219" s="136">
        <v>206</v>
      </c>
      <c r="B219" s="58" t="s">
        <v>234</v>
      </c>
      <c r="C219" s="53">
        <v>92.7</v>
      </c>
      <c r="D219" s="68" t="s">
        <v>330</v>
      </c>
      <c r="E219" s="112">
        <v>23.006</v>
      </c>
      <c r="F219" s="112">
        <v>23.46</v>
      </c>
      <c r="G219" s="92">
        <f t="shared" si="11"/>
        <v>0.39034920000000056</v>
      </c>
      <c r="H219" s="109">
        <f t="shared" si="12"/>
        <v>4.2607960819858424E-2</v>
      </c>
      <c r="I219" s="92">
        <f t="shared" si="10"/>
        <v>0.43295716081985897</v>
      </c>
      <c r="J219" s="25"/>
      <c r="K219" s="244"/>
    </row>
    <row r="220" spans="1:11" x14ac:dyDescent="0.25">
      <c r="A220" s="136">
        <v>207</v>
      </c>
      <c r="B220" s="58" t="s">
        <v>235</v>
      </c>
      <c r="C220" s="53">
        <v>81</v>
      </c>
      <c r="D220" s="68" t="s">
        <v>330</v>
      </c>
      <c r="E220" s="112">
        <v>23.474</v>
      </c>
      <c r="F220" s="112">
        <v>24.013000000000002</v>
      </c>
      <c r="G220" s="92">
        <f t="shared" si="11"/>
        <v>0.46343220000000129</v>
      </c>
      <c r="H220" s="109">
        <f t="shared" si="12"/>
        <v>3.7230257027060759E-2</v>
      </c>
      <c r="I220" s="92">
        <f t="shared" si="10"/>
        <v>0.50066245702706202</v>
      </c>
      <c r="J220" s="25"/>
      <c r="K220" s="244"/>
    </row>
    <row r="221" spans="1:11" x14ac:dyDescent="0.25">
      <c r="A221" s="136">
        <v>208</v>
      </c>
      <c r="B221" s="58" t="s">
        <v>236</v>
      </c>
      <c r="C221" s="53">
        <v>53.2</v>
      </c>
      <c r="D221" s="68" t="s">
        <v>330</v>
      </c>
      <c r="E221" s="112">
        <v>9.9339999999999993</v>
      </c>
      <c r="F221" s="112">
        <v>9.9429999999999996</v>
      </c>
      <c r="G221" s="92">
        <f t="shared" si="11"/>
        <v>7.7382000000002929E-3</v>
      </c>
      <c r="H221" s="109">
        <f t="shared" si="12"/>
        <v>2.4452465109131263E-2</v>
      </c>
      <c r="I221" s="92">
        <f t="shared" si="10"/>
        <v>3.2190665109131558E-2</v>
      </c>
      <c r="J221" s="25"/>
      <c r="K221" s="244"/>
    </row>
    <row r="222" spans="1:11" x14ac:dyDescent="0.25">
      <c r="A222" s="136">
        <v>209</v>
      </c>
      <c r="B222" s="58" t="s">
        <v>237</v>
      </c>
      <c r="C222" s="53">
        <v>51.1</v>
      </c>
      <c r="D222" s="68" t="s">
        <v>330</v>
      </c>
      <c r="E222" s="112">
        <v>23.88</v>
      </c>
      <c r="F222" s="112">
        <v>24.640999999999998</v>
      </c>
      <c r="G222" s="92">
        <f t="shared" si="11"/>
        <v>0.65430779999999933</v>
      </c>
      <c r="H222" s="109">
        <f t="shared" si="12"/>
        <v>2.3487236223244501E-2</v>
      </c>
      <c r="I222" s="92">
        <f t="shared" si="10"/>
        <v>0.67779503622324389</v>
      </c>
      <c r="J222" s="25"/>
      <c r="K222" s="244"/>
    </row>
    <row r="223" spans="1:11" x14ac:dyDescent="0.25">
      <c r="A223" s="136">
        <v>210</v>
      </c>
      <c r="B223" s="58" t="s">
        <v>238</v>
      </c>
      <c r="C223" s="53">
        <v>113.8</v>
      </c>
      <c r="D223" s="68" t="s">
        <v>330</v>
      </c>
      <c r="E223" s="112">
        <v>36.023000000000003</v>
      </c>
      <c r="F223" s="112">
        <v>36.411000000000001</v>
      </c>
      <c r="G223" s="92">
        <f t="shared" si="11"/>
        <v>0.33360239999999841</v>
      </c>
      <c r="H223" s="109">
        <f t="shared" si="12"/>
        <v>5.2306212959006344E-2</v>
      </c>
      <c r="I223" s="92">
        <f t="shared" si="10"/>
        <v>0.38590861295900475</v>
      </c>
      <c r="J223" s="25"/>
      <c r="K223" s="244"/>
    </row>
    <row r="224" spans="1:11" x14ac:dyDescent="0.25">
      <c r="A224" s="136">
        <v>211</v>
      </c>
      <c r="B224" s="58" t="s">
        <v>239</v>
      </c>
      <c r="C224" s="53">
        <v>106.9</v>
      </c>
      <c r="D224" s="68" t="s">
        <v>330</v>
      </c>
      <c r="E224" s="112">
        <v>5.16</v>
      </c>
      <c r="F224" s="112">
        <v>5.16</v>
      </c>
      <c r="G224" s="92">
        <v>0</v>
      </c>
      <c r="H224" s="109">
        <f t="shared" si="12"/>
        <v>4.9134746619664139E-2</v>
      </c>
      <c r="I224" s="92">
        <f t="shared" si="10"/>
        <v>4.9134746619664139E-2</v>
      </c>
      <c r="J224" s="25"/>
      <c r="K224" s="244"/>
    </row>
    <row r="225" spans="1:11" x14ac:dyDescent="0.25">
      <c r="A225" s="136">
        <v>212</v>
      </c>
      <c r="B225" s="58" t="s">
        <v>240</v>
      </c>
      <c r="C225" s="53">
        <v>93.2</v>
      </c>
      <c r="D225" s="68" t="s">
        <v>330</v>
      </c>
      <c r="E225" s="112">
        <v>22.28</v>
      </c>
      <c r="F225" s="112">
        <v>22.806999999999999</v>
      </c>
      <c r="G225" s="92">
        <f t="shared" si="11"/>
        <v>0.45311459999999781</v>
      </c>
      <c r="H225" s="109">
        <f t="shared" si="12"/>
        <v>4.2837777221260032E-2</v>
      </c>
      <c r="I225" s="92">
        <f t="shared" si="10"/>
        <v>0.49595237722125785</v>
      </c>
      <c r="J225" s="25"/>
      <c r="K225" s="244"/>
    </row>
    <row r="226" spans="1:11" x14ac:dyDescent="0.25">
      <c r="A226" s="136">
        <v>213</v>
      </c>
      <c r="B226" s="58" t="s">
        <v>241</v>
      </c>
      <c r="C226" s="53">
        <v>80.7</v>
      </c>
      <c r="D226" s="68" t="s">
        <v>330</v>
      </c>
      <c r="E226" s="112">
        <v>7.2720000000000002</v>
      </c>
      <c r="F226" s="112">
        <v>7.2720000000000002</v>
      </c>
      <c r="G226" s="92">
        <f t="shared" si="11"/>
        <v>0</v>
      </c>
      <c r="H226" s="109">
        <f t="shared" si="12"/>
        <v>3.7092367186219791E-2</v>
      </c>
      <c r="I226" s="92">
        <f t="shared" si="10"/>
        <v>3.7092367186219791E-2</v>
      </c>
      <c r="J226" s="25"/>
      <c r="K226" s="244"/>
    </row>
    <row r="227" spans="1:11" x14ac:dyDescent="0.25">
      <c r="A227" s="136">
        <v>214</v>
      </c>
      <c r="B227" s="58" t="s">
        <v>242</v>
      </c>
      <c r="C227" s="53">
        <v>52.5</v>
      </c>
      <c r="D227" s="68" t="s">
        <v>330</v>
      </c>
      <c r="E227" s="112">
        <v>13.256</v>
      </c>
      <c r="F227" s="112">
        <v>13.492000000000001</v>
      </c>
      <c r="G227" s="92">
        <f t="shared" si="11"/>
        <v>0.20291280000000056</v>
      </c>
      <c r="H227" s="109">
        <f t="shared" si="12"/>
        <v>2.413072214716901E-2</v>
      </c>
      <c r="I227" s="92">
        <f t="shared" si="10"/>
        <v>0.22704352214716958</v>
      </c>
      <c r="J227" s="25"/>
      <c r="K227" s="244"/>
    </row>
    <row r="228" spans="1:11" x14ac:dyDescent="0.25">
      <c r="A228" s="136">
        <v>215</v>
      </c>
      <c r="B228" s="58" t="s">
        <v>243</v>
      </c>
      <c r="C228" s="53">
        <v>51</v>
      </c>
      <c r="D228" s="68" t="s">
        <v>330</v>
      </c>
      <c r="E228" s="112">
        <v>0.57099999999999995</v>
      </c>
      <c r="F228" s="112">
        <v>0.57099999999999995</v>
      </c>
      <c r="G228" s="92">
        <f t="shared" si="11"/>
        <v>0</v>
      </c>
      <c r="H228" s="109">
        <f t="shared" si="12"/>
        <v>2.3441272942964182E-2</v>
      </c>
      <c r="I228" s="92">
        <f t="shared" si="10"/>
        <v>2.3441272942964182E-2</v>
      </c>
      <c r="J228" s="244"/>
      <c r="K228" s="244"/>
    </row>
    <row r="229" spans="1:11" x14ac:dyDescent="0.25">
      <c r="A229" s="136">
        <v>216</v>
      </c>
      <c r="B229" s="58" t="s">
        <v>244</v>
      </c>
      <c r="C229" s="53">
        <v>113.9</v>
      </c>
      <c r="D229" s="68" t="s">
        <v>330</v>
      </c>
      <c r="E229" s="112">
        <v>56.726999999999997</v>
      </c>
      <c r="F229" s="112">
        <v>58.670999999999999</v>
      </c>
      <c r="G229" s="92">
        <f t="shared" si="11"/>
        <v>1.6714512000000024</v>
      </c>
      <c r="H229" s="109">
        <f t="shared" si="12"/>
        <v>5.2352176239286674E-2</v>
      </c>
      <c r="I229" s="92">
        <f t="shared" si="10"/>
        <v>1.723803376239289</v>
      </c>
      <c r="J229" s="25"/>
      <c r="K229" s="244"/>
    </row>
    <row r="230" spans="1:11" x14ac:dyDescent="0.25">
      <c r="A230" s="136">
        <v>217</v>
      </c>
      <c r="B230" s="58" t="s">
        <v>245</v>
      </c>
      <c r="C230" s="53">
        <v>106.5</v>
      </c>
      <c r="D230" s="68" t="s">
        <v>330</v>
      </c>
      <c r="E230" s="112">
        <v>15.558</v>
      </c>
      <c r="F230" s="112">
        <v>15.802</v>
      </c>
      <c r="G230" s="92">
        <f t="shared" si="11"/>
        <v>0.20979119999999982</v>
      </c>
      <c r="H230" s="109">
        <f t="shared" si="12"/>
        <v>4.8950893498542848E-2</v>
      </c>
      <c r="I230" s="92">
        <f t="shared" si="10"/>
        <v>0.25874209349854266</v>
      </c>
      <c r="J230" s="25"/>
      <c r="K230" s="244"/>
    </row>
    <row r="231" spans="1:11" x14ac:dyDescent="0.25">
      <c r="A231" s="136">
        <v>218</v>
      </c>
      <c r="B231" s="58" t="s">
        <v>246</v>
      </c>
      <c r="C231" s="53">
        <v>92.6</v>
      </c>
      <c r="D231" s="68" t="s">
        <v>330</v>
      </c>
      <c r="E231" s="112">
        <v>20.535</v>
      </c>
      <c r="F231" s="112">
        <v>20.850999999999999</v>
      </c>
      <c r="G231" s="92">
        <f t="shared" si="11"/>
        <v>0.27169679999999907</v>
      </c>
      <c r="H231" s="109">
        <f t="shared" si="12"/>
        <v>4.2561997539578095E-2</v>
      </c>
      <c r="I231" s="92">
        <f t="shared" si="10"/>
        <v>0.31425879753957719</v>
      </c>
      <c r="J231" s="25"/>
      <c r="K231" s="244"/>
    </row>
    <row r="232" spans="1:11" x14ac:dyDescent="0.25">
      <c r="A232" s="136">
        <v>219</v>
      </c>
      <c r="B232" s="58" t="s">
        <v>247</v>
      </c>
      <c r="C232" s="53">
        <v>81.400000000000006</v>
      </c>
      <c r="D232" s="68" t="s">
        <v>330</v>
      </c>
      <c r="E232" s="112">
        <v>18.888000000000002</v>
      </c>
      <c r="F232" s="112">
        <v>19.338000000000001</v>
      </c>
      <c r="G232" s="92">
        <f t="shared" si="11"/>
        <v>0.38690999999999937</v>
      </c>
      <c r="H232" s="109">
        <f t="shared" si="12"/>
        <v>3.7414110148182043E-2</v>
      </c>
      <c r="I232" s="92">
        <f t="shared" si="10"/>
        <v>0.42432411014818139</v>
      </c>
      <c r="J232" s="25"/>
      <c r="K232" s="244"/>
    </row>
    <row r="233" spans="1:11" x14ac:dyDescent="0.25">
      <c r="A233" s="136">
        <v>220</v>
      </c>
      <c r="B233" s="58" t="s">
        <v>248</v>
      </c>
      <c r="C233" s="53">
        <v>52.9</v>
      </c>
      <c r="D233" s="68" t="s">
        <v>330</v>
      </c>
      <c r="E233" s="112">
        <v>11.471</v>
      </c>
      <c r="F233" s="112">
        <v>11.5</v>
      </c>
      <c r="G233" s="92">
        <f t="shared" si="11"/>
        <v>2.4934199999999927E-2</v>
      </c>
      <c r="H233" s="109">
        <f t="shared" si="12"/>
        <v>2.4314575268290294E-2</v>
      </c>
      <c r="I233" s="92">
        <f t="shared" si="10"/>
        <v>4.9248775268290218E-2</v>
      </c>
      <c r="J233" s="25"/>
      <c r="K233" s="244"/>
    </row>
    <row r="234" spans="1:11" x14ac:dyDescent="0.25">
      <c r="A234" s="136">
        <v>221</v>
      </c>
      <c r="B234" s="58" t="s">
        <v>249</v>
      </c>
      <c r="C234" s="53">
        <v>51.4</v>
      </c>
      <c r="D234" s="68" t="s">
        <v>330</v>
      </c>
      <c r="E234" s="112">
        <v>18.591000000000001</v>
      </c>
      <c r="F234" s="112">
        <v>18.853999999999999</v>
      </c>
      <c r="G234" s="92">
        <f t="shared" si="11"/>
        <v>0.2261273999999984</v>
      </c>
      <c r="H234" s="109">
        <f t="shared" si="12"/>
        <v>2.3625126064085466E-2</v>
      </c>
      <c r="I234" s="92">
        <f t="shared" si="10"/>
        <v>0.24975252606408385</v>
      </c>
      <c r="J234" s="25"/>
      <c r="K234" s="244"/>
    </row>
    <row r="235" spans="1:11" x14ac:dyDescent="0.25">
      <c r="A235" s="136">
        <v>222</v>
      </c>
      <c r="B235" s="58" t="s">
        <v>250</v>
      </c>
      <c r="C235" s="53">
        <v>115</v>
      </c>
      <c r="D235" s="68" t="s">
        <v>330</v>
      </c>
      <c r="E235" s="112">
        <v>8.0410000000000004</v>
      </c>
      <c r="F235" s="112">
        <v>8.0410000000000004</v>
      </c>
      <c r="G235" s="92">
        <f t="shared" si="11"/>
        <v>0</v>
      </c>
      <c r="H235" s="109">
        <f t="shared" si="12"/>
        <v>5.2857772322370211E-2</v>
      </c>
      <c r="I235" s="92">
        <f t="shared" si="10"/>
        <v>5.2857772322370211E-2</v>
      </c>
      <c r="J235" s="202"/>
      <c r="K235" s="244"/>
    </row>
    <row r="236" spans="1:11" x14ac:dyDescent="0.25">
      <c r="A236" s="136">
        <v>223</v>
      </c>
      <c r="B236" s="58" t="s">
        <v>251</v>
      </c>
      <c r="C236" s="53">
        <v>106.7</v>
      </c>
      <c r="D236" s="68" t="s">
        <v>330</v>
      </c>
      <c r="E236" s="112">
        <v>20.468</v>
      </c>
      <c r="F236" s="112">
        <v>20.544</v>
      </c>
      <c r="G236" s="92">
        <f t="shared" si="11"/>
        <v>6.5344800000000439E-2</v>
      </c>
      <c r="H236" s="109">
        <f t="shared" si="12"/>
        <v>4.9042820059103494E-2</v>
      </c>
      <c r="I236" s="92">
        <f t="shared" si="10"/>
        <v>0.11438762005910394</v>
      </c>
      <c r="J236" s="202"/>
      <c r="K236" s="203"/>
    </row>
    <row r="237" spans="1:11" x14ac:dyDescent="0.25">
      <c r="A237" s="136">
        <v>224</v>
      </c>
      <c r="B237" s="58" t="s">
        <v>252</v>
      </c>
      <c r="C237" s="53">
        <v>92.4</v>
      </c>
      <c r="D237" s="68" t="s">
        <v>330</v>
      </c>
      <c r="E237" s="112">
        <v>14.836</v>
      </c>
      <c r="F237" s="112">
        <v>14.836</v>
      </c>
      <c r="G237" s="92">
        <f t="shared" si="11"/>
        <v>0</v>
      </c>
      <c r="H237" s="109">
        <f t="shared" si="12"/>
        <v>4.2470070979017456E-2</v>
      </c>
      <c r="I237" s="92">
        <f t="shared" si="10"/>
        <v>4.2470070979017456E-2</v>
      </c>
      <c r="J237" s="202"/>
      <c r="K237" s="203"/>
    </row>
    <row r="238" spans="1:11" x14ac:dyDescent="0.25">
      <c r="A238" s="136">
        <v>225</v>
      </c>
      <c r="B238" s="58" t="s">
        <v>253</v>
      </c>
      <c r="C238" s="53">
        <v>81.2</v>
      </c>
      <c r="D238" s="68" t="s">
        <v>330</v>
      </c>
      <c r="E238" s="112">
        <v>17.422000000000001</v>
      </c>
      <c r="F238" s="112">
        <v>17.579000000000001</v>
      </c>
      <c r="G238" s="92">
        <f t="shared" si="11"/>
        <v>0.13498860000000001</v>
      </c>
      <c r="H238" s="109">
        <f t="shared" si="12"/>
        <v>3.7322183587621405E-2</v>
      </c>
      <c r="I238" s="92">
        <f t="shared" si="10"/>
        <v>0.17231078358762142</v>
      </c>
      <c r="J238" s="202"/>
      <c r="K238" s="203"/>
    </row>
    <row r="239" spans="1:11" x14ac:dyDescent="0.25">
      <c r="A239" s="136">
        <v>226</v>
      </c>
      <c r="B239" s="58" t="s">
        <v>254</v>
      </c>
      <c r="C239" s="53">
        <v>52.7</v>
      </c>
      <c r="D239" s="68" t="s">
        <v>330</v>
      </c>
      <c r="E239" s="112">
        <v>7.8010000000000002</v>
      </c>
      <c r="F239" s="112">
        <v>8.1379999999999999</v>
      </c>
      <c r="G239" s="92">
        <f t="shared" si="11"/>
        <v>0.2897525999999998</v>
      </c>
      <c r="H239" s="109">
        <f t="shared" si="12"/>
        <v>2.4222648707729656E-2</v>
      </c>
      <c r="I239" s="92">
        <f t="shared" si="10"/>
        <v>0.31397524870772947</v>
      </c>
      <c r="J239" s="202"/>
      <c r="K239" s="244"/>
    </row>
    <row r="240" spans="1:11" x14ac:dyDescent="0.25">
      <c r="A240" s="136">
        <v>227</v>
      </c>
      <c r="B240" s="58" t="s">
        <v>255</v>
      </c>
      <c r="C240" s="53">
        <v>51.5</v>
      </c>
      <c r="D240" s="68" t="s">
        <v>330</v>
      </c>
      <c r="E240" s="112">
        <v>9.6690000000000005</v>
      </c>
      <c r="F240" s="112">
        <v>9.6690000000000005</v>
      </c>
      <c r="G240" s="92">
        <f t="shared" si="11"/>
        <v>0</v>
      </c>
      <c r="H240" s="109">
        <f t="shared" si="12"/>
        <v>2.3671089344365789E-2</v>
      </c>
      <c r="I240" s="92">
        <f t="shared" si="10"/>
        <v>2.3671089344365789E-2</v>
      </c>
      <c r="J240" s="202"/>
      <c r="K240" s="244"/>
    </row>
    <row r="241" spans="1:11" x14ac:dyDescent="0.25">
      <c r="A241" s="136">
        <v>228</v>
      </c>
      <c r="B241" s="58" t="s">
        <v>256</v>
      </c>
      <c r="C241" s="53">
        <v>113.5</v>
      </c>
      <c r="D241" s="68" t="s">
        <v>330</v>
      </c>
      <c r="E241" s="112">
        <v>48.927</v>
      </c>
      <c r="F241" s="112">
        <v>49.43</v>
      </c>
      <c r="G241" s="92">
        <f t="shared" si="11"/>
        <v>0.43247940000000012</v>
      </c>
      <c r="H241" s="109">
        <f t="shared" si="12"/>
        <v>5.2168323118165383E-2</v>
      </c>
      <c r="I241" s="92">
        <f t="shared" si="10"/>
        <v>0.48464772311816551</v>
      </c>
      <c r="J241" s="202"/>
      <c r="K241" s="244"/>
    </row>
    <row r="242" spans="1:11" x14ac:dyDescent="0.25">
      <c r="A242" s="136">
        <v>229</v>
      </c>
      <c r="B242" s="58" t="s">
        <v>257</v>
      </c>
      <c r="C242" s="53">
        <v>107.4</v>
      </c>
      <c r="D242" s="68" t="s">
        <v>330</v>
      </c>
      <c r="E242" s="112">
        <v>24.405999999999999</v>
      </c>
      <c r="F242" s="112">
        <v>24.937999999999999</v>
      </c>
      <c r="G242" s="92">
        <f t="shared" si="11"/>
        <v>0.45741360000000003</v>
      </c>
      <c r="H242" s="109">
        <f t="shared" si="12"/>
        <v>4.9364563021065747E-2</v>
      </c>
      <c r="I242" s="92">
        <f t="shared" si="10"/>
        <v>0.50677816302106582</v>
      </c>
      <c r="J242" s="202"/>
      <c r="K242" s="244"/>
    </row>
    <row r="243" spans="1:11" x14ac:dyDescent="0.25">
      <c r="A243" s="136">
        <v>230</v>
      </c>
      <c r="B243" s="58" t="s">
        <v>258</v>
      </c>
      <c r="C243" s="53">
        <v>93</v>
      </c>
      <c r="D243" s="68" t="s">
        <v>330</v>
      </c>
      <c r="E243" s="112">
        <v>18.478000000000002</v>
      </c>
      <c r="F243" s="112">
        <v>18.486999999999998</v>
      </c>
      <c r="G243" s="92">
        <f t="shared" si="11"/>
        <v>7.738199999997239E-3</v>
      </c>
      <c r="H243" s="109">
        <f t="shared" si="12"/>
        <v>4.2745850660699386E-2</v>
      </c>
      <c r="I243" s="92">
        <f t="shared" si="10"/>
        <v>5.0484050660696625E-2</v>
      </c>
      <c r="J243" s="25"/>
      <c r="K243" s="244"/>
    </row>
    <row r="244" spans="1:11" x14ac:dyDescent="0.25">
      <c r="A244" s="136">
        <v>231</v>
      </c>
      <c r="B244" s="58" t="s">
        <v>259</v>
      </c>
      <c r="C244" s="53">
        <v>80.900000000000006</v>
      </c>
      <c r="D244" s="68" t="s">
        <v>330</v>
      </c>
      <c r="E244" s="112">
        <v>27.48</v>
      </c>
      <c r="F244" s="112">
        <v>27.861999999999998</v>
      </c>
      <c r="G244" s="92">
        <f t="shared" si="11"/>
        <v>0.32844359999999817</v>
      </c>
      <c r="H244" s="109">
        <f t="shared" si="12"/>
        <v>3.7184293746780436E-2</v>
      </c>
      <c r="I244" s="92">
        <f t="shared" si="10"/>
        <v>0.36562789374677862</v>
      </c>
      <c r="J244" s="25"/>
      <c r="K244" s="244"/>
    </row>
    <row r="245" spans="1:11" x14ac:dyDescent="0.25">
      <c r="A245" s="136">
        <v>232</v>
      </c>
      <c r="B245" s="58" t="s">
        <v>260</v>
      </c>
      <c r="C245" s="53">
        <v>52.5</v>
      </c>
      <c r="D245" s="68" t="s">
        <v>330</v>
      </c>
      <c r="E245" s="112">
        <v>19.739999999999998</v>
      </c>
      <c r="F245" s="112">
        <v>19.792000000000002</v>
      </c>
      <c r="G245" s="92">
        <f t="shared" si="11"/>
        <v>4.4709600000002715E-2</v>
      </c>
      <c r="H245" s="109">
        <f t="shared" si="12"/>
        <v>2.413072214716901E-2</v>
      </c>
      <c r="I245" s="92">
        <f t="shared" si="10"/>
        <v>6.8840322147171729E-2</v>
      </c>
      <c r="J245" s="25"/>
      <c r="K245" s="244"/>
    </row>
    <row r="246" spans="1:11" x14ac:dyDescent="0.25">
      <c r="A246" s="136">
        <v>233</v>
      </c>
      <c r="B246" s="58" t="s">
        <v>261</v>
      </c>
      <c r="C246" s="53">
        <v>50.7</v>
      </c>
      <c r="D246" s="68" t="s">
        <v>330</v>
      </c>
      <c r="E246" s="112">
        <v>16.989999999999998</v>
      </c>
      <c r="F246" s="112">
        <v>17.145</v>
      </c>
      <c r="G246" s="92">
        <f t="shared" si="11"/>
        <v>0.13326900000000097</v>
      </c>
      <c r="H246" s="109">
        <f t="shared" si="12"/>
        <v>2.3303383102123217E-2</v>
      </c>
      <c r="I246" s="92">
        <f t="shared" si="10"/>
        <v>0.15657238310212418</v>
      </c>
      <c r="J246" s="25"/>
      <c r="K246" s="244"/>
    </row>
    <row r="247" spans="1:11" x14ac:dyDescent="0.25">
      <c r="A247" s="136">
        <v>234</v>
      </c>
      <c r="B247" s="58" t="s">
        <v>262</v>
      </c>
      <c r="C247" s="53">
        <v>113.8</v>
      </c>
      <c r="D247" s="68" t="s">
        <v>330</v>
      </c>
      <c r="E247" s="112">
        <v>29.919</v>
      </c>
      <c r="F247" s="112">
        <v>30.472000000000001</v>
      </c>
      <c r="G247" s="92">
        <f t="shared" si="11"/>
        <v>0.47546940000000071</v>
      </c>
      <c r="H247" s="109">
        <f t="shared" si="12"/>
        <v>5.2306212959006344E-2</v>
      </c>
      <c r="I247" s="92">
        <f t="shared" si="10"/>
        <v>0.5277756129590071</v>
      </c>
      <c r="J247" s="25"/>
      <c r="K247" s="244"/>
    </row>
    <row r="248" spans="1:11" x14ac:dyDescent="0.25">
      <c r="A248" s="136">
        <v>235</v>
      </c>
      <c r="B248" s="58" t="s">
        <v>263</v>
      </c>
      <c r="C248" s="53">
        <v>106.4</v>
      </c>
      <c r="D248" s="68" t="s">
        <v>330</v>
      </c>
      <c r="E248" s="112">
        <v>21.207000000000001</v>
      </c>
      <c r="F248" s="112">
        <v>21.954999999999998</v>
      </c>
      <c r="G248" s="92">
        <f t="shared" si="11"/>
        <v>0.64313039999999788</v>
      </c>
      <c r="H248" s="109">
        <f t="shared" si="12"/>
        <v>4.8904930218262525E-2</v>
      </c>
      <c r="I248" s="92">
        <f t="shared" si="10"/>
        <v>0.69203533021826036</v>
      </c>
      <c r="J248" s="25"/>
      <c r="K248" s="244"/>
    </row>
    <row r="249" spans="1:11" x14ac:dyDescent="0.25">
      <c r="A249" s="136">
        <v>236</v>
      </c>
      <c r="B249" s="58" t="s">
        <v>264</v>
      </c>
      <c r="C249" s="53">
        <v>93.5</v>
      </c>
      <c r="D249" s="68" t="s">
        <v>330</v>
      </c>
      <c r="E249" s="112">
        <v>21.21</v>
      </c>
      <c r="F249" s="112">
        <v>21.704999999999998</v>
      </c>
      <c r="G249" s="92">
        <f t="shared" si="11"/>
        <v>0.42560099999999779</v>
      </c>
      <c r="H249" s="109">
        <f t="shared" si="12"/>
        <v>4.2975667062100993E-2</v>
      </c>
      <c r="I249" s="92">
        <f t="shared" si="10"/>
        <v>0.46857666706209877</v>
      </c>
      <c r="J249" s="25"/>
      <c r="K249" s="244"/>
    </row>
    <row r="250" spans="1:11" x14ac:dyDescent="0.25">
      <c r="A250" s="136">
        <v>237</v>
      </c>
      <c r="B250" s="58" t="s">
        <v>265</v>
      </c>
      <c r="C250" s="53">
        <v>80.3</v>
      </c>
      <c r="D250" s="68" t="s">
        <v>330</v>
      </c>
      <c r="E250" s="112">
        <v>8.4640000000000004</v>
      </c>
      <c r="F250" s="112">
        <v>8.5690000000000008</v>
      </c>
      <c r="G250" s="92">
        <f t="shared" si="11"/>
        <v>9.0279000000000373E-2</v>
      </c>
      <c r="H250" s="109">
        <f t="shared" si="12"/>
        <v>3.6908514065098499E-2</v>
      </c>
      <c r="I250" s="92">
        <f t="shared" si="10"/>
        <v>0.12718751406509887</v>
      </c>
      <c r="J250" s="25"/>
      <c r="K250" s="244"/>
    </row>
    <row r="251" spans="1:11" x14ac:dyDescent="0.25">
      <c r="A251" s="136">
        <v>238</v>
      </c>
      <c r="B251" s="58" t="s">
        <v>266</v>
      </c>
      <c r="C251" s="53">
        <v>52.4</v>
      </c>
      <c r="D251" s="68" t="s">
        <v>330</v>
      </c>
      <c r="E251" s="112">
        <v>10.808999999999999</v>
      </c>
      <c r="F251" s="112">
        <v>11.116</v>
      </c>
      <c r="G251" s="92">
        <f t="shared" si="11"/>
        <v>0.26395860000000032</v>
      </c>
      <c r="H251" s="109">
        <f t="shared" si="12"/>
        <v>2.4084758866888687E-2</v>
      </c>
      <c r="I251" s="92">
        <f t="shared" si="10"/>
        <v>0.28804335886688903</v>
      </c>
      <c r="J251" s="25"/>
      <c r="K251" s="244"/>
    </row>
    <row r="252" spans="1:11" x14ac:dyDescent="0.25">
      <c r="A252" s="136">
        <v>239</v>
      </c>
      <c r="B252" s="58" t="s">
        <v>267</v>
      </c>
      <c r="C252" s="53">
        <v>50.9</v>
      </c>
      <c r="D252" s="68" t="s">
        <v>330</v>
      </c>
      <c r="E252" s="112">
        <v>18.05</v>
      </c>
      <c r="F252" s="112">
        <v>18.567</v>
      </c>
      <c r="G252" s="92">
        <f t="shared" si="11"/>
        <v>0.44451659999999954</v>
      </c>
      <c r="H252" s="109">
        <f t="shared" si="12"/>
        <v>2.3395309662683859E-2</v>
      </c>
      <c r="I252" s="92">
        <f t="shared" si="10"/>
        <v>0.46791190966268342</v>
      </c>
      <c r="J252" s="25"/>
      <c r="K252" s="244"/>
    </row>
    <row r="253" spans="1:11" x14ac:dyDescent="0.25">
      <c r="A253" s="136">
        <v>240</v>
      </c>
      <c r="B253" s="58" t="s">
        <v>268</v>
      </c>
      <c r="C253" s="53">
        <v>114.5</v>
      </c>
      <c r="D253" s="68" t="s">
        <v>330</v>
      </c>
      <c r="E253" s="112">
        <v>45.371000000000002</v>
      </c>
      <c r="F253" s="112">
        <v>46.540999999999997</v>
      </c>
      <c r="G253" s="92">
        <f t="shared" si="11"/>
        <v>1.0059659999999955</v>
      </c>
      <c r="H253" s="109">
        <f t="shared" si="12"/>
        <v>5.2627955920968597E-2</v>
      </c>
      <c r="I253" s="92">
        <f t="shared" si="10"/>
        <v>1.0585939559209641</v>
      </c>
      <c r="J253" s="202"/>
      <c r="K253" s="244"/>
    </row>
    <row r="254" spans="1:11" x14ac:dyDescent="0.25">
      <c r="A254" s="136">
        <v>241</v>
      </c>
      <c r="B254" s="58" t="s">
        <v>269</v>
      </c>
      <c r="C254" s="53">
        <v>106.5</v>
      </c>
      <c r="D254" s="68" t="s">
        <v>330</v>
      </c>
      <c r="E254" s="112">
        <v>14.037000000000001</v>
      </c>
      <c r="F254" s="112">
        <v>14.396000000000001</v>
      </c>
      <c r="G254" s="92">
        <f>(F254-E254)*0.8598</f>
        <v>0.3086682</v>
      </c>
      <c r="H254" s="109">
        <f t="shared" si="12"/>
        <v>4.8950893498542848E-2</v>
      </c>
      <c r="I254" s="92">
        <f t="shared" si="10"/>
        <v>0.35761909349854287</v>
      </c>
      <c r="J254" s="202"/>
      <c r="K254" s="244"/>
    </row>
    <row r="255" spans="1:11" x14ac:dyDescent="0.25">
      <c r="A255" s="136">
        <v>242</v>
      </c>
      <c r="B255" s="58" t="s">
        <v>270</v>
      </c>
      <c r="C255" s="53">
        <v>93.5</v>
      </c>
      <c r="D255" s="68" t="s">
        <v>330</v>
      </c>
      <c r="E255" s="112">
        <v>26.100999999999999</v>
      </c>
      <c r="F255" s="112">
        <v>26.721</v>
      </c>
      <c r="G255" s="92">
        <f>(F255-E255)*0.8598</f>
        <v>0.53307600000000088</v>
      </c>
      <c r="H255" s="109">
        <f t="shared" si="12"/>
        <v>4.2975667062100993E-2</v>
      </c>
      <c r="I255" s="92">
        <f t="shared" si="10"/>
        <v>0.57605166706210187</v>
      </c>
      <c r="J255" s="202"/>
      <c r="K255" s="244"/>
    </row>
    <row r="256" spans="1:11" x14ac:dyDescent="0.25">
      <c r="A256" s="136">
        <v>243</v>
      </c>
      <c r="B256" s="58" t="s">
        <v>271</v>
      </c>
      <c r="C256" s="53">
        <v>80.5</v>
      </c>
      <c r="D256" s="68" t="s">
        <v>330</v>
      </c>
      <c r="E256" s="112">
        <v>7.9569999999999999</v>
      </c>
      <c r="F256" s="112">
        <v>7.9569999999999999</v>
      </c>
      <c r="G256" s="92">
        <f t="shared" si="11"/>
        <v>0</v>
      </c>
      <c r="H256" s="109">
        <f t="shared" si="12"/>
        <v>3.7000440625659145E-2</v>
      </c>
      <c r="I256" s="92">
        <f t="shared" si="10"/>
        <v>3.7000440625659145E-2</v>
      </c>
      <c r="J256" s="202"/>
      <c r="K256" s="244"/>
    </row>
    <row r="257" spans="1:11" x14ac:dyDescent="0.25">
      <c r="A257" s="136">
        <v>244</v>
      </c>
      <c r="B257" s="58" t="s">
        <v>272</v>
      </c>
      <c r="C257" s="53">
        <v>52.7</v>
      </c>
      <c r="D257" s="68" t="s">
        <v>330</v>
      </c>
      <c r="E257" s="112">
        <v>9.7070000000000007</v>
      </c>
      <c r="F257" s="112">
        <v>9.7070000000000007</v>
      </c>
      <c r="G257" s="92">
        <f t="shared" si="11"/>
        <v>0</v>
      </c>
      <c r="H257" s="109">
        <f t="shared" si="12"/>
        <v>2.4222648707729656E-2</v>
      </c>
      <c r="I257" s="92">
        <f t="shared" si="10"/>
        <v>2.4222648707729656E-2</v>
      </c>
      <c r="J257" s="202"/>
      <c r="K257" s="244"/>
    </row>
    <row r="258" spans="1:11" x14ac:dyDescent="0.25">
      <c r="A258" s="136">
        <v>245</v>
      </c>
      <c r="B258" s="58" t="s">
        <v>273</v>
      </c>
      <c r="C258" s="53">
        <v>50.3</v>
      </c>
      <c r="D258" s="68" t="s">
        <v>330</v>
      </c>
      <c r="E258" s="112">
        <v>8.4640000000000004</v>
      </c>
      <c r="F258" s="112">
        <v>8.4640000000000004</v>
      </c>
      <c r="G258" s="92">
        <f t="shared" si="11"/>
        <v>0</v>
      </c>
      <c r="H258" s="109">
        <f t="shared" si="12"/>
        <v>2.3119529981001925E-2</v>
      </c>
      <c r="I258" s="92">
        <f t="shared" si="10"/>
        <v>2.3119529981001925E-2</v>
      </c>
      <c r="J258" s="202"/>
      <c r="K258" s="244"/>
    </row>
    <row r="259" spans="1:11" x14ac:dyDescent="0.25">
      <c r="A259" s="136">
        <v>246</v>
      </c>
      <c r="B259" s="58" t="s">
        <v>274</v>
      </c>
      <c r="C259" s="53">
        <v>113.9</v>
      </c>
      <c r="D259" s="68" t="s">
        <v>330</v>
      </c>
      <c r="E259" s="112">
        <v>35.109000000000002</v>
      </c>
      <c r="F259" s="112">
        <v>35.817999999999998</v>
      </c>
      <c r="G259" s="92">
        <f t="shared" si="11"/>
        <v>0.60959819999999665</v>
      </c>
      <c r="H259" s="109">
        <f t="shared" si="12"/>
        <v>5.2352176239286674E-2</v>
      </c>
      <c r="I259" s="92">
        <f t="shared" si="10"/>
        <v>0.66195037623928332</v>
      </c>
      <c r="J259" s="202"/>
      <c r="K259" s="244"/>
    </row>
    <row r="260" spans="1:11" x14ac:dyDescent="0.25">
      <c r="A260" s="136">
        <v>247</v>
      </c>
      <c r="B260" s="58" t="s">
        <v>275</v>
      </c>
      <c r="C260" s="53">
        <v>106.3</v>
      </c>
      <c r="D260" s="68" t="s">
        <v>330</v>
      </c>
      <c r="E260" s="112">
        <v>21.82</v>
      </c>
      <c r="F260" s="112">
        <v>22.788</v>
      </c>
      <c r="G260" s="92">
        <f t="shared" si="11"/>
        <v>0.83228639999999998</v>
      </c>
      <c r="H260" s="109">
        <f t="shared" si="12"/>
        <v>4.8858966937982203E-2</v>
      </c>
      <c r="I260" s="92">
        <f t="shared" si="10"/>
        <v>0.88114536693798218</v>
      </c>
      <c r="J260" s="25"/>
      <c r="K260" s="244"/>
    </row>
    <row r="261" spans="1:11" x14ac:dyDescent="0.25">
      <c r="A261" s="136">
        <v>248</v>
      </c>
      <c r="B261" s="58" t="s">
        <v>276</v>
      </c>
      <c r="C261" s="53">
        <v>92.5</v>
      </c>
      <c r="D261" s="68" t="s">
        <v>330</v>
      </c>
      <c r="E261" s="112">
        <v>22.032</v>
      </c>
      <c r="F261" s="112">
        <v>22.341999999999999</v>
      </c>
      <c r="G261" s="92">
        <f t="shared" si="11"/>
        <v>0.26653799999999889</v>
      </c>
      <c r="H261" s="109">
        <f t="shared" si="12"/>
        <v>4.2516034259297779E-2</v>
      </c>
      <c r="I261" s="92">
        <f t="shared" si="10"/>
        <v>0.30905403425929667</v>
      </c>
      <c r="J261" s="25"/>
      <c r="K261" s="244"/>
    </row>
    <row r="262" spans="1:11" x14ac:dyDescent="0.25">
      <c r="A262" s="136">
        <v>249</v>
      </c>
      <c r="B262" s="58" t="s">
        <v>277</v>
      </c>
      <c r="C262" s="53">
        <v>85.1</v>
      </c>
      <c r="D262" s="68" t="s">
        <v>330</v>
      </c>
      <c r="E262" s="112">
        <v>14.696</v>
      </c>
      <c r="F262" s="112">
        <v>14.818</v>
      </c>
      <c r="G262" s="92">
        <f t="shared" si="11"/>
        <v>0.10489559999999991</v>
      </c>
      <c r="H262" s="109">
        <f t="shared" si="12"/>
        <v>3.9114751518553953E-2</v>
      </c>
      <c r="I262" s="92">
        <f t="shared" si="10"/>
        <v>0.14401035151855385</v>
      </c>
      <c r="J262" s="25"/>
      <c r="K262" s="244"/>
    </row>
    <row r="263" spans="1:11" x14ac:dyDescent="0.25">
      <c r="A263" s="136">
        <v>250</v>
      </c>
      <c r="B263" s="58" t="s">
        <v>278</v>
      </c>
      <c r="C263" s="53">
        <v>52.4</v>
      </c>
      <c r="D263" s="68" t="s">
        <v>330</v>
      </c>
      <c r="E263" s="112">
        <v>19.699000000000002</v>
      </c>
      <c r="F263" s="112">
        <v>20.286999999999999</v>
      </c>
      <c r="G263" s="92">
        <f t="shared" si="11"/>
        <v>0.50556239999999775</v>
      </c>
      <c r="H263" s="109">
        <f t="shared" si="12"/>
        <v>2.4084758866888687E-2</v>
      </c>
      <c r="I263" s="92">
        <f t="shared" si="10"/>
        <v>0.5296471588668864</v>
      </c>
      <c r="J263" s="25"/>
      <c r="K263" s="244"/>
    </row>
    <row r="264" spans="1:11" x14ac:dyDescent="0.25">
      <c r="A264" s="136">
        <v>251</v>
      </c>
      <c r="B264" s="58" t="s">
        <v>279</v>
      </c>
      <c r="C264" s="53">
        <v>50.9</v>
      </c>
      <c r="D264" s="68" t="s">
        <v>330</v>
      </c>
      <c r="E264" s="112">
        <v>20.492000000000001</v>
      </c>
      <c r="F264" s="112">
        <v>20.774999999999999</v>
      </c>
      <c r="G264" s="92">
        <f t="shared" si="11"/>
        <v>0.24332339999999802</v>
      </c>
      <c r="H264" s="109">
        <f t="shared" si="12"/>
        <v>2.3395309662683859E-2</v>
      </c>
      <c r="I264" s="92">
        <f t="shared" si="10"/>
        <v>0.26671870966268191</v>
      </c>
      <c r="J264" s="25"/>
      <c r="K264" s="244"/>
    </row>
    <row r="265" spans="1:11" x14ac:dyDescent="0.25">
      <c r="A265" s="136">
        <v>252</v>
      </c>
      <c r="B265" s="58" t="s">
        <v>280</v>
      </c>
      <c r="C265" s="53">
        <v>113.9</v>
      </c>
      <c r="D265" s="68" t="s">
        <v>330</v>
      </c>
      <c r="E265" s="112">
        <v>32.798000000000002</v>
      </c>
      <c r="F265" s="112">
        <v>32.828000000000003</v>
      </c>
      <c r="G265" s="92">
        <f t="shared" si="11"/>
        <v>2.5794000000000979E-2</v>
      </c>
      <c r="H265" s="109">
        <f t="shared" si="12"/>
        <v>5.2352176239286674E-2</v>
      </c>
      <c r="I265" s="92">
        <f t="shared" si="10"/>
        <v>7.8146176239287657E-2</v>
      </c>
      <c r="J265" s="25"/>
      <c r="K265" s="244"/>
    </row>
    <row r="266" spans="1:11" x14ac:dyDescent="0.25">
      <c r="A266" s="136">
        <v>253</v>
      </c>
      <c r="B266" s="58" t="s">
        <v>281</v>
      </c>
      <c r="C266" s="53">
        <v>106.8</v>
      </c>
      <c r="D266" s="68" t="s">
        <v>330</v>
      </c>
      <c r="E266" s="112">
        <v>6.1840000000000002</v>
      </c>
      <c r="F266" s="112">
        <v>6.1840000000000002</v>
      </c>
      <c r="G266" s="92">
        <f t="shared" si="11"/>
        <v>0</v>
      </c>
      <c r="H266" s="109">
        <f t="shared" si="12"/>
        <v>4.908878333938381E-2</v>
      </c>
      <c r="I266" s="92">
        <f t="shared" si="10"/>
        <v>4.908878333938381E-2</v>
      </c>
      <c r="J266" s="25"/>
      <c r="K266" s="244"/>
    </row>
    <row r="267" spans="1:11" x14ac:dyDescent="0.25">
      <c r="A267" s="136">
        <v>254</v>
      </c>
      <c r="B267" s="58" t="s">
        <v>282</v>
      </c>
      <c r="C267" s="53">
        <v>92.5</v>
      </c>
      <c r="D267" s="68" t="s">
        <v>330</v>
      </c>
      <c r="E267" s="112">
        <v>11.786</v>
      </c>
      <c r="F267" s="112">
        <v>11.786</v>
      </c>
      <c r="G267" s="92">
        <f t="shared" si="11"/>
        <v>0</v>
      </c>
      <c r="H267" s="109">
        <f t="shared" si="12"/>
        <v>4.2516034259297779E-2</v>
      </c>
      <c r="I267" s="92">
        <f t="shared" si="10"/>
        <v>4.2516034259297779E-2</v>
      </c>
      <c r="J267" s="25"/>
      <c r="K267" s="244"/>
    </row>
    <row r="268" spans="1:11" x14ac:dyDescent="0.25">
      <c r="A268" s="136">
        <v>255</v>
      </c>
      <c r="B268" s="58" t="s">
        <v>283</v>
      </c>
      <c r="C268" s="53">
        <v>81</v>
      </c>
      <c r="D268" s="68" t="s">
        <v>330</v>
      </c>
      <c r="E268" s="112">
        <v>14.872</v>
      </c>
      <c r="F268" s="112">
        <v>14.956</v>
      </c>
      <c r="G268" s="92">
        <f t="shared" si="11"/>
        <v>7.2223199999999682E-2</v>
      </c>
      <c r="H268" s="109">
        <f t="shared" si="12"/>
        <v>3.7230257027060759E-2</v>
      </c>
      <c r="I268" s="92">
        <f t="shared" si="10"/>
        <v>0.10945345702706044</v>
      </c>
      <c r="J268" s="25"/>
      <c r="K268" s="244"/>
    </row>
    <row r="269" spans="1:11" x14ac:dyDescent="0.25">
      <c r="A269" s="136">
        <v>256</v>
      </c>
      <c r="B269" s="58" t="s">
        <v>284</v>
      </c>
      <c r="C269" s="53">
        <v>52.2</v>
      </c>
      <c r="D269" s="68" t="s">
        <v>330</v>
      </c>
      <c r="E269" s="112">
        <v>10.837999999999999</v>
      </c>
      <c r="F269" s="112">
        <v>11.084</v>
      </c>
      <c r="G269" s="92">
        <f t="shared" si="11"/>
        <v>0.21151080000000039</v>
      </c>
      <c r="H269" s="109">
        <f t="shared" si="12"/>
        <v>2.3992832306328045E-2</v>
      </c>
      <c r="I269" s="92">
        <f t="shared" si="10"/>
        <v>0.23550363230632843</v>
      </c>
      <c r="J269" s="25"/>
      <c r="K269" s="244"/>
    </row>
    <row r="270" spans="1:11" x14ac:dyDescent="0.25">
      <c r="A270" s="136">
        <v>257</v>
      </c>
      <c r="B270" s="58" t="s">
        <v>285</v>
      </c>
      <c r="C270" s="53">
        <v>50.7</v>
      </c>
      <c r="D270" s="68" t="s">
        <v>330</v>
      </c>
      <c r="E270" s="112">
        <v>12.789</v>
      </c>
      <c r="F270" s="112">
        <v>12.789</v>
      </c>
      <c r="G270" s="92">
        <f t="shared" si="11"/>
        <v>0</v>
      </c>
      <c r="H270" s="109">
        <f t="shared" si="12"/>
        <v>2.3303383102123217E-2</v>
      </c>
      <c r="I270" s="92">
        <f t="shared" si="10"/>
        <v>2.3303383102123217E-2</v>
      </c>
      <c r="J270" s="25"/>
      <c r="K270" s="244"/>
    </row>
    <row r="271" spans="1:11" x14ac:dyDescent="0.25">
      <c r="A271" s="136">
        <v>258</v>
      </c>
      <c r="B271" s="58" t="s">
        <v>286</v>
      </c>
      <c r="C271" s="53">
        <v>113.9</v>
      </c>
      <c r="D271" s="68" t="s">
        <v>330</v>
      </c>
      <c r="E271" s="112">
        <v>30.317</v>
      </c>
      <c r="F271" s="112">
        <v>30.841000000000001</v>
      </c>
      <c r="G271" s="92">
        <f t="shared" si="11"/>
        <v>0.4505352000000008</v>
      </c>
      <c r="H271" s="109">
        <f t="shared" si="12"/>
        <v>5.2352176239286674E-2</v>
      </c>
      <c r="I271" s="92">
        <f t="shared" si="10"/>
        <v>0.50288737623928748</v>
      </c>
      <c r="J271" s="25"/>
      <c r="K271" s="244"/>
    </row>
    <row r="272" spans="1:11" x14ac:dyDescent="0.25">
      <c r="A272" s="136">
        <v>259</v>
      </c>
      <c r="B272" s="58" t="s">
        <v>287</v>
      </c>
      <c r="C272" s="53">
        <v>106.9</v>
      </c>
      <c r="D272" s="68" t="s">
        <v>330</v>
      </c>
      <c r="E272" s="112">
        <v>11.018000000000001</v>
      </c>
      <c r="F272" s="112">
        <v>11.018000000000001</v>
      </c>
      <c r="G272" s="92">
        <f t="shared" si="11"/>
        <v>0</v>
      </c>
      <c r="H272" s="109">
        <f t="shared" si="12"/>
        <v>4.9134746619664139E-2</v>
      </c>
      <c r="I272" s="92">
        <f t="shared" si="10"/>
        <v>4.9134746619664139E-2</v>
      </c>
      <c r="J272" s="25"/>
      <c r="K272" s="244"/>
    </row>
    <row r="273" spans="1:11" x14ac:dyDescent="0.25">
      <c r="A273" s="136">
        <v>260</v>
      </c>
      <c r="B273" s="58" t="s">
        <v>288</v>
      </c>
      <c r="C273" s="53">
        <v>92.5</v>
      </c>
      <c r="D273" s="68" t="s">
        <v>330</v>
      </c>
      <c r="E273" s="112">
        <v>9.1489999999999991</v>
      </c>
      <c r="F273" s="112">
        <v>9.2720000000000002</v>
      </c>
      <c r="G273" s="92">
        <f t="shared" si="11"/>
        <v>0.10575540000000096</v>
      </c>
      <c r="H273" s="109">
        <f t="shared" si="12"/>
        <v>4.2516034259297779E-2</v>
      </c>
      <c r="I273" s="92">
        <f t="shared" ref="I273:I280" si="13">G273+H273</f>
        <v>0.14827143425929873</v>
      </c>
      <c r="J273" s="25"/>
      <c r="K273" s="244"/>
    </row>
    <row r="274" spans="1:11" x14ac:dyDescent="0.25">
      <c r="A274" s="136">
        <v>261</v>
      </c>
      <c r="B274" s="58" t="s">
        <v>289</v>
      </c>
      <c r="C274" s="53">
        <v>80.900000000000006</v>
      </c>
      <c r="D274" s="68" t="s">
        <v>330</v>
      </c>
      <c r="E274" s="112">
        <v>27.07</v>
      </c>
      <c r="F274" s="112">
        <v>28.189</v>
      </c>
      <c r="G274" s="92">
        <f t="shared" ref="G274:G301" si="14">(F274-E274)*0.8598</f>
        <v>0.96211619999999987</v>
      </c>
      <c r="H274" s="109">
        <f t="shared" ref="H274:H301" si="15">$G$11/$C$303*C274</f>
        <v>3.7184293746780436E-2</v>
      </c>
      <c r="I274" s="92">
        <f t="shared" si="13"/>
        <v>0.99930049374678032</v>
      </c>
      <c r="J274" s="25"/>
      <c r="K274" s="244"/>
    </row>
    <row r="275" spans="1:11" x14ac:dyDescent="0.25">
      <c r="A275" s="136">
        <v>262</v>
      </c>
      <c r="B275" s="58" t="s">
        <v>290</v>
      </c>
      <c r="C275" s="53">
        <v>52.1</v>
      </c>
      <c r="D275" s="68" t="s">
        <v>330</v>
      </c>
      <c r="E275" s="112">
        <v>3.0720000000000001</v>
      </c>
      <c r="F275" s="112">
        <v>3.0720000000000001</v>
      </c>
      <c r="G275" s="92">
        <f t="shared" si="14"/>
        <v>0</v>
      </c>
      <c r="H275" s="109">
        <f t="shared" si="15"/>
        <v>2.3946869026047722E-2</v>
      </c>
      <c r="I275" s="92">
        <f t="shared" si="13"/>
        <v>2.3946869026047722E-2</v>
      </c>
      <c r="J275" s="25"/>
      <c r="K275" s="244"/>
    </row>
    <row r="276" spans="1:11" x14ac:dyDescent="0.25">
      <c r="A276" s="136">
        <v>263</v>
      </c>
      <c r="B276" s="58" t="s">
        <v>291</v>
      </c>
      <c r="C276" s="53">
        <v>50.6</v>
      </c>
      <c r="D276" s="68" t="s">
        <v>330</v>
      </c>
      <c r="E276" s="112">
        <v>3.8849999999999998</v>
      </c>
      <c r="F276" s="112">
        <v>3.8849999999999998</v>
      </c>
      <c r="G276" s="92">
        <f t="shared" si="14"/>
        <v>0</v>
      </c>
      <c r="H276" s="109">
        <f t="shared" si="15"/>
        <v>2.3257419821842894E-2</v>
      </c>
      <c r="I276" s="92">
        <f t="shared" si="13"/>
        <v>2.3257419821842894E-2</v>
      </c>
      <c r="J276" s="25"/>
      <c r="K276" s="244"/>
    </row>
    <row r="277" spans="1:11" x14ac:dyDescent="0.25">
      <c r="A277" s="136">
        <v>264</v>
      </c>
      <c r="B277" s="58" t="s">
        <v>292</v>
      </c>
      <c r="C277" s="53">
        <v>114.3</v>
      </c>
      <c r="D277" s="68" t="s">
        <v>330</v>
      </c>
      <c r="E277" s="112">
        <v>31.888000000000002</v>
      </c>
      <c r="F277" s="112">
        <v>34.073999999999998</v>
      </c>
      <c r="G277" s="92">
        <f t="shared" si="14"/>
        <v>1.8795227999999968</v>
      </c>
      <c r="H277" s="109">
        <f t="shared" si="15"/>
        <v>5.2536029360407951E-2</v>
      </c>
      <c r="I277" s="92">
        <f t="shared" si="13"/>
        <v>1.9320588293604049</v>
      </c>
      <c r="J277" s="25"/>
      <c r="K277" s="244"/>
    </row>
    <row r="278" spans="1:11" x14ac:dyDescent="0.25">
      <c r="A278" s="136">
        <v>265</v>
      </c>
      <c r="B278" s="58" t="s">
        <v>293</v>
      </c>
      <c r="C278" s="53">
        <v>107</v>
      </c>
      <c r="D278" s="68" t="s">
        <v>330</v>
      </c>
      <c r="E278" s="112">
        <v>23.343</v>
      </c>
      <c r="F278" s="112">
        <v>23.952999999999999</v>
      </c>
      <c r="G278" s="92">
        <f t="shared" si="14"/>
        <v>0.52447799999999956</v>
      </c>
      <c r="H278" s="109">
        <f t="shared" si="15"/>
        <v>4.9180709899944455E-2</v>
      </c>
      <c r="I278" s="92">
        <f t="shared" si="13"/>
        <v>0.57365870989994405</v>
      </c>
      <c r="J278" s="25"/>
      <c r="K278" s="244"/>
    </row>
    <row r="279" spans="1:11" x14ac:dyDescent="0.25">
      <c r="A279" s="136">
        <v>266</v>
      </c>
      <c r="B279" s="58" t="s">
        <v>294</v>
      </c>
      <c r="C279" s="53">
        <v>92.8</v>
      </c>
      <c r="D279" s="68" t="s">
        <v>330</v>
      </c>
      <c r="E279" s="112">
        <v>21.457999999999998</v>
      </c>
      <c r="F279" s="112">
        <v>22.594999999999999</v>
      </c>
      <c r="G279" s="92">
        <f t="shared" si="14"/>
        <v>0.97759260000000037</v>
      </c>
      <c r="H279" s="109">
        <f t="shared" si="15"/>
        <v>4.265392410013874E-2</v>
      </c>
      <c r="I279" s="92">
        <f t="shared" si="13"/>
        <v>1.0202465241001391</v>
      </c>
      <c r="J279" s="25"/>
      <c r="K279" s="244"/>
    </row>
    <row r="280" spans="1:11" x14ac:dyDescent="0.25">
      <c r="A280" s="136">
        <v>267</v>
      </c>
      <c r="B280" s="58" t="s">
        <v>295</v>
      </c>
      <c r="C280" s="53">
        <v>80.3</v>
      </c>
      <c r="D280" s="68" t="s">
        <v>330</v>
      </c>
      <c r="E280" s="112">
        <v>15.105</v>
      </c>
      <c r="F280" s="112">
        <v>15.385</v>
      </c>
      <c r="G280" s="92">
        <f>(F280-E280)*0.8598</f>
        <v>0.24074399999999946</v>
      </c>
      <c r="H280" s="109">
        <f t="shared" si="15"/>
        <v>3.6908514065098499E-2</v>
      </c>
      <c r="I280" s="92">
        <f t="shared" si="13"/>
        <v>0.27765251406509794</v>
      </c>
      <c r="J280" s="25"/>
      <c r="K280" s="244"/>
    </row>
    <row r="281" spans="1:11" x14ac:dyDescent="0.25">
      <c r="A281" s="136">
        <v>268</v>
      </c>
      <c r="B281" s="58" t="s">
        <v>296</v>
      </c>
      <c r="C281" s="53">
        <v>52</v>
      </c>
      <c r="D281" s="68" t="s">
        <v>330</v>
      </c>
      <c r="E281" s="112">
        <v>5.3109999999999999</v>
      </c>
      <c r="F281" s="112">
        <v>5.3929999999999998</v>
      </c>
      <c r="G281" s="92">
        <f>(F281-E281)*0.8598</f>
        <v>7.0503599999999875E-2</v>
      </c>
      <c r="H281" s="109">
        <f t="shared" si="15"/>
        <v>2.3900905745767399E-2</v>
      </c>
      <c r="I281" s="92">
        <f>G281+H281</f>
        <v>9.4404505745767281E-2</v>
      </c>
      <c r="J281" s="244"/>
      <c r="K281" s="25"/>
    </row>
    <row r="282" spans="1:11" x14ac:dyDescent="0.25">
      <c r="A282" s="136">
        <v>269</v>
      </c>
      <c r="B282" s="58" t="s">
        <v>297</v>
      </c>
      <c r="C282" s="53">
        <v>50.4</v>
      </c>
      <c r="D282" s="68" t="s">
        <v>330</v>
      </c>
      <c r="E282" s="112">
        <v>9.4190000000000005</v>
      </c>
      <c r="F282" s="112">
        <v>9.5250000000000004</v>
      </c>
      <c r="G282" s="92">
        <f t="shared" si="14"/>
        <v>9.1138799999999895E-2</v>
      </c>
      <c r="H282" s="109">
        <f t="shared" si="15"/>
        <v>2.3165493261282248E-2</v>
      </c>
      <c r="I282" s="92">
        <f t="shared" ref="I282:I301" si="16">G282+H282</f>
        <v>0.11430429326128214</v>
      </c>
      <c r="J282" s="25"/>
      <c r="K282" s="244"/>
    </row>
    <row r="283" spans="1:11" x14ac:dyDescent="0.25">
      <c r="A283" s="136">
        <v>270</v>
      </c>
      <c r="B283" s="58" t="s">
        <v>298</v>
      </c>
      <c r="C283" s="53">
        <v>113.4</v>
      </c>
      <c r="D283" s="68" t="s">
        <v>330</v>
      </c>
      <c r="E283" s="112">
        <v>24.79</v>
      </c>
      <c r="F283" s="112">
        <v>24.79</v>
      </c>
      <c r="G283" s="92">
        <f t="shared" si="14"/>
        <v>0</v>
      </c>
      <c r="H283" s="109">
        <f t="shared" si="15"/>
        <v>5.212235983788506E-2</v>
      </c>
      <c r="I283" s="92">
        <f t="shared" si="16"/>
        <v>5.212235983788506E-2</v>
      </c>
      <c r="J283" s="25"/>
      <c r="K283" s="244"/>
    </row>
    <row r="284" spans="1:11" x14ac:dyDescent="0.25">
      <c r="A284" s="136">
        <v>271</v>
      </c>
      <c r="B284" s="58" t="s">
        <v>299</v>
      </c>
      <c r="C284" s="53">
        <v>106.2</v>
      </c>
      <c r="D284" s="68" t="s">
        <v>330</v>
      </c>
      <c r="E284" s="112">
        <v>12.983000000000001</v>
      </c>
      <c r="F284" s="112">
        <v>12.983000000000001</v>
      </c>
      <c r="G284" s="92">
        <f t="shared" si="14"/>
        <v>0</v>
      </c>
      <c r="H284" s="109">
        <f t="shared" si="15"/>
        <v>4.881300365770188E-2</v>
      </c>
      <c r="I284" s="92">
        <f t="shared" si="16"/>
        <v>4.881300365770188E-2</v>
      </c>
      <c r="J284" s="25"/>
      <c r="K284" s="244"/>
    </row>
    <row r="285" spans="1:11" x14ac:dyDescent="0.25">
      <c r="A285" s="136">
        <v>272</v>
      </c>
      <c r="B285" s="58" t="s">
        <v>300</v>
      </c>
      <c r="C285" s="53">
        <v>92.7</v>
      </c>
      <c r="D285" s="68" t="s">
        <v>330</v>
      </c>
      <c r="E285" s="112">
        <v>13.336</v>
      </c>
      <c r="F285" s="112">
        <v>13.336</v>
      </c>
      <c r="G285" s="92">
        <f t="shared" si="14"/>
        <v>0</v>
      </c>
      <c r="H285" s="109">
        <f t="shared" si="15"/>
        <v>4.2607960819858424E-2</v>
      </c>
      <c r="I285" s="92">
        <f t="shared" si="16"/>
        <v>4.2607960819858424E-2</v>
      </c>
      <c r="J285" s="25"/>
      <c r="K285" s="244"/>
    </row>
    <row r="286" spans="1:11" x14ac:dyDescent="0.25">
      <c r="A286" s="136">
        <v>273</v>
      </c>
      <c r="B286" s="58" t="s">
        <v>301</v>
      </c>
      <c r="C286" s="53">
        <v>81.5</v>
      </c>
      <c r="D286" s="68" t="s">
        <v>330</v>
      </c>
      <c r="E286" s="112">
        <v>22.997</v>
      </c>
      <c r="F286" s="112">
        <v>23.396999999999998</v>
      </c>
      <c r="G286" s="92">
        <f t="shared" si="14"/>
        <v>0.34391999999999878</v>
      </c>
      <c r="H286" s="109">
        <f t="shared" si="15"/>
        <v>3.7460073428462366E-2</v>
      </c>
      <c r="I286" s="92">
        <f t="shared" si="16"/>
        <v>0.38138007342846114</v>
      </c>
      <c r="J286" s="25"/>
      <c r="K286" s="244"/>
    </row>
    <row r="287" spans="1:11" x14ac:dyDescent="0.25">
      <c r="A287" s="136">
        <v>274</v>
      </c>
      <c r="B287" s="58" t="s">
        <v>302</v>
      </c>
      <c r="C287" s="53">
        <v>52</v>
      </c>
      <c r="D287" s="68" t="s">
        <v>330</v>
      </c>
      <c r="E287" s="112">
        <v>20.399999999999999</v>
      </c>
      <c r="F287" s="112">
        <v>20.867000000000001</v>
      </c>
      <c r="G287" s="92">
        <f t="shared" si="14"/>
        <v>0.40152660000000201</v>
      </c>
      <c r="H287" s="109">
        <f t="shared" si="15"/>
        <v>2.3900905745767399E-2</v>
      </c>
      <c r="I287" s="92">
        <f t="shared" si="16"/>
        <v>0.42542750574576943</v>
      </c>
      <c r="J287" s="25"/>
      <c r="K287" s="244"/>
    </row>
    <row r="288" spans="1:11" x14ac:dyDescent="0.25">
      <c r="A288" s="136">
        <v>275</v>
      </c>
      <c r="B288" s="58" t="s">
        <v>303</v>
      </c>
      <c r="C288" s="53">
        <v>50.1</v>
      </c>
      <c r="D288" s="68" t="s">
        <v>330</v>
      </c>
      <c r="E288" s="112">
        <v>18.965</v>
      </c>
      <c r="F288" s="112">
        <v>19.667000000000002</v>
      </c>
      <c r="G288" s="92">
        <f t="shared" si="14"/>
        <v>0.60357960000000155</v>
      </c>
      <c r="H288" s="109">
        <f t="shared" si="15"/>
        <v>2.3027603420441283E-2</v>
      </c>
      <c r="I288" s="92">
        <f t="shared" si="16"/>
        <v>0.62660720342044285</v>
      </c>
      <c r="J288" s="25"/>
      <c r="K288" s="244"/>
    </row>
    <row r="289" spans="1:11" x14ac:dyDescent="0.25">
      <c r="A289" s="136">
        <v>276</v>
      </c>
      <c r="B289" s="58" t="s">
        <v>304</v>
      </c>
      <c r="C289" s="53">
        <v>113.9</v>
      </c>
      <c r="D289" s="68" t="s">
        <v>330</v>
      </c>
      <c r="E289" s="112">
        <v>34.512</v>
      </c>
      <c r="F289" s="112">
        <v>34.512</v>
      </c>
      <c r="G289" s="92">
        <f t="shared" si="14"/>
        <v>0</v>
      </c>
      <c r="H289" s="109">
        <f t="shared" si="15"/>
        <v>5.2352176239286674E-2</v>
      </c>
      <c r="I289" s="92">
        <f t="shared" si="16"/>
        <v>5.2352176239286674E-2</v>
      </c>
      <c r="J289" s="25"/>
      <c r="K289" s="244"/>
    </row>
    <row r="290" spans="1:11" x14ac:dyDescent="0.25">
      <c r="A290" s="136">
        <v>277</v>
      </c>
      <c r="B290" s="58" t="s">
        <v>305</v>
      </c>
      <c r="C290" s="53">
        <v>107.4</v>
      </c>
      <c r="D290" s="68" t="s">
        <v>330</v>
      </c>
      <c r="E290" s="112">
        <v>35.79</v>
      </c>
      <c r="F290" s="112">
        <v>36.305999999999997</v>
      </c>
      <c r="G290" s="92">
        <f t="shared" si="14"/>
        <v>0.44365679999999846</v>
      </c>
      <c r="H290" s="109">
        <f t="shared" si="15"/>
        <v>4.9364563021065747E-2</v>
      </c>
      <c r="I290" s="92">
        <f t="shared" si="16"/>
        <v>0.4930213630210642</v>
      </c>
      <c r="J290" s="25"/>
      <c r="K290" s="244"/>
    </row>
    <row r="291" spans="1:11" x14ac:dyDescent="0.25">
      <c r="A291" s="136">
        <v>278</v>
      </c>
      <c r="B291" s="58" t="s">
        <v>306</v>
      </c>
      <c r="C291" s="53">
        <v>92.6</v>
      </c>
      <c r="D291" s="68" t="s">
        <v>330</v>
      </c>
      <c r="E291" s="112">
        <v>9.5596898503527949</v>
      </c>
      <c r="F291" s="112">
        <v>9.5596898503527949</v>
      </c>
      <c r="G291" s="92">
        <f t="shared" si="14"/>
        <v>0</v>
      </c>
      <c r="H291" s="109">
        <f t="shared" si="15"/>
        <v>4.2561997539578095E-2</v>
      </c>
      <c r="I291" s="92">
        <f t="shared" si="16"/>
        <v>4.2561997539578095E-2</v>
      </c>
      <c r="J291" s="25"/>
      <c r="K291" s="244"/>
    </row>
    <row r="292" spans="1:11" x14ac:dyDescent="0.25">
      <c r="A292" s="136">
        <v>279</v>
      </c>
      <c r="B292" s="58" t="s">
        <v>307</v>
      </c>
      <c r="C292" s="53">
        <v>80.5</v>
      </c>
      <c r="D292" s="68" t="s">
        <v>330</v>
      </c>
      <c r="E292" s="112">
        <v>15.331672326897728</v>
      </c>
      <c r="F292" s="112">
        <v>15.331672326897728</v>
      </c>
      <c r="G292" s="92">
        <f t="shared" si="14"/>
        <v>0</v>
      </c>
      <c r="H292" s="109">
        <f t="shared" si="15"/>
        <v>3.7000440625659145E-2</v>
      </c>
      <c r="I292" s="92">
        <f t="shared" si="16"/>
        <v>3.7000440625659145E-2</v>
      </c>
      <c r="J292" s="25"/>
      <c r="K292" s="244"/>
    </row>
    <row r="293" spans="1:11" x14ac:dyDescent="0.25">
      <c r="A293" s="136">
        <v>280</v>
      </c>
      <c r="B293" s="58" t="s">
        <v>308</v>
      </c>
      <c r="C293" s="53">
        <v>52</v>
      </c>
      <c r="D293" s="68" t="s">
        <v>330</v>
      </c>
      <c r="E293" s="112">
        <v>11.79932371869427</v>
      </c>
      <c r="F293" s="112">
        <v>12.065</v>
      </c>
      <c r="G293" s="92">
        <f t="shared" si="14"/>
        <v>0.22842846666666652</v>
      </c>
      <c r="H293" s="109">
        <f t="shared" si="15"/>
        <v>2.3900905745767399E-2</v>
      </c>
      <c r="I293" s="92">
        <f t="shared" si="16"/>
        <v>0.25232937241243392</v>
      </c>
      <c r="J293" s="25"/>
      <c r="K293" s="244"/>
    </row>
    <row r="294" spans="1:11" x14ac:dyDescent="0.25">
      <c r="A294" s="136">
        <v>281</v>
      </c>
      <c r="B294" s="58" t="s">
        <v>309</v>
      </c>
      <c r="C294" s="53">
        <v>50.4</v>
      </c>
      <c r="D294" s="68" t="s">
        <v>330</v>
      </c>
      <c r="E294" s="112">
        <v>17.862766829495232</v>
      </c>
      <c r="F294" s="112">
        <v>17.862766829495232</v>
      </c>
      <c r="G294" s="92">
        <f t="shared" si="14"/>
        <v>0</v>
      </c>
      <c r="H294" s="109">
        <f t="shared" si="15"/>
        <v>2.3165493261282248E-2</v>
      </c>
      <c r="I294" s="92">
        <f t="shared" si="16"/>
        <v>2.3165493261282248E-2</v>
      </c>
      <c r="J294" s="25"/>
      <c r="K294" s="244"/>
    </row>
    <row r="295" spans="1:11" x14ac:dyDescent="0.25">
      <c r="A295" s="136">
        <v>282</v>
      </c>
      <c r="B295" s="58" t="s">
        <v>310</v>
      </c>
      <c r="C295" s="53">
        <v>113.7</v>
      </c>
      <c r="D295" s="68" t="s">
        <v>330</v>
      </c>
      <c r="E295" s="112">
        <v>39.781397604093975</v>
      </c>
      <c r="F295" s="112">
        <v>42.802999999999997</v>
      </c>
      <c r="G295" s="92">
        <f t="shared" si="14"/>
        <v>2.5979737399999978</v>
      </c>
      <c r="H295" s="109">
        <f>$G$11/$C$303*C295</f>
        <v>5.2260249678726028E-2</v>
      </c>
      <c r="I295" s="92">
        <f t="shared" si="16"/>
        <v>2.6502339896787239</v>
      </c>
      <c r="J295" s="25"/>
      <c r="K295" s="244"/>
    </row>
    <row r="296" spans="1:11" x14ac:dyDescent="0.25">
      <c r="A296" s="136">
        <v>283</v>
      </c>
      <c r="B296" s="58" t="s">
        <v>311</v>
      </c>
      <c r="C296" s="53">
        <v>106.2</v>
      </c>
      <c r="D296" s="68" t="s">
        <v>330</v>
      </c>
      <c r="E296" s="112">
        <v>12.211</v>
      </c>
      <c r="F296" s="112">
        <v>12.211</v>
      </c>
      <c r="G296" s="92">
        <f t="shared" si="14"/>
        <v>0</v>
      </c>
      <c r="H296" s="109">
        <f t="shared" si="15"/>
        <v>4.881300365770188E-2</v>
      </c>
      <c r="I296" s="92">
        <f t="shared" si="16"/>
        <v>4.881300365770188E-2</v>
      </c>
      <c r="J296" s="25"/>
      <c r="K296" s="244"/>
    </row>
    <row r="297" spans="1:11" x14ac:dyDescent="0.25">
      <c r="A297" s="136">
        <v>284</v>
      </c>
      <c r="B297" s="58" t="s">
        <v>312</v>
      </c>
      <c r="C297" s="53">
        <v>92</v>
      </c>
      <c r="D297" s="68" t="s">
        <v>330</v>
      </c>
      <c r="E297" s="112">
        <v>7.3259999999999996</v>
      </c>
      <c r="F297" s="112">
        <v>7.3259999999999996</v>
      </c>
      <c r="G297" s="92">
        <f t="shared" si="14"/>
        <v>0</v>
      </c>
      <c r="H297" s="109">
        <f t="shared" si="15"/>
        <v>4.2286217857896165E-2</v>
      </c>
      <c r="I297" s="92">
        <f t="shared" si="16"/>
        <v>4.2286217857896165E-2</v>
      </c>
      <c r="J297" s="25"/>
      <c r="K297" s="244"/>
    </row>
    <row r="298" spans="1:11" x14ac:dyDescent="0.25">
      <c r="A298" s="136">
        <v>285</v>
      </c>
      <c r="B298" s="58" t="s">
        <v>313</v>
      </c>
      <c r="C298" s="53">
        <v>79.7</v>
      </c>
      <c r="D298" s="68" t="s">
        <v>330</v>
      </c>
      <c r="E298" s="112">
        <v>19.388000000000002</v>
      </c>
      <c r="F298" s="112">
        <v>19.867999999999999</v>
      </c>
      <c r="G298" s="92">
        <f t="shared" si="14"/>
        <v>0.4127039999999973</v>
      </c>
      <c r="H298" s="109">
        <f>$G$11/$C$303*C298</f>
        <v>3.6632734383416569E-2</v>
      </c>
      <c r="I298" s="92">
        <f t="shared" si="16"/>
        <v>0.44933673438341387</v>
      </c>
      <c r="J298" s="25"/>
      <c r="K298" s="244"/>
    </row>
    <row r="299" spans="1:11" x14ac:dyDescent="0.25">
      <c r="A299" s="136">
        <v>286</v>
      </c>
      <c r="B299" s="58" t="s">
        <v>314</v>
      </c>
      <c r="C299" s="53">
        <v>51.4</v>
      </c>
      <c r="D299" s="68" t="s">
        <v>330</v>
      </c>
      <c r="E299" s="112">
        <v>9.0690000000000008</v>
      </c>
      <c r="F299" s="112">
        <v>9.2100000000000009</v>
      </c>
      <c r="G299" s="92">
        <f t="shared" si="14"/>
        <v>0.12123180000000001</v>
      </c>
      <c r="H299" s="109">
        <f t="shared" si="15"/>
        <v>2.3625126064085466E-2</v>
      </c>
      <c r="I299" s="92">
        <f>G299+H299</f>
        <v>0.14485692606408548</v>
      </c>
      <c r="J299" s="25"/>
      <c r="K299" s="244"/>
    </row>
    <row r="300" spans="1:11" x14ac:dyDescent="0.25">
      <c r="A300" s="136">
        <v>287</v>
      </c>
      <c r="B300" s="58" t="s">
        <v>315</v>
      </c>
      <c r="C300" s="53">
        <v>50.3</v>
      </c>
      <c r="D300" s="68" t="s">
        <v>330</v>
      </c>
      <c r="E300" s="112">
        <v>10.669</v>
      </c>
      <c r="F300" s="112">
        <v>11.051</v>
      </c>
      <c r="G300" s="92">
        <f t="shared" si="14"/>
        <v>0.32844359999999972</v>
      </c>
      <c r="H300" s="109">
        <f t="shared" si="15"/>
        <v>2.3119529981001925E-2</v>
      </c>
      <c r="I300" s="92">
        <f t="shared" si="16"/>
        <v>0.35156312998100164</v>
      </c>
      <c r="J300" s="25"/>
      <c r="K300" s="244"/>
    </row>
    <row r="301" spans="1:11" x14ac:dyDescent="0.25">
      <c r="A301" s="136">
        <v>288</v>
      </c>
      <c r="B301" s="58" t="s">
        <v>316</v>
      </c>
      <c r="C301" s="53">
        <v>114.8</v>
      </c>
      <c r="D301" s="68" t="s">
        <v>330</v>
      </c>
      <c r="E301" s="112">
        <v>40.58</v>
      </c>
      <c r="F301" s="112">
        <v>40.58</v>
      </c>
      <c r="G301" s="92">
        <f t="shared" si="14"/>
        <v>0</v>
      </c>
      <c r="H301" s="109">
        <f t="shared" si="15"/>
        <v>5.2765845761809566E-2</v>
      </c>
      <c r="I301" s="92">
        <f t="shared" si="16"/>
        <v>5.2765845761809566E-2</v>
      </c>
      <c r="J301" s="25"/>
      <c r="K301" s="244"/>
    </row>
    <row r="302" spans="1:11" x14ac:dyDescent="0.25">
      <c r="A302" s="136" t="s">
        <v>349</v>
      </c>
      <c r="B302" s="138" t="s">
        <v>332</v>
      </c>
      <c r="C302" s="249">
        <v>296.85000000000002</v>
      </c>
      <c r="D302" s="68" t="s">
        <v>330</v>
      </c>
      <c r="E302" s="112">
        <v>62.680999999999997</v>
      </c>
      <c r="F302" s="112">
        <v>64.012</v>
      </c>
      <c r="G302" s="92">
        <f>(F302-E302)*0.8598</f>
        <v>1.1443938000000027</v>
      </c>
      <c r="H302" s="109">
        <f>$G$11/$C$303*C302</f>
        <v>0.13644199751213562</v>
      </c>
      <c r="I302" s="92">
        <f>G302+H302</f>
        <v>1.2808357975121383</v>
      </c>
      <c r="J302" s="25"/>
      <c r="K302" s="244"/>
    </row>
    <row r="303" spans="1:11" x14ac:dyDescent="0.25">
      <c r="A303" s="341" t="s">
        <v>3</v>
      </c>
      <c r="B303" s="342"/>
      <c r="C303" s="250">
        <f>SUM(C17:C302)</f>
        <v>20466.950000000008</v>
      </c>
      <c r="D303" s="140"/>
      <c r="E303" s="144"/>
      <c r="F303" s="144"/>
      <c r="G303" s="92">
        <f>SUM(G17:G302)</f>
        <v>86.908718406666651</v>
      </c>
      <c r="H303" s="92">
        <f>SUM(H17:H302)</f>
        <v>9.4072815933333516</v>
      </c>
      <c r="I303" s="92">
        <f>SUM(I17:I302)</f>
        <v>96.316000000000031</v>
      </c>
      <c r="J303" s="25"/>
      <c r="K303" s="244"/>
    </row>
  </sheetData>
  <mergeCells count="22">
    <mergeCell ref="A1:J1"/>
    <mergeCell ref="A3:J3"/>
    <mergeCell ref="A5:G5"/>
    <mergeCell ref="I5:J9"/>
    <mergeCell ref="A6:D6"/>
    <mergeCell ref="E6:F6"/>
    <mergeCell ref="A7:D7"/>
    <mergeCell ref="E7:F7"/>
    <mergeCell ref="A8:D8"/>
    <mergeCell ref="E8:F8"/>
    <mergeCell ref="A9:D9"/>
    <mergeCell ref="E9:F9"/>
    <mergeCell ref="A303:B303"/>
    <mergeCell ref="E11:F11"/>
    <mergeCell ref="A13:D13"/>
    <mergeCell ref="E13:F13"/>
    <mergeCell ref="A14:D14"/>
    <mergeCell ref="E14:F14"/>
    <mergeCell ref="A12:D12"/>
    <mergeCell ref="E12:F12"/>
    <mergeCell ref="A10:D11"/>
    <mergeCell ref="E10:F10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04"/>
  <sheetViews>
    <sheetView workbookViewId="0">
      <selection activeCell="K149" sqref="K149"/>
    </sheetView>
  </sheetViews>
  <sheetFormatPr defaultRowHeight="15" x14ac:dyDescent="0.25"/>
  <cols>
    <col min="1" max="1" width="6.7109375" style="236" customWidth="1"/>
    <col min="2" max="2" width="15.42578125" style="236" customWidth="1"/>
    <col min="3" max="4" width="9.140625" style="236"/>
    <col min="5" max="5" width="10" style="236" customWidth="1"/>
    <col min="6" max="6" width="9.7109375" style="236" customWidth="1"/>
    <col min="7" max="7" width="9.140625" style="236"/>
    <col min="8" max="8" width="9.5703125" style="236" customWidth="1"/>
    <col min="9" max="9" width="9.140625" style="236"/>
    <col min="10" max="10" width="10.42578125" style="236" customWidth="1"/>
    <col min="11" max="16384" width="9.140625" style="236"/>
  </cols>
  <sheetData>
    <row r="1" spans="1:17" ht="20.25" x14ac:dyDescent="0.3">
      <c r="A1" s="344" t="s">
        <v>10</v>
      </c>
      <c r="B1" s="344"/>
      <c r="C1" s="344"/>
      <c r="D1" s="344"/>
      <c r="E1" s="344"/>
      <c r="F1" s="344"/>
      <c r="G1" s="344"/>
      <c r="H1" s="344"/>
      <c r="I1" s="344"/>
      <c r="J1" s="344"/>
      <c r="K1" s="235"/>
      <c r="L1" s="235"/>
      <c r="M1" s="278"/>
      <c r="P1" s="279"/>
    </row>
    <row r="2" spans="1:17" ht="20.25" x14ac:dyDescent="0.3">
      <c r="A2" s="237"/>
      <c r="B2" s="258"/>
      <c r="C2" s="258"/>
      <c r="D2" s="258"/>
      <c r="E2" s="258"/>
      <c r="F2" s="258"/>
      <c r="G2" s="218"/>
      <c r="H2" s="219"/>
      <c r="I2" s="258"/>
      <c r="J2" s="238"/>
      <c r="K2" s="258"/>
      <c r="L2" s="258"/>
      <c r="M2" s="278"/>
      <c r="P2" s="279"/>
    </row>
    <row r="3" spans="1:17" ht="33.75" customHeight="1" x14ac:dyDescent="0.25">
      <c r="A3" s="345" t="s">
        <v>431</v>
      </c>
      <c r="B3" s="345"/>
      <c r="C3" s="345"/>
      <c r="D3" s="345"/>
      <c r="E3" s="345"/>
      <c r="F3" s="345"/>
      <c r="G3" s="345"/>
      <c r="H3" s="345"/>
      <c r="I3" s="345"/>
      <c r="J3" s="345"/>
      <c r="K3" s="220"/>
      <c r="L3" s="239"/>
      <c r="M3" s="278"/>
      <c r="P3" s="279"/>
    </row>
    <row r="4" spans="1:17" ht="18.75" x14ac:dyDescent="0.25">
      <c r="A4" s="221"/>
      <c r="B4" s="221"/>
      <c r="C4" s="221"/>
      <c r="D4" s="221"/>
      <c r="E4" s="221"/>
      <c r="F4" s="221"/>
      <c r="G4" s="222"/>
      <c r="H4" s="221"/>
      <c r="I4" s="221"/>
      <c r="J4" s="240"/>
      <c r="K4" s="221"/>
      <c r="L4" s="221"/>
      <c r="M4" s="278"/>
      <c r="P4" s="279"/>
    </row>
    <row r="5" spans="1:17" ht="24.75" customHeight="1" x14ac:dyDescent="0.25">
      <c r="A5" s="346" t="s">
        <v>11</v>
      </c>
      <c r="B5" s="347"/>
      <c r="C5" s="347"/>
      <c r="D5" s="347"/>
      <c r="E5" s="347"/>
      <c r="F5" s="347"/>
      <c r="G5" s="348"/>
      <c r="H5" s="223"/>
      <c r="I5" s="349" t="s">
        <v>15</v>
      </c>
      <c r="J5" s="350"/>
      <c r="K5" s="221"/>
      <c r="M5" s="278"/>
      <c r="P5" s="279"/>
    </row>
    <row r="6" spans="1:17" ht="72" x14ac:dyDescent="0.25">
      <c r="A6" s="355" t="s">
        <v>4</v>
      </c>
      <c r="B6" s="355"/>
      <c r="C6" s="355"/>
      <c r="D6" s="355"/>
      <c r="E6" s="355" t="s">
        <v>5</v>
      </c>
      <c r="F6" s="355"/>
      <c r="G6" s="224" t="s">
        <v>432</v>
      </c>
      <c r="H6" s="259"/>
      <c r="I6" s="351"/>
      <c r="J6" s="352"/>
      <c r="K6" s="221"/>
      <c r="M6" s="278"/>
      <c r="P6" s="279"/>
    </row>
    <row r="7" spans="1:17" ht="18.75" x14ac:dyDescent="0.25">
      <c r="A7" s="356" t="s">
        <v>26</v>
      </c>
      <c r="B7" s="356"/>
      <c r="C7" s="356"/>
      <c r="D7" s="356"/>
      <c r="E7" s="355" t="s">
        <v>6</v>
      </c>
      <c r="F7" s="355"/>
      <c r="G7" s="49"/>
      <c r="H7" s="226"/>
      <c r="I7" s="351"/>
      <c r="J7" s="352"/>
      <c r="K7" s="221"/>
      <c r="M7" s="278"/>
      <c r="P7" s="279"/>
    </row>
    <row r="8" spans="1:17" ht="18.75" x14ac:dyDescent="0.25">
      <c r="A8" s="357" t="s">
        <v>7</v>
      </c>
      <c r="B8" s="358"/>
      <c r="C8" s="358"/>
      <c r="D8" s="359"/>
      <c r="E8" s="355"/>
      <c r="F8" s="355"/>
      <c r="G8" s="49"/>
      <c r="H8" s="226"/>
      <c r="I8" s="351"/>
      <c r="J8" s="352"/>
      <c r="K8" s="221"/>
      <c r="M8" s="278"/>
      <c r="P8" s="279"/>
    </row>
    <row r="9" spans="1:17" ht="18.75" x14ac:dyDescent="0.25">
      <c r="A9" s="356" t="s">
        <v>27</v>
      </c>
      <c r="B9" s="356"/>
      <c r="C9" s="356"/>
      <c r="D9" s="356"/>
      <c r="E9" s="355" t="s">
        <v>8</v>
      </c>
      <c r="F9" s="355"/>
      <c r="G9" s="49">
        <v>77.661000000000001</v>
      </c>
      <c r="H9" s="226"/>
      <c r="I9" s="353"/>
      <c r="J9" s="354"/>
      <c r="K9" s="221"/>
      <c r="M9" s="278"/>
      <c r="P9" s="279"/>
    </row>
    <row r="10" spans="1:17" ht="18.75" x14ac:dyDescent="0.25">
      <c r="A10" s="360" t="s">
        <v>7</v>
      </c>
      <c r="B10" s="361"/>
      <c r="C10" s="361"/>
      <c r="D10" s="362"/>
      <c r="E10" s="355" t="s">
        <v>12</v>
      </c>
      <c r="F10" s="355"/>
      <c r="G10" s="99">
        <f>G303</f>
        <v>57.715191399999959</v>
      </c>
      <c r="H10" s="226"/>
      <c r="I10" s="241"/>
      <c r="J10" s="242"/>
      <c r="K10" s="221"/>
      <c r="M10" s="278"/>
      <c r="P10" s="279"/>
    </row>
    <row r="11" spans="1:17" ht="18.75" x14ac:dyDescent="0.25">
      <c r="A11" s="363"/>
      <c r="B11" s="364"/>
      <c r="C11" s="364"/>
      <c r="D11" s="365"/>
      <c r="E11" s="355" t="s">
        <v>13</v>
      </c>
      <c r="F11" s="355"/>
      <c r="G11" s="99">
        <f>G9-G10</f>
        <v>19.945808600000042</v>
      </c>
      <c r="H11" s="226"/>
      <c r="I11" s="243" t="s">
        <v>335</v>
      </c>
      <c r="J11" s="242"/>
      <c r="K11" s="221"/>
      <c r="M11" s="278"/>
      <c r="P11" s="279"/>
    </row>
    <row r="12" spans="1:17" ht="18.75" x14ac:dyDescent="0.25">
      <c r="A12" s="356" t="s">
        <v>30</v>
      </c>
      <c r="B12" s="356"/>
      <c r="C12" s="356"/>
      <c r="D12" s="356"/>
      <c r="E12" s="346" t="s">
        <v>28</v>
      </c>
      <c r="F12" s="348"/>
      <c r="G12" s="227"/>
      <c r="H12" s="226"/>
      <c r="I12" s="243" t="s">
        <v>334</v>
      </c>
      <c r="J12" s="242"/>
      <c r="K12" s="221"/>
      <c r="M12" s="278"/>
      <c r="P12" s="279"/>
    </row>
    <row r="13" spans="1:17" x14ac:dyDescent="0.25">
      <c r="A13" s="356" t="s">
        <v>31</v>
      </c>
      <c r="B13" s="356"/>
      <c r="C13" s="356"/>
      <c r="D13" s="356"/>
      <c r="E13" s="346" t="s">
        <v>29</v>
      </c>
      <c r="F13" s="348"/>
      <c r="G13" s="48"/>
      <c r="H13" s="228"/>
      <c r="I13" s="25"/>
      <c r="J13" s="244"/>
      <c r="K13" s="25"/>
      <c r="M13" s="278"/>
      <c r="P13" s="280"/>
    </row>
    <row r="14" spans="1:17" x14ac:dyDescent="0.25">
      <c r="A14" s="356"/>
      <c r="B14" s="356"/>
      <c r="C14" s="356"/>
      <c r="D14" s="356"/>
      <c r="E14" s="355" t="s">
        <v>14</v>
      </c>
      <c r="F14" s="355"/>
      <c r="G14" s="49"/>
      <c r="H14" s="226"/>
      <c r="I14" s="243" t="s">
        <v>433</v>
      </c>
      <c r="J14" s="243"/>
      <c r="K14" s="243"/>
      <c r="L14" s="245"/>
      <c r="M14" s="278"/>
      <c r="N14" s="281"/>
      <c r="O14" s="281"/>
      <c r="P14" s="281"/>
      <c r="Q14" s="281"/>
    </row>
    <row r="15" spans="1:17" x14ac:dyDescent="0.25">
      <c r="A15" s="246"/>
      <c r="B15" s="25"/>
      <c r="C15" s="25"/>
      <c r="D15" s="25"/>
      <c r="E15" s="25"/>
      <c r="F15" s="25"/>
      <c r="G15" s="229"/>
      <c r="H15" s="25"/>
      <c r="I15" s="25"/>
      <c r="J15" s="244"/>
      <c r="K15" s="25"/>
      <c r="L15" s="25"/>
      <c r="M15" s="278"/>
      <c r="N15" s="281"/>
      <c r="O15" s="282"/>
      <c r="P15" s="283"/>
      <c r="Q15" s="281"/>
    </row>
    <row r="16" spans="1:17" ht="38.25" x14ac:dyDescent="0.25">
      <c r="A16" s="132" t="s">
        <v>0</v>
      </c>
      <c r="B16" s="133" t="s">
        <v>1</v>
      </c>
      <c r="C16" s="132" t="s">
        <v>2</v>
      </c>
      <c r="D16" s="132" t="s">
        <v>328</v>
      </c>
      <c r="E16" s="22" t="s">
        <v>430</v>
      </c>
      <c r="F16" s="22" t="s">
        <v>434</v>
      </c>
      <c r="G16" s="74" t="s">
        <v>18</v>
      </c>
      <c r="H16" s="230" t="s">
        <v>9</v>
      </c>
      <c r="I16" s="231" t="s">
        <v>21</v>
      </c>
      <c r="J16" s="25"/>
      <c r="K16" s="244"/>
      <c r="L16" s="247"/>
      <c r="M16" s="278"/>
      <c r="N16" s="284"/>
      <c r="O16" s="285"/>
      <c r="P16" s="286"/>
      <c r="Q16" s="281"/>
    </row>
    <row r="17" spans="1:17" x14ac:dyDescent="0.25">
      <c r="A17" s="136">
        <v>1</v>
      </c>
      <c r="B17" s="58" t="s">
        <v>32</v>
      </c>
      <c r="C17" s="53">
        <v>64.3</v>
      </c>
      <c r="D17" s="68" t="s">
        <v>330</v>
      </c>
      <c r="E17" s="112">
        <v>16.271999999999998</v>
      </c>
      <c r="F17" s="112">
        <v>16.271999999999998</v>
      </c>
      <c r="G17" s="92">
        <f>(F17-E17)*0.8598</f>
        <v>0</v>
      </c>
      <c r="H17" s="109">
        <f>$G$11/$C$303*C17</f>
        <v>6.2662755954355789E-2</v>
      </c>
      <c r="I17" s="92">
        <f t="shared" ref="I17:I80" si="0">G17+H17</f>
        <v>6.2662755954355789E-2</v>
      </c>
      <c r="J17" s="25"/>
      <c r="K17" s="244"/>
      <c r="L17" s="195"/>
      <c r="M17" s="262"/>
      <c r="N17" s="266"/>
      <c r="O17" s="368"/>
      <c r="P17" s="368"/>
      <c r="Q17" s="281"/>
    </row>
    <row r="18" spans="1:17" x14ac:dyDescent="0.25">
      <c r="A18" s="136">
        <v>2</v>
      </c>
      <c r="B18" s="58" t="s">
        <v>33</v>
      </c>
      <c r="C18" s="59">
        <v>43.1</v>
      </c>
      <c r="D18" s="68" t="s">
        <v>330</v>
      </c>
      <c r="E18" s="112">
        <v>31.766999999999999</v>
      </c>
      <c r="F18" s="112">
        <v>32.005000000000003</v>
      </c>
      <c r="G18" s="92">
        <f t="shared" ref="G18:G80" si="1">(F18-E18)*0.8598</f>
        <v>0.20463240000000266</v>
      </c>
      <c r="H18" s="109">
        <f t="shared" ref="H18:H81" si="2">$G$11/$C$303*C18</f>
        <v>4.2002562700353574E-2</v>
      </c>
      <c r="I18" s="92">
        <f t="shared" si="0"/>
        <v>0.24663496270035623</v>
      </c>
      <c r="J18" s="25"/>
      <c r="K18" s="244"/>
      <c r="L18" s="195"/>
      <c r="M18" s="262"/>
      <c r="N18" s="266"/>
      <c r="O18" s="267"/>
      <c r="P18" s="287"/>
      <c r="Q18" s="281"/>
    </row>
    <row r="19" spans="1:17" x14ac:dyDescent="0.25">
      <c r="A19" s="136">
        <v>3</v>
      </c>
      <c r="B19" s="58" t="s">
        <v>34</v>
      </c>
      <c r="C19" s="59">
        <v>45.1</v>
      </c>
      <c r="D19" s="68" t="s">
        <v>330</v>
      </c>
      <c r="E19" s="112">
        <v>22.143000000000001</v>
      </c>
      <c r="F19" s="112">
        <v>22.670999999999999</v>
      </c>
      <c r="G19" s="92">
        <f t="shared" si="1"/>
        <v>0.45397439999999889</v>
      </c>
      <c r="H19" s="109">
        <f t="shared" si="2"/>
        <v>4.3951637535636801E-2</v>
      </c>
      <c r="I19" s="92">
        <f t="shared" si="0"/>
        <v>0.49792603753563569</v>
      </c>
      <c r="J19" s="25"/>
      <c r="K19" s="244"/>
      <c r="L19" s="195"/>
      <c r="M19" s="262"/>
      <c r="N19" s="268"/>
      <c r="O19" s="268"/>
      <c r="P19" s="287"/>
      <c r="Q19" s="281"/>
    </row>
    <row r="20" spans="1:17" x14ac:dyDescent="0.25">
      <c r="A20" s="136">
        <v>4</v>
      </c>
      <c r="B20" s="58" t="s">
        <v>35</v>
      </c>
      <c r="C20" s="59">
        <v>69.900000000000006</v>
      </c>
      <c r="D20" s="68" t="s">
        <v>330</v>
      </c>
      <c r="E20" s="112">
        <v>56.448999999999998</v>
      </c>
      <c r="F20" s="112">
        <v>57.454999999999998</v>
      </c>
      <c r="G20" s="92">
        <f>(F20-E20)*0.8598</f>
        <v>0.86495880000000025</v>
      </c>
      <c r="H20" s="109">
        <f t="shared" si="2"/>
        <v>6.8120165493148838E-2</v>
      </c>
      <c r="I20" s="92">
        <f t="shared" si="0"/>
        <v>0.93307896549314906</v>
      </c>
      <c r="J20" s="25"/>
      <c r="K20" s="244"/>
      <c r="L20" s="195"/>
      <c r="M20" s="262"/>
      <c r="N20" s="263"/>
      <c r="O20" s="277"/>
      <c r="P20" s="279"/>
    </row>
    <row r="21" spans="1:17" x14ac:dyDescent="0.25">
      <c r="A21" s="136">
        <v>5</v>
      </c>
      <c r="B21" s="58" t="s">
        <v>36</v>
      </c>
      <c r="C21" s="53">
        <v>64.400000000000006</v>
      </c>
      <c r="D21" s="68" t="s">
        <v>330</v>
      </c>
      <c r="E21" s="112">
        <v>25.695</v>
      </c>
      <c r="F21" s="112">
        <v>25.776</v>
      </c>
      <c r="G21" s="92">
        <f t="shared" si="1"/>
        <v>6.9643799999999589E-2</v>
      </c>
      <c r="H21" s="109">
        <f t="shared" si="2"/>
        <v>6.2760209696119951E-2</v>
      </c>
      <c r="I21" s="92">
        <f t="shared" si="0"/>
        <v>0.13240400969611954</v>
      </c>
      <c r="J21" s="25"/>
      <c r="K21" s="244"/>
      <c r="L21" s="195"/>
      <c r="M21" s="262"/>
      <c r="N21" s="263"/>
      <c r="O21" s="264"/>
      <c r="P21" s="279"/>
    </row>
    <row r="22" spans="1:17" x14ac:dyDescent="0.25">
      <c r="A22" s="136">
        <v>6</v>
      </c>
      <c r="B22" s="58" t="s">
        <v>37</v>
      </c>
      <c r="C22" s="53">
        <v>42.9</v>
      </c>
      <c r="D22" s="68" t="s">
        <v>330</v>
      </c>
      <c r="E22" s="112">
        <v>11.217000000000001</v>
      </c>
      <c r="F22" s="112">
        <v>11.417</v>
      </c>
      <c r="G22" s="92">
        <f t="shared" si="1"/>
        <v>0.17195999999999939</v>
      </c>
      <c r="H22" s="109">
        <f t="shared" si="2"/>
        <v>4.1807655216825244E-2</v>
      </c>
      <c r="I22" s="92">
        <f t="shared" si="0"/>
        <v>0.21376765521682464</v>
      </c>
      <c r="J22" s="25"/>
      <c r="K22" s="244"/>
      <c r="L22" s="195"/>
      <c r="M22" s="262"/>
      <c r="N22" s="263"/>
      <c r="O22" s="263"/>
      <c r="P22" s="279"/>
    </row>
    <row r="23" spans="1:17" x14ac:dyDescent="0.25">
      <c r="A23" s="136">
        <v>7</v>
      </c>
      <c r="B23" s="58" t="s">
        <v>38</v>
      </c>
      <c r="C23" s="53">
        <v>44.6</v>
      </c>
      <c r="D23" s="68" t="s">
        <v>330</v>
      </c>
      <c r="E23" s="112">
        <v>15.154999999999999</v>
      </c>
      <c r="F23" s="112">
        <v>15.510999999999999</v>
      </c>
      <c r="G23" s="92">
        <f t="shared" si="1"/>
        <v>0.30608879999999988</v>
      </c>
      <c r="H23" s="109">
        <f t="shared" si="2"/>
        <v>4.3464368826815994E-2</v>
      </c>
      <c r="I23" s="92">
        <f t="shared" si="0"/>
        <v>0.34955316882681586</v>
      </c>
      <c r="J23" s="25"/>
      <c r="K23" s="244"/>
      <c r="L23" s="195"/>
      <c r="M23" s="262"/>
      <c r="N23" s="263"/>
      <c r="O23" s="263"/>
      <c r="P23" s="279"/>
    </row>
    <row r="24" spans="1:17" x14ac:dyDescent="0.25">
      <c r="A24" s="136">
        <v>8</v>
      </c>
      <c r="B24" s="58" t="s">
        <v>39</v>
      </c>
      <c r="C24" s="53">
        <v>69.900000000000006</v>
      </c>
      <c r="D24" s="68" t="s">
        <v>330</v>
      </c>
      <c r="E24" s="112">
        <v>14.5</v>
      </c>
      <c r="F24" s="112">
        <v>14.680999999999999</v>
      </c>
      <c r="G24" s="92">
        <f t="shared" si="1"/>
        <v>0.15562379999999928</v>
      </c>
      <c r="H24" s="109">
        <f t="shared" si="2"/>
        <v>6.8120165493148838E-2</v>
      </c>
      <c r="I24" s="92">
        <f t="shared" si="0"/>
        <v>0.22374396549314812</v>
      </c>
      <c r="J24" s="25"/>
      <c r="K24" s="244"/>
      <c r="L24" s="195"/>
      <c r="M24" s="262"/>
      <c r="N24" s="263"/>
      <c r="O24" s="263"/>
      <c r="P24" s="279"/>
    </row>
    <row r="25" spans="1:17" x14ac:dyDescent="0.25">
      <c r="A25" s="136">
        <v>9</v>
      </c>
      <c r="B25" s="58" t="s">
        <v>40</v>
      </c>
      <c r="C25" s="53">
        <v>64.2</v>
      </c>
      <c r="D25" s="68" t="s">
        <v>330</v>
      </c>
      <c r="E25" s="112">
        <v>19.170999999999999</v>
      </c>
      <c r="F25" s="112">
        <v>19.513000000000002</v>
      </c>
      <c r="G25" s="92">
        <f t="shared" si="1"/>
        <v>0.29405160000000197</v>
      </c>
      <c r="H25" s="109">
        <f t="shared" si="2"/>
        <v>6.2565302212591628E-2</v>
      </c>
      <c r="I25" s="92">
        <f t="shared" si="0"/>
        <v>0.35661690221259357</v>
      </c>
      <c r="J25" s="25"/>
      <c r="K25" s="244"/>
      <c r="L25" s="195"/>
      <c r="M25" s="262"/>
      <c r="N25" s="263"/>
      <c r="O25" s="263"/>
      <c r="P25" s="279"/>
    </row>
    <row r="26" spans="1:17" x14ac:dyDescent="0.25">
      <c r="A26" s="136">
        <v>10</v>
      </c>
      <c r="B26" s="58" t="s">
        <v>41</v>
      </c>
      <c r="C26" s="53">
        <v>42.6</v>
      </c>
      <c r="D26" s="68" t="s">
        <v>330</v>
      </c>
      <c r="E26" s="112">
        <v>14.035</v>
      </c>
      <c r="F26" s="112">
        <v>14.234999999999999</v>
      </c>
      <c r="G26" s="92">
        <f t="shared" si="1"/>
        <v>0.17195999999999939</v>
      </c>
      <c r="H26" s="109">
        <f t="shared" si="2"/>
        <v>4.1515293991532767E-2</v>
      </c>
      <c r="I26" s="92">
        <f t="shared" si="0"/>
        <v>0.21347529399153214</v>
      </c>
      <c r="J26" s="25"/>
      <c r="K26" s="244"/>
      <c r="L26" s="195"/>
      <c r="M26" s="262"/>
      <c r="N26" s="263"/>
      <c r="O26" s="263"/>
      <c r="P26" s="279"/>
    </row>
    <row r="27" spans="1:17" x14ac:dyDescent="0.25">
      <c r="A27" s="136">
        <v>11</v>
      </c>
      <c r="B27" s="58" t="s">
        <v>42</v>
      </c>
      <c r="C27" s="53">
        <v>44.6</v>
      </c>
      <c r="D27" s="68" t="s">
        <v>330</v>
      </c>
      <c r="E27" s="112">
        <v>19.507999999999999</v>
      </c>
      <c r="F27" s="112">
        <v>19.893000000000001</v>
      </c>
      <c r="G27" s="92">
        <f t="shared" si="1"/>
        <v>0.33102300000000134</v>
      </c>
      <c r="H27" s="109">
        <f t="shared" si="2"/>
        <v>4.3464368826815994E-2</v>
      </c>
      <c r="I27" s="92">
        <f t="shared" si="0"/>
        <v>0.37448736882681732</v>
      </c>
      <c r="J27" s="25"/>
      <c r="K27" s="244"/>
      <c r="L27" s="195"/>
      <c r="M27" s="262"/>
      <c r="N27" s="263"/>
      <c r="O27" s="263"/>
      <c r="P27" s="279"/>
    </row>
    <row r="28" spans="1:17" x14ac:dyDescent="0.25">
      <c r="A28" s="136">
        <v>12</v>
      </c>
      <c r="B28" s="58" t="s">
        <v>43</v>
      </c>
      <c r="C28" s="53">
        <v>69.900000000000006</v>
      </c>
      <c r="D28" s="68" t="s">
        <v>330</v>
      </c>
      <c r="E28" s="112">
        <v>26.315000000000001</v>
      </c>
      <c r="F28" s="112">
        <v>26.88</v>
      </c>
      <c r="G28" s="92">
        <f t="shared" si="1"/>
        <v>0.48578699999999803</v>
      </c>
      <c r="H28" s="109">
        <f t="shared" si="2"/>
        <v>6.8120165493148838E-2</v>
      </c>
      <c r="I28" s="92">
        <f t="shared" si="0"/>
        <v>0.55390716549314689</v>
      </c>
      <c r="J28" s="25"/>
      <c r="K28" s="244"/>
      <c r="L28" s="195"/>
      <c r="M28" s="262"/>
      <c r="N28" s="263"/>
      <c r="O28" s="263"/>
      <c r="P28" s="279"/>
    </row>
    <row r="29" spans="1:17" x14ac:dyDescent="0.25">
      <c r="A29" s="136">
        <v>13</v>
      </c>
      <c r="B29" s="58" t="s">
        <v>44</v>
      </c>
      <c r="C29" s="53">
        <v>64.900000000000006</v>
      </c>
      <c r="D29" s="68" t="s">
        <v>330</v>
      </c>
      <c r="E29" s="112">
        <v>27.323</v>
      </c>
      <c r="F29" s="112">
        <v>27.756</v>
      </c>
      <c r="G29" s="92">
        <f t="shared" si="1"/>
        <v>0.37229339999999983</v>
      </c>
      <c r="H29" s="109">
        <f t="shared" si="2"/>
        <v>6.3247478404940757E-2</v>
      </c>
      <c r="I29" s="92">
        <f t="shared" si="0"/>
        <v>0.4355408784049406</v>
      </c>
      <c r="J29" s="25"/>
      <c r="K29" s="244"/>
      <c r="L29" s="195"/>
      <c r="M29" s="262"/>
      <c r="P29" s="279"/>
    </row>
    <row r="30" spans="1:17" x14ac:dyDescent="0.25">
      <c r="A30" s="136">
        <v>14</v>
      </c>
      <c r="B30" s="58" t="s">
        <v>45</v>
      </c>
      <c r="C30" s="53">
        <v>42.4</v>
      </c>
      <c r="D30" s="68" t="s">
        <v>330</v>
      </c>
      <c r="E30" s="112">
        <v>11.169</v>
      </c>
      <c r="F30" s="112">
        <v>11.271000000000001</v>
      </c>
      <c r="G30" s="92">
        <f t="shared" si="1"/>
        <v>8.7699600000000266E-2</v>
      </c>
      <c r="H30" s="109">
        <f t="shared" si="2"/>
        <v>4.1320386508004438E-2</v>
      </c>
      <c r="I30" s="92">
        <f t="shared" si="0"/>
        <v>0.1290199865080047</v>
      </c>
      <c r="J30" s="25"/>
      <c r="K30" s="244"/>
      <c r="L30" s="195"/>
      <c r="M30" s="262"/>
      <c r="P30" s="279"/>
    </row>
    <row r="31" spans="1:17" x14ac:dyDescent="0.25">
      <c r="A31" s="136">
        <v>15</v>
      </c>
      <c r="B31" s="58" t="s">
        <v>46</v>
      </c>
      <c r="C31" s="53">
        <v>45</v>
      </c>
      <c r="D31" s="68" t="s">
        <v>330</v>
      </c>
      <c r="E31" s="112">
        <v>10.624000000000001</v>
      </c>
      <c r="F31" s="112">
        <v>10.654</v>
      </c>
      <c r="G31" s="92">
        <f t="shared" si="1"/>
        <v>2.5793999999999449E-2</v>
      </c>
      <c r="H31" s="109">
        <f t="shared" si="2"/>
        <v>4.3854183793872639E-2</v>
      </c>
      <c r="I31" s="92">
        <f t="shared" si="0"/>
        <v>6.9648183793872082E-2</v>
      </c>
      <c r="J31" s="25"/>
      <c r="K31" s="244"/>
      <c r="L31" s="195"/>
      <c r="M31" s="262"/>
      <c r="P31" s="279"/>
    </row>
    <row r="32" spans="1:17" x14ac:dyDescent="0.25">
      <c r="A32" s="136">
        <v>16</v>
      </c>
      <c r="B32" s="58" t="s">
        <v>47</v>
      </c>
      <c r="C32" s="53">
        <v>70</v>
      </c>
      <c r="D32" s="68" t="s">
        <v>330</v>
      </c>
      <c r="E32" s="112">
        <v>22.094000000000001</v>
      </c>
      <c r="F32" s="112">
        <v>22.212</v>
      </c>
      <c r="G32" s="92">
        <f t="shared" si="1"/>
        <v>0.10145639999999875</v>
      </c>
      <c r="H32" s="109">
        <f t="shared" si="2"/>
        <v>6.8217619234912985E-2</v>
      </c>
      <c r="I32" s="92">
        <f t="shared" si="0"/>
        <v>0.16967401923491174</v>
      </c>
      <c r="J32" s="25"/>
      <c r="K32" s="244"/>
      <c r="L32" s="195"/>
      <c r="M32" s="262"/>
      <c r="P32" s="279"/>
    </row>
    <row r="33" spans="1:16" x14ac:dyDescent="0.25">
      <c r="A33" s="136">
        <v>17</v>
      </c>
      <c r="B33" s="58" t="s">
        <v>48</v>
      </c>
      <c r="C33" s="53">
        <v>64.599999999999994</v>
      </c>
      <c r="D33" s="68" t="s">
        <v>330</v>
      </c>
      <c r="E33" s="112">
        <v>21.863</v>
      </c>
      <c r="F33" s="112">
        <v>22.515000000000001</v>
      </c>
      <c r="G33" s="92">
        <f t="shared" si="1"/>
        <v>0.56058960000000091</v>
      </c>
      <c r="H33" s="109">
        <f t="shared" si="2"/>
        <v>6.2955117179648273E-2</v>
      </c>
      <c r="I33" s="92">
        <f t="shared" si="0"/>
        <v>0.62354471717964921</v>
      </c>
      <c r="J33" s="25"/>
      <c r="K33" s="244"/>
      <c r="L33" s="195"/>
      <c r="M33" s="262"/>
      <c r="P33" s="279"/>
    </row>
    <row r="34" spans="1:16" x14ac:dyDescent="0.25">
      <c r="A34" s="136">
        <v>18</v>
      </c>
      <c r="B34" s="58" t="s">
        <v>49</v>
      </c>
      <c r="C34" s="53">
        <v>42.5</v>
      </c>
      <c r="D34" s="68" t="s">
        <v>330</v>
      </c>
      <c r="E34" s="112">
        <v>15.321</v>
      </c>
      <c r="F34" s="112">
        <v>15.394</v>
      </c>
      <c r="G34" s="92">
        <f t="shared" si="1"/>
        <v>6.2765400000000346E-2</v>
      </c>
      <c r="H34" s="109">
        <f t="shared" si="2"/>
        <v>4.1417840249768599E-2</v>
      </c>
      <c r="I34" s="92">
        <f t="shared" si="0"/>
        <v>0.10418324024976894</v>
      </c>
      <c r="J34" s="25"/>
      <c r="K34" s="244"/>
      <c r="L34" s="195"/>
      <c r="M34" s="262"/>
      <c r="P34" s="279"/>
    </row>
    <row r="35" spans="1:16" x14ac:dyDescent="0.25">
      <c r="A35" s="136">
        <v>19</v>
      </c>
      <c r="B35" s="58" t="s">
        <v>50</v>
      </c>
      <c r="C35" s="53">
        <v>44.6</v>
      </c>
      <c r="D35" s="68" t="s">
        <v>330</v>
      </c>
      <c r="E35" s="112">
        <v>7.2960000000000003</v>
      </c>
      <c r="F35" s="112">
        <v>7.2960000000000003</v>
      </c>
      <c r="G35" s="92">
        <f t="shared" si="1"/>
        <v>0</v>
      </c>
      <c r="H35" s="109">
        <f t="shared" si="2"/>
        <v>4.3464368826815994E-2</v>
      </c>
      <c r="I35" s="92">
        <f t="shared" si="0"/>
        <v>4.3464368826815994E-2</v>
      </c>
      <c r="J35" s="25"/>
      <c r="K35" s="244"/>
      <c r="L35" s="195"/>
      <c r="M35" s="262"/>
      <c r="P35" s="279"/>
    </row>
    <row r="36" spans="1:16" x14ac:dyDescent="0.25">
      <c r="A36" s="136">
        <v>20</v>
      </c>
      <c r="B36" s="58" t="s">
        <v>51</v>
      </c>
      <c r="C36" s="53">
        <v>69.7</v>
      </c>
      <c r="D36" s="68" t="s">
        <v>330</v>
      </c>
      <c r="E36" s="112">
        <v>16.542000000000002</v>
      </c>
      <c r="F36" s="112">
        <v>16.867000000000001</v>
      </c>
      <c r="G36" s="92">
        <f t="shared" si="1"/>
        <v>0.27943499999999938</v>
      </c>
      <c r="H36" s="109">
        <f t="shared" si="2"/>
        <v>6.7925258009620515E-2</v>
      </c>
      <c r="I36" s="92">
        <f t="shared" si="0"/>
        <v>0.34736025800961989</v>
      </c>
      <c r="J36" s="25"/>
      <c r="K36" s="244"/>
      <c r="L36" s="195"/>
      <c r="M36" s="262"/>
      <c r="P36" s="279"/>
    </row>
    <row r="37" spans="1:16" x14ac:dyDescent="0.25">
      <c r="A37" s="136">
        <v>21</v>
      </c>
      <c r="B37" s="58" t="s">
        <v>52</v>
      </c>
      <c r="C37" s="53">
        <v>64.2</v>
      </c>
      <c r="D37" s="68" t="s">
        <v>330</v>
      </c>
      <c r="E37" s="112">
        <v>30.138000000000002</v>
      </c>
      <c r="F37" s="112">
        <v>30.675999999999998</v>
      </c>
      <c r="G37" s="92">
        <f t="shared" si="1"/>
        <v>0.46257239999999716</v>
      </c>
      <c r="H37" s="109">
        <f t="shared" si="2"/>
        <v>6.2565302212591628E-2</v>
      </c>
      <c r="I37" s="92">
        <f t="shared" si="0"/>
        <v>0.52513770221258882</v>
      </c>
      <c r="J37" s="25"/>
      <c r="K37" s="244"/>
      <c r="L37" s="195"/>
      <c r="M37" s="262"/>
      <c r="P37" s="279"/>
    </row>
    <row r="38" spans="1:16" x14ac:dyDescent="0.25">
      <c r="A38" s="136">
        <v>22</v>
      </c>
      <c r="B38" s="58" t="s">
        <v>53</v>
      </c>
      <c r="C38" s="53">
        <v>42.3</v>
      </c>
      <c r="D38" s="68" t="s">
        <v>330</v>
      </c>
      <c r="E38" s="112">
        <v>11.587999999999999</v>
      </c>
      <c r="F38" s="112">
        <v>11.885999999999999</v>
      </c>
      <c r="G38" s="92">
        <f t="shared" si="1"/>
        <v>0.25622040000000001</v>
      </c>
      <c r="H38" s="109">
        <f t="shared" si="2"/>
        <v>4.1222932766240276E-2</v>
      </c>
      <c r="I38" s="92">
        <f t="shared" si="0"/>
        <v>0.2974433327662403</v>
      </c>
      <c r="J38" s="25"/>
      <c r="K38" s="244"/>
      <c r="L38" s="195"/>
      <c r="M38" s="262"/>
      <c r="P38" s="279"/>
    </row>
    <row r="39" spans="1:16" x14ac:dyDescent="0.25">
      <c r="A39" s="136">
        <v>23</v>
      </c>
      <c r="B39" s="58" t="s">
        <v>54</v>
      </c>
      <c r="C39" s="53">
        <v>44.5</v>
      </c>
      <c r="D39" s="68" t="s">
        <v>330</v>
      </c>
      <c r="E39" s="112">
        <v>13.661</v>
      </c>
      <c r="F39" s="112">
        <v>13.661</v>
      </c>
      <c r="G39" s="92">
        <f t="shared" si="1"/>
        <v>0</v>
      </c>
      <c r="H39" s="109">
        <f t="shared" si="2"/>
        <v>4.3366915085051833E-2</v>
      </c>
      <c r="I39" s="92">
        <f t="shared" si="0"/>
        <v>4.3366915085051833E-2</v>
      </c>
      <c r="J39" s="244"/>
      <c r="K39" s="25"/>
      <c r="L39" s="195"/>
      <c r="M39" s="262"/>
      <c r="P39" s="279"/>
    </row>
    <row r="40" spans="1:16" x14ac:dyDescent="0.25">
      <c r="A40" s="136">
        <v>24</v>
      </c>
      <c r="B40" s="58" t="s">
        <v>55</v>
      </c>
      <c r="C40" s="53">
        <v>69.400000000000006</v>
      </c>
      <c r="D40" s="68" t="s">
        <v>330</v>
      </c>
      <c r="E40" s="112">
        <v>23.135000000000002</v>
      </c>
      <c r="F40" s="112">
        <v>23.385000000000002</v>
      </c>
      <c r="G40" s="92">
        <f t="shared" si="1"/>
        <v>0.21495</v>
      </c>
      <c r="H40" s="109">
        <f t="shared" si="2"/>
        <v>6.7632896784328031E-2</v>
      </c>
      <c r="I40" s="92">
        <f t="shared" si="0"/>
        <v>0.28258289678432802</v>
      </c>
      <c r="J40" s="25"/>
      <c r="K40" s="244"/>
      <c r="L40" s="195"/>
      <c r="M40" s="262"/>
      <c r="P40" s="279"/>
    </row>
    <row r="41" spans="1:16" x14ac:dyDescent="0.25">
      <c r="A41" s="136">
        <v>25</v>
      </c>
      <c r="B41" s="58" t="s">
        <v>56</v>
      </c>
      <c r="C41" s="53">
        <v>64.3</v>
      </c>
      <c r="D41" s="68" t="s">
        <v>330</v>
      </c>
      <c r="E41" s="112">
        <v>3.9470000000000001</v>
      </c>
      <c r="F41" s="112">
        <v>3.9470000000000001</v>
      </c>
      <c r="G41" s="92">
        <f t="shared" si="1"/>
        <v>0</v>
      </c>
      <c r="H41" s="109">
        <f t="shared" si="2"/>
        <v>6.2662755954355789E-2</v>
      </c>
      <c r="I41" s="92">
        <f t="shared" si="0"/>
        <v>6.2662755954355789E-2</v>
      </c>
      <c r="J41" s="25"/>
      <c r="K41" s="244"/>
      <c r="L41" s="195"/>
      <c r="M41" s="262"/>
      <c r="P41" s="279"/>
    </row>
    <row r="42" spans="1:16" x14ac:dyDescent="0.25">
      <c r="A42" s="136">
        <v>26</v>
      </c>
      <c r="B42" s="58" t="s">
        <v>57</v>
      </c>
      <c r="C42" s="53">
        <v>42.8</v>
      </c>
      <c r="D42" s="68" t="s">
        <v>330</v>
      </c>
      <c r="E42" s="112">
        <v>14.486000000000001</v>
      </c>
      <c r="F42" s="112">
        <v>14.568</v>
      </c>
      <c r="G42" s="92">
        <f t="shared" si="1"/>
        <v>7.0503599999999111E-2</v>
      </c>
      <c r="H42" s="109">
        <f t="shared" si="2"/>
        <v>4.1710201475061083E-2</v>
      </c>
      <c r="I42" s="92">
        <f t="shared" si="0"/>
        <v>0.11221380147506019</v>
      </c>
      <c r="J42" s="25"/>
      <c r="K42" s="244"/>
      <c r="L42" s="195"/>
      <c r="M42" s="262"/>
      <c r="P42" s="279"/>
    </row>
    <row r="43" spans="1:16" x14ac:dyDescent="0.25">
      <c r="A43" s="136">
        <v>27</v>
      </c>
      <c r="B43" s="58" t="s">
        <v>58</v>
      </c>
      <c r="C43" s="53">
        <v>45.3</v>
      </c>
      <c r="D43" s="68" t="s">
        <v>330</v>
      </c>
      <c r="E43" s="112">
        <v>10.179</v>
      </c>
      <c r="F43" s="112">
        <v>10.436</v>
      </c>
      <c r="G43" s="92">
        <f t="shared" si="1"/>
        <v>0.22096859999999971</v>
      </c>
      <c r="H43" s="109">
        <f t="shared" si="2"/>
        <v>4.4146545019165116E-2</v>
      </c>
      <c r="I43" s="92">
        <f t="shared" si="0"/>
        <v>0.26511514501916483</v>
      </c>
      <c r="J43" s="25"/>
      <c r="K43" s="244"/>
      <c r="L43" s="195"/>
      <c r="M43" s="262"/>
      <c r="P43" s="279"/>
    </row>
    <row r="44" spans="1:16" x14ac:dyDescent="0.25">
      <c r="A44" s="136">
        <v>28</v>
      </c>
      <c r="B44" s="58" t="s">
        <v>59</v>
      </c>
      <c r="C44" s="53">
        <v>69.599999999999994</v>
      </c>
      <c r="D44" s="68" t="s">
        <v>330</v>
      </c>
      <c r="E44" s="112">
        <v>27.713999999999999</v>
      </c>
      <c r="F44" s="112">
        <v>28.324999999999999</v>
      </c>
      <c r="G44" s="92">
        <f t="shared" si="1"/>
        <v>0.52533780000000052</v>
      </c>
      <c r="H44" s="109">
        <f t="shared" si="2"/>
        <v>6.782780426785634E-2</v>
      </c>
      <c r="I44" s="92">
        <f t="shared" si="0"/>
        <v>0.59316560426785681</v>
      </c>
      <c r="J44" s="25"/>
      <c r="K44" s="244"/>
      <c r="L44" s="195"/>
      <c r="M44" s="262"/>
      <c r="P44" s="279"/>
    </row>
    <row r="45" spans="1:16" x14ac:dyDescent="0.25">
      <c r="A45" s="136">
        <v>29</v>
      </c>
      <c r="B45" s="58" t="s">
        <v>60</v>
      </c>
      <c r="C45" s="53">
        <v>63.3</v>
      </c>
      <c r="D45" s="68" t="s">
        <v>330</v>
      </c>
      <c r="E45" s="112">
        <v>7.42</v>
      </c>
      <c r="F45" s="112">
        <v>7.42</v>
      </c>
      <c r="G45" s="92">
        <f t="shared" si="1"/>
        <v>0</v>
      </c>
      <c r="H45" s="109">
        <f t="shared" si="2"/>
        <v>6.1688218536714176E-2</v>
      </c>
      <c r="I45" s="92">
        <f t="shared" si="0"/>
        <v>6.1688218536714176E-2</v>
      </c>
      <c r="J45" s="25"/>
      <c r="K45" s="244"/>
      <c r="L45" s="195"/>
      <c r="M45" s="262"/>
      <c r="P45" s="279"/>
    </row>
    <row r="46" spans="1:16" x14ac:dyDescent="0.25">
      <c r="A46" s="136">
        <v>30</v>
      </c>
      <c r="B46" s="58" t="s">
        <v>61</v>
      </c>
      <c r="C46" s="53">
        <v>42.5</v>
      </c>
      <c r="D46" s="68" t="s">
        <v>330</v>
      </c>
      <c r="E46" s="112">
        <v>7.72</v>
      </c>
      <c r="F46" s="112">
        <v>7.7409999999999997</v>
      </c>
      <c r="G46" s="92">
        <f t="shared" si="1"/>
        <v>1.8055799999999921E-2</v>
      </c>
      <c r="H46" s="109">
        <f t="shared" si="2"/>
        <v>4.1417840249768599E-2</v>
      </c>
      <c r="I46" s="92">
        <f t="shared" si="0"/>
        <v>5.947364024976852E-2</v>
      </c>
      <c r="J46" s="25"/>
      <c r="K46" s="244"/>
      <c r="L46" s="195"/>
      <c r="M46" s="262"/>
      <c r="P46" s="279"/>
    </row>
    <row r="47" spans="1:16" x14ac:dyDescent="0.25">
      <c r="A47" s="136">
        <v>31</v>
      </c>
      <c r="B47" s="58" t="s">
        <v>62</v>
      </c>
      <c r="C47" s="53">
        <v>44.5</v>
      </c>
      <c r="D47" s="68" t="s">
        <v>330</v>
      </c>
      <c r="E47" s="112">
        <v>14.728</v>
      </c>
      <c r="F47" s="112">
        <v>14.874000000000001</v>
      </c>
      <c r="G47" s="92">
        <f t="shared" si="1"/>
        <v>0.12553080000000069</v>
      </c>
      <c r="H47" s="109">
        <f t="shared" si="2"/>
        <v>4.3366915085051833E-2</v>
      </c>
      <c r="I47" s="92">
        <f t="shared" si="0"/>
        <v>0.16889771508505252</v>
      </c>
      <c r="J47" s="25"/>
      <c r="K47" s="244"/>
      <c r="L47" s="195"/>
      <c r="M47" s="262"/>
      <c r="P47" s="279"/>
    </row>
    <row r="48" spans="1:16" x14ac:dyDescent="0.25">
      <c r="A48" s="136">
        <v>32</v>
      </c>
      <c r="B48" s="58" t="s">
        <v>63</v>
      </c>
      <c r="C48" s="53">
        <v>69.900000000000006</v>
      </c>
      <c r="D48" s="68" t="s">
        <v>330</v>
      </c>
      <c r="E48" s="112">
        <v>1.143</v>
      </c>
      <c r="F48" s="112">
        <v>1.143</v>
      </c>
      <c r="G48" s="92">
        <f t="shared" si="1"/>
        <v>0</v>
      </c>
      <c r="H48" s="109">
        <f t="shared" si="2"/>
        <v>6.8120165493148838E-2</v>
      </c>
      <c r="I48" s="92">
        <f t="shared" si="0"/>
        <v>6.8120165493148838E-2</v>
      </c>
      <c r="J48" s="25"/>
      <c r="K48" s="244"/>
      <c r="L48" s="195"/>
      <c r="M48" s="262"/>
      <c r="P48" s="279"/>
    </row>
    <row r="49" spans="1:21" x14ac:dyDescent="0.25">
      <c r="A49" s="136">
        <v>33</v>
      </c>
      <c r="B49" s="58" t="s">
        <v>64</v>
      </c>
      <c r="C49" s="53">
        <v>64.8</v>
      </c>
      <c r="D49" s="68" t="s">
        <v>330</v>
      </c>
      <c r="E49" s="112">
        <v>20.311</v>
      </c>
      <c r="F49" s="112">
        <v>20.986999999999998</v>
      </c>
      <c r="G49" s="92">
        <f t="shared" si="1"/>
        <v>0.58122479999999865</v>
      </c>
      <c r="H49" s="109">
        <f t="shared" si="2"/>
        <v>6.3150024663176596E-2</v>
      </c>
      <c r="I49" s="92">
        <f t="shared" si="0"/>
        <v>0.64437482466317531</v>
      </c>
      <c r="J49" s="25"/>
      <c r="K49" s="244"/>
      <c r="L49" s="195"/>
      <c r="M49" s="262"/>
      <c r="P49" s="279"/>
    </row>
    <row r="50" spans="1:21" x14ac:dyDescent="0.25">
      <c r="A50" s="136">
        <v>34</v>
      </c>
      <c r="B50" s="58" t="s">
        <v>341</v>
      </c>
      <c r="C50" s="53">
        <v>42.7</v>
      </c>
      <c r="D50" s="68" t="s">
        <v>330</v>
      </c>
      <c r="E50" s="112">
        <v>6.5419999999999998</v>
      </c>
      <c r="F50" s="112">
        <v>6.5640000000000001</v>
      </c>
      <c r="G50" s="92">
        <f>(F50-E50)*0.8598</f>
        <v>1.8915600000000209E-2</v>
      </c>
      <c r="H50" s="109">
        <f t="shared" si="2"/>
        <v>4.1612747733296929E-2</v>
      </c>
      <c r="I50" s="92">
        <f t="shared" si="0"/>
        <v>6.0528347733297141E-2</v>
      </c>
      <c r="J50" s="25"/>
      <c r="K50" s="244"/>
      <c r="L50" s="195"/>
      <c r="M50" s="262"/>
      <c r="P50" s="279"/>
    </row>
    <row r="51" spans="1:21" x14ac:dyDescent="0.25">
      <c r="A51" s="136">
        <v>35</v>
      </c>
      <c r="B51" s="58" t="s">
        <v>66</v>
      </c>
      <c r="C51" s="53">
        <v>44.4</v>
      </c>
      <c r="D51" s="68" t="s">
        <v>330</v>
      </c>
      <c r="E51" s="112">
        <v>17.132000000000001</v>
      </c>
      <c r="F51" s="112">
        <v>17.164000000000001</v>
      </c>
      <c r="G51" s="92">
        <f>(F51-E51)*0.8598</f>
        <v>2.7513600000000023E-2</v>
      </c>
      <c r="H51" s="109">
        <f t="shared" si="2"/>
        <v>4.3269461343287664E-2</v>
      </c>
      <c r="I51" s="92">
        <f t="shared" si="0"/>
        <v>7.0783061343287684E-2</v>
      </c>
      <c r="J51" s="244"/>
      <c r="K51" s="25"/>
      <c r="L51" s="195"/>
      <c r="M51" s="262"/>
      <c r="P51" s="279"/>
    </row>
    <row r="52" spans="1:21" x14ac:dyDescent="0.25">
      <c r="A52" s="136">
        <v>36</v>
      </c>
      <c r="B52" s="58" t="s">
        <v>67</v>
      </c>
      <c r="C52" s="53">
        <v>69</v>
      </c>
      <c r="D52" s="68" t="s">
        <v>330</v>
      </c>
      <c r="E52" s="112">
        <v>15.62</v>
      </c>
      <c r="F52" s="112">
        <v>15.62</v>
      </c>
      <c r="G52" s="92">
        <f t="shared" si="1"/>
        <v>0</v>
      </c>
      <c r="H52" s="109">
        <f t="shared" si="2"/>
        <v>6.7243081817271372E-2</v>
      </c>
      <c r="I52" s="92">
        <f t="shared" si="0"/>
        <v>6.7243081817271372E-2</v>
      </c>
      <c r="J52" s="25"/>
      <c r="K52" s="244"/>
      <c r="L52" s="195"/>
      <c r="M52" s="262"/>
      <c r="P52" s="279"/>
    </row>
    <row r="53" spans="1:21" x14ac:dyDescent="0.25">
      <c r="A53" s="136">
        <v>37</v>
      </c>
      <c r="B53" s="58" t="s">
        <v>68</v>
      </c>
      <c r="C53" s="53">
        <v>64.5</v>
      </c>
      <c r="D53" s="68" t="s">
        <v>330</v>
      </c>
      <c r="E53" s="112">
        <v>16.745999999999999</v>
      </c>
      <c r="F53" s="112">
        <v>16.745999999999999</v>
      </c>
      <c r="G53" s="92">
        <f t="shared" si="1"/>
        <v>0</v>
      </c>
      <c r="H53" s="109">
        <f t="shared" si="2"/>
        <v>6.2857663437884112E-2</v>
      </c>
      <c r="I53" s="92">
        <f t="shared" si="0"/>
        <v>6.2857663437884112E-2</v>
      </c>
      <c r="J53" s="25"/>
      <c r="K53" s="244"/>
      <c r="L53" s="195"/>
      <c r="M53" s="262"/>
      <c r="P53" s="279"/>
    </row>
    <row r="54" spans="1:21" x14ac:dyDescent="0.25">
      <c r="A54" s="136">
        <v>38</v>
      </c>
      <c r="B54" s="58" t="s">
        <v>69</v>
      </c>
      <c r="C54" s="53">
        <v>42</v>
      </c>
      <c r="D54" s="68" t="s">
        <v>330</v>
      </c>
      <c r="E54" s="112">
        <v>22.356000000000002</v>
      </c>
      <c r="F54" s="112">
        <v>22.613</v>
      </c>
      <c r="G54" s="92">
        <f t="shared" si="1"/>
        <v>0.22096859999999818</v>
      </c>
      <c r="H54" s="109">
        <f t="shared" si="2"/>
        <v>4.0930571540947792E-2</v>
      </c>
      <c r="I54" s="92">
        <f t="shared" si="0"/>
        <v>0.261899171540946</v>
      </c>
      <c r="J54" s="25"/>
      <c r="K54" s="244"/>
      <c r="L54" s="195"/>
      <c r="M54" s="262"/>
      <c r="P54" s="279"/>
    </row>
    <row r="55" spans="1:21" x14ac:dyDescent="0.25">
      <c r="A55" s="136">
        <v>39</v>
      </c>
      <c r="B55" s="58" t="s">
        <v>70</v>
      </c>
      <c r="C55" s="53">
        <v>44.4</v>
      </c>
      <c r="D55" s="68" t="s">
        <v>330</v>
      </c>
      <c r="E55" s="112">
        <v>6.5430000000000001</v>
      </c>
      <c r="F55" s="112">
        <v>6.5430000000000001</v>
      </c>
      <c r="G55" s="92">
        <f t="shared" si="1"/>
        <v>0</v>
      </c>
      <c r="H55" s="109">
        <f t="shared" si="2"/>
        <v>4.3269461343287664E-2</v>
      </c>
      <c r="I55" s="92">
        <f t="shared" si="0"/>
        <v>4.3269461343287664E-2</v>
      </c>
      <c r="J55" s="25"/>
      <c r="K55" s="244"/>
      <c r="L55" s="195"/>
      <c r="M55" s="262"/>
      <c r="P55" s="279"/>
    </row>
    <row r="56" spans="1:21" x14ac:dyDescent="0.25">
      <c r="A56" s="136">
        <v>40</v>
      </c>
      <c r="B56" s="58" t="s">
        <v>71</v>
      </c>
      <c r="C56" s="53">
        <v>69.2</v>
      </c>
      <c r="D56" s="68" t="s">
        <v>330</v>
      </c>
      <c r="E56" s="112">
        <v>23.516999999999999</v>
      </c>
      <c r="F56" s="112">
        <v>23.824999999999999</v>
      </c>
      <c r="G56" s="92">
        <f t="shared" si="1"/>
        <v>0.26481839999999984</v>
      </c>
      <c r="H56" s="109">
        <f t="shared" si="2"/>
        <v>6.7437989300799708E-2</v>
      </c>
      <c r="I56" s="92">
        <f t="shared" si="0"/>
        <v>0.33225638930079954</v>
      </c>
      <c r="J56" s="25"/>
      <c r="K56" s="244"/>
      <c r="L56" s="195"/>
      <c r="M56" s="262"/>
      <c r="P56" s="279"/>
    </row>
    <row r="57" spans="1:21" x14ac:dyDescent="0.25">
      <c r="A57" s="136">
        <v>41</v>
      </c>
      <c r="B57" s="58" t="s">
        <v>72</v>
      </c>
      <c r="C57" s="53">
        <v>64.7</v>
      </c>
      <c r="D57" s="68" t="s">
        <v>330</v>
      </c>
      <c r="E57" s="112">
        <v>21.501000000000001</v>
      </c>
      <c r="F57" s="112">
        <v>21.907</v>
      </c>
      <c r="G57" s="92">
        <f t="shared" si="1"/>
        <v>0.34907879999999897</v>
      </c>
      <c r="H57" s="109">
        <f t="shared" si="2"/>
        <v>6.3052570921412435E-2</v>
      </c>
      <c r="I57" s="92">
        <f t="shared" si="0"/>
        <v>0.41213137092141139</v>
      </c>
      <c r="J57" s="25"/>
      <c r="K57" s="244"/>
      <c r="L57" s="195"/>
      <c r="M57" s="262"/>
      <c r="P57" s="279"/>
    </row>
    <row r="58" spans="1:21" x14ac:dyDescent="0.25">
      <c r="A58" s="136">
        <v>42</v>
      </c>
      <c r="B58" s="58" t="s">
        <v>73</v>
      </c>
      <c r="C58" s="53">
        <v>42.5</v>
      </c>
      <c r="D58" s="68" t="s">
        <v>330</v>
      </c>
      <c r="E58" s="112">
        <v>2.7250000000000001</v>
      </c>
      <c r="F58" s="112">
        <v>2.7530000000000001</v>
      </c>
      <c r="G58" s="92">
        <f t="shared" si="1"/>
        <v>2.407440000000002E-2</v>
      </c>
      <c r="H58" s="109">
        <f t="shared" si="2"/>
        <v>4.1417840249768599E-2</v>
      </c>
      <c r="I58" s="92">
        <f t="shared" si="0"/>
        <v>6.5492240249768616E-2</v>
      </c>
      <c r="J58" s="25"/>
      <c r="K58" s="244"/>
      <c r="L58" s="195"/>
      <c r="M58" s="262"/>
      <c r="P58" s="279"/>
    </row>
    <row r="59" spans="1:21" x14ac:dyDescent="0.25">
      <c r="A59" s="136">
        <v>43</v>
      </c>
      <c r="B59" s="58" t="s">
        <v>74</v>
      </c>
      <c r="C59" s="53">
        <v>44.5</v>
      </c>
      <c r="D59" s="68" t="s">
        <v>330</v>
      </c>
      <c r="E59" s="112">
        <v>17.763000000000002</v>
      </c>
      <c r="F59" s="112">
        <v>18.276</v>
      </c>
      <c r="G59" s="92">
        <f t="shared" si="1"/>
        <v>0.4410773999999984</v>
      </c>
      <c r="H59" s="109">
        <f t="shared" si="2"/>
        <v>4.3366915085051833E-2</v>
      </c>
      <c r="I59" s="92">
        <f t="shared" si="0"/>
        <v>0.48444431508505026</v>
      </c>
      <c r="J59" s="25"/>
      <c r="K59" s="244"/>
      <c r="L59" s="195"/>
      <c r="M59" s="262"/>
      <c r="P59" s="279"/>
    </row>
    <row r="60" spans="1:21" x14ac:dyDescent="0.25">
      <c r="A60" s="136">
        <v>44</v>
      </c>
      <c r="B60" s="58" t="s">
        <v>75</v>
      </c>
      <c r="C60" s="53">
        <v>69.599999999999994</v>
      </c>
      <c r="D60" s="68" t="s">
        <v>330</v>
      </c>
      <c r="E60" s="112">
        <v>16.391999999999999</v>
      </c>
      <c r="F60" s="112">
        <v>16.658999999999999</v>
      </c>
      <c r="G60" s="92">
        <f t="shared" si="1"/>
        <v>0.22956659999999954</v>
      </c>
      <c r="H60" s="109">
        <f t="shared" si="2"/>
        <v>6.782780426785634E-2</v>
      </c>
      <c r="I60" s="92">
        <f t="shared" si="0"/>
        <v>0.29739440426785591</v>
      </c>
      <c r="J60" s="25"/>
      <c r="K60" s="244"/>
      <c r="L60" s="195"/>
      <c r="M60" s="262"/>
      <c r="P60" s="279"/>
    </row>
    <row r="61" spans="1:21" x14ac:dyDescent="0.25">
      <c r="A61" s="136">
        <v>45</v>
      </c>
      <c r="B61" s="58" t="s">
        <v>76</v>
      </c>
      <c r="C61" s="53">
        <v>64.8</v>
      </c>
      <c r="D61" s="68" t="s">
        <v>330</v>
      </c>
      <c r="E61" s="112">
        <v>20.728999999999999</v>
      </c>
      <c r="F61" s="112">
        <v>20.728999999999999</v>
      </c>
      <c r="G61" s="92">
        <f t="shared" si="1"/>
        <v>0</v>
      </c>
      <c r="H61" s="109">
        <f t="shared" si="2"/>
        <v>6.3150024663176596E-2</v>
      </c>
      <c r="I61" s="92">
        <f t="shared" si="0"/>
        <v>6.3150024663176596E-2</v>
      </c>
      <c r="J61" s="244"/>
      <c r="K61" s="25"/>
      <c r="L61" s="195"/>
      <c r="M61" s="366"/>
      <c r="N61" s="367"/>
      <c r="O61" s="367"/>
      <c r="P61" s="367"/>
      <c r="Q61" s="367"/>
      <c r="R61" s="367"/>
      <c r="S61" s="367"/>
      <c r="T61" s="367"/>
      <c r="U61" s="367"/>
    </row>
    <row r="62" spans="1:21" x14ac:dyDescent="0.25">
      <c r="A62" s="136">
        <v>46</v>
      </c>
      <c r="B62" s="58" t="s">
        <v>77</v>
      </c>
      <c r="C62" s="53">
        <v>42.6</v>
      </c>
      <c r="D62" s="68" t="s">
        <v>330</v>
      </c>
      <c r="E62" s="112">
        <v>7.9320000000000004</v>
      </c>
      <c r="F62" s="112">
        <v>7.9960000000000004</v>
      </c>
      <c r="G62" s="92">
        <f t="shared" si="1"/>
        <v>5.5027200000000047E-2</v>
      </c>
      <c r="H62" s="109">
        <f t="shared" si="2"/>
        <v>4.1515293991532767E-2</v>
      </c>
      <c r="I62" s="92">
        <f t="shared" si="0"/>
        <v>9.6542493991532807E-2</v>
      </c>
      <c r="J62" s="244"/>
      <c r="K62" s="25"/>
      <c r="L62" s="195"/>
      <c r="M62" s="262"/>
      <c r="P62" s="279"/>
    </row>
    <row r="63" spans="1:21" x14ac:dyDescent="0.25">
      <c r="A63" s="136">
        <v>47</v>
      </c>
      <c r="B63" s="58" t="s">
        <v>78</v>
      </c>
      <c r="C63" s="53">
        <v>44.2</v>
      </c>
      <c r="D63" s="68" t="s">
        <v>330</v>
      </c>
      <c r="E63" s="112">
        <v>12.361000000000001</v>
      </c>
      <c r="F63" s="112">
        <v>12.411</v>
      </c>
      <c r="G63" s="92">
        <f t="shared" si="1"/>
        <v>4.2989999999999085E-2</v>
      </c>
      <c r="H63" s="109">
        <f t="shared" si="2"/>
        <v>4.3074553859759349E-2</v>
      </c>
      <c r="I63" s="92">
        <f t="shared" si="0"/>
        <v>8.6064553859758433E-2</v>
      </c>
      <c r="J63" s="244"/>
      <c r="K63" s="25"/>
      <c r="L63" s="195"/>
      <c r="M63" s="262"/>
      <c r="P63" s="279"/>
    </row>
    <row r="64" spans="1:21" x14ac:dyDescent="0.25">
      <c r="A64" s="136">
        <v>48</v>
      </c>
      <c r="B64" s="58" t="s">
        <v>79</v>
      </c>
      <c r="C64" s="53">
        <v>69.2</v>
      </c>
      <c r="D64" s="68" t="s">
        <v>330</v>
      </c>
      <c r="E64" s="112">
        <v>23.707999999999998</v>
      </c>
      <c r="F64" s="112">
        <v>24.151</v>
      </c>
      <c r="G64" s="92">
        <f t="shared" si="1"/>
        <v>0.38089140000000121</v>
      </c>
      <c r="H64" s="109">
        <f t="shared" si="2"/>
        <v>6.7437989300799708E-2</v>
      </c>
      <c r="I64" s="92">
        <f t="shared" si="0"/>
        <v>0.44832938930080091</v>
      </c>
      <c r="J64" s="244"/>
      <c r="K64" s="25"/>
      <c r="L64" s="195"/>
      <c r="M64" s="262"/>
      <c r="P64" s="279"/>
    </row>
    <row r="65" spans="1:16" x14ac:dyDescent="0.25">
      <c r="A65" s="136">
        <v>49</v>
      </c>
      <c r="B65" s="58" t="s">
        <v>80</v>
      </c>
      <c r="C65" s="53">
        <v>64.3</v>
      </c>
      <c r="D65" s="68" t="s">
        <v>330</v>
      </c>
      <c r="E65" s="112">
        <v>14.695</v>
      </c>
      <c r="F65" s="112">
        <v>15.07</v>
      </c>
      <c r="G65" s="92">
        <f t="shared" si="1"/>
        <v>0.32242500000000002</v>
      </c>
      <c r="H65" s="109">
        <f t="shared" si="2"/>
        <v>6.2662755954355789E-2</v>
      </c>
      <c r="I65" s="92">
        <f t="shared" si="0"/>
        <v>0.38508775595435579</v>
      </c>
      <c r="J65" s="25"/>
      <c r="K65" s="244"/>
      <c r="L65" s="195"/>
      <c r="M65" s="262"/>
      <c r="P65" s="279"/>
    </row>
    <row r="66" spans="1:16" x14ac:dyDescent="0.25">
      <c r="A66" s="136">
        <v>50</v>
      </c>
      <c r="B66" s="58" t="s">
        <v>81</v>
      </c>
      <c r="C66" s="53">
        <v>42.5</v>
      </c>
      <c r="D66" s="68" t="s">
        <v>330</v>
      </c>
      <c r="E66" s="112">
        <v>10.839</v>
      </c>
      <c r="F66" s="112">
        <v>10.93</v>
      </c>
      <c r="G66" s="92">
        <f t="shared" si="1"/>
        <v>7.8241799999999403E-2</v>
      </c>
      <c r="H66" s="109">
        <f t="shared" si="2"/>
        <v>4.1417840249768599E-2</v>
      </c>
      <c r="I66" s="92">
        <f t="shared" si="0"/>
        <v>0.119659640249768</v>
      </c>
      <c r="J66" s="25"/>
      <c r="K66" s="244"/>
      <c r="L66" s="195"/>
      <c r="M66" s="262"/>
      <c r="P66" s="279"/>
    </row>
    <row r="67" spans="1:16" x14ac:dyDescent="0.25">
      <c r="A67" s="136">
        <v>51</v>
      </c>
      <c r="B67" s="58" t="s">
        <v>82</v>
      </c>
      <c r="C67" s="53">
        <v>43.8</v>
      </c>
      <c r="D67" s="68" t="s">
        <v>330</v>
      </c>
      <c r="E67" s="112">
        <v>6.1539999999999999</v>
      </c>
      <c r="F67" s="112">
        <v>6.1609999999999996</v>
      </c>
      <c r="G67" s="92">
        <f t="shared" si="1"/>
        <v>6.0185999999997188E-3</v>
      </c>
      <c r="H67" s="109">
        <f t="shared" si="2"/>
        <v>4.2684738892702696E-2</v>
      </c>
      <c r="I67" s="92">
        <f t="shared" si="0"/>
        <v>4.8703338892702418E-2</v>
      </c>
      <c r="J67" s="25"/>
      <c r="K67" s="244"/>
      <c r="L67" s="195"/>
      <c r="M67" s="262"/>
      <c r="P67" s="279"/>
    </row>
    <row r="68" spans="1:16" x14ac:dyDescent="0.25">
      <c r="A68" s="136">
        <v>52</v>
      </c>
      <c r="B68" s="58" t="s">
        <v>83</v>
      </c>
      <c r="C68" s="53">
        <v>69.3</v>
      </c>
      <c r="D68" s="68" t="s">
        <v>330</v>
      </c>
      <c r="E68" s="112">
        <v>19.13</v>
      </c>
      <c r="F68" s="112">
        <v>19.585999999999999</v>
      </c>
      <c r="G68" s="92">
        <f t="shared" si="1"/>
        <v>0.39206879999999961</v>
      </c>
      <c r="H68" s="109">
        <f t="shared" si="2"/>
        <v>6.7535443042563856E-2</v>
      </c>
      <c r="I68" s="92">
        <f t="shared" si="0"/>
        <v>0.45960424304256348</v>
      </c>
      <c r="J68" s="25"/>
      <c r="K68" s="244"/>
      <c r="L68" s="195"/>
      <c r="M68" s="262"/>
      <c r="P68" s="279"/>
    </row>
    <row r="69" spans="1:16" x14ac:dyDescent="0.25">
      <c r="A69" s="136">
        <v>53</v>
      </c>
      <c r="B69" s="58" t="s">
        <v>84</v>
      </c>
      <c r="C69" s="53">
        <v>63.7</v>
      </c>
      <c r="D69" s="68" t="s">
        <v>330</v>
      </c>
      <c r="E69" s="112">
        <v>18.846</v>
      </c>
      <c r="F69" s="112">
        <v>19.486999999999998</v>
      </c>
      <c r="G69" s="92">
        <f t="shared" si="1"/>
        <v>0.55113179999999851</v>
      </c>
      <c r="H69" s="109">
        <f t="shared" si="2"/>
        <v>6.2078033503770821E-2</v>
      </c>
      <c r="I69" s="92">
        <f t="shared" si="0"/>
        <v>0.61320983350376934</v>
      </c>
      <c r="J69" s="25"/>
      <c r="K69" s="244"/>
      <c r="L69" s="195"/>
      <c r="M69" s="262"/>
      <c r="P69" s="279"/>
    </row>
    <row r="70" spans="1:16" x14ac:dyDescent="0.25">
      <c r="A70" s="136">
        <v>54</v>
      </c>
      <c r="B70" s="58" t="s">
        <v>85</v>
      </c>
      <c r="C70" s="53">
        <v>42.4</v>
      </c>
      <c r="D70" s="68" t="s">
        <v>330</v>
      </c>
      <c r="E70" s="112">
        <v>18.317</v>
      </c>
      <c r="F70" s="112">
        <v>18.687000000000001</v>
      </c>
      <c r="G70" s="92">
        <f t="shared" si="1"/>
        <v>0.31812600000000085</v>
      </c>
      <c r="H70" s="109">
        <f t="shared" si="2"/>
        <v>4.1320386508004438E-2</v>
      </c>
      <c r="I70" s="92">
        <f t="shared" si="0"/>
        <v>0.35944638650800531</v>
      </c>
      <c r="J70" s="25"/>
      <c r="K70" s="244"/>
      <c r="L70" s="195"/>
      <c r="M70" s="262"/>
      <c r="P70" s="279"/>
    </row>
    <row r="71" spans="1:16" x14ac:dyDescent="0.25">
      <c r="A71" s="136">
        <v>55</v>
      </c>
      <c r="B71" s="58" t="s">
        <v>86</v>
      </c>
      <c r="C71" s="53">
        <v>44</v>
      </c>
      <c r="D71" s="68" t="s">
        <v>330</v>
      </c>
      <c r="E71" s="112">
        <v>18.850000000000001</v>
      </c>
      <c r="F71" s="112">
        <v>19.192</v>
      </c>
      <c r="G71" s="92">
        <f t="shared" si="1"/>
        <v>0.29405159999999891</v>
      </c>
      <c r="H71" s="109">
        <f t="shared" si="2"/>
        <v>4.2879646376231026E-2</v>
      </c>
      <c r="I71" s="92">
        <f t="shared" si="0"/>
        <v>0.33693124637622995</v>
      </c>
      <c r="J71" s="25"/>
      <c r="K71" s="244"/>
      <c r="L71" s="195"/>
      <c r="M71" s="262"/>
      <c r="P71" s="279"/>
    </row>
    <row r="72" spans="1:16" x14ac:dyDescent="0.25">
      <c r="A72" s="136">
        <v>56</v>
      </c>
      <c r="B72" s="58" t="s">
        <v>87</v>
      </c>
      <c r="C72" s="53">
        <v>69.5</v>
      </c>
      <c r="D72" s="68" t="s">
        <v>330</v>
      </c>
      <c r="E72" s="112">
        <v>16.507000000000001</v>
      </c>
      <c r="F72" s="112">
        <v>16.782</v>
      </c>
      <c r="G72" s="92">
        <f t="shared" si="1"/>
        <v>0.23644499999999877</v>
      </c>
      <c r="H72" s="109">
        <f t="shared" si="2"/>
        <v>6.7730350526092178E-2</v>
      </c>
      <c r="I72" s="92">
        <f t="shared" si="0"/>
        <v>0.30417535052609096</v>
      </c>
      <c r="J72" s="25"/>
      <c r="K72" s="244"/>
      <c r="L72" s="195"/>
      <c r="M72" s="262"/>
      <c r="P72" s="279"/>
    </row>
    <row r="73" spans="1:16" x14ac:dyDescent="0.25">
      <c r="A73" s="136">
        <v>57</v>
      </c>
      <c r="B73" s="58" t="s">
        <v>88</v>
      </c>
      <c r="C73" s="53">
        <v>63.6</v>
      </c>
      <c r="D73" s="68" t="s">
        <v>330</v>
      </c>
      <c r="E73" s="112">
        <v>9.3759999999999994</v>
      </c>
      <c r="F73" s="112">
        <v>9.3759999999999994</v>
      </c>
      <c r="G73" s="92">
        <f t="shared" si="1"/>
        <v>0</v>
      </c>
      <c r="H73" s="109">
        <f t="shared" si="2"/>
        <v>6.198057976200666E-2</v>
      </c>
      <c r="I73" s="92">
        <f t="shared" si="0"/>
        <v>6.198057976200666E-2</v>
      </c>
      <c r="J73" s="25"/>
      <c r="K73" s="244"/>
      <c r="L73" s="195"/>
      <c r="M73" s="262"/>
      <c r="P73" s="279"/>
    </row>
    <row r="74" spans="1:16" x14ac:dyDescent="0.25">
      <c r="A74" s="136">
        <v>58</v>
      </c>
      <c r="B74" s="58" t="s">
        <v>89</v>
      </c>
      <c r="C74" s="53">
        <v>42.6</v>
      </c>
      <c r="D74" s="68" t="s">
        <v>330</v>
      </c>
      <c r="E74" s="112">
        <v>14.499000000000001</v>
      </c>
      <c r="F74" s="112">
        <v>14.82</v>
      </c>
      <c r="G74" s="92">
        <f t="shared" si="1"/>
        <v>0.27599579999999979</v>
      </c>
      <c r="H74" s="109">
        <f t="shared" si="2"/>
        <v>4.1515293991532767E-2</v>
      </c>
      <c r="I74" s="92">
        <f t="shared" si="0"/>
        <v>0.31751109399153254</v>
      </c>
      <c r="J74" s="25"/>
      <c r="K74" s="244"/>
      <c r="L74" s="195"/>
      <c r="M74" s="262"/>
      <c r="P74" s="279"/>
    </row>
    <row r="75" spans="1:16" x14ac:dyDescent="0.25">
      <c r="A75" s="136">
        <v>59</v>
      </c>
      <c r="B75" s="58" t="s">
        <v>90</v>
      </c>
      <c r="C75" s="53">
        <v>43.9</v>
      </c>
      <c r="D75" s="68" t="s">
        <v>330</v>
      </c>
      <c r="E75" s="112">
        <v>18.59</v>
      </c>
      <c r="F75" s="112">
        <v>18.902000000000001</v>
      </c>
      <c r="G75" s="92">
        <f t="shared" si="1"/>
        <v>0.26825760000000098</v>
      </c>
      <c r="H75" s="109">
        <f t="shared" si="2"/>
        <v>4.2782192634466858E-2</v>
      </c>
      <c r="I75" s="92">
        <f t="shared" si="0"/>
        <v>0.31103979263446785</v>
      </c>
      <c r="J75" s="25"/>
      <c r="K75" s="244"/>
      <c r="L75" s="195"/>
      <c r="M75" s="262"/>
      <c r="P75" s="279"/>
    </row>
    <row r="76" spans="1:16" x14ac:dyDescent="0.25">
      <c r="A76" s="136">
        <v>60</v>
      </c>
      <c r="B76" s="58" t="s">
        <v>91</v>
      </c>
      <c r="C76" s="53">
        <v>68.900000000000006</v>
      </c>
      <c r="D76" s="68" t="s">
        <v>330</v>
      </c>
      <c r="E76" s="112">
        <v>2.9380000000000002</v>
      </c>
      <c r="F76" s="112">
        <v>2.9380000000000002</v>
      </c>
      <c r="G76" s="92">
        <f t="shared" si="1"/>
        <v>0</v>
      </c>
      <c r="H76" s="109">
        <f t="shared" si="2"/>
        <v>6.7145628075507224E-2</v>
      </c>
      <c r="I76" s="92">
        <f t="shared" si="0"/>
        <v>6.7145628075507224E-2</v>
      </c>
      <c r="J76" s="25"/>
      <c r="K76" s="244"/>
      <c r="L76" s="195"/>
      <c r="M76" s="262"/>
      <c r="P76" s="279"/>
    </row>
    <row r="77" spans="1:16" x14ac:dyDescent="0.25">
      <c r="A77" s="136">
        <v>61</v>
      </c>
      <c r="B77" s="58" t="s">
        <v>92</v>
      </c>
      <c r="C77" s="53">
        <v>63.7</v>
      </c>
      <c r="D77" s="68" t="s">
        <v>330</v>
      </c>
      <c r="E77" s="112">
        <v>32.805</v>
      </c>
      <c r="F77" s="112">
        <v>33.353000000000002</v>
      </c>
      <c r="G77" s="92">
        <f t="shared" si="1"/>
        <v>0.47117040000000154</v>
      </c>
      <c r="H77" s="109">
        <f t="shared" si="2"/>
        <v>6.2078033503770821E-2</v>
      </c>
      <c r="I77" s="92">
        <f t="shared" si="0"/>
        <v>0.53324843350377238</v>
      </c>
      <c r="J77" s="25"/>
      <c r="K77" s="244"/>
      <c r="L77" s="195"/>
      <c r="M77" s="262"/>
      <c r="P77" s="279"/>
    </row>
    <row r="78" spans="1:16" x14ac:dyDescent="0.25">
      <c r="A78" s="136">
        <v>62</v>
      </c>
      <c r="B78" s="58" t="s">
        <v>93</v>
      </c>
      <c r="C78" s="53">
        <v>42.8</v>
      </c>
      <c r="D78" s="68" t="s">
        <v>330</v>
      </c>
      <c r="E78" s="112">
        <v>24.532</v>
      </c>
      <c r="F78" s="112">
        <v>24.888000000000002</v>
      </c>
      <c r="G78" s="92">
        <f t="shared" si="1"/>
        <v>0.30608880000000144</v>
      </c>
      <c r="H78" s="109">
        <f t="shared" si="2"/>
        <v>4.1710201475061083E-2</v>
      </c>
      <c r="I78" s="92">
        <f t="shared" si="0"/>
        <v>0.34779900147506254</v>
      </c>
      <c r="J78" s="25"/>
      <c r="K78" s="244"/>
      <c r="L78" s="195"/>
      <c r="M78" s="262"/>
      <c r="P78" s="279"/>
    </row>
    <row r="79" spans="1:16" x14ac:dyDescent="0.25">
      <c r="A79" s="136">
        <v>63</v>
      </c>
      <c r="B79" s="58" t="s">
        <v>94</v>
      </c>
      <c r="C79" s="53">
        <v>44.3</v>
      </c>
      <c r="D79" s="68" t="s">
        <v>330</v>
      </c>
      <c r="E79" s="112">
        <v>18.481000000000002</v>
      </c>
      <c r="F79" s="112">
        <v>18.678999999999998</v>
      </c>
      <c r="G79" s="92">
        <f t="shared" si="1"/>
        <v>0.17024039999999729</v>
      </c>
      <c r="H79" s="109">
        <f t="shared" si="2"/>
        <v>4.3172007601523503E-2</v>
      </c>
      <c r="I79" s="92">
        <f t="shared" si="0"/>
        <v>0.2134124076015208</v>
      </c>
      <c r="J79" s="25"/>
      <c r="K79" s="244"/>
      <c r="L79" s="195"/>
      <c r="M79" s="262"/>
      <c r="P79" s="279"/>
    </row>
    <row r="80" spans="1:16" x14ac:dyDescent="0.25">
      <c r="A80" s="136">
        <v>64</v>
      </c>
      <c r="B80" s="58" t="s">
        <v>95</v>
      </c>
      <c r="C80" s="53">
        <v>69</v>
      </c>
      <c r="D80" s="68" t="s">
        <v>330</v>
      </c>
      <c r="E80" s="112">
        <v>19.295000000000002</v>
      </c>
      <c r="F80" s="112">
        <v>19.521000000000001</v>
      </c>
      <c r="G80" s="92">
        <f t="shared" si="1"/>
        <v>0.19431479999999923</v>
      </c>
      <c r="H80" s="109">
        <f t="shared" si="2"/>
        <v>6.7243081817271372E-2</v>
      </c>
      <c r="I80" s="92">
        <f t="shared" si="0"/>
        <v>0.26155788181727058</v>
      </c>
      <c r="J80" s="25"/>
      <c r="K80" s="244"/>
      <c r="L80" s="195"/>
      <c r="M80" s="262"/>
      <c r="P80" s="279"/>
    </row>
    <row r="81" spans="1:16" x14ac:dyDescent="0.25">
      <c r="A81" s="136">
        <v>65</v>
      </c>
      <c r="B81" s="58" t="s">
        <v>97</v>
      </c>
      <c r="C81" s="53">
        <v>78</v>
      </c>
      <c r="D81" s="68" t="s">
        <v>330</v>
      </c>
      <c r="E81" s="112">
        <v>22.26</v>
      </c>
      <c r="F81" s="112">
        <v>22.33</v>
      </c>
      <c r="G81" s="92">
        <f>(F81-E81)*0.8598</f>
        <v>6.0185999999997193E-2</v>
      </c>
      <c r="H81" s="109">
        <f t="shared" si="2"/>
        <v>7.6013918576045905E-2</v>
      </c>
      <c r="I81" s="92">
        <f t="shared" ref="I81:I142" si="3">G81+H81</f>
        <v>0.13619991857604311</v>
      </c>
      <c r="J81" s="25"/>
      <c r="K81" s="244"/>
      <c r="L81" s="195"/>
      <c r="M81" s="262"/>
      <c r="P81" s="279"/>
    </row>
    <row r="82" spans="1:16" x14ac:dyDescent="0.25">
      <c r="A82" s="136">
        <v>66</v>
      </c>
      <c r="B82" s="58" t="s">
        <v>96</v>
      </c>
      <c r="C82" s="53">
        <v>45.4</v>
      </c>
      <c r="D82" s="68" t="s">
        <v>330</v>
      </c>
      <c r="E82" s="112">
        <v>14.743</v>
      </c>
      <c r="F82" s="112">
        <v>14.894</v>
      </c>
      <c r="G82" s="92">
        <f t="shared" ref="G82:G147" si="4">(F82-E82)*0.8598</f>
        <v>0.12982979999999983</v>
      </c>
      <c r="H82" s="109">
        <f t="shared" ref="H82:H145" si="5">$G$11/$C$303*C82</f>
        <v>4.4243998760929278E-2</v>
      </c>
      <c r="I82" s="92">
        <f t="shared" si="3"/>
        <v>0.1740737987609291</v>
      </c>
      <c r="J82" s="25"/>
      <c r="K82" s="244"/>
      <c r="L82" s="195"/>
      <c r="M82" s="262"/>
      <c r="P82" s="279"/>
    </row>
    <row r="83" spans="1:16" x14ac:dyDescent="0.25">
      <c r="A83" s="136">
        <v>67</v>
      </c>
      <c r="B83" s="58" t="s">
        <v>98</v>
      </c>
      <c r="C83" s="53">
        <v>73.599999999999994</v>
      </c>
      <c r="D83" s="68" t="s">
        <v>330</v>
      </c>
      <c r="E83" s="112">
        <v>19.279</v>
      </c>
      <c r="F83" s="112">
        <v>19.731999999999999</v>
      </c>
      <c r="G83" s="92">
        <f t="shared" si="4"/>
        <v>0.38948939999999949</v>
      </c>
      <c r="H83" s="109">
        <f t="shared" si="5"/>
        <v>7.1725953938422793E-2</v>
      </c>
      <c r="I83" s="92">
        <f t="shared" si="3"/>
        <v>0.46121535393842228</v>
      </c>
      <c r="J83" s="25"/>
      <c r="K83" s="244"/>
      <c r="L83" s="195"/>
      <c r="M83" s="262"/>
      <c r="P83" s="279"/>
    </row>
    <row r="84" spans="1:16" x14ac:dyDescent="0.25">
      <c r="A84" s="136">
        <v>68</v>
      </c>
      <c r="B84" s="58" t="s">
        <v>99</v>
      </c>
      <c r="C84" s="53">
        <v>50</v>
      </c>
      <c r="D84" s="68" t="s">
        <v>330</v>
      </c>
      <c r="E84" s="112">
        <v>8.859</v>
      </c>
      <c r="F84" s="112">
        <v>8.859</v>
      </c>
      <c r="G84" s="92">
        <f t="shared" si="4"/>
        <v>0</v>
      </c>
      <c r="H84" s="109">
        <f t="shared" si="5"/>
        <v>4.8726870882080706E-2</v>
      </c>
      <c r="I84" s="92">
        <f t="shared" si="3"/>
        <v>4.8726870882080706E-2</v>
      </c>
      <c r="J84" s="25"/>
      <c r="K84" s="244"/>
      <c r="L84" s="195"/>
      <c r="M84" s="262"/>
      <c r="P84" s="279"/>
    </row>
    <row r="85" spans="1:16" x14ac:dyDescent="0.25">
      <c r="A85" s="136">
        <v>69</v>
      </c>
      <c r="B85" s="58" t="s">
        <v>100</v>
      </c>
      <c r="C85" s="53">
        <v>96.3</v>
      </c>
      <c r="D85" s="68" t="s">
        <v>330</v>
      </c>
      <c r="E85" s="112">
        <v>37.588999999999999</v>
      </c>
      <c r="F85" s="112">
        <v>38.274999999999999</v>
      </c>
      <c r="G85" s="92">
        <f t="shared" si="4"/>
        <v>0.58982279999999998</v>
      </c>
      <c r="H85" s="109">
        <f t="shared" si="5"/>
        <v>9.3847953318887442E-2</v>
      </c>
      <c r="I85" s="92">
        <f t="shared" si="3"/>
        <v>0.68367075331888738</v>
      </c>
      <c r="J85" s="25"/>
      <c r="K85" s="244"/>
      <c r="L85" s="195"/>
      <c r="M85" s="262"/>
      <c r="P85" s="279"/>
    </row>
    <row r="86" spans="1:16" x14ac:dyDescent="0.25">
      <c r="A86" s="136">
        <v>70</v>
      </c>
      <c r="B86" s="58" t="s">
        <v>101</v>
      </c>
      <c r="C86" s="53">
        <v>77.900000000000006</v>
      </c>
      <c r="D86" s="68" t="s">
        <v>330</v>
      </c>
      <c r="E86" s="112">
        <v>8.9949999999999992</v>
      </c>
      <c r="F86" s="112">
        <v>9.0449999999999999</v>
      </c>
      <c r="G86" s="92">
        <f t="shared" si="4"/>
        <v>4.2990000000000611E-2</v>
      </c>
      <c r="H86" s="109">
        <f t="shared" si="5"/>
        <v>7.5916464834281744E-2</v>
      </c>
      <c r="I86" s="92">
        <f t="shared" si="3"/>
        <v>0.11890646483428235</v>
      </c>
      <c r="J86" s="25"/>
      <c r="K86" s="244"/>
      <c r="L86" s="195"/>
      <c r="M86" s="262"/>
      <c r="P86" s="279"/>
    </row>
    <row r="87" spans="1:16" x14ac:dyDescent="0.25">
      <c r="A87" s="136">
        <v>71</v>
      </c>
      <c r="B87" s="58" t="s">
        <v>102</v>
      </c>
      <c r="C87" s="53">
        <v>44.7</v>
      </c>
      <c r="D87" s="68" t="s">
        <v>330</v>
      </c>
      <c r="E87" s="112">
        <v>9.7279999999999998</v>
      </c>
      <c r="F87" s="112">
        <v>10.167</v>
      </c>
      <c r="G87" s="92">
        <f t="shared" si="4"/>
        <v>0.37745220000000007</v>
      </c>
      <c r="H87" s="109">
        <f t="shared" si="5"/>
        <v>4.3561822568580155E-2</v>
      </c>
      <c r="I87" s="92">
        <f t="shared" si="3"/>
        <v>0.42101402256858023</v>
      </c>
      <c r="J87" s="25"/>
      <c r="K87" s="244"/>
      <c r="L87" s="195"/>
      <c r="M87" s="262"/>
      <c r="P87" s="279"/>
    </row>
    <row r="88" spans="1:16" x14ac:dyDescent="0.25">
      <c r="A88" s="136">
        <v>72</v>
      </c>
      <c r="B88" s="58" t="s">
        <v>103</v>
      </c>
      <c r="C88" s="53">
        <v>73.599999999999994</v>
      </c>
      <c r="D88" s="68" t="s">
        <v>330</v>
      </c>
      <c r="E88" s="112">
        <v>8.0760000000000005</v>
      </c>
      <c r="F88" s="112">
        <v>8.0760000000000005</v>
      </c>
      <c r="G88" s="92">
        <f t="shared" si="4"/>
        <v>0</v>
      </c>
      <c r="H88" s="109">
        <f t="shared" si="5"/>
        <v>7.1725953938422793E-2</v>
      </c>
      <c r="I88" s="92">
        <f t="shared" si="3"/>
        <v>7.1725953938422793E-2</v>
      </c>
      <c r="J88" s="25"/>
      <c r="K88" s="244"/>
      <c r="L88" s="195"/>
      <c r="M88" s="262"/>
      <c r="P88" s="279"/>
    </row>
    <row r="89" spans="1:16" x14ac:dyDescent="0.25">
      <c r="A89" s="136">
        <v>73</v>
      </c>
      <c r="B89" s="58" t="s">
        <v>104</v>
      </c>
      <c r="C89" s="53">
        <v>49.4</v>
      </c>
      <c r="D89" s="68" t="s">
        <v>330</v>
      </c>
      <c r="E89" s="112">
        <v>5.9189999999999996</v>
      </c>
      <c r="F89" s="112">
        <v>5.9219999999999997</v>
      </c>
      <c r="G89" s="92">
        <f t="shared" si="4"/>
        <v>2.5794000000000979E-3</v>
      </c>
      <c r="H89" s="109">
        <f t="shared" si="5"/>
        <v>4.8142148431495738E-2</v>
      </c>
      <c r="I89" s="92">
        <f t="shared" si="3"/>
        <v>5.0721548431495837E-2</v>
      </c>
      <c r="J89" s="25"/>
      <c r="K89" s="244"/>
      <c r="L89" s="195"/>
      <c r="M89" s="262"/>
      <c r="P89" s="279"/>
    </row>
    <row r="90" spans="1:16" x14ac:dyDescent="0.25">
      <c r="A90" s="136">
        <v>74</v>
      </c>
      <c r="B90" s="58" t="s">
        <v>105</v>
      </c>
      <c r="C90" s="53">
        <v>96.1</v>
      </c>
      <c r="D90" s="68" t="s">
        <v>330</v>
      </c>
      <c r="E90" s="112">
        <v>29.725999999999999</v>
      </c>
      <c r="F90" s="112">
        <v>30.071999999999999</v>
      </c>
      <c r="G90" s="92">
        <f t="shared" si="4"/>
        <v>0.29749080000000006</v>
      </c>
      <c r="H90" s="109">
        <f t="shared" si="5"/>
        <v>9.3653045835359119E-2</v>
      </c>
      <c r="I90" s="92">
        <f t="shared" si="3"/>
        <v>0.39114384583535916</v>
      </c>
      <c r="J90" s="25"/>
      <c r="K90" s="244"/>
      <c r="L90" s="195"/>
      <c r="M90" s="262"/>
      <c r="P90" s="279"/>
    </row>
    <row r="91" spans="1:16" x14ac:dyDescent="0.25">
      <c r="A91" s="136">
        <v>75</v>
      </c>
      <c r="B91" s="58" t="s">
        <v>106</v>
      </c>
      <c r="C91" s="53">
        <v>77.3</v>
      </c>
      <c r="D91" s="68" t="s">
        <v>330</v>
      </c>
      <c r="E91" s="112">
        <v>11.064</v>
      </c>
      <c r="F91" s="112">
        <v>11.534000000000001</v>
      </c>
      <c r="G91" s="92">
        <f t="shared" si="4"/>
        <v>0.40410600000000058</v>
      </c>
      <c r="H91" s="109">
        <f t="shared" si="5"/>
        <v>7.5331742383696776E-2</v>
      </c>
      <c r="I91" s="92">
        <f t="shared" si="3"/>
        <v>0.47943774238369735</v>
      </c>
      <c r="J91" s="25"/>
      <c r="K91" s="244"/>
      <c r="L91" s="195"/>
      <c r="M91" s="262"/>
      <c r="P91" s="279"/>
    </row>
    <row r="92" spans="1:16" x14ac:dyDescent="0.25">
      <c r="A92" s="136">
        <v>76</v>
      </c>
      <c r="B92" s="58" t="s">
        <v>107</v>
      </c>
      <c r="C92" s="53">
        <v>45.1</v>
      </c>
      <c r="D92" s="68" t="s">
        <v>330</v>
      </c>
      <c r="E92" s="112">
        <v>10.664999999999999</v>
      </c>
      <c r="F92" s="112">
        <v>11</v>
      </c>
      <c r="G92" s="92">
        <f t="shared" si="4"/>
        <v>0.28803300000000076</v>
      </c>
      <c r="H92" s="109">
        <f t="shared" si="5"/>
        <v>4.3951637535636801E-2</v>
      </c>
      <c r="I92" s="92">
        <f t="shared" si="3"/>
        <v>0.33198463753563756</v>
      </c>
      <c r="J92" s="25"/>
      <c r="K92" s="244"/>
      <c r="L92" s="195"/>
      <c r="M92" s="262"/>
      <c r="P92" s="279"/>
    </row>
    <row r="93" spans="1:16" x14ac:dyDescent="0.25">
      <c r="A93" s="136">
        <v>77</v>
      </c>
      <c r="B93" s="58" t="s">
        <v>108</v>
      </c>
      <c r="C93" s="53">
        <v>72.900000000000006</v>
      </c>
      <c r="D93" s="68" t="s">
        <v>330</v>
      </c>
      <c r="E93" s="112">
        <v>15.454000000000001</v>
      </c>
      <c r="F93" s="112">
        <v>15.454000000000001</v>
      </c>
      <c r="G93" s="92">
        <f t="shared" si="4"/>
        <v>0</v>
      </c>
      <c r="H93" s="109">
        <f t="shared" si="5"/>
        <v>7.1043777746073677E-2</v>
      </c>
      <c r="I93" s="92">
        <f t="shared" si="3"/>
        <v>7.1043777746073677E-2</v>
      </c>
      <c r="J93" s="25"/>
      <c r="K93" s="244"/>
      <c r="L93" s="195"/>
      <c r="M93" s="262"/>
      <c r="P93" s="279"/>
    </row>
    <row r="94" spans="1:16" x14ac:dyDescent="0.25">
      <c r="A94" s="136">
        <v>78</v>
      </c>
      <c r="B94" s="58" t="s">
        <v>109</v>
      </c>
      <c r="C94" s="53">
        <v>48.6</v>
      </c>
      <c r="D94" s="68" t="s">
        <v>330</v>
      </c>
      <c r="E94" s="112">
        <v>2.411</v>
      </c>
      <c r="F94" s="112">
        <v>2.4489999999999998</v>
      </c>
      <c r="G94" s="92">
        <f>(F94-E94)*0.8598</f>
        <v>3.2672399999999838E-2</v>
      </c>
      <c r="H94" s="109">
        <f t="shared" si="5"/>
        <v>4.7362518497382447E-2</v>
      </c>
      <c r="I94" s="92">
        <f>G94+H94</f>
        <v>8.0034918497382285E-2</v>
      </c>
      <c r="J94" s="25"/>
      <c r="K94" s="244"/>
      <c r="L94" s="195"/>
      <c r="M94" s="262"/>
      <c r="P94" s="279"/>
    </row>
    <row r="95" spans="1:16" x14ac:dyDescent="0.25">
      <c r="A95" s="136">
        <v>79</v>
      </c>
      <c r="B95" s="58" t="s">
        <v>110</v>
      </c>
      <c r="C95" s="53">
        <v>96.9</v>
      </c>
      <c r="D95" s="68" t="s">
        <v>330</v>
      </c>
      <c r="E95" s="112">
        <v>24.835000000000001</v>
      </c>
      <c r="F95" s="112">
        <v>24.908999999999999</v>
      </c>
      <c r="G95" s="92">
        <f t="shared" si="4"/>
        <v>6.3625199999998341E-2</v>
      </c>
      <c r="H95" s="109">
        <f t="shared" si="5"/>
        <v>9.443267576947241E-2</v>
      </c>
      <c r="I95" s="92">
        <f t="shared" si="3"/>
        <v>0.15805787576947075</v>
      </c>
      <c r="J95" s="25"/>
      <c r="K95" s="244"/>
      <c r="L95" s="195"/>
      <c r="M95" s="262"/>
      <c r="P95" s="279"/>
    </row>
    <row r="96" spans="1:16" x14ac:dyDescent="0.25">
      <c r="A96" s="136">
        <v>80</v>
      </c>
      <c r="B96" s="58" t="s">
        <v>111</v>
      </c>
      <c r="C96" s="53">
        <v>77.8</v>
      </c>
      <c r="D96" s="68" t="s">
        <v>330</v>
      </c>
      <c r="E96" s="112">
        <v>15.101000000000001</v>
      </c>
      <c r="F96" s="112">
        <v>15.86</v>
      </c>
      <c r="G96" s="92">
        <f t="shared" si="4"/>
        <v>0.65258819999999873</v>
      </c>
      <c r="H96" s="109">
        <f t="shared" si="5"/>
        <v>7.5819011092517583E-2</v>
      </c>
      <c r="I96" s="92">
        <f>G96+H96</f>
        <v>0.72840721109251627</v>
      </c>
      <c r="J96" s="25"/>
      <c r="K96" s="244"/>
      <c r="L96" s="195"/>
      <c r="M96" s="262"/>
      <c r="P96" s="279"/>
    </row>
    <row r="97" spans="1:23" x14ac:dyDescent="0.25">
      <c r="A97" s="136">
        <v>81</v>
      </c>
      <c r="B97" s="58" t="s">
        <v>112</v>
      </c>
      <c r="C97" s="53">
        <v>44.9</v>
      </c>
      <c r="D97" s="68" t="s">
        <v>330</v>
      </c>
      <c r="E97" s="112">
        <v>10.02</v>
      </c>
      <c r="F97" s="112">
        <v>10.239000000000001</v>
      </c>
      <c r="G97" s="92">
        <f t="shared" si="4"/>
        <v>0.18829620000000102</v>
      </c>
      <c r="H97" s="109">
        <f t="shared" si="5"/>
        <v>4.3756730052108471E-2</v>
      </c>
      <c r="I97" s="92">
        <f t="shared" si="3"/>
        <v>0.2320529300521095</v>
      </c>
      <c r="J97" s="25"/>
      <c r="K97" s="244"/>
      <c r="L97" s="195"/>
      <c r="M97" s="262"/>
      <c r="P97" s="279"/>
    </row>
    <row r="98" spans="1:23" x14ac:dyDescent="0.25">
      <c r="A98" s="136">
        <v>82</v>
      </c>
      <c r="B98" s="58" t="s">
        <v>113</v>
      </c>
      <c r="C98" s="53">
        <v>73.2</v>
      </c>
      <c r="D98" s="68" t="s">
        <v>330</v>
      </c>
      <c r="E98" s="112">
        <v>21.936</v>
      </c>
      <c r="F98" s="112">
        <v>22.306000000000001</v>
      </c>
      <c r="G98" s="92">
        <f t="shared" si="4"/>
        <v>0.31812600000000085</v>
      </c>
      <c r="H98" s="109">
        <f t="shared" si="5"/>
        <v>7.1336138971366161E-2</v>
      </c>
      <c r="I98" s="92">
        <f t="shared" si="3"/>
        <v>0.389462138971367</v>
      </c>
      <c r="J98" s="25"/>
      <c r="K98" s="244"/>
      <c r="L98" s="195"/>
      <c r="M98" s="262"/>
      <c r="P98" s="279"/>
      <c r="U98" s="279"/>
    </row>
    <row r="99" spans="1:23" x14ac:dyDescent="0.25">
      <c r="A99" s="136">
        <v>83</v>
      </c>
      <c r="B99" s="58" t="s">
        <v>114</v>
      </c>
      <c r="C99" s="53">
        <v>49.1</v>
      </c>
      <c r="D99" s="68" t="s">
        <v>330</v>
      </c>
      <c r="E99" s="112">
        <v>14.516</v>
      </c>
      <c r="F99" s="112">
        <v>14.922000000000001</v>
      </c>
      <c r="G99" s="92">
        <f t="shared" si="4"/>
        <v>0.34907880000000052</v>
      </c>
      <c r="H99" s="109">
        <f t="shared" si="5"/>
        <v>4.7849787206203254E-2</v>
      </c>
      <c r="I99" s="92">
        <f t="shared" si="3"/>
        <v>0.39692858720620378</v>
      </c>
      <c r="J99" s="25"/>
      <c r="K99" s="25"/>
      <c r="L99" s="195"/>
      <c r="M99" s="269"/>
      <c r="N99" s="244"/>
      <c r="P99" s="279"/>
      <c r="T99" s="288"/>
    </row>
    <row r="100" spans="1:23" x14ac:dyDescent="0.25">
      <c r="A100" s="136">
        <v>84</v>
      </c>
      <c r="B100" s="58" t="s">
        <v>115</v>
      </c>
      <c r="C100" s="53">
        <v>97.4</v>
      </c>
      <c r="D100" s="68" t="s">
        <v>330</v>
      </c>
      <c r="E100" s="112">
        <v>19.058</v>
      </c>
      <c r="F100" s="112">
        <v>19.085000000000001</v>
      </c>
      <c r="G100" s="92">
        <f t="shared" si="4"/>
        <v>2.321460000000088E-2</v>
      </c>
      <c r="H100" s="109">
        <f t="shared" si="5"/>
        <v>9.4919944478293217E-2</v>
      </c>
      <c r="I100" s="92">
        <f t="shared" si="3"/>
        <v>0.11813454447829409</v>
      </c>
      <c r="J100" s="25"/>
      <c r="K100" s="244"/>
      <c r="L100" s="195"/>
      <c r="M100" s="262"/>
      <c r="P100" s="279"/>
      <c r="T100" s="288"/>
      <c r="U100" s="199"/>
    </row>
    <row r="101" spans="1:23" x14ac:dyDescent="0.25">
      <c r="A101" s="136">
        <v>85</v>
      </c>
      <c r="B101" s="59" t="s">
        <v>116</v>
      </c>
      <c r="C101" s="53">
        <v>77.5</v>
      </c>
      <c r="D101" s="68" t="s">
        <v>330</v>
      </c>
      <c r="E101" s="112">
        <v>8.6110000000000007</v>
      </c>
      <c r="F101" s="112">
        <v>8.6110000000000007</v>
      </c>
      <c r="G101" s="92">
        <f t="shared" si="4"/>
        <v>0</v>
      </c>
      <c r="H101" s="109">
        <f t="shared" si="5"/>
        <v>7.5526649867225099E-2</v>
      </c>
      <c r="I101" s="92">
        <f t="shared" si="3"/>
        <v>7.5526649867225099E-2</v>
      </c>
      <c r="J101" s="25"/>
      <c r="K101" s="244"/>
      <c r="L101" s="195"/>
      <c r="M101" s="262"/>
      <c r="P101" s="279"/>
      <c r="T101" s="288"/>
      <c r="U101" s="199"/>
    </row>
    <row r="102" spans="1:23" x14ac:dyDescent="0.25">
      <c r="A102" s="136">
        <v>86</v>
      </c>
      <c r="B102" s="58" t="s">
        <v>117</v>
      </c>
      <c r="C102" s="53">
        <v>45.7</v>
      </c>
      <c r="D102" s="68" t="s">
        <v>330</v>
      </c>
      <c r="E102" s="112">
        <v>17.266999999999999</v>
      </c>
      <c r="F102" s="112">
        <v>17.617000000000001</v>
      </c>
      <c r="G102" s="92">
        <f t="shared" si="4"/>
        <v>0.30093000000000125</v>
      </c>
      <c r="H102" s="109">
        <f t="shared" si="5"/>
        <v>4.4536359986221769E-2</v>
      </c>
      <c r="I102" s="92">
        <f t="shared" si="3"/>
        <v>0.34546635998622299</v>
      </c>
      <c r="J102" s="25"/>
      <c r="K102" s="244"/>
      <c r="L102" s="195"/>
      <c r="M102" s="262"/>
      <c r="P102" s="279"/>
      <c r="T102" s="288"/>
      <c r="U102" s="199"/>
    </row>
    <row r="103" spans="1:23" x14ac:dyDescent="0.25">
      <c r="A103" s="136">
        <v>87</v>
      </c>
      <c r="B103" s="58" t="s">
        <v>118</v>
      </c>
      <c r="C103" s="53">
        <v>74</v>
      </c>
      <c r="D103" s="68" t="s">
        <v>330</v>
      </c>
      <c r="E103" s="112">
        <v>16.690000000000001</v>
      </c>
      <c r="F103" s="112">
        <v>16.914999999999999</v>
      </c>
      <c r="G103" s="92">
        <f t="shared" si="4"/>
        <v>0.19345499999999816</v>
      </c>
      <c r="H103" s="109">
        <f t="shared" si="5"/>
        <v>7.2115768905479452E-2</v>
      </c>
      <c r="I103" s="92">
        <f t="shared" si="3"/>
        <v>0.26557076890547759</v>
      </c>
      <c r="J103" s="25"/>
      <c r="K103" s="244"/>
      <c r="L103" s="195"/>
      <c r="M103" s="262"/>
      <c r="P103" s="279"/>
      <c r="T103" s="288"/>
      <c r="U103" s="280"/>
    </row>
    <row r="104" spans="1:23" x14ac:dyDescent="0.25">
      <c r="A104" s="136">
        <v>88</v>
      </c>
      <c r="B104" s="58" t="s">
        <v>119</v>
      </c>
      <c r="C104" s="53">
        <v>48.1</v>
      </c>
      <c r="D104" s="68" t="s">
        <v>330</v>
      </c>
      <c r="E104" s="112">
        <v>4.4379999999999997</v>
      </c>
      <c r="F104" s="112">
        <v>4.4379999999999997</v>
      </c>
      <c r="G104" s="92">
        <f t="shared" si="4"/>
        <v>0</v>
      </c>
      <c r="H104" s="109">
        <f t="shared" si="5"/>
        <v>4.687524978856164E-2</v>
      </c>
      <c r="I104" s="92">
        <f t="shared" si="3"/>
        <v>4.687524978856164E-2</v>
      </c>
      <c r="J104" s="25"/>
      <c r="K104" s="244"/>
      <c r="L104" s="195"/>
      <c r="M104" s="262"/>
      <c r="P104" s="279"/>
      <c r="T104" s="288"/>
      <c r="U104" s="280"/>
    </row>
    <row r="105" spans="1:23" x14ac:dyDescent="0.25">
      <c r="A105" s="136">
        <v>89</v>
      </c>
      <c r="B105" s="58" t="s">
        <v>120</v>
      </c>
      <c r="C105" s="53">
        <v>96.9</v>
      </c>
      <c r="D105" s="68" t="s">
        <v>330</v>
      </c>
      <c r="E105" s="112">
        <v>22.466000000000001</v>
      </c>
      <c r="F105" s="112">
        <v>22.83</v>
      </c>
      <c r="G105" s="92">
        <f t="shared" si="4"/>
        <v>0.31296719999999761</v>
      </c>
      <c r="H105" s="109">
        <f t="shared" si="5"/>
        <v>9.443267576947241E-2</v>
      </c>
      <c r="I105" s="92">
        <f>G105+H105</f>
        <v>0.40739987576947001</v>
      </c>
      <c r="J105" s="25"/>
      <c r="K105" s="244"/>
      <c r="L105" s="195"/>
      <c r="M105" s="262"/>
      <c r="P105" s="279"/>
      <c r="T105" s="288"/>
      <c r="U105" s="280"/>
    </row>
    <row r="106" spans="1:23" x14ac:dyDescent="0.25">
      <c r="A106" s="136">
        <v>90</v>
      </c>
      <c r="B106" s="58" t="s">
        <v>121</v>
      </c>
      <c r="C106" s="53">
        <v>76.8</v>
      </c>
      <c r="D106" s="68" t="s">
        <v>330</v>
      </c>
      <c r="E106" s="112">
        <v>14.414</v>
      </c>
      <c r="F106" s="112">
        <v>14.955</v>
      </c>
      <c r="G106" s="92">
        <f t="shared" si="4"/>
        <v>0.46515180000000034</v>
      </c>
      <c r="H106" s="109">
        <f t="shared" si="5"/>
        <v>7.4844473674875969E-2</v>
      </c>
      <c r="I106" s="92">
        <f t="shared" si="3"/>
        <v>0.53999627367487635</v>
      </c>
      <c r="J106" s="25"/>
      <c r="K106" s="244"/>
      <c r="L106" s="195"/>
      <c r="M106" s="262"/>
      <c r="P106" s="279"/>
      <c r="T106" s="288"/>
      <c r="U106" s="280"/>
    </row>
    <row r="107" spans="1:23" x14ac:dyDescent="0.25">
      <c r="A107" s="136">
        <v>91</v>
      </c>
      <c r="B107" s="58" t="s">
        <v>122</v>
      </c>
      <c r="C107" s="53">
        <v>45.3</v>
      </c>
      <c r="D107" s="68" t="s">
        <v>330</v>
      </c>
      <c r="E107" s="112">
        <v>10.176</v>
      </c>
      <c r="F107" s="112">
        <v>10.627000000000001</v>
      </c>
      <c r="G107" s="92">
        <f t="shared" si="4"/>
        <v>0.38776980000000044</v>
      </c>
      <c r="H107" s="109">
        <f t="shared" si="5"/>
        <v>4.4146545019165116E-2</v>
      </c>
      <c r="I107" s="92">
        <f t="shared" si="3"/>
        <v>0.43191634501916554</v>
      </c>
      <c r="J107" s="25"/>
      <c r="K107" s="244"/>
      <c r="L107" s="195"/>
      <c r="M107" s="366"/>
      <c r="N107" s="366"/>
      <c r="P107" s="279"/>
    </row>
    <row r="108" spans="1:23" x14ac:dyDescent="0.25">
      <c r="A108" s="136">
        <v>92</v>
      </c>
      <c r="B108" s="58" t="s">
        <v>123</v>
      </c>
      <c r="C108" s="53">
        <v>73.099999999999994</v>
      </c>
      <c r="D108" s="68" t="s">
        <v>330</v>
      </c>
      <c r="E108" s="112">
        <v>19.734999999999999</v>
      </c>
      <c r="F108" s="112">
        <v>20.344000000000001</v>
      </c>
      <c r="G108" s="92">
        <f t="shared" si="4"/>
        <v>0.52361820000000148</v>
      </c>
      <c r="H108" s="109">
        <f t="shared" si="5"/>
        <v>7.1238685229601986E-2</v>
      </c>
      <c r="I108" s="92">
        <f>G108+H108</f>
        <v>0.59485688522960345</v>
      </c>
      <c r="J108" s="25"/>
      <c r="K108" s="244"/>
      <c r="L108" s="195"/>
      <c r="M108" s="262"/>
      <c r="P108" s="279"/>
    </row>
    <row r="109" spans="1:23" x14ac:dyDescent="0.25">
      <c r="A109" s="136">
        <v>93</v>
      </c>
      <c r="B109" s="58" t="s">
        <v>124</v>
      </c>
      <c r="C109" s="53">
        <v>49.2</v>
      </c>
      <c r="D109" s="68" t="s">
        <v>330</v>
      </c>
      <c r="E109" s="112">
        <v>8.4239999999999995</v>
      </c>
      <c r="F109" s="112">
        <v>8.5120000000000005</v>
      </c>
      <c r="G109" s="92">
        <f t="shared" si="4"/>
        <v>7.5662400000000837E-2</v>
      </c>
      <c r="H109" s="109">
        <f t="shared" si="5"/>
        <v>4.7947240947967422E-2</v>
      </c>
      <c r="I109" s="92">
        <f t="shared" si="3"/>
        <v>0.12360964094796825</v>
      </c>
      <c r="J109" s="25"/>
      <c r="K109" s="244"/>
      <c r="L109" s="195"/>
      <c r="M109" s="262"/>
      <c r="P109" s="279"/>
    </row>
    <row r="110" spans="1:23" x14ac:dyDescent="0.25">
      <c r="A110" s="136">
        <v>94</v>
      </c>
      <c r="B110" s="58" t="s">
        <v>125</v>
      </c>
      <c r="C110" s="53">
        <v>97.2</v>
      </c>
      <c r="D110" s="68" t="s">
        <v>330</v>
      </c>
      <c r="E110" s="112">
        <v>20.733000000000001</v>
      </c>
      <c r="F110" s="112">
        <v>21.222000000000001</v>
      </c>
      <c r="G110" s="92">
        <f t="shared" si="4"/>
        <v>0.42044220000000065</v>
      </c>
      <c r="H110" s="109">
        <f t="shared" si="5"/>
        <v>9.4725036994764894E-2</v>
      </c>
      <c r="I110" s="92">
        <f t="shared" si="3"/>
        <v>0.51516723699476552</v>
      </c>
      <c r="J110" s="25"/>
      <c r="K110" s="244"/>
      <c r="L110" s="195"/>
      <c r="M110" s="262"/>
      <c r="P110" s="279"/>
    </row>
    <row r="111" spans="1:23" x14ac:dyDescent="0.25">
      <c r="A111" s="136">
        <v>95</v>
      </c>
      <c r="B111" s="58" t="s">
        <v>126</v>
      </c>
      <c r="C111" s="53">
        <v>76.099999999999994</v>
      </c>
      <c r="D111" s="68" t="s">
        <v>330</v>
      </c>
      <c r="E111" s="112">
        <v>10.273</v>
      </c>
      <c r="F111" s="112">
        <v>10.385</v>
      </c>
      <c r="G111" s="92">
        <f t="shared" si="4"/>
        <v>9.629760000000008E-2</v>
      </c>
      <c r="H111" s="109">
        <f t="shared" si="5"/>
        <v>7.4162297482526826E-2</v>
      </c>
      <c r="I111" s="92">
        <f t="shared" si="3"/>
        <v>0.17045989748252691</v>
      </c>
      <c r="J111" s="25"/>
      <c r="K111" s="244"/>
      <c r="L111" s="195"/>
      <c r="M111" s="262"/>
      <c r="P111" s="279"/>
      <c r="R111" s="279"/>
    </row>
    <row r="112" spans="1:23" x14ac:dyDescent="0.25">
      <c r="A112" s="136">
        <v>96</v>
      </c>
      <c r="B112" s="58" t="s">
        <v>127</v>
      </c>
      <c r="C112" s="53">
        <v>45.1</v>
      </c>
      <c r="D112" s="68" t="s">
        <v>330</v>
      </c>
      <c r="E112" s="112">
        <v>5.4720000000000004</v>
      </c>
      <c r="F112" s="112">
        <v>5.4720000000000004</v>
      </c>
      <c r="G112" s="92">
        <f t="shared" si="4"/>
        <v>0</v>
      </c>
      <c r="H112" s="109">
        <f t="shared" si="5"/>
        <v>4.3951637535636801E-2</v>
      </c>
      <c r="I112" s="109">
        <f t="shared" si="3"/>
        <v>4.3951637535636801E-2</v>
      </c>
      <c r="J112" s="270"/>
      <c r="K112" s="289"/>
      <c r="L112" s="271"/>
      <c r="M112" s="272"/>
      <c r="N112" s="281"/>
      <c r="O112" s="281"/>
      <c r="P112" s="287"/>
      <c r="Q112" s="290"/>
      <c r="R112" s="281"/>
      <c r="S112" s="281"/>
      <c r="T112" s="281"/>
      <c r="U112" s="281"/>
      <c r="V112" s="281"/>
      <c r="W112" s="281"/>
    </row>
    <row r="113" spans="1:23" x14ac:dyDescent="0.25">
      <c r="A113" s="136">
        <v>97</v>
      </c>
      <c r="B113" s="58" t="s">
        <v>128</v>
      </c>
      <c r="C113" s="53">
        <v>73.099999999999994</v>
      </c>
      <c r="D113" s="68" t="s">
        <v>330</v>
      </c>
      <c r="E113" s="112">
        <v>13.843999999999999</v>
      </c>
      <c r="F113" s="112">
        <v>14.167999999999999</v>
      </c>
      <c r="G113" s="92">
        <f t="shared" si="4"/>
        <v>0.27857519999999986</v>
      </c>
      <c r="H113" s="109">
        <f t="shared" si="5"/>
        <v>7.1238685229601986E-2</v>
      </c>
      <c r="I113" s="109">
        <f>G113+H113</f>
        <v>0.34981388522960183</v>
      </c>
      <c r="J113" s="270"/>
      <c r="K113" s="289"/>
      <c r="L113" s="271"/>
      <c r="M113" s="272"/>
      <c r="N113" s="281"/>
      <c r="O113" s="281"/>
      <c r="P113" s="287"/>
      <c r="Q113" s="290"/>
      <c r="R113" s="199"/>
      <c r="S113" s="281"/>
      <c r="T113" s="281"/>
      <c r="U113" s="281"/>
      <c r="V113" s="281"/>
      <c r="W113" s="281"/>
    </row>
    <row r="114" spans="1:23" x14ac:dyDescent="0.25">
      <c r="A114" s="136">
        <v>98</v>
      </c>
      <c r="B114" s="58" t="s">
        <v>129</v>
      </c>
      <c r="C114" s="53">
        <v>49.1</v>
      </c>
      <c r="D114" s="68" t="s">
        <v>330</v>
      </c>
      <c r="E114" s="112">
        <v>4.4480000000000004</v>
      </c>
      <c r="F114" s="112">
        <v>4.4729999999999999</v>
      </c>
      <c r="G114" s="92">
        <f t="shared" si="4"/>
        <v>2.1494999999999542E-2</v>
      </c>
      <c r="H114" s="109">
        <f t="shared" si="5"/>
        <v>4.7849787206203254E-2</v>
      </c>
      <c r="I114" s="109">
        <f>G114+H114</f>
        <v>6.9344787206202796E-2</v>
      </c>
      <c r="J114" s="270"/>
      <c r="K114" s="289"/>
      <c r="L114" s="271"/>
      <c r="M114" s="272"/>
      <c r="N114" s="281"/>
      <c r="O114" s="281"/>
      <c r="P114" s="287"/>
      <c r="Q114" s="290"/>
      <c r="R114" s="199"/>
      <c r="S114" s="281"/>
      <c r="T114" s="281"/>
      <c r="U114" s="281"/>
      <c r="V114" s="281"/>
      <c r="W114" s="281"/>
    </row>
    <row r="115" spans="1:23" x14ac:dyDescent="0.25">
      <c r="A115" s="136">
        <v>99</v>
      </c>
      <c r="B115" s="58" t="s">
        <v>130</v>
      </c>
      <c r="C115" s="53">
        <v>97.3</v>
      </c>
      <c r="D115" s="68" t="s">
        <v>330</v>
      </c>
      <c r="E115" s="112">
        <v>10.294</v>
      </c>
      <c r="F115" s="112">
        <v>10.294</v>
      </c>
      <c r="G115" s="92">
        <f t="shared" si="4"/>
        <v>0</v>
      </c>
      <c r="H115" s="109">
        <f t="shared" si="5"/>
        <v>9.4822490736529055E-2</v>
      </c>
      <c r="I115" s="109">
        <f t="shared" si="3"/>
        <v>9.4822490736529055E-2</v>
      </c>
      <c r="J115" s="270"/>
      <c r="K115" s="289"/>
      <c r="L115" s="271"/>
      <c r="M115" s="272"/>
      <c r="N115" s="281"/>
      <c r="O115" s="281"/>
      <c r="P115" s="287"/>
      <c r="Q115" s="290"/>
      <c r="R115" s="199"/>
      <c r="S115" s="281"/>
      <c r="T115" s="281"/>
      <c r="U115" s="281"/>
      <c r="V115" s="281"/>
      <c r="W115" s="281"/>
    </row>
    <row r="116" spans="1:23" x14ac:dyDescent="0.25">
      <c r="A116" s="136">
        <v>100</v>
      </c>
      <c r="B116" s="58" t="s">
        <v>131</v>
      </c>
      <c r="C116" s="53">
        <v>76.3</v>
      </c>
      <c r="D116" s="68" t="s">
        <v>330</v>
      </c>
      <c r="E116" s="112">
        <v>14.034000000000001</v>
      </c>
      <c r="F116" s="112">
        <v>14.526999999999999</v>
      </c>
      <c r="G116" s="92">
        <f>(F116-E116)*0.8598</f>
        <v>0.42388139999999874</v>
      </c>
      <c r="H116" s="109">
        <f t="shared" si="5"/>
        <v>7.4357204966055163E-2</v>
      </c>
      <c r="I116" s="109">
        <f t="shared" si="3"/>
        <v>0.49823860496605388</v>
      </c>
      <c r="J116" s="270"/>
      <c r="K116" s="289"/>
      <c r="L116" s="271"/>
      <c r="M116" s="272"/>
      <c r="N116" s="281"/>
      <c r="O116" s="281"/>
      <c r="P116" s="287"/>
      <c r="Q116" s="290"/>
      <c r="R116" s="291"/>
      <c r="S116" s="281"/>
      <c r="T116" s="281"/>
      <c r="U116" s="281"/>
      <c r="V116" s="281"/>
      <c r="W116" s="281"/>
    </row>
    <row r="117" spans="1:23" x14ac:dyDescent="0.25">
      <c r="A117" s="136">
        <v>101</v>
      </c>
      <c r="B117" s="58" t="s">
        <v>132</v>
      </c>
      <c r="C117" s="53">
        <v>44.6</v>
      </c>
      <c r="D117" s="68" t="s">
        <v>330</v>
      </c>
      <c r="E117" s="112">
        <v>14.085000000000001</v>
      </c>
      <c r="F117" s="112">
        <v>14.452</v>
      </c>
      <c r="G117" s="92">
        <f t="shared" si="4"/>
        <v>0.31554659999999923</v>
      </c>
      <c r="H117" s="109">
        <f t="shared" si="5"/>
        <v>4.3464368826815994E-2</v>
      </c>
      <c r="I117" s="109">
        <f>G117+H117</f>
        <v>0.35901096882681521</v>
      </c>
      <c r="J117" s="289"/>
      <c r="K117" s="270"/>
      <c r="L117" s="271"/>
      <c r="M117" s="272"/>
      <c r="N117" s="281"/>
      <c r="O117" s="281"/>
      <c r="P117" s="287"/>
      <c r="Q117" s="290"/>
      <c r="R117" s="291"/>
      <c r="S117" s="281"/>
      <c r="T117" s="281"/>
      <c r="U117" s="281"/>
      <c r="V117" s="281"/>
      <c r="W117" s="281"/>
    </row>
    <row r="118" spans="1:23" x14ac:dyDescent="0.25">
      <c r="A118" s="136">
        <v>102</v>
      </c>
      <c r="B118" s="58" t="s">
        <v>133</v>
      </c>
      <c r="C118" s="53">
        <v>73.099999999999994</v>
      </c>
      <c r="D118" s="68" t="s">
        <v>330</v>
      </c>
      <c r="E118" s="112">
        <v>17.792000000000002</v>
      </c>
      <c r="F118" s="112">
        <v>18.033999999999999</v>
      </c>
      <c r="G118" s="92">
        <f t="shared" si="4"/>
        <v>0.20807159999999769</v>
      </c>
      <c r="H118" s="109">
        <f t="shared" si="5"/>
        <v>7.1238685229601986E-2</v>
      </c>
      <c r="I118" s="109">
        <f>G118+H118</f>
        <v>0.27931028522959966</v>
      </c>
      <c r="J118" s="270"/>
      <c r="K118" s="289"/>
      <c r="L118" s="271"/>
      <c r="M118" s="272"/>
      <c r="N118" s="281"/>
      <c r="O118" s="281"/>
      <c r="P118" s="287"/>
      <c r="Q118" s="290"/>
      <c r="R118" s="291"/>
      <c r="S118" s="281"/>
      <c r="T118" s="281"/>
      <c r="U118" s="281"/>
      <c r="V118" s="281"/>
      <c r="W118" s="281"/>
    </row>
    <row r="119" spans="1:23" x14ac:dyDescent="0.25">
      <c r="A119" s="136">
        <v>103</v>
      </c>
      <c r="B119" s="58" t="s">
        <v>134</v>
      </c>
      <c r="C119" s="53">
        <v>49.5</v>
      </c>
      <c r="D119" s="68" t="s">
        <v>330</v>
      </c>
      <c r="E119" s="112">
        <v>4.9550000000000001</v>
      </c>
      <c r="F119" s="112">
        <v>4.9560000000000004</v>
      </c>
      <c r="G119" s="92">
        <f t="shared" si="4"/>
        <v>8.5980000000028718E-4</v>
      </c>
      <c r="H119" s="109">
        <f t="shared" si="5"/>
        <v>4.8239602173259899E-2</v>
      </c>
      <c r="I119" s="109">
        <f>G119+H119</f>
        <v>4.9099402173260184E-2</v>
      </c>
      <c r="J119" s="270"/>
      <c r="K119" s="289"/>
      <c r="L119" s="271"/>
      <c r="M119" s="272"/>
      <c r="N119" s="281"/>
      <c r="O119" s="281"/>
      <c r="P119" s="287"/>
      <c r="Q119" s="290"/>
      <c r="R119" s="291"/>
      <c r="S119" s="281"/>
      <c r="T119" s="281"/>
      <c r="U119" s="281"/>
      <c r="V119" s="281"/>
      <c r="W119" s="281"/>
    </row>
    <row r="120" spans="1:23" x14ac:dyDescent="0.25">
      <c r="A120" s="136">
        <v>104</v>
      </c>
      <c r="B120" s="58" t="s">
        <v>135</v>
      </c>
      <c r="C120" s="53">
        <v>97.7</v>
      </c>
      <c r="D120" s="68" t="s">
        <v>330</v>
      </c>
      <c r="E120" s="112">
        <v>10.191000000000001</v>
      </c>
      <c r="F120" s="112">
        <v>10.193</v>
      </c>
      <c r="G120" s="92">
        <f t="shared" si="4"/>
        <v>1.7195999999990469E-3</v>
      </c>
      <c r="H120" s="109">
        <f t="shared" si="5"/>
        <v>9.5212305703585701E-2</v>
      </c>
      <c r="I120" s="109">
        <f t="shared" si="3"/>
        <v>9.6931905703584745E-2</v>
      </c>
      <c r="J120" s="270"/>
      <c r="K120" s="289"/>
      <c r="L120" s="271"/>
      <c r="M120" s="272"/>
      <c r="N120" s="281"/>
      <c r="O120" s="281"/>
      <c r="P120" s="287"/>
      <c r="Q120" s="290"/>
      <c r="R120" s="291"/>
      <c r="S120" s="281"/>
      <c r="T120" s="281"/>
      <c r="U120" s="281"/>
      <c r="V120" s="281"/>
      <c r="W120" s="281"/>
    </row>
    <row r="121" spans="1:23" x14ac:dyDescent="0.25">
      <c r="A121" s="136">
        <v>105</v>
      </c>
      <c r="B121" s="58" t="s">
        <v>136</v>
      </c>
      <c r="C121" s="53">
        <v>76.400000000000006</v>
      </c>
      <c r="D121" s="68" t="s">
        <v>330</v>
      </c>
      <c r="E121" s="112">
        <v>14.332000000000001</v>
      </c>
      <c r="F121" s="112">
        <v>14.867000000000001</v>
      </c>
      <c r="G121" s="92">
        <f t="shared" si="4"/>
        <v>0.45999300000000015</v>
      </c>
      <c r="H121" s="109">
        <f t="shared" si="5"/>
        <v>7.4454658707819324E-2</v>
      </c>
      <c r="I121" s="109">
        <f>G121+H121</f>
        <v>0.53444765870781952</v>
      </c>
      <c r="J121" s="270"/>
      <c r="K121" s="289"/>
      <c r="L121" s="271"/>
      <c r="M121" s="272"/>
      <c r="N121" s="281"/>
      <c r="O121" s="281"/>
      <c r="P121" s="287"/>
      <c r="Q121" s="281"/>
      <c r="R121" s="281"/>
      <c r="S121" s="281"/>
      <c r="T121" s="281"/>
      <c r="U121" s="281"/>
      <c r="V121" s="281"/>
      <c r="W121" s="281"/>
    </row>
    <row r="122" spans="1:23" x14ac:dyDescent="0.25">
      <c r="A122" s="136">
        <v>106</v>
      </c>
      <c r="B122" s="58" t="s">
        <v>137</v>
      </c>
      <c r="C122" s="53">
        <v>44.7</v>
      </c>
      <c r="D122" s="68" t="s">
        <v>330</v>
      </c>
      <c r="E122" s="112">
        <v>3.093</v>
      </c>
      <c r="F122" s="112">
        <v>3.093</v>
      </c>
      <c r="G122" s="92">
        <f t="shared" si="4"/>
        <v>0</v>
      </c>
      <c r="H122" s="109">
        <f>$G$11/$C$303*C122</f>
        <v>4.3561822568580155E-2</v>
      </c>
      <c r="I122" s="109">
        <f t="shared" si="3"/>
        <v>4.3561822568580155E-2</v>
      </c>
      <c r="J122" s="270"/>
      <c r="K122" s="289"/>
      <c r="L122" s="271"/>
      <c r="M122" s="272"/>
      <c r="N122" s="281"/>
      <c r="O122" s="281"/>
      <c r="P122" s="287"/>
      <c r="Q122" s="281"/>
      <c r="R122" s="281"/>
      <c r="S122" s="281"/>
      <c r="T122" s="281"/>
      <c r="U122" s="281"/>
      <c r="V122" s="281"/>
      <c r="W122" s="281"/>
    </row>
    <row r="123" spans="1:23" x14ac:dyDescent="0.25">
      <c r="A123" s="136">
        <v>107</v>
      </c>
      <c r="B123" s="58" t="s">
        <v>138</v>
      </c>
      <c r="C123" s="53">
        <v>72.8</v>
      </c>
      <c r="D123" s="68" t="s">
        <v>330</v>
      </c>
      <c r="E123" s="112">
        <v>11.446</v>
      </c>
      <c r="F123" s="112">
        <v>11.621</v>
      </c>
      <c r="G123" s="92">
        <f t="shared" si="4"/>
        <v>0.15046500000000063</v>
      </c>
      <c r="H123" s="109">
        <f t="shared" si="5"/>
        <v>7.0946324004309502E-2</v>
      </c>
      <c r="I123" s="109">
        <f t="shared" si="3"/>
        <v>0.22141132400431013</v>
      </c>
      <c r="J123" s="270"/>
      <c r="K123" s="289"/>
      <c r="L123" s="271"/>
      <c r="M123" s="272"/>
      <c r="N123" s="281"/>
      <c r="O123" s="281"/>
      <c r="P123" s="287"/>
      <c r="Q123" s="281"/>
      <c r="R123" s="281"/>
      <c r="S123" s="281"/>
      <c r="T123" s="281"/>
      <c r="U123" s="281"/>
      <c r="V123" s="281"/>
      <c r="W123" s="281"/>
    </row>
    <row r="124" spans="1:23" x14ac:dyDescent="0.25">
      <c r="A124" s="136">
        <v>108</v>
      </c>
      <c r="B124" s="58" t="s">
        <v>139</v>
      </c>
      <c r="C124" s="53">
        <v>49.4</v>
      </c>
      <c r="D124" s="68" t="s">
        <v>330</v>
      </c>
      <c r="E124" s="112">
        <v>2.823</v>
      </c>
      <c r="F124" s="112">
        <v>2.823</v>
      </c>
      <c r="G124" s="92">
        <f t="shared" si="4"/>
        <v>0</v>
      </c>
      <c r="H124" s="109">
        <f t="shared" si="5"/>
        <v>4.8142148431495738E-2</v>
      </c>
      <c r="I124" s="109">
        <f>G124+H124</f>
        <v>4.8142148431495738E-2</v>
      </c>
      <c r="J124" s="270"/>
      <c r="K124" s="289"/>
      <c r="L124" s="271"/>
      <c r="M124" s="272"/>
      <c r="N124" s="281"/>
      <c r="O124" s="281"/>
      <c r="P124" s="281"/>
      <c r="Q124" s="281"/>
      <c r="R124" s="281"/>
      <c r="S124" s="281"/>
      <c r="T124" s="281"/>
      <c r="U124" s="281"/>
      <c r="V124" s="281"/>
      <c r="W124" s="281"/>
    </row>
    <row r="125" spans="1:23" x14ac:dyDescent="0.25">
      <c r="A125" s="136">
        <v>109</v>
      </c>
      <c r="B125" s="58" t="s">
        <v>140</v>
      </c>
      <c r="C125" s="53">
        <v>97.4</v>
      </c>
      <c r="D125" s="68" t="s">
        <v>330</v>
      </c>
      <c r="E125" s="112">
        <v>20.256</v>
      </c>
      <c r="F125" s="112">
        <v>20.646999999999998</v>
      </c>
      <c r="G125" s="92">
        <f t="shared" si="4"/>
        <v>0.33618179999999848</v>
      </c>
      <c r="H125" s="109">
        <f t="shared" si="5"/>
        <v>9.4919944478293217E-2</v>
      </c>
      <c r="I125" s="109">
        <f t="shared" si="3"/>
        <v>0.43110174447829169</v>
      </c>
      <c r="J125" s="270"/>
      <c r="K125" s="289"/>
      <c r="L125" s="271"/>
      <c r="M125" s="272"/>
      <c r="N125" s="281"/>
      <c r="O125" s="281"/>
      <c r="P125" s="281"/>
      <c r="Q125" s="281"/>
      <c r="R125" s="281"/>
      <c r="S125" s="281"/>
      <c r="T125" s="281"/>
      <c r="U125" s="281"/>
      <c r="V125" s="281"/>
      <c r="W125" s="281"/>
    </row>
    <row r="126" spans="1:23" x14ac:dyDescent="0.25">
      <c r="A126" s="136">
        <v>110</v>
      </c>
      <c r="B126" s="58" t="s">
        <v>141</v>
      </c>
      <c r="C126" s="53">
        <v>77.400000000000006</v>
      </c>
      <c r="D126" s="68" t="s">
        <v>330</v>
      </c>
      <c r="E126" s="112">
        <v>12.32</v>
      </c>
      <c r="F126" s="112">
        <v>12.577999999999999</v>
      </c>
      <c r="G126" s="92">
        <f t="shared" si="4"/>
        <v>0.22182839999999923</v>
      </c>
      <c r="H126" s="109">
        <f t="shared" si="5"/>
        <v>7.5429196125460937E-2</v>
      </c>
      <c r="I126" s="109">
        <f>G126+H126</f>
        <v>0.29725759612546016</v>
      </c>
      <c r="J126" s="270"/>
      <c r="K126" s="289"/>
      <c r="L126" s="271"/>
      <c r="M126" s="272"/>
      <c r="N126" s="281"/>
      <c r="O126" s="281"/>
      <c r="P126" s="281"/>
      <c r="Q126" s="281"/>
      <c r="R126" s="287"/>
      <c r="S126" s="281"/>
      <c r="T126" s="281"/>
      <c r="U126" s="281"/>
      <c r="V126" s="281"/>
      <c r="W126" s="281"/>
    </row>
    <row r="127" spans="1:23" x14ac:dyDescent="0.25">
      <c r="A127" s="136">
        <v>111</v>
      </c>
      <c r="B127" s="58" t="s">
        <v>142</v>
      </c>
      <c r="C127" s="53">
        <v>44.6</v>
      </c>
      <c r="D127" s="68" t="s">
        <v>330</v>
      </c>
      <c r="E127" s="112">
        <v>3.673</v>
      </c>
      <c r="F127" s="112">
        <v>3.673</v>
      </c>
      <c r="G127" s="92">
        <f t="shared" si="4"/>
        <v>0</v>
      </c>
      <c r="H127" s="109">
        <f t="shared" si="5"/>
        <v>4.3464368826815994E-2</v>
      </c>
      <c r="I127" s="109">
        <f t="shared" si="3"/>
        <v>4.3464368826815994E-2</v>
      </c>
      <c r="J127" s="270"/>
      <c r="K127" s="289"/>
      <c r="L127" s="271"/>
      <c r="M127" s="272"/>
      <c r="N127" s="281"/>
      <c r="O127" s="281"/>
      <c r="P127" s="287"/>
      <c r="Q127" s="290"/>
      <c r="R127" s="281"/>
      <c r="S127" s="281"/>
      <c r="T127" s="281"/>
      <c r="U127" s="281"/>
      <c r="V127" s="281"/>
      <c r="W127" s="281"/>
    </row>
    <row r="128" spans="1:23" x14ac:dyDescent="0.25">
      <c r="A128" s="136">
        <v>112</v>
      </c>
      <c r="B128" s="58" t="s">
        <v>143</v>
      </c>
      <c r="C128" s="53">
        <v>72.8</v>
      </c>
      <c r="D128" s="68" t="s">
        <v>330</v>
      </c>
      <c r="E128" s="112">
        <v>26.315000000000001</v>
      </c>
      <c r="F128" s="112">
        <v>26.585999999999999</v>
      </c>
      <c r="G128" s="92">
        <f t="shared" si="4"/>
        <v>0.23300579999999763</v>
      </c>
      <c r="H128" s="109">
        <f t="shared" si="5"/>
        <v>7.0946324004309502E-2</v>
      </c>
      <c r="I128" s="109">
        <f t="shared" si="3"/>
        <v>0.30395212400430716</v>
      </c>
      <c r="J128" s="270"/>
      <c r="K128" s="289"/>
      <c r="L128" s="271"/>
      <c r="M128" s="272"/>
      <c r="N128" s="281"/>
      <c r="O128" s="281"/>
      <c r="P128" s="287"/>
      <c r="Q128" s="290"/>
      <c r="R128" s="199"/>
      <c r="S128" s="281"/>
      <c r="T128" s="281"/>
      <c r="U128" s="281"/>
      <c r="V128" s="281"/>
      <c r="W128" s="281"/>
    </row>
    <row r="129" spans="1:23" x14ac:dyDescent="0.25">
      <c r="A129" s="136">
        <v>113</v>
      </c>
      <c r="B129" s="58" t="s">
        <v>144</v>
      </c>
      <c r="C129" s="53">
        <v>48.9</v>
      </c>
      <c r="D129" s="68" t="s">
        <v>330</v>
      </c>
      <c r="E129" s="112">
        <v>10.194000000000001</v>
      </c>
      <c r="F129" s="112">
        <v>10.345000000000001</v>
      </c>
      <c r="G129" s="92">
        <f t="shared" si="4"/>
        <v>0.12982979999999983</v>
      </c>
      <c r="H129" s="109">
        <f t="shared" si="5"/>
        <v>4.7654879722674931E-2</v>
      </c>
      <c r="I129" s="109">
        <f t="shared" si="3"/>
        <v>0.17748467972267476</v>
      </c>
      <c r="J129" s="270"/>
      <c r="K129" s="289"/>
      <c r="L129" s="271"/>
      <c r="M129" s="272"/>
      <c r="N129" s="281"/>
      <c r="O129" s="281"/>
      <c r="P129" s="287"/>
      <c r="Q129" s="290"/>
      <c r="R129" s="199"/>
      <c r="S129" s="281"/>
      <c r="T129" s="281"/>
      <c r="U129" s="281"/>
      <c r="V129" s="281"/>
      <c r="W129" s="281"/>
    </row>
    <row r="130" spans="1:23" x14ac:dyDescent="0.25">
      <c r="A130" s="136">
        <v>114</v>
      </c>
      <c r="B130" s="58" t="s">
        <v>145</v>
      </c>
      <c r="C130" s="53">
        <v>96.9</v>
      </c>
      <c r="D130" s="68" t="s">
        <v>330</v>
      </c>
      <c r="E130" s="112">
        <v>26.318999999999999</v>
      </c>
      <c r="F130" s="112">
        <v>26.849</v>
      </c>
      <c r="G130" s="92">
        <f t="shared" si="4"/>
        <v>0.45569400000000099</v>
      </c>
      <c r="H130" s="109">
        <f t="shared" si="5"/>
        <v>9.443267576947241E-2</v>
      </c>
      <c r="I130" s="109">
        <f t="shared" si="3"/>
        <v>0.55012667576947338</v>
      </c>
      <c r="J130" s="270"/>
      <c r="K130" s="289"/>
      <c r="L130" s="271"/>
      <c r="M130" s="272"/>
      <c r="N130" s="281"/>
      <c r="O130" s="287"/>
      <c r="P130" s="281"/>
      <c r="Q130" s="290"/>
      <c r="R130" s="199"/>
      <c r="S130" s="281"/>
      <c r="T130" s="281"/>
      <c r="U130" s="281"/>
      <c r="V130" s="281"/>
      <c r="W130" s="281"/>
    </row>
    <row r="131" spans="1:23" x14ac:dyDescent="0.25">
      <c r="A131" s="136">
        <v>115</v>
      </c>
      <c r="B131" s="58" t="s">
        <v>146</v>
      </c>
      <c r="C131" s="53">
        <v>77.099999999999994</v>
      </c>
      <c r="D131" s="68" t="s">
        <v>330</v>
      </c>
      <c r="E131" s="112">
        <v>11.923</v>
      </c>
      <c r="F131" s="112">
        <v>12.346</v>
      </c>
      <c r="G131" s="92">
        <f t="shared" si="4"/>
        <v>0.36369540000000006</v>
      </c>
      <c r="H131" s="109">
        <f t="shared" si="5"/>
        <v>7.5136834900168439E-2</v>
      </c>
      <c r="I131" s="109">
        <f t="shared" si="3"/>
        <v>0.43883223490016848</v>
      </c>
      <c r="J131" s="270"/>
      <c r="K131" s="289"/>
      <c r="L131" s="271"/>
      <c r="M131" s="272"/>
      <c r="N131" s="290"/>
      <c r="O131" s="292"/>
      <c r="P131" s="292"/>
      <c r="Q131" s="290"/>
      <c r="R131" s="291"/>
      <c r="S131" s="281"/>
      <c r="T131" s="281"/>
      <c r="U131" s="281"/>
      <c r="V131" s="281"/>
      <c r="W131" s="281"/>
    </row>
    <row r="132" spans="1:23" x14ac:dyDescent="0.25">
      <c r="A132" s="136">
        <v>116</v>
      </c>
      <c r="B132" s="58" t="s">
        <v>147</v>
      </c>
      <c r="C132" s="53">
        <v>45.3</v>
      </c>
      <c r="D132" s="68" t="s">
        <v>330</v>
      </c>
      <c r="E132" s="112">
        <v>11.122</v>
      </c>
      <c r="F132" s="112">
        <v>11.313000000000001</v>
      </c>
      <c r="G132" s="92">
        <f t="shared" si="4"/>
        <v>0.16422180000000061</v>
      </c>
      <c r="H132" s="109">
        <f t="shared" si="5"/>
        <v>4.4146545019165116E-2</v>
      </c>
      <c r="I132" s="109">
        <f>G132+H132</f>
        <v>0.20836834501916573</v>
      </c>
      <c r="J132" s="270"/>
      <c r="K132" s="289"/>
      <c r="L132" s="271"/>
      <c r="M132" s="272"/>
      <c r="N132" s="290"/>
      <c r="O132" s="293"/>
      <c r="P132" s="293"/>
      <c r="Q132" s="290"/>
      <c r="R132" s="291"/>
      <c r="S132" s="281"/>
      <c r="T132" s="281"/>
      <c r="U132" s="294"/>
      <c r="V132" s="281"/>
      <c r="W132" s="281"/>
    </row>
    <row r="133" spans="1:23" x14ac:dyDescent="0.25">
      <c r="A133" s="136">
        <v>117</v>
      </c>
      <c r="B133" s="58" t="s">
        <v>148</v>
      </c>
      <c r="C133" s="53">
        <v>74.099999999999994</v>
      </c>
      <c r="D133" s="68" t="s">
        <v>330</v>
      </c>
      <c r="E133" s="112">
        <v>13.077999999999999</v>
      </c>
      <c r="F133" s="112">
        <v>13.391999999999999</v>
      </c>
      <c r="G133" s="92">
        <f t="shared" si="4"/>
        <v>0.26997720000000003</v>
      </c>
      <c r="H133" s="109">
        <f t="shared" si="5"/>
        <v>7.22132226472436E-2</v>
      </c>
      <c r="I133" s="109">
        <f t="shared" si="3"/>
        <v>0.34219042264724364</v>
      </c>
      <c r="J133" s="270"/>
      <c r="K133" s="289"/>
      <c r="L133" s="271"/>
      <c r="M133" s="272"/>
      <c r="N133" s="290"/>
      <c r="O133" s="293"/>
      <c r="P133" s="293"/>
      <c r="Q133" s="290"/>
      <c r="R133" s="291"/>
      <c r="S133" s="281"/>
      <c r="T133" s="281"/>
      <c r="U133" s="294"/>
      <c r="V133" s="281"/>
      <c r="W133" s="281"/>
    </row>
    <row r="134" spans="1:23" x14ac:dyDescent="0.25">
      <c r="A134" s="136">
        <v>118</v>
      </c>
      <c r="B134" s="58" t="s">
        <v>149</v>
      </c>
      <c r="C134" s="53">
        <v>48.8</v>
      </c>
      <c r="D134" s="68" t="s">
        <v>330</v>
      </c>
      <c r="E134" s="112">
        <v>2.4580000000000002</v>
      </c>
      <c r="F134" s="112">
        <v>2.4609999999999999</v>
      </c>
      <c r="G134" s="92">
        <f t="shared" si="4"/>
        <v>2.5793999999997159E-3</v>
      </c>
      <c r="H134" s="109">
        <f t="shared" si="5"/>
        <v>4.755742598091077E-2</v>
      </c>
      <c r="I134" s="109">
        <f>G134+H134</f>
        <v>5.0136825980910488E-2</v>
      </c>
      <c r="J134" s="270"/>
      <c r="K134" s="289"/>
      <c r="L134" s="271"/>
      <c r="M134" s="272"/>
      <c r="N134" s="290"/>
      <c r="O134" s="293"/>
      <c r="P134" s="293"/>
      <c r="Q134" s="290"/>
      <c r="R134" s="291"/>
      <c r="S134" s="281"/>
      <c r="T134" s="281"/>
      <c r="U134" s="281"/>
      <c r="V134" s="281"/>
      <c r="W134" s="281"/>
    </row>
    <row r="135" spans="1:23" x14ac:dyDescent="0.25">
      <c r="A135" s="136">
        <v>119</v>
      </c>
      <c r="B135" s="58" t="s">
        <v>150</v>
      </c>
      <c r="C135" s="53">
        <v>98.1</v>
      </c>
      <c r="D135" s="68" t="s">
        <v>330</v>
      </c>
      <c r="E135" s="112">
        <v>15.837999999999999</v>
      </c>
      <c r="F135" s="112">
        <v>15.993</v>
      </c>
      <c r="G135" s="92">
        <f t="shared" si="4"/>
        <v>0.13326900000000097</v>
      </c>
      <c r="H135" s="109">
        <f t="shared" si="5"/>
        <v>9.5602120670642346E-2</v>
      </c>
      <c r="I135" s="109">
        <f>G135+H135</f>
        <v>0.2288711206706433</v>
      </c>
      <c r="J135" s="270"/>
      <c r="K135" s="289"/>
      <c r="L135" s="271"/>
      <c r="M135" s="272"/>
      <c r="N135" s="290"/>
      <c r="O135" s="293"/>
      <c r="P135" s="293"/>
      <c r="Q135" s="281"/>
      <c r="R135" s="281"/>
      <c r="S135" s="281"/>
      <c r="T135" s="281"/>
      <c r="U135" s="281"/>
      <c r="V135" s="281"/>
      <c r="W135" s="281"/>
    </row>
    <row r="136" spans="1:23" x14ac:dyDescent="0.25">
      <c r="A136" s="136">
        <v>120</v>
      </c>
      <c r="B136" s="58" t="s">
        <v>151</v>
      </c>
      <c r="C136" s="53">
        <v>76.8</v>
      </c>
      <c r="D136" s="68" t="s">
        <v>330</v>
      </c>
      <c r="E136" s="112">
        <v>17.277999999999999</v>
      </c>
      <c r="F136" s="112">
        <v>17.68</v>
      </c>
      <c r="G136" s="92">
        <f t="shared" si="4"/>
        <v>0.34563960000000088</v>
      </c>
      <c r="H136" s="109">
        <f t="shared" si="5"/>
        <v>7.4844473674875969E-2</v>
      </c>
      <c r="I136" s="92">
        <f t="shared" si="3"/>
        <v>0.42048407367487683</v>
      </c>
      <c r="J136" s="25"/>
      <c r="K136" s="244"/>
      <c r="L136" s="195"/>
      <c r="M136" s="262"/>
      <c r="N136" s="288"/>
      <c r="O136" s="295"/>
      <c r="P136" s="295"/>
    </row>
    <row r="137" spans="1:23" x14ac:dyDescent="0.25">
      <c r="A137" s="136">
        <v>121</v>
      </c>
      <c r="B137" s="58" t="s">
        <v>152</v>
      </c>
      <c r="C137" s="53">
        <v>44.9</v>
      </c>
      <c r="D137" s="68" t="s">
        <v>330</v>
      </c>
      <c r="E137" s="112">
        <v>6.7619999999999996</v>
      </c>
      <c r="F137" s="112">
        <v>6.9580000000000002</v>
      </c>
      <c r="G137" s="92">
        <f t="shared" si="4"/>
        <v>0.16852080000000053</v>
      </c>
      <c r="H137" s="109">
        <f t="shared" si="5"/>
        <v>4.3756730052108471E-2</v>
      </c>
      <c r="I137" s="92">
        <f>G137+H137</f>
        <v>0.212277530052109</v>
      </c>
      <c r="J137" s="25"/>
      <c r="K137" s="244"/>
      <c r="L137" s="195"/>
      <c r="M137" s="262"/>
      <c r="N137" s="288"/>
      <c r="O137" s="295"/>
      <c r="P137" s="295"/>
    </row>
    <row r="138" spans="1:23" x14ac:dyDescent="0.25">
      <c r="A138" s="136">
        <v>122</v>
      </c>
      <c r="B138" s="58" t="s">
        <v>153</v>
      </c>
      <c r="C138" s="53">
        <v>73.400000000000006</v>
      </c>
      <c r="D138" s="68" t="s">
        <v>330</v>
      </c>
      <c r="E138" s="112">
        <v>13.917</v>
      </c>
      <c r="F138" s="112">
        <v>14.068</v>
      </c>
      <c r="G138" s="92">
        <f t="shared" si="4"/>
        <v>0.12982979999999983</v>
      </c>
      <c r="H138" s="109">
        <f t="shared" si="5"/>
        <v>7.1531046454894484E-2</v>
      </c>
      <c r="I138" s="92">
        <f t="shared" si="3"/>
        <v>0.20136084645489433</v>
      </c>
      <c r="J138" s="25"/>
      <c r="K138" s="244"/>
      <c r="L138" s="195"/>
      <c r="M138" s="262"/>
      <c r="N138" s="288"/>
      <c r="O138" s="296"/>
      <c r="P138" s="295"/>
    </row>
    <row r="139" spans="1:23" x14ac:dyDescent="0.25">
      <c r="A139" s="136">
        <v>123</v>
      </c>
      <c r="B139" s="58" t="s">
        <v>154</v>
      </c>
      <c r="C139" s="53">
        <v>48.7</v>
      </c>
      <c r="D139" s="68" t="s">
        <v>330</v>
      </c>
      <c r="E139" s="112">
        <v>10.875</v>
      </c>
      <c r="F139" s="112">
        <v>11.074</v>
      </c>
      <c r="G139" s="92">
        <f t="shared" si="4"/>
        <v>0.17110019999999987</v>
      </c>
      <c r="H139" s="109">
        <f t="shared" si="5"/>
        <v>4.7459972239146608E-2</v>
      </c>
      <c r="I139" s="92">
        <f t="shared" si="3"/>
        <v>0.21856017223914648</v>
      </c>
      <c r="J139" s="25"/>
      <c r="K139" s="244"/>
      <c r="L139" s="195"/>
      <c r="M139" s="262"/>
      <c r="N139" s="288"/>
      <c r="O139" s="295"/>
      <c r="P139" s="295"/>
    </row>
    <row r="140" spans="1:23" x14ac:dyDescent="0.25">
      <c r="A140" s="136">
        <v>124</v>
      </c>
      <c r="B140" s="58" t="s">
        <v>155</v>
      </c>
      <c r="C140" s="53">
        <v>98</v>
      </c>
      <c r="D140" s="68" t="s">
        <v>330</v>
      </c>
      <c r="E140" s="112">
        <v>10.622</v>
      </c>
      <c r="F140" s="112">
        <v>10.737</v>
      </c>
      <c r="G140" s="92">
        <f t="shared" si="4"/>
        <v>9.8877000000000187E-2</v>
      </c>
      <c r="H140" s="109">
        <f t="shared" si="5"/>
        <v>9.5504666928878185E-2</v>
      </c>
      <c r="I140" s="92">
        <f>G140+H140</f>
        <v>0.19438166692887837</v>
      </c>
      <c r="J140" s="25"/>
      <c r="K140" s="244"/>
      <c r="L140" s="195"/>
      <c r="M140" s="262"/>
      <c r="N140" s="288"/>
      <c r="O140" s="295"/>
      <c r="P140" s="295"/>
    </row>
    <row r="141" spans="1:23" x14ac:dyDescent="0.25">
      <c r="A141" s="136">
        <v>125</v>
      </c>
      <c r="B141" s="58" t="s">
        <v>156</v>
      </c>
      <c r="C141" s="53">
        <v>76.599999999999994</v>
      </c>
      <c r="D141" s="68" t="s">
        <v>330</v>
      </c>
      <c r="E141" s="112">
        <v>16.579000000000001</v>
      </c>
      <c r="F141" s="112">
        <v>16.925000000000001</v>
      </c>
      <c r="G141" s="92">
        <f t="shared" si="4"/>
        <v>0.29749080000000006</v>
      </c>
      <c r="H141" s="109">
        <f t="shared" si="5"/>
        <v>7.4649566191347633E-2</v>
      </c>
      <c r="I141" s="92">
        <f>G141+H141</f>
        <v>0.37214036619134772</v>
      </c>
      <c r="J141" s="25"/>
      <c r="K141" s="244"/>
      <c r="L141" s="195"/>
      <c r="M141" s="262"/>
      <c r="P141" s="279"/>
    </row>
    <row r="142" spans="1:23" x14ac:dyDescent="0.25">
      <c r="A142" s="136">
        <v>126</v>
      </c>
      <c r="B142" s="58" t="s">
        <v>157</v>
      </c>
      <c r="C142" s="53">
        <v>44.8</v>
      </c>
      <c r="D142" s="68" t="s">
        <v>330</v>
      </c>
      <c r="E142" s="112">
        <v>5.3769999999999998</v>
      </c>
      <c r="F142" s="112">
        <v>5.3769999999999998</v>
      </c>
      <c r="G142" s="92">
        <f t="shared" si="4"/>
        <v>0</v>
      </c>
      <c r="H142" s="109">
        <f t="shared" si="5"/>
        <v>4.365927631034431E-2</v>
      </c>
      <c r="I142" s="92">
        <f t="shared" si="3"/>
        <v>4.365927631034431E-2</v>
      </c>
      <c r="J142" s="25"/>
      <c r="K142" s="244"/>
      <c r="L142" s="195"/>
      <c r="M142" s="262"/>
      <c r="P142" s="279"/>
    </row>
    <row r="143" spans="1:23" x14ac:dyDescent="0.25">
      <c r="A143" s="136">
        <v>127</v>
      </c>
      <c r="B143" s="58" t="s">
        <v>158</v>
      </c>
      <c r="C143" s="53">
        <v>73.400000000000006</v>
      </c>
      <c r="D143" s="68" t="s">
        <v>331</v>
      </c>
      <c r="E143" s="144">
        <v>19339</v>
      </c>
      <c r="F143" s="144">
        <v>19475</v>
      </c>
      <c r="G143" s="92">
        <f>(F143-E143)* 0.00086</f>
        <v>0.11695999999999999</v>
      </c>
      <c r="H143" s="109">
        <f t="shared" si="5"/>
        <v>7.1531046454894484E-2</v>
      </c>
      <c r="I143" s="92">
        <f>G143+H143</f>
        <v>0.18849104645489448</v>
      </c>
      <c r="J143" s="25"/>
      <c r="K143" s="244"/>
      <c r="L143" s="195"/>
      <c r="M143" s="262"/>
      <c r="P143" s="279"/>
    </row>
    <row r="144" spans="1:23" x14ac:dyDescent="0.25">
      <c r="A144" s="136">
        <v>128</v>
      </c>
      <c r="B144" s="58" t="s">
        <v>159</v>
      </c>
      <c r="C144" s="53">
        <v>49.2</v>
      </c>
      <c r="D144" s="68" t="s">
        <v>330</v>
      </c>
      <c r="E144" s="112">
        <v>12.933999999999999</v>
      </c>
      <c r="F144" s="112">
        <v>12.933999999999999</v>
      </c>
      <c r="G144" s="92">
        <f t="shared" si="4"/>
        <v>0</v>
      </c>
      <c r="H144" s="109">
        <f t="shared" si="5"/>
        <v>4.7947240947967422E-2</v>
      </c>
      <c r="I144" s="92">
        <f>G144+H144</f>
        <v>4.7947240947967422E-2</v>
      </c>
      <c r="J144" s="25"/>
      <c r="K144" s="244"/>
      <c r="L144" s="195"/>
      <c r="M144" s="262"/>
      <c r="P144" s="279"/>
    </row>
    <row r="145" spans="1:20" x14ac:dyDescent="0.25">
      <c r="A145" s="136">
        <v>129</v>
      </c>
      <c r="B145" s="58" t="s">
        <v>160</v>
      </c>
      <c r="C145" s="53">
        <v>97.8</v>
      </c>
      <c r="D145" s="68" t="s">
        <v>331</v>
      </c>
      <c r="E145" s="144">
        <v>10909</v>
      </c>
      <c r="F145" s="144">
        <v>10909</v>
      </c>
      <c r="G145" s="92">
        <f>(F145-E145)* 0.00086</f>
        <v>0</v>
      </c>
      <c r="H145" s="109">
        <f t="shared" si="5"/>
        <v>9.5309759445349862E-2</v>
      </c>
      <c r="I145" s="92">
        <f t="shared" ref="I145:I208" si="6">G145+H145</f>
        <v>9.5309759445349862E-2</v>
      </c>
      <c r="J145" s="25"/>
      <c r="K145" s="244"/>
      <c r="L145" s="195"/>
      <c r="M145" s="262"/>
      <c r="P145" s="279"/>
    </row>
    <row r="146" spans="1:20" x14ac:dyDescent="0.25">
      <c r="A146" s="136">
        <v>130</v>
      </c>
      <c r="B146" s="58" t="s">
        <v>161</v>
      </c>
      <c r="C146" s="53">
        <v>76.3</v>
      </c>
      <c r="D146" s="68" t="s">
        <v>330</v>
      </c>
      <c r="E146" s="112">
        <v>11.87</v>
      </c>
      <c r="F146" s="112">
        <v>12.093999999999999</v>
      </c>
      <c r="G146" s="92">
        <f t="shared" si="4"/>
        <v>0.19259520000000016</v>
      </c>
      <c r="H146" s="109">
        <f t="shared" ref="H146:H209" si="7">$G$11/$C$303*C146</f>
        <v>7.4357204966055163E-2</v>
      </c>
      <c r="I146" s="92">
        <f t="shared" si="6"/>
        <v>0.26695240496605532</v>
      </c>
      <c r="J146" s="25"/>
      <c r="K146" s="244"/>
      <c r="L146" s="195"/>
      <c r="M146" s="262"/>
      <c r="P146" s="279"/>
    </row>
    <row r="147" spans="1:20" x14ac:dyDescent="0.25">
      <c r="A147" s="136">
        <v>131</v>
      </c>
      <c r="B147" s="58" t="s">
        <v>162</v>
      </c>
      <c r="C147" s="53">
        <v>44.2</v>
      </c>
      <c r="D147" s="68" t="s">
        <v>330</v>
      </c>
      <c r="E147" s="112">
        <v>9.0370000000000008</v>
      </c>
      <c r="F147" s="112">
        <v>9.0399999999999991</v>
      </c>
      <c r="G147" s="92">
        <f t="shared" si="4"/>
        <v>2.5793999999985705E-3</v>
      </c>
      <c r="H147" s="109">
        <f t="shared" si="7"/>
        <v>4.3074553859759349E-2</v>
      </c>
      <c r="I147" s="92">
        <f t="shared" si="6"/>
        <v>4.5653953859757922E-2</v>
      </c>
      <c r="J147" s="25"/>
      <c r="K147" s="244"/>
      <c r="L147" s="195"/>
      <c r="M147" s="262"/>
      <c r="P147" s="279"/>
    </row>
    <row r="148" spans="1:20" x14ac:dyDescent="0.25">
      <c r="A148" s="136">
        <v>132</v>
      </c>
      <c r="B148" s="58" t="s">
        <v>163</v>
      </c>
      <c r="C148" s="53">
        <v>73.3</v>
      </c>
      <c r="D148" s="68" t="s">
        <v>330</v>
      </c>
      <c r="E148" s="112">
        <v>9.0739999999999998</v>
      </c>
      <c r="F148" s="112">
        <v>9.0749999999999993</v>
      </c>
      <c r="G148" s="92">
        <f t="shared" ref="G148:G187" si="8">(F148-E148)*0.8598</f>
        <v>8.5979999999952347E-4</v>
      </c>
      <c r="H148" s="109">
        <f t="shared" si="7"/>
        <v>7.1433592713130309E-2</v>
      </c>
      <c r="I148" s="92">
        <f t="shared" si="6"/>
        <v>7.2293392713129831E-2</v>
      </c>
      <c r="J148" s="202"/>
      <c r="K148" s="244"/>
      <c r="L148" s="195"/>
      <c r="M148" s="262"/>
      <c r="P148" s="279"/>
    </row>
    <row r="149" spans="1:20" x14ac:dyDescent="0.25">
      <c r="A149" s="136">
        <v>133</v>
      </c>
      <c r="B149" s="58" t="s">
        <v>164</v>
      </c>
      <c r="C149" s="53">
        <v>49.5</v>
      </c>
      <c r="D149" s="68" t="s">
        <v>330</v>
      </c>
      <c r="E149" s="112">
        <v>3.988</v>
      </c>
      <c r="F149" s="112">
        <v>4.0789999999999997</v>
      </c>
      <c r="G149" s="92">
        <f t="shared" si="8"/>
        <v>7.8241799999999778E-2</v>
      </c>
      <c r="H149" s="109">
        <f t="shared" si="7"/>
        <v>4.8239602173259899E-2</v>
      </c>
      <c r="I149" s="92">
        <f>G149+H149</f>
        <v>0.12648140217325968</v>
      </c>
      <c r="J149" s="202"/>
      <c r="K149" s="244"/>
      <c r="L149" s="195"/>
      <c r="M149" s="273"/>
      <c r="P149" s="279"/>
      <c r="T149" s="248"/>
    </row>
    <row r="150" spans="1:20" ht="18.75" customHeight="1" x14ac:dyDescent="0.25">
      <c r="A150" s="136">
        <v>134</v>
      </c>
      <c r="B150" s="58" t="s">
        <v>165</v>
      </c>
      <c r="C150" s="53">
        <v>97.2</v>
      </c>
      <c r="D150" s="68" t="s">
        <v>330</v>
      </c>
      <c r="E150" s="112">
        <v>18.992000000000001</v>
      </c>
      <c r="F150" s="112">
        <v>19.405999999999999</v>
      </c>
      <c r="G150" s="92">
        <f t="shared" si="8"/>
        <v>0.3559571999999982</v>
      </c>
      <c r="H150" s="109">
        <f t="shared" si="7"/>
        <v>9.4725036994764894E-2</v>
      </c>
      <c r="I150" s="92">
        <f t="shared" si="6"/>
        <v>0.45068223699476306</v>
      </c>
      <c r="J150" s="202"/>
      <c r="K150" s="244"/>
      <c r="L150" s="195"/>
      <c r="M150" s="265"/>
      <c r="P150" s="279"/>
    </row>
    <row r="151" spans="1:20" x14ac:dyDescent="0.25">
      <c r="A151" s="136">
        <v>135</v>
      </c>
      <c r="B151" s="58" t="s">
        <v>166</v>
      </c>
      <c r="C151" s="53">
        <v>76.7</v>
      </c>
      <c r="D151" s="68" t="s">
        <v>330</v>
      </c>
      <c r="E151" s="112">
        <v>21.061</v>
      </c>
      <c r="F151" s="112">
        <v>21.789000000000001</v>
      </c>
      <c r="G151" s="92">
        <f t="shared" si="8"/>
        <v>0.62593440000000133</v>
      </c>
      <c r="H151" s="109">
        <f t="shared" si="7"/>
        <v>7.4747019933111808E-2</v>
      </c>
      <c r="I151" s="92">
        <f t="shared" si="6"/>
        <v>0.70068141993311317</v>
      </c>
      <c r="J151" s="202"/>
      <c r="K151" s="244"/>
      <c r="L151" s="195"/>
      <c r="M151" s="262"/>
      <c r="P151" s="279"/>
    </row>
    <row r="152" spans="1:20" x14ac:dyDescent="0.25">
      <c r="A152" s="136">
        <v>136</v>
      </c>
      <c r="B152" s="58" t="s">
        <v>167</v>
      </c>
      <c r="C152" s="53">
        <v>44.4</v>
      </c>
      <c r="D152" s="68" t="s">
        <v>330</v>
      </c>
      <c r="E152" s="112">
        <v>7.23</v>
      </c>
      <c r="F152" s="112">
        <v>7.23</v>
      </c>
      <c r="G152" s="92">
        <f t="shared" si="8"/>
        <v>0</v>
      </c>
      <c r="H152" s="109">
        <f t="shared" si="7"/>
        <v>4.3269461343287664E-2</v>
      </c>
      <c r="I152" s="92">
        <f t="shared" si="6"/>
        <v>4.3269461343287664E-2</v>
      </c>
      <c r="J152" s="25"/>
      <c r="K152" s="244"/>
      <c r="L152" s="195"/>
      <c r="M152" s="262"/>
      <c r="P152" s="279"/>
    </row>
    <row r="153" spans="1:20" x14ac:dyDescent="0.25">
      <c r="A153" s="136">
        <v>137</v>
      </c>
      <c r="B153" s="58" t="s">
        <v>168</v>
      </c>
      <c r="C153" s="53">
        <v>71.599999999999994</v>
      </c>
      <c r="D153" s="68" t="s">
        <v>330</v>
      </c>
      <c r="E153" s="112">
        <v>21.873999999999999</v>
      </c>
      <c r="F153" s="112">
        <v>22.492000000000001</v>
      </c>
      <c r="G153" s="92">
        <f t="shared" si="8"/>
        <v>0.53135640000000184</v>
      </c>
      <c r="H153" s="109">
        <f t="shared" si="7"/>
        <v>6.9776879103139566E-2</v>
      </c>
      <c r="I153" s="92">
        <f t="shared" si="6"/>
        <v>0.6011332791031414</v>
      </c>
      <c r="J153" s="25"/>
      <c r="K153" s="244"/>
      <c r="L153" s="195"/>
      <c r="M153" s="262"/>
      <c r="P153" s="279"/>
    </row>
    <row r="154" spans="1:20" x14ac:dyDescent="0.25">
      <c r="A154" s="136">
        <v>138</v>
      </c>
      <c r="B154" s="58" t="s">
        <v>169</v>
      </c>
      <c r="C154" s="53">
        <v>49.1</v>
      </c>
      <c r="D154" s="68" t="s">
        <v>330</v>
      </c>
      <c r="E154" s="112">
        <v>3.9460000000000002</v>
      </c>
      <c r="F154" s="112">
        <v>3.9460000000000002</v>
      </c>
      <c r="G154" s="92">
        <f t="shared" si="8"/>
        <v>0</v>
      </c>
      <c r="H154" s="109">
        <f t="shared" si="7"/>
        <v>4.7849787206203254E-2</v>
      </c>
      <c r="I154" s="92">
        <f t="shared" si="6"/>
        <v>4.7849787206203254E-2</v>
      </c>
      <c r="J154" s="25"/>
      <c r="K154" s="244"/>
      <c r="L154" s="195"/>
      <c r="N154" s="265"/>
      <c r="O154" s="265"/>
      <c r="P154" s="279"/>
    </row>
    <row r="155" spans="1:20" x14ac:dyDescent="0.25">
      <c r="A155" s="136">
        <v>139</v>
      </c>
      <c r="B155" s="58" t="s">
        <v>170</v>
      </c>
      <c r="C155" s="53">
        <v>97.3</v>
      </c>
      <c r="D155" s="68" t="s">
        <v>330</v>
      </c>
      <c r="E155" s="112">
        <v>16.536000000000001</v>
      </c>
      <c r="F155" s="112">
        <v>16.975999999999999</v>
      </c>
      <c r="G155" s="92">
        <f t="shared" si="8"/>
        <v>0.37831199999999804</v>
      </c>
      <c r="H155" s="109">
        <f t="shared" si="7"/>
        <v>9.4822490736529055E-2</v>
      </c>
      <c r="I155" s="92">
        <f t="shared" si="6"/>
        <v>0.47313449073652708</v>
      </c>
      <c r="J155" s="25"/>
      <c r="K155" s="244"/>
      <c r="L155" s="195"/>
      <c r="P155" s="279"/>
    </row>
    <row r="156" spans="1:20" x14ac:dyDescent="0.25">
      <c r="A156" s="136">
        <v>140</v>
      </c>
      <c r="B156" s="58" t="s">
        <v>171</v>
      </c>
      <c r="C156" s="53">
        <v>77</v>
      </c>
      <c r="D156" s="68" t="s">
        <v>330</v>
      </c>
      <c r="E156" s="112">
        <v>26.762</v>
      </c>
      <c r="F156" s="112">
        <v>27.317</v>
      </c>
      <c r="G156" s="92">
        <f t="shared" si="8"/>
        <v>0.47718899999999975</v>
      </c>
      <c r="H156" s="109">
        <f t="shared" si="7"/>
        <v>7.5039381158404292E-2</v>
      </c>
      <c r="I156" s="92">
        <f t="shared" si="6"/>
        <v>0.552228381158404</v>
      </c>
      <c r="J156" s="25"/>
      <c r="K156" s="244"/>
      <c r="L156" s="195"/>
      <c r="M156" s="262"/>
      <c r="P156" s="279"/>
    </row>
    <row r="157" spans="1:20" x14ac:dyDescent="0.25">
      <c r="A157" s="136">
        <v>141</v>
      </c>
      <c r="B157" s="58" t="s">
        <v>172</v>
      </c>
      <c r="C157" s="53">
        <v>44.6</v>
      </c>
      <c r="D157" s="68" t="s">
        <v>330</v>
      </c>
      <c r="E157" s="112">
        <v>11.692</v>
      </c>
      <c r="F157" s="112">
        <v>11.692</v>
      </c>
      <c r="G157" s="92">
        <f t="shared" si="8"/>
        <v>0</v>
      </c>
      <c r="H157" s="109">
        <f t="shared" si="7"/>
        <v>4.3464368826815994E-2</v>
      </c>
      <c r="I157" s="92">
        <f t="shared" si="6"/>
        <v>4.3464368826815994E-2</v>
      </c>
      <c r="J157" s="25"/>
      <c r="K157" s="244"/>
      <c r="L157" s="195"/>
      <c r="M157" s="274"/>
      <c r="P157" s="279"/>
    </row>
    <row r="158" spans="1:20" x14ac:dyDescent="0.25">
      <c r="A158" s="136">
        <v>142</v>
      </c>
      <c r="B158" s="58" t="s">
        <v>173</v>
      </c>
      <c r="C158" s="53">
        <v>72.5</v>
      </c>
      <c r="D158" s="68" t="s">
        <v>330</v>
      </c>
      <c r="E158" s="112">
        <v>10.87</v>
      </c>
      <c r="F158" s="112">
        <v>10.87</v>
      </c>
      <c r="G158" s="92">
        <f t="shared" si="8"/>
        <v>0</v>
      </c>
      <c r="H158" s="109">
        <f t="shared" si="7"/>
        <v>7.0653962779017032E-2</v>
      </c>
      <c r="I158" s="92">
        <f t="shared" si="6"/>
        <v>7.0653962779017032E-2</v>
      </c>
      <c r="J158" s="25"/>
      <c r="K158" s="244"/>
      <c r="L158" s="195"/>
      <c r="M158" s="262"/>
    </row>
    <row r="159" spans="1:20" x14ac:dyDescent="0.25">
      <c r="A159" s="136">
        <v>143</v>
      </c>
      <c r="B159" s="58" t="s">
        <v>174</v>
      </c>
      <c r="C159" s="53">
        <v>49</v>
      </c>
      <c r="D159" s="68" t="s">
        <v>331</v>
      </c>
      <c r="E159" s="144">
        <v>13740</v>
      </c>
      <c r="F159" s="144">
        <v>13834</v>
      </c>
      <c r="G159" s="92">
        <f>(F159-E159)*0.00086</f>
        <v>8.0839999999999995E-2</v>
      </c>
      <c r="H159" s="109">
        <f t="shared" si="7"/>
        <v>4.7752333464439092E-2</v>
      </c>
      <c r="I159" s="92">
        <f t="shared" si="6"/>
        <v>0.1285923334644391</v>
      </c>
      <c r="J159" s="25"/>
      <c r="K159" s="244"/>
      <c r="L159" s="195"/>
      <c r="M159" s="262"/>
    </row>
    <row r="160" spans="1:20" x14ac:dyDescent="0.25">
      <c r="A160" s="136">
        <v>144</v>
      </c>
      <c r="B160" s="58" t="s">
        <v>175</v>
      </c>
      <c r="C160" s="53">
        <v>96.9</v>
      </c>
      <c r="D160" s="68" t="s">
        <v>330</v>
      </c>
      <c r="E160" s="112">
        <v>30.346</v>
      </c>
      <c r="F160" s="112">
        <v>30.719000000000001</v>
      </c>
      <c r="G160" s="92">
        <f t="shared" si="8"/>
        <v>0.32070540000000097</v>
      </c>
      <c r="H160" s="109">
        <f t="shared" si="7"/>
        <v>9.443267576947241E-2</v>
      </c>
      <c r="I160" s="92">
        <f>G160+H160</f>
        <v>0.41513807576947337</v>
      </c>
      <c r="J160" s="25"/>
      <c r="K160" s="244"/>
      <c r="L160" s="195"/>
      <c r="M160" s="262"/>
      <c r="P160" s="279"/>
    </row>
    <row r="161" spans="1:16" x14ac:dyDescent="0.25">
      <c r="A161" s="136">
        <v>145</v>
      </c>
      <c r="B161" s="58" t="s">
        <v>178</v>
      </c>
      <c r="C161" s="53">
        <v>108.8</v>
      </c>
      <c r="D161" s="68" t="s">
        <v>330</v>
      </c>
      <c r="E161" s="112">
        <v>26.097999999999999</v>
      </c>
      <c r="F161" s="112">
        <v>26.277000000000001</v>
      </c>
      <c r="G161" s="92">
        <f t="shared" si="8"/>
        <v>0.15390420000000177</v>
      </c>
      <c r="H161" s="109">
        <f t="shared" si="7"/>
        <v>0.10602967103940762</v>
      </c>
      <c r="I161" s="92">
        <f t="shared" si="6"/>
        <v>0.2599338710394094</v>
      </c>
      <c r="J161" s="25"/>
      <c r="K161" s="244"/>
      <c r="L161" s="195"/>
      <c r="M161" s="262"/>
      <c r="N161" s="274"/>
      <c r="O161" s="274"/>
      <c r="P161" s="274"/>
    </row>
    <row r="162" spans="1:16" x14ac:dyDescent="0.25">
      <c r="A162" s="136">
        <v>146</v>
      </c>
      <c r="B162" s="58" t="s">
        <v>177</v>
      </c>
      <c r="C162" s="53">
        <v>43.6</v>
      </c>
      <c r="D162" s="68" t="s">
        <v>330</v>
      </c>
      <c r="E162" s="112">
        <v>19.492999999999999</v>
      </c>
      <c r="F162" s="112">
        <v>19.681999999999999</v>
      </c>
      <c r="G162" s="92">
        <f t="shared" si="8"/>
        <v>0.16250220000000004</v>
      </c>
      <c r="H162" s="109">
        <f t="shared" si="7"/>
        <v>4.2489831409174381E-2</v>
      </c>
      <c r="I162" s="92">
        <f t="shared" si="6"/>
        <v>0.20499203140917444</v>
      </c>
      <c r="J162" s="25"/>
      <c r="K162" s="244"/>
      <c r="L162" s="195"/>
      <c r="M162" s="262"/>
      <c r="P162" s="279"/>
    </row>
    <row r="163" spans="1:16" x14ac:dyDescent="0.25">
      <c r="A163" s="136">
        <v>147</v>
      </c>
      <c r="B163" s="58" t="s">
        <v>176</v>
      </c>
      <c r="C163" s="53">
        <v>66.099999999999994</v>
      </c>
      <c r="D163" s="68" t="s">
        <v>330</v>
      </c>
      <c r="E163" s="112">
        <v>28.768999999999998</v>
      </c>
      <c r="F163" s="112">
        <v>29.245000000000001</v>
      </c>
      <c r="G163" s="92">
        <f t="shared" si="8"/>
        <v>0.40926480000000226</v>
      </c>
      <c r="H163" s="109">
        <f t="shared" si="7"/>
        <v>6.4416923306110693E-2</v>
      </c>
      <c r="I163" s="92">
        <f>G163+H163</f>
        <v>0.47368172330611297</v>
      </c>
      <c r="J163" s="25"/>
      <c r="K163" s="244"/>
      <c r="L163" s="195"/>
      <c r="M163" s="262"/>
      <c r="P163" s="279"/>
    </row>
    <row r="164" spans="1:16" x14ac:dyDescent="0.25">
      <c r="A164" s="136">
        <v>148</v>
      </c>
      <c r="B164" s="58" t="s">
        <v>179</v>
      </c>
      <c r="C164" s="53">
        <v>107</v>
      </c>
      <c r="D164" s="68" t="s">
        <v>330</v>
      </c>
      <c r="E164" s="112">
        <v>21.033000000000001</v>
      </c>
      <c r="F164" s="112">
        <v>21.106999999999999</v>
      </c>
      <c r="G164" s="92">
        <f t="shared" si="8"/>
        <v>6.3625199999998341E-2</v>
      </c>
      <c r="H164" s="109">
        <f t="shared" si="7"/>
        <v>0.10427550368765272</v>
      </c>
      <c r="I164" s="92">
        <f t="shared" si="6"/>
        <v>0.16790070368765106</v>
      </c>
      <c r="J164" s="25"/>
      <c r="K164" s="244"/>
      <c r="L164" s="195"/>
      <c r="M164" s="262"/>
      <c r="P164" s="279"/>
    </row>
    <row r="165" spans="1:16" x14ac:dyDescent="0.25">
      <c r="A165" s="136">
        <v>149</v>
      </c>
      <c r="B165" s="58" t="s">
        <v>180</v>
      </c>
      <c r="C165" s="53">
        <v>43.9</v>
      </c>
      <c r="D165" s="68" t="s">
        <v>330</v>
      </c>
      <c r="E165" s="112">
        <v>4.4989999999999997</v>
      </c>
      <c r="F165" s="112">
        <v>4.4989999999999997</v>
      </c>
      <c r="G165" s="92">
        <f t="shared" si="8"/>
        <v>0</v>
      </c>
      <c r="H165" s="109">
        <f t="shared" si="7"/>
        <v>4.2782192634466858E-2</v>
      </c>
      <c r="I165" s="92">
        <f>G165+H165</f>
        <v>4.2782192634466858E-2</v>
      </c>
      <c r="J165" s="25"/>
      <c r="K165" s="244"/>
      <c r="L165" s="195"/>
      <c r="M165" s="262"/>
      <c r="P165" s="279"/>
    </row>
    <row r="166" spans="1:16" x14ac:dyDescent="0.25">
      <c r="A166" s="136">
        <v>150</v>
      </c>
      <c r="B166" s="58" t="s">
        <v>181</v>
      </c>
      <c r="C166" s="53">
        <v>65.599999999999994</v>
      </c>
      <c r="D166" s="68" t="s">
        <v>330</v>
      </c>
      <c r="E166" s="112">
        <v>12.993</v>
      </c>
      <c r="F166" s="112">
        <v>12.993</v>
      </c>
      <c r="G166" s="92">
        <f t="shared" si="8"/>
        <v>0</v>
      </c>
      <c r="H166" s="109">
        <f t="shared" si="7"/>
        <v>6.3929654597289887E-2</v>
      </c>
      <c r="I166" s="92">
        <f>G166+H166</f>
        <v>6.3929654597289887E-2</v>
      </c>
      <c r="J166" s="25"/>
      <c r="K166" s="244"/>
      <c r="L166" s="244"/>
      <c r="M166" s="262"/>
      <c r="P166" s="279"/>
    </row>
    <row r="167" spans="1:16" x14ac:dyDescent="0.25">
      <c r="A167" s="136">
        <v>151</v>
      </c>
      <c r="B167" s="58" t="s">
        <v>182</v>
      </c>
      <c r="C167" s="53">
        <v>108.7</v>
      </c>
      <c r="D167" s="68" t="s">
        <v>330</v>
      </c>
      <c r="E167" s="112">
        <v>28.593</v>
      </c>
      <c r="F167" s="112">
        <v>29.001999999999999</v>
      </c>
      <c r="G167" s="92">
        <f t="shared" si="8"/>
        <v>0.35165819999999909</v>
      </c>
      <c r="H167" s="109">
        <f t="shared" si="7"/>
        <v>0.10593221729764346</v>
      </c>
      <c r="I167" s="92">
        <f t="shared" si="6"/>
        <v>0.45759041729764255</v>
      </c>
      <c r="J167" s="25"/>
      <c r="K167" s="244"/>
      <c r="L167" s="195"/>
      <c r="M167" s="262"/>
      <c r="P167" s="279"/>
    </row>
    <row r="168" spans="1:16" x14ac:dyDescent="0.25">
      <c r="A168" s="136">
        <v>152</v>
      </c>
      <c r="B168" s="58" t="s">
        <v>183</v>
      </c>
      <c r="C168" s="53">
        <v>43.5</v>
      </c>
      <c r="D168" s="68" t="s">
        <v>330</v>
      </c>
      <c r="E168" s="112">
        <v>7.3070000000000004</v>
      </c>
      <c r="F168" s="112">
        <v>7.4089999999999998</v>
      </c>
      <c r="G168" s="92">
        <f t="shared" si="8"/>
        <v>8.7699599999999503E-2</v>
      </c>
      <c r="H168" s="109">
        <f t="shared" si="7"/>
        <v>4.2392377667410212E-2</v>
      </c>
      <c r="I168" s="92">
        <f>G168+H168</f>
        <v>0.13009197766740971</v>
      </c>
      <c r="J168" s="25"/>
      <c r="K168" s="244"/>
      <c r="L168" s="195"/>
      <c r="M168" s="262"/>
      <c r="P168" s="279"/>
    </row>
    <row r="169" spans="1:16" x14ac:dyDescent="0.25">
      <c r="A169" s="136">
        <v>153</v>
      </c>
      <c r="B169" s="58" t="s">
        <v>184</v>
      </c>
      <c r="C169" s="53">
        <v>65.8</v>
      </c>
      <c r="D169" s="68" t="s">
        <v>330</v>
      </c>
      <c r="E169" s="112">
        <v>13.443</v>
      </c>
      <c r="F169" s="112">
        <v>13.458</v>
      </c>
      <c r="G169" s="92">
        <f t="shared" si="8"/>
        <v>1.289700000000049E-2</v>
      </c>
      <c r="H169" s="109">
        <f t="shared" si="7"/>
        <v>6.4124562080818209E-2</v>
      </c>
      <c r="I169" s="92">
        <f t="shared" si="6"/>
        <v>7.7021562080818701E-2</v>
      </c>
      <c r="J169" s="25"/>
      <c r="K169" s="244"/>
      <c r="L169" s="195"/>
      <c r="M169" s="262"/>
      <c r="P169" s="279"/>
    </row>
    <row r="170" spans="1:16" x14ac:dyDescent="0.25">
      <c r="A170" s="136">
        <v>154</v>
      </c>
      <c r="B170" s="58" t="s">
        <v>185</v>
      </c>
      <c r="C170" s="53">
        <v>108.7</v>
      </c>
      <c r="D170" s="68" t="s">
        <v>330</v>
      </c>
      <c r="E170" s="112">
        <v>33.582000000000001</v>
      </c>
      <c r="F170" s="112">
        <v>34.439</v>
      </c>
      <c r="G170" s="92">
        <f t="shared" si="8"/>
        <v>0.73684859999999941</v>
      </c>
      <c r="H170" s="109">
        <f t="shared" si="7"/>
        <v>0.10593221729764346</v>
      </c>
      <c r="I170" s="92">
        <f t="shared" si="6"/>
        <v>0.84278081729764287</v>
      </c>
      <c r="J170" s="25"/>
      <c r="K170" s="244"/>
      <c r="L170" s="195"/>
      <c r="M170" s="262"/>
      <c r="P170" s="279"/>
    </row>
    <row r="171" spans="1:16" x14ac:dyDescent="0.25">
      <c r="A171" s="136">
        <v>155</v>
      </c>
      <c r="B171" s="58" t="s">
        <v>186</v>
      </c>
      <c r="C171" s="53">
        <v>43.5</v>
      </c>
      <c r="D171" s="68" t="s">
        <v>330</v>
      </c>
      <c r="E171" s="112">
        <v>17.068999999999999</v>
      </c>
      <c r="F171" s="112">
        <v>17.529</v>
      </c>
      <c r="G171" s="92">
        <f t="shared" si="8"/>
        <v>0.39550800000000075</v>
      </c>
      <c r="H171" s="109">
        <f t="shared" si="7"/>
        <v>4.2392377667410212E-2</v>
      </c>
      <c r="I171" s="92">
        <f t="shared" si="6"/>
        <v>0.43790037766741097</v>
      </c>
      <c r="J171" s="25"/>
      <c r="K171" s="244"/>
      <c r="L171" s="195"/>
      <c r="M171" s="262"/>
      <c r="P171" s="279"/>
    </row>
    <row r="172" spans="1:16" x14ac:dyDescent="0.25">
      <c r="A172" s="136">
        <v>156</v>
      </c>
      <c r="B172" s="58" t="s">
        <v>187</v>
      </c>
      <c r="C172" s="53">
        <v>66.099999999999994</v>
      </c>
      <c r="D172" s="68" t="s">
        <v>330</v>
      </c>
      <c r="E172" s="112">
        <v>4.5019999999999998</v>
      </c>
      <c r="F172" s="112">
        <v>4.5039999999999996</v>
      </c>
      <c r="G172" s="92">
        <f t="shared" si="8"/>
        <v>1.7195999999998106E-3</v>
      </c>
      <c r="H172" s="109">
        <f t="shared" si="7"/>
        <v>6.4416923306110693E-2</v>
      </c>
      <c r="I172" s="92">
        <f t="shared" si="6"/>
        <v>6.6136523306110501E-2</v>
      </c>
      <c r="J172" s="25"/>
      <c r="K172" s="244"/>
      <c r="L172" s="195"/>
      <c r="M172" s="262"/>
      <c r="P172" s="279"/>
    </row>
    <row r="173" spans="1:16" x14ac:dyDescent="0.25">
      <c r="A173" s="136">
        <v>157</v>
      </c>
      <c r="B173" s="58" t="s">
        <v>188</v>
      </c>
      <c r="C173" s="53">
        <v>108.8</v>
      </c>
      <c r="D173" s="68" t="s">
        <v>330</v>
      </c>
      <c r="E173" s="112">
        <v>17.408999999999999</v>
      </c>
      <c r="F173" s="112">
        <v>17.408999999999999</v>
      </c>
      <c r="G173" s="92">
        <f t="shared" si="8"/>
        <v>0</v>
      </c>
      <c r="H173" s="109">
        <f t="shared" si="7"/>
        <v>0.10602967103940762</v>
      </c>
      <c r="I173" s="92">
        <f t="shared" si="6"/>
        <v>0.10602967103940762</v>
      </c>
      <c r="J173" s="25"/>
      <c r="K173" s="244"/>
      <c r="L173" s="232"/>
      <c r="M173" s="262"/>
      <c r="P173" s="279"/>
    </row>
    <row r="174" spans="1:16" x14ac:dyDescent="0.25">
      <c r="A174" s="136">
        <v>158</v>
      </c>
      <c r="B174" s="58" t="s">
        <v>189</v>
      </c>
      <c r="C174" s="53">
        <v>43.1</v>
      </c>
      <c r="D174" s="68" t="s">
        <v>330</v>
      </c>
      <c r="E174" s="112">
        <v>7.6559999999999997</v>
      </c>
      <c r="F174" s="112">
        <v>7.7320000000000002</v>
      </c>
      <c r="G174" s="92">
        <f t="shared" si="8"/>
        <v>6.5344800000000439E-2</v>
      </c>
      <c r="H174" s="109">
        <f t="shared" si="7"/>
        <v>4.2002562700353574E-2</v>
      </c>
      <c r="I174" s="92">
        <f t="shared" si="6"/>
        <v>0.10734736270035401</v>
      </c>
      <c r="J174" s="25"/>
      <c r="K174" s="244"/>
      <c r="L174" s="195"/>
      <c r="M174" s="262"/>
      <c r="P174" s="279"/>
    </row>
    <row r="175" spans="1:16" x14ac:dyDescent="0.25">
      <c r="A175" s="136">
        <v>159</v>
      </c>
      <c r="B175" s="58" t="s">
        <v>190</v>
      </c>
      <c r="C175" s="53">
        <v>66.099999999999994</v>
      </c>
      <c r="D175" s="68" t="s">
        <v>330</v>
      </c>
      <c r="E175" s="112">
        <v>24.201000000000001</v>
      </c>
      <c r="F175" s="112">
        <v>24.617999999999999</v>
      </c>
      <c r="G175" s="92">
        <f t="shared" si="8"/>
        <v>0.35853659999999832</v>
      </c>
      <c r="H175" s="109">
        <f t="shared" si="7"/>
        <v>6.4416923306110693E-2</v>
      </c>
      <c r="I175" s="92">
        <f>G175+H175</f>
        <v>0.42295352330610902</v>
      </c>
      <c r="J175" s="25"/>
      <c r="K175" s="244"/>
      <c r="L175" s="195"/>
      <c r="M175" s="262"/>
      <c r="P175" s="279"/>
    </row>
    <row r="176" spans="1:16" x14ac:dyDescent="0.25">
      <c r="A176" s="136">
        <v>160</v>
      </c>
      <c r="B176" s="58" t="s">
        <v>191</v>
      </c>
      <c r="C176" s="53">
        <v>109.1</v>
      </c>
      <c r="D176" s="68" t="s">
        <v>330</v>
      </c>
      <c r="E176" s="112">
        <v>21.393000000000001</v>
      </c>
      <c r="F176" s="112">
        <v>21.58</v>
      </c>
      <c r="G176" s="92">
        <f t="shared" si="8"/>
        <v>0.16078259999999794</v>
      </c>
      <c r="H176" s="109">
        <f t="shared" si="7"/>
        <v>0.10632203226470009</v>
      </c>
      <c r="I176" s="92">
        <f t="shared" si="6"/>
        <v>0.26710463226469805</v>
      </c>
      <c r="J176" s="25"/>
      <c r="K176" s="244"/>
      <c r="L176" s="195"/>
      <c r="M176" s="262"/>
      <c r="P176" s="279"/>
    </row>
    <row r="177" spans="1:22" x14ac:dyDescent="0.25">
      <c r="A177" s="136">
        <v>161</v>
      </c>
      <c r="B177" s="58" t="s">
        <v>192</v>
      </c>
      <c r="C177" s="53">
        <v>43.1</v>
      </c>
      <c r="D177" s="68" t="s">
        <v>330</v>
      </c>
      <c r="E177" s="112">
        <v>16.190999999999999</v>
      </c>
      <c r="F177" s="112">
        <v>16.190999999999999</v>
      </c>
      <c r="G177" s="92">
        <f t="shared" si="8"/>
        <v>0</v>
      </c>
      <c r="H177" s="109">
        <f t="shared" si="7"/>
        <v>4.2002562700353574E-2</v>
      </c>
      <c r="I177" s="92">
        <f t="shared" si="6"/>
        <v>4.2002562700353574E-2</v>
      </c>
      <c r="J177" s="25"/>
      <c r="K177" s="244"/>
      <c r="L177" s="195"/>
      <c r="M177" s="262"/>
      <c r="P177" s="279"/>
    </row>
    <row r="178" spans="1:22" x14ac:dyDescent="0.25">
      <c r="A178" s="136">
        <v>162</v>
      </c>
      <c r="B178" s="58" t="s">
        <v>193</v>
      </c>
      <c r="C178" s="53">
        <v>65.8</v>
      </c>
      <c r="D178" s="68" t="s">
        <v>330</v>
      </c>
      <c r="E178" s="112">
        <v>7.7779999999999996</v>
      </c>
      <c r="F178" s="112">
        <v>8.2799999999999994</v>
      </c>
      <c r="G178" s="92">
        <f t="shared" si="8"/>
        <v>0.43161959999999983</v>
      </c>
      <c r="H178" s="109">
        <f t="shared" si="7"/>
        <v>6.4124562080818209E-2</v>
      </c>
      <c r="I178" s="92">
        <f>G178+H178</f>
        <v>0.49574416208081806</v>
      </c>
      <c r="J178" s="25"/>
      <c r="K178" s="244"/>
      <c r="L178" s="195"/>
      <c r="M178" s="262"/>
      <c r="P178" s="279"/>
    </row>
    <row r="179" spans="1:22" x14ac:dyDescent="0.25">
      <c r="A179" s="136">
        <v>163</v>
      </c>
      <c r="B179" s="58" t="s">
        <v>194</v>
      </c>
      <c r="C179" s="53">
        <v>109.9</v>
      </c>
      <c r="D179" s="68" t="s">
        <v>330</v>
      </c>
      <c r="E179" s="112">
        <v>21.466000000000001</v>
      </c>
      <c r="F179" s="112">
        <v>21.818999999999999</v>
      </c>
      <c r="G179" s="92">
        <f t="shared" si="8"/>
        <v>0.30350939999999826</v>
      </c>
      <c r="H179" s="109">
        <f t="shared" si="7"/>
        <v>0.1071016621988134</v>
      </c>
      <c r="I179" s="92">
        <f t="shared" si="6"/>
        <v>0.41061106219881166</v>
      </c>
      <c r="J179" s="25"/>
      <c r="K179" s="244"/>
      <c r="L179" s="195"/>
      <c r="M179" s="262"/>
      <c r="P179" s="279"/>
    </row>
    <row r="180" spans="1:22" x14ac:dyDescent="0.25">
      <c r="A180" s="136">
        <v>164</v>
      </c>
      <c r="B180" s="58" t="s">
        <v>195</v>
      </c>
      <c r="C180" s="53">
        <v>43.8</v>
      </c>
      <c r="D180" s="68" t="s">
        <v>330</v>
      </c>
      <c r="E180" s="112">
        <v>10.898</v>
      </c>
      <c r="F180" s="112">
        <v>11.513</v>
      </c>
      <c r="G180" s="92">
        <f t="shared" si="8"/>
        <v>0.52877700000000016</v>
      </c>
      <c r="H180" s="109">
        <f t="shared" si="7"/>
        <v>4.2684738892702696E-2</v>
      </c>
      <c r="I180" s="92">
        <f t="shared" si="6"/>
        <v>0.57146173889270291</v>
      </c>
      <c r="J180" s="25"/>
      <c r="K180" s="244"/>
      <c r="L180" s="195"/>
      <c r="M180" s="262"/>
      <c r="P180" s="279"/>
    </row>
    <row r="181" spans="1:22" x14ac:dyDescent="0.25">
      <c r="A181" s="136">
        <v>165</v>
      </c>
      <c r="B181" s="58" t="s">
        <v>196</v>
      </c>
      <c r="C181" s="53">
        <v>65.900000000000006</v>
      </c>
      <c r="D181" s="68" t="s">
        <v>330</v>
      </c>
      <c r="E181" s="112">
        <v>5.1079999999999997</v>
      </c>
      <c r="F181" s="112">
        <v>5.1609999999999996</v>
      </c>
      <c r="G181" s="92">
        <f t="shared" si="8"/>
        <v>4.5569399999999947E-2</v>
      </c>
      <c r="H181" s="109">
        <f t="shared" si="7"/>
        <v>6.4222015822582385E-2</v>
      </c>
      <c r="I181" s="92">
        <f t="shared" si="6"/>
        <v>0.10979141582258234</v>
      </c>
      <c r="J181" s="25"/>
      <c r="K181" s="244"/>
      <c r="L181" s="195"/>
      <c r="M181" s="262"/>
      <c r="P181" s="279"/>
    </row>
    <row r="182" spans="1:22" x14ac:dyDescent="0.25">
      <c r="A182" s="136">
        <v>166</v>
      </c>
      <c r="B182" s="58" t="s">
        <v>197</v>
      </c>
      <c r="C182" s="53">
        <v>109.5</v>
      </c>
      <c r="D182" s="68" t="s">
        <v>330</v>
      </c>
      <c r="E182" s="112">
        <v>40.1</v>
      </c>
      <c r="F182" s="112">
        <v>40.1</v>
      </c>
      <c r="G182" s="92">
        <f t="shared" si="8"/>
        <v>0</v>
      </c>
      <c r="H182" s="109">
        <f t="shared" si="7"/>
        <v>0.10671184723175675</v>
      </c>
      <c r="I182" s="92">
        <f t="shared" si="6"/>
        <v>0.10671184723175675</v>
      </c>
      <c r="J182" s="25"/>
      <c r="K182" s="244"/>
      <c r="L182" s="195"/>
      <c r="M182" s="262"/>
      <c r="P182" s="279"/>
    </row>
    <row r="183" spans="1:22" x14ac:dyDescent="0.25">
      <c r="A183" s="136">
        <v>167</v>
      </c>
      <c r="B183" s="58" t="s">
        <v>198</v>
      </c>
      <c r="C183" s="53">
        <v>43.1</v>
      </c>
      <c r="D183" s="68" t="s">
        <v>330</v>
      </c>
      <c r="E183" s="112">
        <v>6.141</v>
      </c>
      <c r="F183" s="112">
        <v>6.141</v>
      </c>
      <c r="G183" s="92">
        <f t="shared" si="8"/>
        <v>0</v>
      </c>
      <c r="H183" s="109">
        <f t="shared" si="7"/>
        <v>4.2002562700353574E-2</v>
      </c>
      <c r="I183" s="92">
        <f t="shared" si="6"/>
        <v>4.2002562700353574E-2</v>
      </c>
      <c r="J183" s="25"/>
      <c r="K183" s="244"/>
      <c r="L183" s="195"/>
      <c r="M183" s="262"/>
      <c r="P183" s="279"/>
    </row>
    <row r="184" spans="1:22" x14ac:dyDescent="0.25">
      <c r="A184" s="136">
        <v>168</v>
      </c>
      <c r="B184" s="58" t="s">
        <v>199</v>
      </c>
      <c r="C184" s="53">
        <v>66</v>
      </c>
      <c r="D184" s="68" t="s">
        <v>330</v>
      </c>
      <c r="E184" s="112">
        <v>18.239999999999998</v>
      </c>
      <c r="F184" s="112">
        <v>18.562999999999999</v>
      </c>
      <c r="G184" s="92">
        <f t="shared" si="8"/>
        <v>0.27771540000000033</v>
      </c>
      <c r="H184" s="109">
        <f t="shared" si="7"/>
        <v>6.4319469564346532E-2</v>
      </c>
      <c r="I184" s="92">
        <f>G184+H184</f>
        <v>0.34203486956434687</v>
      </c>
      <c r="J184" s="25"/>
      <c r="K184" s="244"/>
      <c r="L184" s="195"/>
      <c r="M184" s="262"/>
      <c r="P184" s="279"/>
    </row>
    <row r="185" spans="1:22" x14ac:dyDescent="0.25">
      <c r="A185" s="136">
        <v>169</v>
      </c>
      <c r="B185" s="58" t="s">
        <v>200</v>
      </c>
      <c r="C185" s="53">
        <v>109.6</v>
      </c>
      <c r="D185" s="68" t="s">
        <v>330</v>
      </c>
      <c r="E185" s="112">
        <v>13.38</v>
      </c>
      <c r="F185" s="112">
        <v>13.38</v>
      </c>
      <c r="G185" s="92">
        <f t="shared" si="8"/>
        <v>0</v>
      </c>
      <c r="H185" s="109">
        <f t="shared" si="7"/>
        <v>0.1068093009735209</v>
      </c>
      <c r="I185" s="92">
        <f>G185+H185</f>
        <v>0.1068093009735209</v>
      </c>
      <c r="J185" s="25"/>
      <c r="K185" s="244"/>
      <c r="L185" s="195"/>
      <c r="M185" s="262"/>
      <c r="P185" s="279"/>
    </row>
    <row r="186" spans="1:22" x14ac:dyDescent="0.25">
      <c r="A186" s="136">
        <v>170</v>
      </c>
      <c r="B186" s="58" t="s">
        <v>201</v>
      </c>
      <c r="C186" s="53">
        <v>43</v>
      </c>
      <c r="D186" s="68" t="s">
        <v>330</v>
      </c>
      <c r="E186" s="112">
        <v>17.189</v>
      </c>
      <c r="F186" s="112">
        <v>17.387</v>
      </c>
      <c r="G186" s="92">
        <f t="shared" si="8"/>
        <v>0.17024040000000035</v>
      </c>
      <c r="H186" s="109">
        <f t="shared" si="7"/>
        <v>4.1905108958589406E-2</v>
      </c>
      <c r="I186" s="92">
        <f t="shared" si="6"/>
        <v>0.21214550895858975</v>
      </c>
      <c r="J186" s="25"/>
      <c r="K186" s="244"/>
      <c r="L186" s="195"/>
      <c r="M186" s="262"/>
      <c r="P186" s="279"/>
    </row>
    <row r="187" spans="1:22" x14ac:dyDescent="0.25">
      <c r="A187" s="136">
        <v>171</v>
      </c>
      <c r="B187" s="58" t="s">
        <v>202</v>
      </c>
      <c r="C187" s="53">
        <v>65.900000000000006</v>
      </c>
      <c r="D187" s="68" t="s">
        <v>330</v>
      </c>
      <c r="E187" s="112">
        <v>18.573</v>
      </c>
      <c r="F187" s="112">
        <v>19.018999999999998</v>
      </c>
      <c r="G187" s="92">
        <f t="shared" si="8"/>
        <v>0.38347079999999822</v>
      </c>
      <c r="H187" s="109">
        <f t="shared" si="7"/>
        <v>6.4222015822582385E-2</v>
      </c>
      <c r="I187" s="92">
        <f t="shared" si="6"/>
        <v>0.44769281582258058</v>
      </c>
      <c r="J187" s="25"/>
      <c r="K187" s="244"/>
      <c r="L187" s="195"/>
      <c r="M187" s="262"/>
      <c r="P187" s="279"/>
    </row>
    <row r="188" spans="1:22" x14ac:dyDescent="0.25">
      <c r="A188" s="136">
        <v>172</v>
      </c>
      <c r="B188" s="58" t="s">
        <v>203</v>
      </c>
      <c r="C188" s="53">
        <v>110</v>
      </c>
      <c r="D188" s="68" t="s">
        <v>331</v>
      </c>
      <c r="E188" s="144">
        <v>18948</v>
      </c>
      <c r="F188" s="144">
        <v>19613</v>
      </c>
      <c r="G188" s="92">
        <f>(F188-E188)* 0.00086</f>
        <v>0.57189999999999996</v>
      </c>
      <c r="H188" s="109">
        <f t="shared" si="7"/>
        <v>0.10719911594057756</v>
      </c>
      <c r="I188" s="92">
        <f>G188+H188</f>
        <v>0.67909911594057748</v>
      </c>
      <c r="J188" s="25"/>
      <c r="K188" s="244"/>
      <c r="L188" s="195"/>
      <c r="M188" s="262"/>
      <c r="P188" s="279"/>
    </row>
    <row r="189" spans="1:22" x14ac:dyDescent="0.25">
      <c r="A189" s="136">
        <v>173</v>
      </c>
      <c r="B189" s="58" t="s">
        <v>204</v>
      </c>
      <c r="C189" s="53">
        <v>42.8</v>
      </c>
      <c r="D189" s="68" t="s">
        <v>331</v>
      </c>
      <c r="E189" s="144">
        <v>3709</v>
      </c>
      <c r="F189" s="144">
        <v>3710</v>
      </c>
      <c r="G189" s="92">
        <f>(F189-E189)* 0.00086</f>
        <v>8.5999999999999998E-4</v>
      </c>
      <c r="H189" s="109">
        <f t="shared" si="7"/>
        <v>4.1710201475061083E-2</v>
      </c>
      <c r="I189" s="92">
        <f>G189+H189</f>
        <v>4.2570201475061083E-2</v>
      </c>
      <c r="J189" s="25"/>
      <c r="K189" s="244"/>
      <c r="L189" s="195"/>
      <c r="M189" s="262"/>
      <c r="P189" s="279"/>
    </row>
    <row r="190" spans="1:22" x14ac:dyDescent="0.25">
      <c r="A190" s="136">
        <v>174</v>
      </c>
      <c r="B190" s="58" t="s">
        <v>205</v>
      </c>
      <c r="C190" s="53">
        <v>66.099999999999994</v>
      </c>
      <c r="D190" s="68" t="s">
        <v>331</v>
      </c>
      <c r="E190" s="144">
        <v>7915</v>
      </c>
      <c r="F190" s="144">
        <v>7945</v>
      </c>
      <c r="G190" s="92">
        <f t="shared" ref="G190:G207" si="9">(F190-E190)* 0.00086</f>
        <v>2.58E-2</v>
      </c>
      <c r="H190" s="109">
        <f t="shared" si="7"/>
        <v>6.4416923306110693E-2</v>
      </c>
      <c r="I190" s="92">
        <f t="shared" si="6"/>
        <v>9.0216923306110697E-2</v>
      </c>
      <c r="J190" s="270"/>
      <c r="K190" s="289"/>
      <c r="L190" s="271"/>
      <c r="M190" s="272"/>
      <c r="N190" s="281"/>
      <c r="O190" s="281"/>
      <c r="P190" s="287"/>
      <c r="Q190" s="281"/>
      <c r="R190" s="281"/>
      <c r="S190" s="281"/>
      <c r="T190" s="281"/>
      <c r="U190" s="281"/>
      <c r="V190" s="281"/>
    </row>
    <row r="191" spans="1:22" x14ac:dyDescent="0.25">
      <c r="A191" s="136">
        <v>175</v>
      </c>
      <c r="B191" s="58" t="s">
        <v>206</v>
      </c>
      <c r="C191" s="53">
        <v>109.9</v>
      </c>
      <c r="D191" s="68" t="s">
        <v>331</v>
      </c>
      <c r="E191" s="144">
        <v>29314</v>
      </c>
      <c r="F191" s="144">
        <v>29699</v>
      </c>
      <c r="G191" s="92">
        <f t="shared" si="9"/>
        <v>0.33110000000000001</v>
      </c>
      <c r="H191" s="109">
        <f t="shared" si="7"/>
        <v>0.1071016621988134</v>
      </c>
      <c r="I191" s="92">
        <f t="shared" si="6"/>
        <v>0.4382016621988134</v>
      </c>
      <c r="J191" s="203"/>
      <c r="K191" s="203"/>
      <c r="L191" s="271"/>
      <c r="M191" s="272"/>
      <c r="N191" s="281"/>
      <c r="O191" s="281"/>
      <c r="P191" s="287"/>
      <c r="Q191" s="281"/>
      <c r="R191" s="281"/>
      <c r="S191" s="281"/>
      <c r="T191" s="281"/>
      <c r="U191" s="281"/>
      <c r="V191" s="281"/>
    </row>
    <row r="192" spans="1:22" x14ac:dyDescent="0.25">
      <c r="A192" s="136">
        <v>176</v>
      </c>
      <c r="B192" s="58" t="s">
        <v>207</v>
      </c>
      <c r="C192" s="53">
        <v>43.1</v>
      </c>
      <c r="D192" s="68" t="s">
        <v>331</v>
      </c>
      <c r="E192" s="144">
        <v>4780</v>
      </c>
      <c r="F192" s="144">
        <v>4781</v>
      </c>
      <c r="G192" s="92">
        <f t="shared" si="9"/>
        <v>8.5999999999999998E-4</v>
      </c>
      <c r="H192" s="109">
        <f t="shared" si="7"/>
        <v>4.2002562700353574E-2</v>
      </c>
      <c r="I192" s="92">
        <f t="shared" si="6"/>
        <v>4.2862562700353574E-2</v>
      </c>
      <c r="J192" s="203"/>
      <c r="K192" s="203"/>
      <c r="L192" s="271"/>
      <c r="M192" s="272"/>
      <c r="N192" s="281"/>
      <c r="O192" s="281"/>
      <c r="P192" s="287"/>
      <c r="Q192" s="281"/>
      <c r="R192" s="281"/>
      <c r="S192" s="281"/>
      <c r="T192" s="281"/>
      <c r="U192" s="281"/>
      <c r="V192" s="281"/>
    </row>
    <row r="193" spans="1:22" x14ac:dyDescent="0.25">
      <c r="A193" s="136">
        <v>177</v>
      </c>
      <c r="B193" s="58" t="s">
        <v>208</v>
      </c>
      <c r="C193" s="53">
        <v>65.8</v>
      </c>
      <c r="D193" s="68" t="s">
        <v>331</v>
      </c>
      <c r="E193" s="144">
        <v>5120</v>
      </c>
      <c r="F193" s="144">
        <v>5120</v>
      </c>
      <c r="G193" s="92">
        <f t="shared" si="9"/>
        <v>0</v>
      </c>
      <c r="H193" s="109">
        <f t="shared" si="7"/>
        <v>6.4124562080818209E-2</v>
      </c>
      <c r="I193" s="92">
        <f t="shared" si="6"/>
        <v>6.4124562080818209E-2</v>
      </c>
      <c r="J193" s="203"/>
      <c r="K193" s="203"/>
      <c r="L193" s="271"/>
      <c r="M193" s="272"/>
      <c r="N193" s="281"/>
      <c r="O193" s="281"/>
      <c r="P193" s="287"/>
      <c r="Q193" s="281"/>
      <c r="R193" s="281"/>
      <c r="S193" s="281"/>
      <c r="T193" s="281"/>
      <c r="U193" s="281"/>
      <c r="V193" s="281"/>
    </row>
    <row r="194" spans="1:22" x14ac:dyDescent="0.25">
      <c r="A194" s="136">
        <v>178</v>
      </c>
      <c r="B194" s="58" t="s">
        <v>209</v>
      </c>
      <c r="C194" s="53">
        <v>108</v>
      </c>
      <c r="D194" s="68" t="s">
        <v>331</v>
      </c>
      <c r="E194" s="144">
        <v>23273</v>
      </c>
      <c r="F194" s="144">
        <v>23883</v>
      </c>
      <c r="G194" s="92">
        <f t="shared" si="9"/>
        <v>0.52459999999999996</v>
      </c>
      <c r="H194" s="109">
        <f t="shared" si="7"/>
        <v>0.10525004110529433</v>
      </c>
      <c r="I194" s="92">
        <f t="shared" si="6"/>
        <v>0.6298500411052943</v>
      </c>
      <c r="J194" s="203"/>
      <c r="K194" s="203"/>
      <c r="L194" s="281"/>
      <c r="M194" s="281"/>
      <c r="N194" s="281"/>
      <c r="O194" s="281"/>
      <c r="P194" s="287"/>
      <c r="Q194" s="281"/>
      <c r="R194" s="281"/>
      <c r="S194" s="281"/>
      <c r="T194" s="281"/>
      <c r="U194" s="281"/>
      <c r="V194" s="281"/>
    </row>
    <row r="195" spans="1:22" ht="15.75" customHeight="1" x14ac:dyDescent="0.25">
      <c r="A195" s="136">
        <v>179</v>
      </c>
      <c r="B195" s="58" t="s">
        <v>210</v>
      </c>
      <c r="C195" s="53">
        <v>43</v>
      </c>
      <c r="D195" s="68" t="s">
        <v>331</v>
      </c>
      <c r="E195" s="144">
        <v>4777</v>
      </c>
      <c r="F195" s="144">
        <v>4777</v>
      </c>
      <c r="G195" s="92">
        <f t="shared" si="9"/>
        <v>0</v>
      </c>
      <c r="H195" s="109">
        <f t="shared" si="7"/>
        <v>4.1905108958589406E-2</v>
      </c>
      <c r="I195" s="92">
        <f>G195+H195</f>
        <v>4.1905108958589406E-2</v>
      </c>
      <c r="J195" s="203"/>
      <c r="K195" s="203"/>
      <c r="L195" s="271"/>
      <c r="M195" s="272"/>
      <c r="N195" s="281"/>
      <c r="O195" s="281"/>
      <c r="P195" s="287"/>
      <c r="Q195" s="281"/>
      <c r="R195" s="281"/>
      <c r="S195" s="281"/>
      <c r="T195" s="281"/>
      <c r="U195" s="281"/>
      <c r="V195" s="281"/>
    </row>
    <row r="196" spans="1:22" x14ac:dyDescent="0.25">
      <c r="A196" s="136">
        <v>180</v>
      </c>
      <c r="B196" s="122" t="s">
        <v>211</v>
      </c>
      <c r="C196" s="53">
        <v>66.3</v>
      </c>
      <c r="D196" s="68" t="s">
        <v>331</v>
      </c>
      <c r="E196" s="144">
        <v>15300</v>
      </c>
      <c r="F196" s="144">
        <v>15755</v>
      </c>
      <c r="G196" s="92">
        <f t="shared" si="9"/>
        <v>0.39129999999999998</v>
      </c>
      <c r="H196" s="109">
        <f t="shared" si="7"/>
        <v>6.4611830789639016E-2</v>
      </c>
      <c r="I196" s="92">
        <f>G196+H196</f>
        <v>0.45591183078963898</v>
      </c>
      <c r="J196" s="203"/>
      <c r="K196" s="203"/>
      <c r="L196" s="369"/>
      <c r="M196" s="370"/>
      <c r="N196" s="370"/>
      <c r="O196" s="370"/>
      <c r="P196" s="287"/>
      <c r="Q196" s="281"/>
      <c r="R196" s="281"/>
      <c r="S196" s="281"/>
      <c r="T196" s="281"/>
      <c r="U196" s="281"/>
      <c r="V196" s="281"/>
    </row>
    <row r="197" spans="1:22" x14ac:dyDescent="0.25">
      <c r="A197" s="136">
        <v>181</v>
      </c>
      <c r="B197" s="58" t="s">
        <v>212</v>
      </c>
      <c r="C197" s="53">
        <v>110.9</v>
      </c>
      <c r="D197" s="68" t="s">
        <v>331</v>
      </c>
      <c r="E197" s="144">
        <v>10347</v>
      </c>
      <c r="F197" s="144">
        <v>10347</v>
      </c>
      <c r="G197" s="92">
        <f t="shared" si="9"/>
        <v>0</v>
      </c>
      <c r="H197" s="109">
        <f t="shared" si="7"/>
        <v>0.10807619961645501</v>
      </c>
      <c r="I197" s="92">
        <f t="shared" si="6"/>
        <v>0.10807619961645501</v>
      </c>
      <c r="J197" s="203"/>
      <c r="K197" s="203"/>
      <c r="L197" s="271"/>
      <c r="M197" s="272"/>
      <c r="N197" s="281"/>
      <c r="O197" s="281"/>
      <c r="P197" s="287"/>
      <c r="Q197" s="281"/>
      <c r="R197" s="281"/>
      <c r="S197" s="281"/>
      <c r="T197" s="281"/>
      <c r="U197" s="281"/>
      <c r="V197" s="281"/>
    </row>
    <row r="198" spans="1:22" x14ac:dyDescent="0.25">
      <c r="A198" s="136">
        <v>182</v>
      </c>
      <c r="B198" s="58" t="s">
        <v>213</v>
      </c>
      <c r="C198" s="53">
        <v>42.6</v>
      </c>
      <c r="D198" s="68" t="s">
        <v>331</v>
      </c>
      <c r="E198" s="144">
        <v>15708</v>
      </c>
      <c r="F198" s="144">
        <v>16036</v>
      </c>
      <c r="G198" s="92">
        <f t="shared" si="9"/>
        <v>0.28208</v>
      </c>
      <c r="H198" s="109">
        <f t="shared" si="7"/>
        <v>4.1515293991532767E-2</v>
      </c>
      <c r="I198" s="92">
        <f>G198+H198</f>
        <v>0.32359529399153275</v>
      </c>
      <c r="J198" s="203"/>
      <c r="K198" s="203"/>
      <c r="L198" s="271"/>
      <c r="M198" s="272"/>
      <c r="N198" s="281"/>
      <c r="O198" s="281"/>
      <c r="P198" s="290"/>
      <c r="Q198" s="281"/>
      <c r="R198" s="281"/>
      <c r="S198" s="281"/>
      <c r="T198" s="281"/>
      <c r="U198" s="281"/>
      <c r="V198" s="281"/>
    </row>
    <row r="199" spans="1:22" x14ac:dyDescent="0.25">
      <c r="A199" s="136">
        <v>183</v>
      </c>
      <c r="B199" s="58" t="s">
        <v>214</v>
      </c>
      <c r="C199" s="53">
        <v>65.3</v>
      </c>
      <c r="D199" s="68" t="s">
        <v>331</v>
      </c>
      <c r="E199" s="144">
        <v>17952</v>
      </c>
      <c r="F199" s="144">
        <v>18079</v>
      </c>
      <c r="G199" s="92">
        <f t="shared" si="9"/>
        <v>0.10922</v>
      </c>
      <c r="H199" s="109">
        <f t="shared" si="7"/>
        <v>6.3637293371997403E-2</v>
      </c>
      <c r="I199" s="92">
        <f t="shared" si="6"/>
        <v>0.1728572933719974</v>
      </c>
      <c r="J199" s="203"/>
      <c r="K199" s="203"/>
      <c r="L199" s="271"/>
      <c r="M199" s="272"/>
      <c r="N199" s="281"/>
      <c r="O199" s="281"/>
      <c r="P199" s="297"/>
      <c r="Q199" s="298"/>
      <c r="R199" s="297"/>
      <c r="S199" s="281"/>
      <c r="T199" s="281"/>
      <c r="U199" s="281"/>
      <c r="V199" s="281"/>
    </row>
    <row r="200" spans="1:22" x14ac:dyDescent="0.25">
      <c r="A200" s="136">
        <v>184</v>
      </c>
      <c r="B200" s="58" t="s">
        <v>215</v>
      </c>
      <c r="C200" s="53">
        <v>110</v>
      </c>
      <c r="D200" s="68" t="s">
        <v>331</v>
      </c>
      <c r="E200" s="144">
        <v>28980</v>
      </c>
      <c r="F200" s="144">
        <v>29340</v>
      </c>
      <c r="G200" s="92">
        <f t="shared" si="9"/>
        <v>0.30959999999999999</v>
      </c>
      <c r="H200" s="109">
        <f t="shared" si="7"/>
        <v>0.10719911594057756</v>
      </c>
      <c r="I200" s="92">
        <f t="shared" si="6"/>
        <v>0.41679911594057756</v>
      </c>
      <c r="J200" s="270"/>
      <c r="K200" s="289"/>
      <c r="L200" s="271"/>
      <c r="M200" s="272"/>
      <c r="N200" s="281"/>
      <c r="O200" s="281"/>
      <c r="P200" s="290"/>
      <c r="Q200" s="199"/>
      <c r="R200" s="281"/>
      <c r="S200" s="281"/>
      <c r="T200" s="281"/>
      <c r="U200" s="281"/>
      <c r="V200" s="281"/>
    </row>
    <row r="201" spans="1:22" x14ac:dyDescent="0.25">
      <c r="A201" s="136">
        <v>185</v>
      </c>
      <c r="B201" s="58" t="s">
        <v>216</v>
      </c>
      <c r="C201" s="53">
        <v>42.6</v>
      </c>
      <c r="D201" s="68" t="s">
        <v>331</v>
      </c>
      <c r="E201" s="144">
        <v>10507</v>
      </c>
      <c r="F201" s="144">
        <v>10585</v>
      </c>
      <c r="G201" s="92">
        <f t="shared" si="9"/>
        <v>6.7080000000000001E-2</v>
      </c>
      <c r="H201" s="109">
        <f t="shared" si="7"/>
        <v>4.1515293991532767E-2</v>
      </c>
      <c r="I201" s="92">
        <f>G201+H201</f>
        <v>0.10859529399153277</v>
      </c>
      <c r="J201" s="270"/>
      <c r="K201" s="289"/>
      <c r="L201" s="271"/>
      <c r="M201" s="272"/>
      <c r="N201" s="281"/>
      <c r="O201" s="281"/>
      <c r="P201" s="290"/>
      <c r="Q201" s="199"/>
      <c r="R201" s="281"/>
      <c r="S201" s="281"/>
      <c r="T201" s="281"/>
      <c r="U201" s="281"/>
      <c r="V201" s="281"/>
    </row>
    <row r="202" spans="1:22" x14ac:dyDescent="0.25">
      <c r="A202" s="136">
        <v>186</v>
      </c>
      <c r="B202" s="58" t="s">
        <v>217</v>
      </c>
      <c r="C202" s="53">
        <v>65.3</v>
      </c>
      <c r="D202" s="68" t="s">
        <v>331</v>
      </c>
      <c r="E202" s="144">
        <v>24400</v>
      </c>
      <c r="F202" s="144">
        <v>24713</v>
      </c>
      <c r="G202" s="92">
        <f t="shared" si="9"/>
        <v>0.26917999999999997</v>
      </c>
      <c r="H202" s="109">
        <f t="shared" si="7"/>
        <v>6.3637293371997403E-2</v>
      </c>
      <c r="I202" s="92">
        <f>G202+H202</f>
        <v>0.33281729337199739</v>
      </c>
      <c r="J202" s="270"/>
      <c r="K202" s="289"/>
      <c r="L202" s="271"/>
      <c r="M202" s="272"/>
      <c r="N202" s="281"/>
      <c r="O202" s="281"/>
      <c r="P202" s="290"/>
      <c r="Q202" s="291"/>
      <c r="R202" s="281"/>
      <c r="S202" s="281"/>
      <c r="T202" s="281"/>
      <c r="U202" s="281"/>
      <c r="V202" s="281"/>
    </row>
    <row r="203" spans="1:22" ht="22.5" customHeight="1" x14ac:dyDescent="0.25">
      <c r="A203" s="136">
        <v>187</v>
      </c>
      <c r="B203" s="58" t="s">
        <v>218</v>
      </c>
      <c r="C203" s="53">
        <v>109.9</v>
      </c>
      <c r="D203" s="68" t="s">
        <v>331</v>
      </c>
      <c r="E203" s="144">
        <v>31232</v>
      </c>
      <c r="F203" s="144">
        <v>31762</v>
      </c>
      <c r="G203" s="92">
        <f t="shared" si="9"/>
        <v>0.45579999999999998</v>
      </c>
      <c r="H203" s="109">
        <f t="shared" si="7"/>
        <v>0.1071016621988134</v>
      </c>
      <c r="I203" s="92">
        <f>G203+H203</f>
        <v>0.56290166219881344</v>
      </c>
      <c r="J203" s="270"/>
      <c r="K203" s="289"/>
      <c r="L203" s="289"/>
      <c r="M203" s="275"/>
      <c r="N203" s="281"/>
      <c r="O203" s="281"/>
      <c r="P203" s="290"/>
      <c r="Q203" s="291"/>
      <c r="R203" s="281"/>
      <c r="S203" s="297"/>
      <c r="T203" s="297"/>
      <c r="U203" s="297"/>
      <c r="V203" s="281"/>
    </row>
    <row r="204" spans="1:22" x14ac:dyDescent="0.25">
      <c r="A204" s="136">
        <v>188</v>
      </c>
      <c r="B204" s="58" t="s">
        <v>219</v>
      </c>
      <c r="C204" s="53">
        <v>42.8</v>
      </c>
      <c r="D204" s="68" t="s">
        <v>331</v>
      </c>
      <c r="E204" s="144">
        <v>12135</v>
      </c>
      <c r="F204" s="144">
        <v>12362</v>
      </c>
      <c r="G204" s="92">
        <f t="shared" si="9"/>
        <v>0.19522</v>
      </c>
      <c r="H204" s="109">
        <f t="shared" si="7"/>
        <v>4.1710201475061083E-2</v>
      </c>
      <c r="I204" s="92">
        <f>G204+H204</f>
        <v>0.23693020147506108</v>
      </c>
      <c r="J204" s="270"/>
      <c r="K204" s="289"/>
      <c r="L204" s="289"/>
      <c r="M204" s="272"/>
      <c r="N204" s="281"/>
      <c r="O204" s="281"/>
      <c r="P204" s="290"/>
      <c r="Q204" s="291"/>
      <c r="R204" s="281"/>
      <c r="S204" s="281"/>
      <c r="T204" s="281"/>
      <c r="U204" s="281"/>
      <c r="V204" s="281"/>
    </row>
    <row r="205" spans="1:22" x14ac:dyDescent="0.25">
      <c r="A205" s="136">
        <v>189</v>
      </c>
      <c r="B205" s="58" t="s">
        <v>220</v>
      </c>
      <c r="C205" s="53">
        <v>65.5</v>
      </c>
      <c r="D205" s="68" t="s">
        <v>331</v>
      </c>
      <c r="E205" s="144">
        <v>4510</v>
      </c>
      <c r="F205" s="144">
        <v>4510</v>
      </c>
      <c r="G205" s="92">
        <f t="shared" si="9"/>
        <v>0</v>
      </c>
      <c r="H205" s="109">
        <f t="shared" si="7"/>
        <v>6.3832200855525725E-2</v>
      </c>
      <c r="I205" s="92">
        <f t="shared" si="6"/>
        <v>6.3832200855525725E-2</v>
      </c>
      <c r="J205" s="203"/>
      <c r="K205" s="289"/>
      <c r="L205" s="289"/>
      <c r="M205" s="272"/>
      <c r="N205" s="281"/>
      <c r="O205" s="281"/>
      <c r="P205" s="290"/>
      <c r="Q205" s="291"/>
      <c r="R205" s="281"/>
      <c r="S205" s="281"/>
      <c r="T205" s="281"/>
      <c r="U205" s="281"/>
      <c r="V205" s="281"/>
    </row>
    <row r="206" spans="1:22" x14ac:dyDescent="0.25">
      <c r="A206" s="136">
        <v>190</v>
      </c>
      <c r="B206" s="60" t="s">
        <v>221</v>
      </c>
      <c r="C206" s="53">
        <v>109.5</v>
      </c>
      <c r="D206" s="68" t="s">
        <v>331</v>
      </c>
      <c r="E206" s="144">
        <v>22962</v>
      </c>
      <c r="F206" s="144">
        <v>23206</v>
      </c>
      <c r="G206" s="92">
        <f t="shared" si="9"/>
        <v>0.20984</v>
      </c>
      <c r="H206" s="109">
        <f t="shared" si="7"/>
        <v>0.10671184723175675</v>
      </c>
      <c r="I206" s="92">
        <f t="shared" si="6"/>
        <v>0.31655184723175678</v>
      </c>
      <c r="J206" s="203"/>
      <c r="K206" s="289"/>
      <c r="L206" s="271"/>
      <c r="M206" s="272"/>
      <c r="N206" s="281"/>
      <c r="O206" s="281"/>
      <c r="P206" s="287"/>
      <c r="Q206" s="281"/>
      <c r="R206" s="281"/>
      <c r="S206" s="281"/>
      <c r="T206" s="281"/>
      <c r="U206" s="281"/>
      <c r="V206" s="281"/>
    </row>
    <row r="207" spans="1:22" ht="18" customHeight="1" x14ac:dyDescent="0.25">
      <c r="A207" s="136">
        <v>191</v>
      </c>
      <c r="B207" s="58" t="s">
        <v>222</v>
      </c>
      <c r="C207" s="53">
        <v>43</v>
      </c>
      <c r="D207" s="68" t="s">
        <v>331</v>
      </c>
      <c r="E207" s="144">
        <v>13180</v>
      </c>
      <c r="F207" s="144">
        <v>13568</v>
      </c>
      <c r="G207" s="92">
        <f t="shared" si="9"/>
        <v>0.33367999999999998</v>
      </c>
      <c r="H207" s="109">
        <f t="shared" si="7"/>
        <v>4.1905108958589406E-2</v>
      </c>
      <c r="I207" s="92">
        <f t="shared" si="6"/>
        <v>0.37558510895858938</v>
      </c>
      <c r="J207" s="203"/>
      <c r="K207" s="289"/>
      <c r="L207" s="271"/>
      <c r="M207" s="272"/>
      <c r="N207" s="275"/>
      <c r="O207" s="275"/>
      <c r="P207" s="287"/>
      <c r="Q207" s="291"/>
      <c r="R207" s="281"/>
      <c r="S207" s="281"/>
      <c r="T207" s="281"/>
      <c r="U207" s="281"/>
      <c r="V207" s="281"/>
    </row>
    <row r="208" spans="1:22" x14ac:dyDescent="0.25">
      <c r="A208" s="136">
        <v>192</v>
      </c>
      <c r="B208" s="58" t="s">
        <v>223</v>
      </c>
      <c r="C208" s="53">
        <v>65.3</v>
      </c>
      <c r="D208" s="68" t="s">
        <v>331</v>
      </c>
      <c r="E208" s="144">
        <v>20732</v>
      </c>
      <c r="F208" s="144">
        <v>21342</v>
      </c>
      <c r="G208" s="92">
        <f>(F208-E208)* 0.00086</f>
        <v>0.52459999999999996</v>
      </c>
      <c r="H208" s="109">
        <f t="shared" si="7"/>
        <v>6.3637293371997403E-2</v>
      </c>
      <c r="I208" s="92">
        <f t="shared" si="6"/>
        <v>0.58823729337199737</v>
      </c>
      <c r="J208" s="203"/>
      <c r="K208" s="289"/>
      <c r="L208" s="271"/>
      <c r="M208" s="272"/>
      <c r="N208" s="281"/>
      <c r="O208" s="281"/>
      <c r="P208" s="291"/>
      <c r="Q208" s="291"/>
      <c r="R208" s="291"/>
      <c r="S208" s="291"/>
      <c r="T208" s="299"/>
      <c r="U208" s="281"/>
      <c r="V208" s="281"/>
    </row>
    <row r="209" spans="1:20" x14ac:dyDescent="0.25">
      <c r="A209" s="136">
        <v>196</v>
      </c>
      <c r="B209" s="58" t="s">
        <v>224</v>
      </c>
      <c r="C209" s="53">
        <v>52.8</v>
      </c>
      <c r="D209" s="68" t="s">
        <v>330</v>
      </c>
      <c r="E209" s="112">
        <v>11.236000000000001</v>
      </c>
      <c r="F209" s="112">
        <v>11.236000000000001</v>
      </c>
      <c r="G209" s="92">
        <f>(F209-E209)*0.8598</f>
        <v>0</v>
      </c>
      <c r="H209" s="109">
        <f t="shared" si="7"/>
        <v>5.1455575651477223E-2</v>
      </c>
      <c r="I209" s="92">
        <f t="shared" ref="I209:I272" si="10">G209+H209</f>
        <v>5.1455575651477223E-2</v>
      </c>
      <c r="J209" s="202"/>
      <c r="K209" s="244"/>
      <c r="L209" s="195"/>
      <c r="M209" s="262"/>
      <c r="P209" s="280"/>
      <c r="Q209" s="280"/>
      <c r="R209" s="280"/>
      <c r="S209" s="280"/>
      <c r="T209" s="300"/>
    </row>
    <row r="210" spans="1:20" x14ac:dyDescent="0.25">
      <c r="A210" s="136">
        <v>197</v>
      </c>
      <c r="B210" s="58" t="s">
        <v>225</v>
      </c>
      <c r="C210" s="53">
        <v>51.2</v>
      </c>
      <c r="D210" s="68" t="s">
        <v>330</v>
      </c>
      <c r="E210" s="112">
        <v>17.167999999999999</v>
      </c>
      <c r="F210" s="112">
        <v>17.308</v>
      </c>
      <c r="G210" s="92">
        <f t="shared" ref="G210:G273" si="11">(F210-E210)*0.8598</f>
        <v>0.12037200000000049</v>
      </c>
      <c r="H210" s="109">
        <f t="shared" ref="H210:H273" si="12">$G$11/$C$303*C210</f>
        <v>4.9896315783250648E-2</v>
      </c>
      <c r="I210" s="92">
        <f t="shared" si="10"/>
        <v>0.17026831578325113</v>
      </c>
      <c r="J210" s="25"/>
      <c r="K210" s="244"/>
      <c r="L210" s="195"/>
      <c r="M210" s="262"/>
      <c r="P210" s="280"/>
      <c r="Q210" s="280"/>
      <c r="R210" s="280"/>
      <c r="S210" s="280"/>
      <c r="T210" s="300"/>
    </row>
    <row r="211" spans="1:20" x14ac:dyDescent="0.25">
      <c r="A211" s="136">
        <v>198</v>
      </c>
      <c r="B211" s="58" t="s">
        <v>226</v>
      </c>
      <c r="C211" s="53">
        <v>113.6</v>
      </c>
      <c r="D211" s="68" t="s">
        <v>330</v>
      </c>
      <c r="E211" s="112">
        <v>52.037999999999997</v>
      </c>
      <c r="F211" s="112">
        <v>52.734999999999999</v>
      </c>
      <c r="G211" s="92">
        <f t="shared" si="11"/>
        <v>0.59928060000000238</v>
      </c>
      <c r="H211" s="109">
        <f t="shared" si="12"/>
        <v>0.11070745064408737</v>
      </c>
      <c r="I211" s="92">
        <f t="shared" si="10"/>
        <v>0.70998805064408976</v>
      </c>
      <c r="J211" s="25"/>
      <c r="K211" s="244"/>
      <c r="L211" s="195"/>
      <c r="M211" s="262"/>
      <c r="N211" s="301"/>
      <c r="O211" s="301"/>
      <c r="P211" s="288"/>
      <c r="Q211" s="280"/>
    </row>
    <row r="212" spans="1:20" x14ac:dyDescent="0.25">
      <c r="A212" s="136">
        <v>199</v>
      </c>
      <c r="B212" s="58" t="s">
        <v>227</v>
      </c>
      <c r="C212" s="53">
        <v>106.7</v>
      </c>
      <c r="D212" s="68" t="s">
        <v>330</v>
      </c>
      <c r="E212" s="112">
        <v>30.277000000000001</v>
      </c>
      <c r="F212" s="112">
        <v>30.597000000000001</v>
      </c>
      <c r="G212" s="92">
        <f t="shared" si="11"/>
        <v>0.27513600000000027</v>
      </c>
      <c r="H212" s="109">
        <f t="shared" si="12"/>
        <v>0.10398314246236023</v>
      </c>
      <c r="I212" s="92">
        <f t="shared" si="10"/>
        <v>0.3791191424623605</v>
      </c>
      <c r="J212" s="25"/>
      <c r="K212" s="244"/>
      <c r="L212" s="195"/>
      <c r="M212" s="262"/>
      <c r="P212" s="288"/>
      <c r="Q212" s="280"/>
    </row>
    <row r="213" spans="1:20" x14ac:dyDescent="0.25">
      <c r="A213" s="136">
        <v>200</v>
      </c>
      <c r="B213" s="58" t="s">
        <v>228</v>
      </c>
      <c r="C213" s="53">
        <v>92.7</v>
      </c>
      <c r="D213" s="68" t="s">
        <v>330</v>
      </c>
      <c r="E213" s="112">
        <v>10.667</v>
      </c>
      <c r="F213" s="112">
        <v>11.012</v>
      </c>
      <c r="G213" s="92">
        <f t="shared" si="11"/>
        <v>0.29663100000000053</v>
      </c>
      <c r="H213" s="109">
        <f t="shared" si="12"/>
        <v>9.0339618615377634E-2</v>
      </c>
      <c r="I213" s="92">
        <f t="shared" si="10"/>
        <v>0.38697061861537818</v>
      </c>
      <c r="J213" s="25"/>
      <c r="K213" s="244"/>
      <c r="L213" s="195"/>
      <c r="M213" s="262"/>
      <c r="N213" s="25"/>
      <c r="P213" s="288"/>
      <c r="Q213" s="280"/>
    </row>
    <row r="214" spans="1:20" x14ac:dyDescent="0.25">
      <c r="A214" s="136">
        <v>201</v>
      </c>
      <c r="B214" s="58" t="s">
        <v>229</v>
      </c>
      <c r="C214" s="53">
        <v>81.8</v>
      </c>
      <c r="D214" s="68" t="s">
        <v>330</v>
      </c>
      <c r="E214" s="112">
        <v>27.491</v>
      </c>
      <c r="F214" s="112">
        <v>27.850999999999999</v>
      </c>
      <c r="G214" s="92">
        <f t="shared" si="11"/>
        <v>0.30952799999999953</v>
      </c>
      <c r="H214" s="109">
        <f t="shared" si="12"/>
        <v>7.9717160763084036E-2</v>
      </c>
      <c r="I214" s="92">
        <f t="shared" si="10"/>
        <v>0.38924516076308358</v>
      </c>
      <c r="J214" s="25"/>
      <c r="K214" s="244"/>
      <c r="L214" s="195"/>
      <c r="M214" s="262"/>
      <c r="P214" s="288"/>
    </row>
    <row r="215" spans="1:20" x14ac:dyDescent="0.25">
      <c r="A215" s="136">
        <v>202</v>
      </c>
      <c r="B215" s="58" t="s">
        <v>230</v>
      </c>
      <c r="C215" s="53">
        <v>52.3</v>
      </c>
      <c r="D215" s="68" t="s">
        <v>330</v>
      </c>
      <c r="E215" s="112">
        <v>7.3390000000000004</v>
      </c>
      <c r="F215" s="112">
        <v>7.4210000000000003</v>
      </c>
      <c r="G215" s="92">
        <f t="shared" si="11"/>
        <v>7.0503599999999875E-2</v>
      </c>
      <c r="H215" s="109">
        <f t="shared" si="12"/>
        <v>5.0968306942656416E-2</v>
      </c>
      <c r="I215" s="92">
        <f t="shared" si="10"/>
        <v>0.12147190694265629</v>
      </c>
      <c r="J215" s="25"/>
      <c r="K215" s="244"/>
      <c r="L215" s="195"/>
      <c r="M215" s="262"/>
      <c r="P215" s="288"/>
    </row>
    <row r="216" spans="1:20" x14ac:dyDescent="0.25">
      <c r="A216" s="136">
        <v>203</v>
      </c>
      <c r="B216" s="58" t="s">
        <v>231</v>
      </c>
      <c r="C216" s="53">
        <v>51.3</v>
      </c>
      <c r="D216" s="68" t="s">
        <v>330</v>
      </c>
      <c r="E216" s="112">
        <v>14.192</v>
      </c>
      <c r="F216" s="112">
        <v>14.577</v>
      </c>
      <c r="G216" s="92">
        <f t="shared" si="11"/>
        <v>0.33102299999999985</v>
      </c>
      <c r="H216" s="109">
        <f t="shared" si="12"/>
        <v>4.9993769525014803E-2</v>
      </c>
      <c r="I216" s="92">
        <f t="shared" si="10"/>
        <v>0.38101676952501462</v>
      </c>
      <c r="J216" s="25"/>
      <c r="K216" s="244"/>
      <c r="L216" s="195"/>
      <c r="M216" s="262"/>
      <c r="P216" s="288"/>
    </row>
    <row r="217" spans="1:20" x14ac:dyDescent="0.25">
      <c r="A217" s="136">
        <v>204</v>
      </c>
      <c r="B217" s="58" t="s">
        <v>232</v>
      </c>
      <c r="C217" s="53">
        <v>113.7</v>
      </c>
      <c r="D217" s="68" t="s">
        <v>330</v>
      </c>
      <c r="E217" s="112">
        <v>54.353999999999999</v>
      </c>
      <c r="F217" s="112">
        <v>55.253999999999998</v>
      </c>
      <c r="G217" s="92">
        <f t="shared" si="11"/>
        <v>0.77381999999999873</v>
      </c>
      <c r="H217" s="109">
        <f t="shared" si="12"/>
        <v>0.11080490438585153</v>
      </c>
      <c r="I217" s="92">
        <f t="shared" si="10"/>
        <v>0.88462490438585029</v>
      </c>
      <c r="J217" s="25"/>
      <c r="K217" s="244"/>
      <c r="L217" s="195"/>
      <c r="M217" s="262"/>
      <c r="P217" s="288"/>
    </row>
    <row r="218" spans="1:20" x14ac:dyDescent="0.25">
      <c r="A218" s="136">
        <v>205</v>
      </c>
      <c r="B218" s="58" t="s">
        <v>233</v>
      </c>
      <c r="C218" s="53">
        <v>107</v>
      </c>
      <c r="D218" s="68" t="s">
        <v>330</v>
      </c>
      <c r="E218" s="112">
        <v>20.707000000000001</v>
      </c>
      <c r="F218" s="112">
        <v>20.710999999999999</v>
      </c>
      <c r="G218" s="92">
        <f t="shared" si="11"/>
        <v>3.4391999999980939E-3</v>
      </c>
      <c r="H218" s="109">
        <f t="shared" si="12"/>
        <v>0.10427550368765272</v>
      </c>
      <c r="I218" s="92">
        <f t="shared" si="10"/>
        <v>0.10771470368765081</v>
      </c>
      <c r="J218" s="25"/>
      <c r="K218" s="244"/>
      <c r="L218" s="195"/>
      <c r="M218" s="262"/>
      <c r="P218" s="279"/>
    </row>
    <row r="219" spans="1:20" x14ac:dyDescent="0.25">
      <c r="A219" s="136">
        <v>206</v>
      </c>
      <c r="B219" s="58" t="s">
        <v>234</v>
      </c>
      <c r="C219" s="53">
        <v>92.7</v>
      </c>
      <c r="D219" s="68" t="s">
        <v>330</v>
      </c>
      <c r="E219" s="112">
        <v>23.46</v>
      </c>
      <c r="F219" s="112">
        <v>23.757999999999999</v>
      </c>
      <c r="G219" s="92">
        <f t="shared" si="11"/>
        <v>0.25622039999999852</v>
      </c>
      <c r="H219" s="109">
        <f t="shared" si="12"/>
        <v>9.0339618615377634E-2</v>
      </c>
      <c r="I219" s="92">
        <f t="shared" si="10"/>
        <v>0.34656001861537616</v>
      </c>
      <c r="J219" s="25"/>
      <c r="K219" s="244"/>
      <c r="L219" s="195"/>
      <c r="M219" s="262"/>
      <c r="P219" s="279"/>
    </row>
    <row r="220" spans="1:20" x14ac:dyDescent="0.25">
      <c r="A220" s="136">
        <v>207</v>
      </c>
      <c r="B220" s="58" t="s">
        <v>235</v>
      </c>
      <c r="C220" s="53">
        <v>81</v>
      </c>
      <c r="D220" s="68" t="s">
        <v>330</v>
      </c>
      <c r="E220" s="112">
        <v>24.013000000000002</v>
      </c>
      <c r="F220" s="112">
        <v>24.538</v>
      </c>
      <c r="G220" s="92">
        <f t="shared" si="11"/>
        <v>0.45139499999999877</v>
      </c>
      <c r="H220" s="109">
        <f t="shared" si="12"/>
        <v>7.8937530828970745E-2</v>
      </c>
      <c r="I220" s="92">
        <f t="shared" si="10"/>
        <v>0.53033253082896947</v>
      </c>
      <c r="J220" s="25"/>
      <c r="K220" s="244"/>
      <c r="L220" s="195"/>
      <c r="M220" s="262"/>
      <c r="P220" s="279"/>
    </row>
    <row r="221" spans="1:20" x14ac:dyDescent="0.25">
      <c r="A221" s="136">
        <v>208</v>
      </c>
      <c r="B221" s="58" t="s">
        <v>236</v>
      </c>
      <c r="C221" s="53">
        <v>53.2</v>
      </c>
      <c r="D221" s="68" t="s">
        <v>330</v>
      </c>
      <c r="E221" s="112">
        <v>9.9429999999999996</v>
      </c>
      <c r="F221" s="112">
        <v>9.9429999999999996</v>
      </c>
      <c r="G221" s="92">
        <f t="shared" si="11"/>
        <v>0</v>
      </c>
      <c r="H221" s="109">
        <f t="shared" si="12"/>
        <v>5.1845390618533875E-2</v>
      </c>
      <c r="I221" s="92">
        <f t="shared" si="10"/>
        <v>5.1845390618533875E-2</v>
      </c>
      <c r="J221" s="25"/>
      <c r="K221" s="244"/>
      <c r="L221" s="195"/>
      <c r="M221" s="262"/>
      <c r="P221" s="279"/>
    </row>
    <row r="222" spans="1:20" x14ac:dyDescent="0.25">
      <c r="A222" s="136">
        <v>209</v>
      </c>
      <c r="B222" s="58" t="s">
        <v>237</v>
      </c>
      <c r="C222" s="53">
        <v>51.1</v>
      </c>
      <c r="D222" s="68" t="s">
        <v>330</v>
      </c>
      <c r="E222" s="112">
        <v>24.640999999999998</v>
      </c>
      <c r="F222" s="112">
        <v>25.202000000000002</v>
      </c>
      <c r="G222" s="92">
        <f t="shared" si="11"/>
        <v>0.48234780000000299</v>
      </c>
      <c r="H222" s="109">
        <f t="shared" si="12"/>
        <v>4.9798862041486487E-2</v>
      </c>
      <c r="I222" s="92">
        <f t="shared" si="10"/>
        <v>0.53214666204148953</v>
      </c>
      <c r="J222" s="25"/>
      <c r="K222" s="244"/>
      <c r="L222" s="195"/>
      <c r="M222" s="262"/>
      <c r="P222" s="279"/>
    </row>
    <row r="223" spans="1:20" x14ac:dyDescent="0.25">
      <c r="A223" s="136">
        <v>210</v>
      </c>
      <c r="B223" s="58" t="s">
        <v>238</v>
      </c>
      <c r="C223" s="53">
        <v>113.8</v>
      </c>
      <c r="D223" s="68" t="s">
        <v>330</v>
      </c>
      <c r="E223" s="112">
        <v>36.411000000000001</v>
      </c>
      <c r="F223" s="112">
        <v>36.816000000000003</v>
      </c>
      <c r="G223" s="92">
        <f t="shared" si="11"/>
        <v>0.348219000000001</v>
      </c>
      <c r="H223" s="109">
        <f t="shared" si="12"/>
        <v>0.11090235812761569</v>
      </c>
      <c r="I223" s="92">
        <f t="shared" si="10"/>
        <v>0.45912135812761667</v>
      </c>
      <c r="J223" s="25"/>
      <c r="K223" s="244"/>
      <c r="L223" s="195"/>
      <c r="M223" s="262"/>
      <c r="P223" s="279"/>
    </row>
    <row r="224" spans="1:20" x14ac:dyDescent="0.25">
      <c r="A224" s="136">
        <v>211</v>
      </c>
      <c r="B224" s="58" t="s">
        <v>239</v>
      </c>
      <c r="C224" s="53">
        <v>106.9</v>
      </c>
      <c r="D224" s="68" t="s">
        <v>330</v>
      </c>
      <c r="E224" s="112">
        <v>5.16</v>
      </c>
      <c r="F224" s="112">
        <v>5.16</v>
      </c>
      <c r="G224" s="92">
        <v>0</v>
      </c>
      <c r="H224" s="109">
        <f t="shared" si="12"/>
        <v>0.10417804994588856</v>
      </c>
      <c r="I224" s="92">
        <f t="shared" si="10"/>
        <v>0.10417804994588856</v>
      </c>
      <c r="J224" s="25"/>
      <c r="K224" s="244"/>
      <c r="L224" s="371"/>
      <c r="M224" s="371"/>
      <c r="N224" s="371"/>
      <c r="O224" s="371"/>
      <c r="P224" s="371"/>
      <c r="Q224" s="371"/>
      <c r="R224" s="371"/>
      <c r="S224" s="371"/>
    </row>
    <row r="225" spans="1:16" x14ac:dyDescent="0.25">
      <c r="A225" s="136">
        <v>212</v>
      </c>
      <c r="B225" s="58" t="s">
        <v>240</v>
      </c>
      <c r="C225" s="53">
        <v>93.2</v>
      </c>
      <c r="D225" s="68" t="s">
        <v>330</v>
      </c>
      <c r="E225" s="112">
        <v>22.806999999999999</v>
      </c>
      <c r="F225" s="112">
        <v>23.184999999999999</v>
      </c>
      <c r="G225" s="92">
        <f t="shared" si="11"/>
        <v>0.32500440000000008</v>
      </c>
      <c r="H225" s="109">
        <f t="shared" si="12"/>
        <v>9.0826887324198441E-2</v>
      </c>
      <c r="I225" s="92">
        <f t="shared" si="10"/>
        <v>0.4158312873241985</v>
      </c>
      <c r="J225" s="25"/>
      <c r="K225" s="244"/>
      <c r="L225" s="195"/>
      <c r="M225" s="262"/>
      <c r="P225" s="279"/>
    </row>
    <row r="226" spans="1:16" x14ac:dyDescent="0.25">
      <c r="A226" s="136">
        <v>213</v>
      </c>
      <c r="B226" s="58" t="s">
        <v>241</v>
      </c>
      <c r="C226" s="53">
        <v>80.7</v>
      </c>
      <c r="D226" s="68" t="s">
        <v>330</v>
      </c>
      <c r="E226" s="112">
        <v>7.2720000000000002</v>
      </c>
      <c r="F226" s="112">
        <v>7.2720000000000002</v>
      </c>
      <c r="G226" s="92">
        <f t="shared" si="11"/>
        <v>0</v>
      </c>
      <c r="H226" s="109">
        <f t="shared" si="12"/>
        <v>7.8645169603678261E-2</v>
      </c>
      <c r="I226" s="92">
        <f t="shared" si="10"/>
        <v>7.8645169603678261E-2</v>
      </c>
      <c r="J226" s="25"/>
      <c r="K226" s="244"/>
      <c r="L226" s="195"/>
      <c r="M226" s="262"/>
      <c r="P226" s="279"/>
    </row>
    <row r="227" spans="1:16" x14ac:dyDescent="0.25">
      <c r="A227" s="136">
        <v>214</v>
      </c>
      <c r="B227" s="58" t="s">
        <v>242</v>
      </c>
      <c r="C227" s="53">
        <v>52.5</v>
      </c>
      <c r="D227" s="68" t="s">
        <v>330</v>
      </c>
      <c r="E227" s="112">
        <v>13.492000000000001</v>
      </c>
      <c r="F227" s="112">
        <v>13.734999999999999</v>
      </c>
      <c r="G227" s="92">
        <f t="shared" si="11"/>
        <v>0.20893139999999877</v>
      </c>
      <c r="H227" s="109">
        <f t="shared" si="12"/>
        <v>5.1163214426184746E-2</v>
      </c>
      <c r="I227" s="92">
        <f t="shared" si="10"/>
        <v>0.26009461442618353</v>
      </c>
      <c r="J227" s="25"/>
      <c r="K227" s="244"/>
      <c r="L227" s="195"/>
      <c r="M227" s="262"/>
      <c r="P227" s="279"/>
    </row>
    <row r="228" spans="1:16" x14ac:dyDescent="0.25">
      <c r="A228" s="136">
        <v>215</v>
      </c>
      <c r="B228" s="58" t="s">
        <v>243</v>
      </c>
      <c r="C228" s="53">
        <v>51</v>
      </c>
      <c r="D228" s="68" t="s">
        <v>330</v>
      </c>
      <c r="E228" s="112">
        <v>0.57099999999999995</v>
      </c>
      <c r="F228" s="112">
        <v>0.57099999999999995</v>
      </c>
      <c r="G228" s="92">
        <f t="shared" si="11"/>
        <v>0</v>
      </c>
      <c r="H228" s="109">
        <f t="shared" si="12"/>
        <v>4.9701408299722319E-2</v>
      </c>
      <c r="I228" s="92">
        <f t="shared" si="10"/>
        <v>4.9701408299722319E-2</v>
      </c>
      <c r="J228" s="244"/>
      <c r="K228" s="244"/>
      <c r="L228" s="195"/>
      <c r="M228" s="262"/>
      <c r="P228" s="279"/>
    </row>
    <row r="229" spans="1:16" x14ac:dyDescent="0.25">
      <c r="A229" s="136">
        <v>216</v>
      </c>
      <c r="B229" s="58" t="s">
        <v>244</v>
      </c>
      <c r="C229" s="53">
        <v>113.9</v>
      </c>
      <c r="D229" s="68" t="s">
        <v>330</v>
      </c>
      <c r="E229" s="112">
        <v>58.670999999999999</v>
      </c>
      <c r="F229" s="112">
        <v>60.07</v>
      </c>
      <c r="G229" s="92">
        <f t="shared" si="11"/>
        <v>1.2028602000000008</v>
      </c>
      <c r="H229" s="109">
        <f t="shared" si="12"/>
        <v>0.11099981186937986</v>
      </c>
      <c r="I229" s="92">
        <f t="shared" si="10"/>
        <v>1.3138600118693806</v>
      </c>
      <c r="J229" s="25"/>
      <c r="K229" s="244"/>
      <c r="L229" s="195"/>
      <c r="M229" s="262"/>
      <c r="P229" s="279"/>
    </row>
    <row r="230" spans="1:16" x14ac:dyDescent="0.25">
      <c r="A230" s="136">
        <v>217</v>
      </c>
      <c r="B230" s="58" t="s">
        <v>245</v>
      </c>
      <c r="C230" s="53">
        <v>106.5</v>
      </c>
      <c r="D230" s="68" t="s">
        <v>330</v>
      </c>
      <c r="E230" s="112">
        <v>15.802</v>
      </c>
      <c r="F230" s="112">
        <v>15.946</v>
      </c>
      <c r="G230" s="92">
        <f t="shared" si="11"/>
        <v>0.12381120000000011</v>
      </c>
      <c r="H230" s="109">
        <f t="shared" si="12"/>
        <v>0.10378823497883191</v>
      </c>
      <c r="I230" s="92">
        <f t="shared" si="10"/>
        <v>0.227599434978832</v>
      </c>
      <c r="J230" s="25"/>
      <c r="K230" s="244"/>
      <c r="L230" s="195"/>
      <c r="M230" s="262"/>
      <c r="P230" s="279"/>
    </row>
    <row r="231" spans="1:16" x14ac:dyDescent="0.25">
      <c r="A231" s="136">
        <v>218</v>
      </c>
      <c r="B231" s="58" t="s">
        <v>246</v>
      </c>
      <c r="C231" s="53">
        <v>92.6</v>
      </c>
      <c r="D231" s="68" t="s">
        <v>330</v>
      </c>
      <c r="E231" s="112">
        <v>20.850999999999999</v>
      </c>
      <c r="F231" s="112">
        <v>20.850999999999999</v>
      </c>
      <c r="G231" s="92">
        <f t="shared" si="11"/>
        <v>0</v>
      </c>
      <c r="H231" s="109">
        <f t="shared" si="12"/>
        <v>9.0242164873613459E-2</v>
      </c>
      <c r="I231" s="92">
        <f t="shared" si="10"/>
        <v>9.0242164873613459E-2</v>
      </c>
      <c r="J231" s="25"/>
      <c r="K231" s="244"/>
      <c r="L231" s="195"/>
      <c r="M231" s="262"/>
      <c r="P231" s="279"/>
    </row>
    <row r="232" spans="1:16" x14ac:dyDescent="0.25">
      <c r="A232" s="136">
        <v>219</v>
      </c>
      <c r="B232" s="58" t="s">
        <v>247</v>
      </c>
      <c r="C232" s="53">
        <v>81.400000000000006</v>
      </c>
      <c r="D232" s="68" t="s">
        <v>330</v>
      </c>
      <c r="E232" s="112">
        <v>19.338000000000001</v>
      </c>
      <c r="F232" s="112">
        <v>19.553999999999998</v>
      </c>
      <c r="G232" s="92">
        <f t="shared" si="11"/>
        <v>0.18571679999999788</v>
      </c>
      <c r="H232" s="109">
        <f t="shared" si="12"/>
        <v>7.932734579602739E-2</v>
      </c>
      <c r="I232" s="92">
        <f t="shared" si="10"/>
        <v>0.26504414579602525</v>
      </c>
      <c r="J232" s="25"/>
      <c r="K232" s="244"/>
      <c r="L232" s="195"/>
      <c r="M232" s="262"/>
      <c r="P232" s="279"/>
    </row>
    <row r="233" spans="1:16" x14ac:dyDescent="0.25">
      <c r="A233" s="136">
        <v>220</v>
      </c>
      <c r="B233" s="58" t="s">
        <v>248</v>
      </c>
      <c r="C233" s="53">
        <v>52.9</v>
      </c>
      <c r="D233" s="68" t="s">
        <v>330</v>
      </c>
      <c r="E233" s="112">
        <v>11.5</v>
      </c>
      <c r="F233" s="112">
        <v>11.532999999999999</v>
      </c>
      <c r="G233" s="92">
        <f t="shared" si="11"/>
        <v>2.8373399999999549E-2</v>
      </c>
      <c r="H233" s="109">
        <f t="shared" si="12"/>
        <v>5.1553029393241384E-2</v>
      </c>
      <c r="I233" s="92">
        <f t="shared" si="10"/>
        <v>7.9926429393240933E-2</v>
      </c>
      <c r="J233" s="25"/>
      <c r="K233" s="244"/>
      <c r="L233" s="195"/>
      <c r="M233" s="262"/>
      <c r="P233" s="279"/>
    </row>
    <row r="234" spans="1:16" x14ac:dyDescent="0.25">
      <c r="A234" s="136">
        <v>221</v>
      </c>
      <c r="B234" s="58" t="s">
        <v>249</v>
      </c>
      <c r="C234" s="53">
        <v>51.4</v>
      </c>
      <c r="D234" s="68" t="s">
        <v>330</v>
      </c>
      <c r="E234" s="112">
        <v>18.853999999999999</v>
      </c>
      <c r="F234" s="112">
        <v>19.187999999999999</v>
      </c>
      <c r="G234" s="92">
        <f t="shared" si="11"/>
        <v>0.28717319999999968</v>
      </c>
      <c r="H234" s="109">
        <f t="shared" si="12"/>
        <v>5.0091223266778964E-2</v>
      </c>
      <c r="I234" s="92">
        <f t="shared" si="10"/>
        <v>0.33726442326677863</v>
      </c>
      <c r="J234" s="25"/>
      <c r="K234" s="244"/>
      <c r="L234" s="195"/>
      <c r="M234" s="262"/>
      <c r="P234" s="279"/>
    </row>
    <row r="235" spans="1:16" x14ac:dyDescent="0.25">
      <c r="A235" s="136">
        <v>222</v>
      </c>
      <c r="B235" s="58" t="s">
        <v>250</v>
      </c>
      <c r="C235" s="53">
        <v>115</v>
      </c>
      <c r="D235" s="68" t="s">
        <v>330</v>
      </c>
      <c r="E235" s="112">
        <v>8.0410000000000004</v>
      </c>
      <c r="F235" s="112">
        <v>8.0410000000000004</v>
      </c>
      <c r="G235" s="92">
        <f t="shared" si="11"/>
        <v>0</v>
      </c>
      <c r="H235" s="109">
        <f t="shared" si="12"/>
        <v>0.11207180302878562</v>
      </c>
      <c r="I235" s="92">
        <f t="shared" si="10"/>
        <v>0.11207180302878562</v>
      </c>
      <c r="J235" s="202"/>
      <c r="K235" s="244"/>
      <c r="L235" s="195"/>
      <c r="M235" s="262"/>
      <c r="P235" s="279"/>
    </row>
    <row r="236" spans="1:16" x14ac:dyDescent="0.25">
      <c r="A236" s="136">
        <v>223</v>
      </c>
      <c r="B236" s="58" t="s">
        <v>251</v>
      </c>
      <c r="C236" s="53">
        <v>106.7</v>
      </c>
      <c r="D236" s="68" t="s">
        <v>330</v>
      </c>
      <c r="E236" s="112">
        <v>20.544</v>
      </c>
      <c r="F236" s="112">
        <v>20.582000000000001</v>
      </c>
      <c r="G236" s="92">
        <f t="shared" si="11"/>
        <v>3.2672400000000219E-2</v>
      </c>
      <c r="H236" s="109">
        <f t="shared" si="12"/>
        <v>0.10398314246236023</v>
      </c>
      <c r="I236" s="92">
        <f t="shared" si="10"/>
        <v>0.13665554246236045</v>
      </c>
      <c r="J236" s="202"/>
      <c r="K236" s="203"/>
      <c r="L236" s="195"/>
      <c r="M236" s="262"/>
      <c r="P236" s="279"/>
    </row>
    <row r="237" spans="1:16" x14ac:dyDescent="0.25">
      <c r="A237" s="136">
        <v>224</v>
      </c>
      <c r="B237" s="58" t="s">
        <v>252</v>
      </c>
      <c r="C237" s="53">
        <v>92.4</v>
      </c>
      <c r="D237" s="68" t="s">
        <v>330</v>
      </c>
      <c r="E237" s="112">
        <v>14.836</v>
      </c>
      <c r="F237" s="112">
        <v>14.836</v>
      </c>
      <c r="G237" s="92">
        <f t="shared" si="11"/>
        <v>0</v>
      </c>
      <c r="H237" s="109">
        <f t="shared" si="12"/>
        <v>9.004725739008515E-2</v>
      </c>
      <c r="I237" s="92">
        <f t="shared" si="10"/>
        <v>9.004725739008515E-2</v>
      </c>
      <c r="J237" s="202"/>
      <c r="K237" s="203"/>
      <c r="L237" s="195"/>
      <c r="M237" s="202"/>
      <c r="N237" s="244"/>
      <c r="P237" s="279"/>
    </row>
    <row r="238" spans="1:16" x14ac:dyDescent="0.25">
      <c r="A238" s="136">
        <v>225</v>
      </c>
      <c r="B238" s="58" t="s">
        <v>253</v>
      </c>
      <c r="C238" s="53">
        <v>81.2</v>
      </c>
      <c r="D238" s="68" t="s">
        <v>330</v>
      </c>
      <c r="E238" s="112">
        <v>17.579000000000001</v>
      </c>
      <c r="F238" s="112">
        <v>17.791</v>
      </c>
      <c r="G238" s="92">
        <f t="shared" si="11"/>
        <v>0.18227759999999979</v>
      </c>
      <c r="H238" s="109">
        <f t="shared" si="12"/>
        <v>7.9132438312499068E-2</v>
      </c>
      <c r="I238" s="92">
        <f t="shared" si="10"/>
        <v>0.26141003831249887</v>
      </c>
      <c r="J238" s="202"/>
      <c r="K238" s="203"/>
      <c r="L238" s="195"/>
      <c r="M238" s="262"/>
      <c r="P238" s="279"/>
    </row>
    <row r="239" spans="1:16" x14ac:dyDescent="0.25">
      <c r="A239" s="136">
        <v>226</v>
      </c>
      <c r="B239" s="58" t="s">
        <v>254</v>
      </c>
      <c r="C239" s="53">
        <v>52.7</v>
      </c>
      <c r="D239" s="68" t="s">
        <v>330</v>
      </c>
      <c r="E239" s="112">
        <v>8.1379999999999999</v>
      </c>
      <c r="F239" s="112">
        <v>8.3179999999999996</v>
      </c>
      <c r="G239" s="92">
        <f t="shared" si="11"/>
        <v>0.15476399999999976</v>
      </c>
      <c r="H239" s="109">
        <f t="shared" si="12"/>
        <v>5.1358121909713068E-2</v>
      </c>
      <c r="I239" s="92">
        <f t="shared" si="10"/>
        <v>0.20612212190971282</v>
      </c>
      <c r="J239" s="202"/>
      <c r="K239" s="244"/>
      <c r="L239" s="195"/>
      <c r="M239" s="262"/>
      <c r="P239" s="279"/>
    </row>
    <row r="240" spans="1:16" x14ac:dyDescent="0.25">
      <c r="A240" s="136">
        <v>227</v>
      </c>
      <c r="B240" s="58" t="s">
        <v>255</v>
      </c>
      <c r="C240" s="53">
        <v>51.5</v>
      </c>
      <c r="D240" s="68" t="s">
        <v>330</v>
      </c>
      <c r="E240" s="112">
        <v>9.6690000000000005</v>
      </c>
      <c r="F240" s="112">
        <v>9.9570000000000007</v>
      </c>
      <c r="G240" s="92">
        <f t="shared" si="11"/>
        <v>0.24762240000000021</v>
      </c>
      <c r="H240" s="109">
        <f t="shared" si="12"/>
        <v>5.0188677008543126E-2</v>
      </c>
      <c r="I240" s="92">
        <f t="shared" si="10"/>
        <v>0.29781107700854337</v>
      </c>
      <c r="J240" s="202"/>
      <c r="K240" s="244"/>
      <c r="L240" s="195"/>
      <c r="M240" s="262"/>
      <c r="P240" s="279"/>
    </row>
    <row r="241" spans="1:16" x14ac:dyDescent="0.25">
      <c r="A241" s="136">
        <v>228</v>
      </c>
      <c r="B241" s="58" t="s">
        <v>256</v>
      </c>
      <c r="C241" s="53">
        <v>113.5</v>
      </c>
      <c r="D241" s="68" t="s">
        <v>330</v>
      </c>
      <c r="E241" s="112">
        <v>49.43</v>
      </c>
      <c r="F241" s="112">
        <v>50.408999999999999</v>
      </c>
      <c r="G241" s="92">
        <f t="shared" si="11"/>
        <v>0.84174419999999928</v>
      </c>
      <c r="H241" s="109">
        <f t="shared" si="12"/>
        <v>0.1106099969023232</v>
      </c>
      <c r="I241" s="92">
        <f t="shared" si="10"/>
        <v>0.95235419690232248</v>
      </c>
      <c r="J241" s="202"/>
      <c r="K241" s="244"/>
      <c r="L241" s="195"/>
      <c r="M241" s="262"/>
      <c r="P241" s="279"/>
    </row>
    <row r="242" spans="1:16" x14ac:dyDescent="0.25">
      <c r="A242" s="136">
        <v>229</v>
      </c>
      <c r="B242" s="58" t="s">
        <v>257</v>
      </c>
      <c r="C242" s="53">
        <v>107.4</v>
      </c>
      <c r="D242" s="68" t="s">
        <v>330</v>
      </c>
      <c r="E242" s="112">
        <v>24.937999999999999</v>
      </c>
      <c r="F242" s="112">
        <v>25.157</v>
      </c>
      <c r="G242" s="92">
        <f t="shared" si="11"/>
        <v>0.18829620000000102</v>
      </c>
      <c r="H242" s="109">
        <f t="shared" si="12"/>
        <v>0.10466531865470936</v>
      </c>
      <c r="I242" s="92">
        <f t="shared" si="10"/>
        <v>0.29296151865471037</v>
      </c>
      <c r="J242" s="202"/>
      <c r="K242" s="244"/>
      <c r="L242" s="195"/>
      <c r="M242" s="262"/>
      <c r="P242" s="279"/>
    </row>
    <row r="243" spans="1:16" x14ac:dyDescent="0.25">
      <c r="A243" s="136">
        <v>230</v>
      </c>
      <c r="B243" s="58" t="s">
        <v>258</v>
      </c>
      <c r="C243" s="53">
        <v>93</v>
      </c>
      <c r="D243" s="68" t="s">
        <v>330</v>
      </c>
      <c r="E243" s="112">
        <v>18.486999999999998</v>
      </c>
      <c r="F243" s="112">
        <v>18.486999999999998</v>
      </c>
      <c r="G243" s="92">
        <f t="shared" si="11"/>
        <v>0</v>
      </c>
      <c r="H243" s="109">
        <f t="shared" si="12"/>
        <v>9.0631979840670118E-2</v>
      </c>
      <c r="I243" s="92">
        <f t="shared" si="10"/>
        <v>9.0631979840670118E-2</v>
      </c>
      <c r="J243" s="25"/>
      <c r="K243" s="244"/>
      <c r="L243" s="195"/>
      <c r="M243" s="262"/>
      <c r="P243" s="279"/>
    </row>
    <row r="244" spans="1:16" x14ac:dyDescent="0.25">
      <c r="A244" s="136">
        <v>231</v>
      </c>
      <c r="B244" s="58" t="s">
        <v>259</v>
      </c>
      <c r="C244" s="53">
        <v>80.900000000000006</v>
      </c>
      <c r="D244" s="68" t="s">
        <v>330</v>
      </c>
      <c r="E244" s="112">
        <v>27.861999999999998</v>
      </c>
      <c r="F244" s="112">
        <v>27.861999999999998</v>
      </c>
      <c r="G244" s="92">
        <f t="shared" si="11"/>
        <v>0</v>
      </c>
      <c r="H244" s="109">
        <f t="shared" si="12"/>
        <v>7.8840077087206584E-2</v>
      </c>
      <c r="I244" s="92">
        <f t="shared" si="10"/>
        <v>7.8840077087206584E-2</v>
      </c>
      <c r="J244" s="25"/>
      <c r="K244" s="244"/>
      <c r="L244" s="195"/>
      <c r="M244" s="262"/>
      <c r="P244" s="279"/>
    </row>
    <row r="245" spans="1:16" x14ac:dyDescent="0.25">
      <c r="A245" s="136">
        <v>232</v>
      </c>
      <c r="B245" s="58" t="s">
        <v>260</v>
      </c>
      <c r="C245" s="53">
        <v>52.5</v>
      </c>
      <c r="D245" s="68" t="s">
        <v>330</v>
      </c>
      <c r="E245" s="112">
        <v>19.792000000000002</v>
      </c>
      <c r="F245" s="112">
        <v>19.954000000000001</v>
      </c>
      <c r="G245" s="92">
        <f t="shared" si="11"/>
        <v>0.13928759999999918</v>
      </c>
      <c r="H245" s="109">
        <f t="shared" si="12"/>
        <v>5.1163214426184746E-2</v>
      </c>
      <c r="I245" s="92">
        <f t="shared" si="10"/>
        <v>0.19045081442618392</v>
      </c>
      <c r="J245" s="25"/>
      <c r="K245" s="244"/>
      <c r="L245" s="195"/>
      <c r="M245" s="262"/>
      <c r="P245" s="279"/>
    </row>
    <row r="246" spans="1:16" x14ac:dyDescent="0.25">
      <c r="A246" s="136">
        <v>233</v>
      </c>
      <c r="B246" s="58" t="s">
        <v>261</v>
      </c>
      <c r="C246" s="53">
        <v>50.7</v>
      </c>
      <c r="D246" s="68" t="s">
        <v>330</v>
      </c>
      <c r="E246" s="112">
        <v>17.145</v>
      </c>
      <c r="F246" s="112">
        <v>17.149999999999999</v>
      </c>
      <c r="G246" s="92">
        <f t="shared" si="11"/>
        <v>4.2989999999991447E-3</v>
      </c>
      <c r="H246" s="109">
        <f t="shared" si="12"/>
        <v>4.9409047074429842E-2</v>
      </c>
      <c r="I246" s="92">
        <f t="shared" si="10"/>
        <v>5.3708047074428986E-2</v>
      </c>
      <c r="J246" s="25"/>
      <c r="K246" s="244"/>
      <c r="L246" s="195"/>
      <c r="M246" s="262"/>
      <c r="P246" s="279"/>
    </row>
    <row r="247" spans="1:16" x14ac:dyDescent="0.25">
      <c r="A247" s="136">
        <v>234</v>
      </c>
      <c r="B247" s="58" t="s">
        <v>262</v>
      </c>
      <c r="C247" s="53">
        <v>113.8</v>
      </c>
      <c r="D247" s="68" t="s">
        <v>330</v>
      </c>
      <c r="E247" s="112">
        <v>30.472000000000001</v>
      </c>
      <c r="F247" s="112">
        <v>30.785</v>
      </c>
      <c r="G247" s="92">
        <f t="shared" si="11"/>
        <v>0.26911739999999901</v>
      </c>
      <c r="H247" s="109">
        <f t="shared" si="12"/>
        <v>0.11090235812761569</v>
      </c>
      <c r="I247" s="92">
        <f t="shared" si="10"/>
        <v>0.38001975812761468</v>
      </c>
      <c r="J247" s="25"/>
      <c r="K247" s="244"/>
      <c r="L247" s="195"/>
      <c r="M247" s="262"/>
      <c r="P247" s="279"/>
    </row>
    <row r="248" spans="1:16" x14ac:dyDescent="0.25">
      <c r="A248" s="136">
        <v>235</v>
      </c>
      <c r="B248" s="58" t="s">
        <v>263</v>
      </c>
      <c r="C248" s="53">
        <v>106.4</v>
      </c>
      <c r="D248" s="68" t="s">
        <v>330</v>
      </c>
      <c r="E248" s="112">
        <v>21.954999999999998</v>
      </c>
      <c r="F248" s="112">
        <v>21.975999999999999</v>
      </c>
      <c r="G248" s="92">
        <f t="shared" si="11"/>
        <v>1.8055800000000684E-2</v>
      </c>
      <c r="H248" s="109">
        <f t="shared" si="12"/>
        <v>0.10369078123706775</v>
      </c>
      <c r="I248" s="92">
        <f t="shared" si="10"/>
        <v>0.12174658123706844</v>
      </c>
      <c r="J248" s="25"/>
      <c r="K248" s="244"/>
      <c r="L248" s="195"/>
      <c r="M248" s="262"/>
      <c r="P248" s="279"/>
    </row>
    <row r="249" spans="1:16" x14ac:dyDescent="0.25">
      <c r="A249" s="136">
        <v>236</v>
      </c>
      <c r="B249" s="58" t="s">
        <v>264</v>
      </c>
      <c r="C249" s="53">
        <v>93.5</v>
      </c>
      <c r="D249" s="68" t="s">
        <v>330</v>
      </c>
      <c r="E249" s="112">
        <v>21.704999999999998</v>
      </c>
      <c r="F249" s="112">
        <v>21.893999999999998</v>
      </c>
      <c r="G249" s="92">
        <f t="shared" si="11"/>
        <v>0.16250220000000004</v>
      </c>
      <c r="H249" s="109">
        <f t="shared" si="12"/>
        <v>9.1119248549490925E-2</v>
      </c>
      <c r="I249" s="92">
        <f t="shared" si="10"/>
        <v>0.25362144854949098</v>
      </c>
      <c r="J249" s="25"/>
      <c r="K249" s="244"/>
      <c r="L249" s="195"/>
      <c r="M249" s="262"/>
      <c r="P249" s="279"/>
    </row>
    <row r="250" spans="1:16" x14ac:dyDescent="0.25">
      <c r="A250" s="136">
        <v>237</v>
      </c>
      <c r="B250" s="58" t="s">
        <v>265</v>
      </c>
      <c r="C250" s="53">
        <v>80.3</v>
      </c>
      <c r="D250" s="68" t="s">
        <v>330</v>
      </c>
      <c r="E250" s="112">
        <v>8.5690000000000008</v>
      </c>
      <c r="F250" s="112">
        <v>8.6449999999999996</v>
      </c>
      <c r="G250" s="92">
        <f t="shared" si="11"/>
        <v>6.5344799999998912E-2</v>
      </c>
      <c r="H250" s="109">
        <f t="shared" si="12"/>
        <v>7.8255354636621616E-2</v>
      </c>
      <c r="I250" s="92">
        <f t="shared" si="10"/>
        <v>0.14360015463662051</v>
      </c>
      <c r="J250" s="25"/>
      <c r="K250" s="244"/>
      <c r="L250" s="195"/>
      <c r="M250" s="262"/>
      <c r="P250" s="279"/>
    </row>
    <row r="251" spans="1:16" x14ac:dyDescent="0.25">
      <c r="A251" s="136">
        <v>238</v>
      </c>
      <c r="B251" s="58" t="s">
        <v>266</v>
      </c>
      <c r="C251" s="53">
        <v>52.4</v>
      </c>
      <c r="D251" s="68" t="s">
        <v>330</v>
      </c>
      <c r="E251" s="112">
        <v>11.116</v>
      </c>
      <c r="F251" s="112">
        <v>11.129</v>
      </c>
      <c r="G251" s="92">
        <f t="shared" si="11"/>
        <v>1.1177399999999914E-2</v>
      </c>
      <c r="H251" s="109">
        <f t="shared" si="12"/>
        <v>5.1065760684420577E-2</v>
      </c>
      <c r="I251" s="92">
        <f t="shared" si="10"/>
        <v>6.2243160684420491E-2</v>
      </c>
      <c r="J251" s="25"/>
      <c r="K251" s="244"/>
      <c r="L251" s="195"/>
      <c r="M251" s="262"/>
      <c r="P251" s="279"/>
    </row>
    <row r="252" spans="1:16" x14ac:dyDescent="0.25">
      <c r="A252" s="136">
        <v>239</v>
      </c>
      <c r="B252" s="58" t="s">
        <v>267</v>
      </c>
      <c r="C252" s="53">
        <v>50.9</v>
      </c>
      <c r="D252" s="68" t="s">
        <v>330</v>
      </c>
      <c r="E252" s="112">
        <v>18.567</v>
      </c>
      <c r="F252" s="112">
        <v>19.100999999999999</v>
      </c>
      <c r="G252" s="92">
        <f t="shared" si="11"/>
        <v>0.45913319999999908</v>
      </c>
      <c r="H252" s="109">
        <f t="shared" si="12"/>
        <v>4.9603954557958158E-2</v>
      </c>
      <c r="I252" s="92">
        <f t="shared" si="10"/>
        <v>0.50873715455795721</v>
      </c>
      <c r="J252" s="25"/>
      <c r="K252" s="244"/>
      <c r="L252" s="195"/>
      <c r="M252" s="262"/>
      <c r="P252" s="279"/>
    </row>
    <row r="253" spans="1:16" x14ac:dyDescent="0.25">
      <c r="A253" s="136">
        <v>240</v>
      </c>
      <c r="B253" s="58" t="s">
        <v>268</v>
      </c>
      <c r="C253" s="53">
        <v>114.5</v>
      </c>
      <c r="D253" s="68" t="s">
        <v>330</v>
      </c>
      <c r="E253" s="112">
        <v>46.540999999999997</v>
      </c>
      <c r="F253" s="112">
        <v>47.232999999999997</v>
      </c>
      <c r="G253" s="92">
        <f t="shared" si="11"/>
        <v>0.59498160000000011</v>
      </c>
      <c r="H253" s="109">
        <f t="shared" si="12"/>
        <v>0.11158453431996482</v>
      </c>
      <c r="I253" s="92">
        <f t="shared" si="10"/>
        <v>0.70656613431996496</v>
      </c>
      <c r="J253" s="202"/>
      <c r="K253" s="244"/>
      <c r="L253" s="195"/>
      <c r="M253" s="262"/>
      <c r="P253" s="279"/>
    </row>
    <row r="254" spans="1:16" ht="21" customHeight="1" x14ac:dyDescent="0.25">
      <c r="A254" s="136">
        <v>241</v>
      </c>
      <c r="B254" s="58" t="s">
        <v>269</v>
      </c>
      <c r="C254" s="53">
        <v>106.5</v>
      </c>
      <c r="D254" s="68" t="s">
        <v>330</v>
      </c>
      <c r="E254" s="112">
        <v>14.396000000000001</v>
      </c>
      <c r="F254" s="112">
        <v>14.567</v>
      </c>
      <c r="G254" s="92">
        <f>(F254-E254)*0.8598</f>
        <v>0.14702579999999946</v>
      </c>
      <c r="H254" s="109">
        <f t="shared" si="12"/>
        <v>0.10378823497883191</v>
      </c>
      <c r="I254" s="92">
        <f t="shared" si="10"/>
        <v>0.25081403497883137</v>
      </c>
      <c r="J254" s="202"/>
      <c r="K254" s="244"/>
      <c r="L254" s="195"/>
      <c r="M254" s="262"/>
      <c r="N254" s="302"/>
      <c r="P254" s="279"/>
    </row>
    <row r="255" spans="1:16" x14ac:dyDescent="0.25">
      <c r="A255" s="136">
        <v>242</v>
      </c>
      <c r="B255" s="58" t="s">
        <v>270</v>
      </c>
      <c r="C255" s="53">
        <v>93.5</v>
      </c>
      <c r="D255" s="68" t="s">
        <v>330</v>
      </c>
      <c r="E255" s="112">
        <v>26.721</v>
      </c>
      <c r="F255" s="112">
        <v>27.053000000000001</v>
      </c>
      <c r="G255" s="92">
        <f>(F255-E255)*0.8598</f>
        <v>0.28545360000000064</v>
      </c>
      <c r="H255" s="109">
        <f t="shared" si="12"/>
        <v>9.1119248549490925E-2</v>
      </c>
      <c r="I255" s="92">
        <f t="shared" si="10"/>
        <v>0.37657284854949158</v>
      </c>
      <c r="J255" s="202"/>
      <c r="K255" s="244"/>
      <c r="L255" s="195"/>
      <c r="M255" s="262"/>
      <c r="P255" s="279"/>
    </row>
    <row r="256" spans="1:16" x14ac:dyDescent="0.25">
      <c r="A256" s="136">
        <v>243</v>
      </c>
      <c r="B256" s="58" t="s">
        <v>271</v>
      </c>
      <c r="C256" s="53">
        <v>80.5</v>
      </c>
      <c r="D256" s="68" t="s">
        <v>330</v>
      </c>
      <c r="E256" s="112">
        <v>7.9569999999999999</v>
      </c>
      <c r="F256" s="112">
        <v>7.9569999999999999</v>
      </c>
      <c r="G256" s="92">
        <f t="shared" si="11"/>
        <v>0</v>
      </c>
      <c r="H256" s="109">
        <f t="shared" si="12"/>
        <v>7.8450262120149938E-2</v>
      </c>
      <c r="I256" s="92">
        <f t="shared" si="10"/>
        <v>7.8450262120149938E-2</v>
      </c>
      <c r="J256" s="202"/>
      <c r="K256" s="244"/>
      <c r="L256" s="195"/>
      <c r="M256" s="262"/>
      <c r="P256" s="279"/>
    </row>
    <row r="257" spans="1:16" x14ac:dyDescent="0.25">
      <c r="A257" s="136">
        <v>244</v>
      </c>
      <c r="B257" s="58" t="s">
        <v>272</v>
      </c>
      <c r="C257" s="53">
        <v>52.7</v>
      </c>
      <c r="D257" s="68" t="s">
        <v>330</v>
      </c>
      <c r="E257" s="112">
        <v>9.7070000000000007</v>
      </c>
      <c r="F257" s="112">
        <v>9.7070000000000007</v>
      </c>
      <c r="G257" s="92">
        <f t="shared" si="11"/>
        <v>0</v>
      </c>
      <c r="H257" s="109">
        <f t="shared" si="12"/>
        <v>5.1358121909713068E-2</v>
      </c>
      <c r="I257" s="92">
        <f t="shared" si="10"/>
        <v>5.1358121909713068E-2</v>
      </c>
      <c r="J257" s="202"/>
      <c r="K257" s="244"/>
      <c r="L257" s="195"/>
      <c r="M257" s="262"/>
      <c r="P257" s="279"/>
    </row>
    <row r="258" spans="1:16" x14ac:dyDescent="0.25">
      <c r="A258" s="136">
        <v>245</v>
      </c>
      <c r="B258" s="58" t="s">
        <v>273</v>
      </c>
      <c r="C258" s="53">
        <v>50.3</v>
      </c>
      <c r="D258" s="68" t="s">
        <v>330</v>
      </c>
      <c r="E258" s="112">
        <v>8.4640000000000004</v>
      </c>
      <c r="F258" s="112">
        <v>8.4640000000000004</v>
      </c>
      <c r="G258" s="92">
        <f t="shared" si="11"/>
        <v>0</v>
      </c>
      <c r="H258" s="109">
        <f t="shared" si="12"/>
        <v>4.901923210737319E-2</v>
      </c>
      <c r="I258" s="92">
        <f t="shared" si="10"/>
        <v>4.901923210737319E-2</v>
      </c>
      <c r="J258" s="202"/>
      <c r="K258" s="244"/>
      <c r="L258" s="195"/>
      <c r="M258" s="262"/>
      <c r="P258" s="279"/>
    </row>
    <row r="259" spans="1:16" x14ac:dyDescent="0.25">
      <c r="A259" s="136">
        <v>246</v>
      </c>
      <c r="B259" s="58" t="s">
        <v>274</v>
      </c>
      <c r="C259" s="53">
        <v>113.9</v>
      </c>
      <c r="D259" s="68" t="s">
        <v>330</v>
      </c>
      <c r="E259" s="112">
        <v>35.817999999999998</v>
      </c>
      <c r="F259" s="112">
        <v>35.819000000000003</v>
      </c>
      <c r="G259" s="92">
        <f t="shared" si="11"/>
        <v>8.5980000000410541E-4</v>
      </c>
      <c r="H259" s="109">
        <f t="shared" si="12"/>
        <v>0.11099981186937986</v>
      </c>
      <c r="I259" s="92">
        <f t="shared" si="10"/>
        <v>0.11185961186938397</v>
      </c>
      <c r="J259" s="202"/>
      <c r="K259" s="244"/>
      <c r="L259" s="195"/>
      <c r="M259" s="262"/>
      <c r="P259" s="279"/>
    </row>
    <row r="260" spans="1:16" x14ac:dyDescent="0.25">
      <c r="A260" s="136">
        <v>247</v>
      </c>
      <c r="B260" s="58" t="s">
        <v>275</v>
      </c>
      <c r="C260" s="53">
        <v>106.3</v>
      </c>
      <c r="D260" s="68" t="s">
        <v>330</v>
      </c>
      <c r="E260" s="112">
        <v>22.788</v>
      </c>
      <c r="F260" s="112">
        <v>22.788</v>
      </c>
      <c r="G260" s="92">
        <f t="shared" si="11"/>
        <v>0</v>
      </c>
      <c r="H260" s="109">
        <f t="shared" si="12"/>
        <v>0.10359332749530357</v>
      </c>
      <c r="I260" s="92">
        <f t="shared" si="10"/>
        <v>0.10359332749530357</v>
      </c>
      <c r="J260" s="25"/>
      <c r="K260" s="244"/>
      <c r="L260" s="195"/>
      <c r="M260" s="262"/>
      <c r="P260" s="279"/>
    </row>
    <row r="261" spans="1:16" x14ac:dyDescent="0.25">
      <c r="A261" s="136">
        <v>248</v>
      </c>
      <c r="B261" s="58" t="s">
        <v>276</v>
      </c>
      <c r="C261" s="53">
        <v>92.5</v>
      </c>
      <c r="D261" s="68" t="s">
        <v>330</v>
      </c>
      <c r="E261" s="112">
        <v>22.341999999999999</v>
      </c>
      <c r="F261" s="112">
        <v>22.640999999999998</v>
      </c>
      <c r="G261" s="92">
        <f t="shared" si="11"/>
        <v>0.25708019999999954</v>
      </c>
      <c r="H261" s="109">
        <f t="shared" si="12"/>
        <v>9.0144711131849312E-2</v>
      </c>
      <c r="I261" s="92">
        <f t="shared" si="10"/>
        <v>0.34722491113184883</v>
      </c>
      <c r="J261" s="25"/>
      <c r="K261" s="244"/>
      <c r="L261" s="195"/>
      <c r="M261" s="262"/>
      <c r="P261" s="279"/>
    </row>
    <row r="262" spans="1:16" x14ac:dyDescent="0.25">
      <c r="A262" s="136">
        <v>249</v>
      </c>
      <c r="B262" s="58" t="s">
        <v>277</v>
      </c>
      <c r="C262" s="53">
        <v>85.1</v>
      </c>
      <c r="D262" s="68" t="s">
        <v>330</v>
      </c>
      <c r="E262" s="112">
        <v>14.818</v>
      </c>
      <c r="F262" s="112">
        <v>14.853</v>
      </c>
      <c r="G262" s="92">
        <f t="shared" si="11"/>
        <v>3.0093000000000123E-2</v>
      </c>
      <c r="H262" s="109">
        <f t="shared" si="12"/>
        <v>8.2933134241301359E-2</v>
      </c>
      <c r="I262" s="92">
        <f t="shared" si="10"/>
        <v>0.11302613424130148</v>
      </c>
      <c r="J262" s="25"/>
      <c r="K262" s="244"/>
      <c r="L262" s="195"/>
      <c r="M262" s="262"/>
      <c r="P262" s="279"/>
    </row>
    <row r="263" spans="1:16" x14ac:dyDescent="0.25">
      <c r="A263" s="136">
        <v>250</v>
      </c>
      <c r="B263" s="58" t="s">
        <v>278</v>
      </c>
      <c r="C263" s="53">
        <v>52.4</v>
      </c>
      <c r="D263" s="68" t="s">
        <v>330</v>
      </c>
      <c r="E263" s="112">
        <v>20.286999999999999</v>
      </c>
      <c r="F263" s="112">
        <v>20.805</v>
      </c>
      <c r="G263" s="92">
        <f t="shared" si="11"/>
        <v>0.44537640000000062</v>
      </c>
      <c r="H263" s="109">
        <f t="shared" si="12"/>
        <v>5.1065760684420577E-2</v>
      </c>
      <c r="I263" s="92">
        <f t="shared" si="10"/>
        <v>0.49644216068442121</v>
      </c>
      <c r="J263" s="25"/>
      <c r="K263" s="244"/>
      <c r="L263" s="195"/>
      <c r="M263" s="262"/>
      <c r="P263" s="279"/>
    </row>
    <row r="264" spans="1:16" x14ac:dyDescent="0.25">
      <c r="A264" s="136">
        <v>251</v>
      </c>
      <c r="B264" s="58" t="s">
        <v>279</v>
      </c>
      <c r="C264" s="53">
        <v>50.9</v>
      </c>
      <c r="D264" s="68" t="s">
        <v>330</v>
      </c>
      <c r="E264" s="112">
        <v>20.774999999999999</v>
      </c>
      <c r="F264" s="112">
        <v>21.262</v>
      </c>
      <c r="G264" s="92">
        <f t="shared" si="11"/>
        <v>0.41872260000000161</v>
      </c>
      <c r="H264" s="109">
        <f t="shared" si="12"/>
        <v>4.9603954557958158E-2</v>
      </c>
      <c r="I264" s="92">
        <f t="shared" si="10"/>
        <v>0.4683265545579598</v>
      </c>
      <c r="J264" s="25"/>
      <c r="K264" s="244"/>
      <c r="L264" s="195"/>
      <c r="M264" s="262"/>
      <c r="P264" s="279"/>
    </row>
    <row r="265" spans="1:16" x14ac:dyDescent="0.25">
      <c r="A265" s="136">
        <v>252</v>
      </c>
      <c r="B265" s="58" t="s">
        <v>280</v>
      </c>
      <c r="C265" s="53">
        <v>113.9</v>
      </c>
      <c r="D265" s="68" t="s">
        <v>330</v>
      </c>
      <c r="E265" s="112">
        <v>32.828000000000003</v>
      </c>
      <c r="F265" s="112">
        <v>32.847999999999999</v>
      </c>
      <c r="G265" s="92">
        <f t="shared" si="11"/>
        <v>1.7195999999996579E-2</v>
      </c>
      <c r="H265" s="109">
        <f t="shared" si="12"/>
        <v>0.11099981186937986</v>
      </c>
      <c r="I265" s="92">
        <f t="shared" si="10"/>
        <v>0.12819581186937645</v>
      </c>
      <c r="J265" s="25"/>
      <c r="K265" s="244"/>
      <c r="L265" s="195"/>
      <c r="M265" s="262"/>
      <c r="P265" s="279"/>
    </row>
    <row r="266" spans="1:16" x14ac:dyDescent="0.25">
      <c r="A266" s="136">
        <v>253</v>
      </c>
      <c r="B266" s="58" t="s">
        <v>281</v>
      </c>
      <c r="C266" s="53">
        <v>106.8</v>
      </c>
      <c r="D266" s="68" t="s">
        <v>330</v>
      </c>
      <c r="E266" s="112">
        <v>6.1840000000000002</v>
      </c>
      <c r="F266" s="112">
        <v>6.1840000000000002</v>
      </c>
      <c r="G266" s="92">
        <f t="shared" si="11"/>
        <v>0</v>
      </c>
      <c r="H266" s="109">
        <f t="shared" si="12"/>
        <v>0.10408059620412438</v>
      </c>
      <c r="I266" s="92">
        <f t="shared" si="10"/>
        <v>0.10408059620412438</v>
      </c>
      <c r="J266" s="25"/>
      <c r="K266" s="244"/>
      <c r="L266" s="195"/>
      <c r="M266" s="262"/>
      <c r="P266" s="279"/>
    </row>
    <row r="267" spans="1:16" x14ac:dyDescent="0.25">
      <c r="A267" s="136">
        <v>254</v>
      </c>
      <c r="B267" s="58" t="s">
        <v>282</v>
      </c>
      <c r="C267" s="53">
        <v>92.5</v>
      </c>
      <c r="D267" s="68" t="s">
        <v>330</v>
      </c>
      <c r="E267" s="112">
        <v>11.786</v>
      </c>
      <c r="F267" s="112">
        <v>11.786</v>
      </c>
      <c r="G267" s="92">
        <f t="shared" si="11"/>
        <v>0</v>
      </c>
      <c r="H267" s="109">
        <f t="shared" si="12"/>
        <v>9.0144711131849312E-2</v>
      </c>
      <c r="I267" s="92">
        <f t="shared" si="10"/>
        <v>9.0144711131849312E-2</v>
      </c>
      <c r="J267" s="25"/>
      <c r="K267" s="244"/>
      <c r="L267" s="195"/>
      <c r="M267" s="262"/>
      <c r="P267" s="279"/>
    </row>
    <row r="268" spans="1:16" x14ac:dyDescent="0.25">
      <c r="A268" s="136">
        <v>255</v>
      </c>
      <c r="B268" s="58" t="s">
        <v>283</v>
      </c>
      <c r="C268" s="53">
        <v>81</v>
      </c>
      <c r="D268" s="68" t="s">
        <v>330</v>
      </c>
      <c r="E268" s="112">
        <v>14.956</v>
      </c>
      <c r="F268" s="112">
        <v>15.02</v>
      </c>
      <c r="G268" s="92">
        <f t="shared" si="11"/>
        <v>5.5027200000000047E-2</v>
      </c>
      <c r="H268" s="109">
        <f t="shared" si="12"/>
        <v>7.8937530828970745E-2</v>
      </c>
      <c r="I268" s="92">
        <f t="shared" si="10"/>
        <v>0.13396473082897078</v>
      </c>
      <c r="J268" s="25"/>
      <c r="K268" s="244"/>
      <c r="L268" s="195"/>
      <c r="M268" s="262"/>
      <c r="P268" s="279"/>
    </row>
    <row r="269" spans="1:16" x14ac:dyDescent="0.25">
      <c r="A269" s="136">
        <v>256</v>
      </c>
      <c r="B269" s="58" t="s">
        <v>284</v>
      </c>
      <c r="C269" s="53">
        <v>52.2</v>
      </c>
      <c r="D269" s="68" t="s">
        <v>330</v>
      </c>
      <c r="E269" s="112">
        <v>11.084</v>
      </c>
      <c r="F269" s="112">
        <v>11.286</v>
      </c>
      <c r="G269" s="92">
        <f t="shared" si="11"/>
        <v>0.17367959999999996</v>
      </c>
      <c r="H269" s="109">
        <f t="shared" si="12"/>
        <v>5.0870853200892262E-2</v>
      </c>
      <c r="I269" s="92">
        <f t="shared" si="10"/>
        <v>0.22455045320089223</v>
      </c>
      <c r="J269" s="25"/>
      <c r="K269" s="244"/>
      <c r="L269" s="195"/>
      <c r="M269" s="262"/>
      <c r="P269" s="279"/>
    </row>
    <row r="270" spans="1:16" x14ac:dyDescent="0.25">
      <c r="A270" s="136">
        <v>257</v>
      </c>
      <c r="B270" s="58" t="s">
        <v>285</v>
      </c>
      <c r="C270" s="53">
        <v>50.7</v>
      </c>
      <c r="D270" s="68" t="s">
        <v>330</v>
      </c>
      <c r="E270" s="112">
        <v>12.789</v>
      </c>
      <c r="F270" s="112">
        <v>12.789</v>
      </c>
      <c r="G270" s="92">
        <f t="shared" si="11"/>
        <v>0</v>
      </c>
      <c r="H270" s="109">
        <f t="shared" si="12"/>
        <v>4.9409047074429842E-2</v>
      </c>
      <c r="I270" s="92">
        <f t="shared" si="10"/>
        <v>4.9409047074429842E-2</v>
      </c>
      <c r="J270" s="25"/>
      <c r="K270" s="244"/>
      <c r="L270" s="195"/>
      <c r="M270" s="262"/>
      <c r="P270" s="279"/>
    </row>
    <row r="271" spans="1:16" x14ac:dyDescent="0.25">
      <c r="A271" s="136">
        <v>258</v>
      </c>
      <c r="B271" s="58" t="s">
        <v>286</v>
      </c>
      <c r="C271" s="53">
        <v>113.9</v>
      </c>
      <c r="D271" s="68" t="s">
        <v>330</v>
      </c>
      <c r="E271" s="112">
        <v>30.841000000000001</v>
      </c>
      <c r="F271" s="112">
        <v>31.106000000000002</v>
      </c>
      <c r="G271" s="92">
        <f t="shared" si="11"/>
        <v>0.22784700000000049</v>
      </c>
      <c r="H271" s="109">
        <f t="shared" si="12"/>
        <v>0.11099981186937986</v>
      </c>
      <c r="I271" s="92">
        <f t="shared" si="10"/>
        <v>0.33884681186938037</v>
      </c>
      <c r="J271" s="25"/>
      <c r="K271" s="244"/>
      <c r="L271" s="195"/>
      <c r="M271" s="262"/>
      <c r="P271" s="279"/>
    </row>
    <row r="272" spans="1:16" x14ac:dyDescent="0.25">
      <c r="A272" s="136">
        <v>259</v>
      </c>
      <c r="B272" s="58" t="s">
        <v>287</v>
      </c>
      <c r="C272" s="53">
        <v>106.9</v>
      </c>
      <c r="D272" s="68" t="s">
        <v>330</v>
      </c>
      <c r="E272" s="112">
        <v>11.018000000000001</v>
      </c>
      <c r="F272" s="112">
        <v>11.018000000000001</v>
      </c>
      <c r="G272" s="92">
        <f t="shared" si="11"/>
        <v>0</v>
      </c>
      <c r="H272" s="109">
        <f t="shared" si="12"/>
        <v>0.10417804994588856</v>
      </c>
      <c r="I272" s="92">
        <f t="shared" si="10"/>
        <v>0.10417804994588856</v>
      </c>
      <c r="J272" s="25"/>
      <c r="K272" s="244"/>
      <c r="L272" s="195"/>
      <c r="M272" s="262"/>
      <c r="P272" s="279"/>
    </row>
    <row r="273" spans="1:20" x14ac:dyDescent="0.25">
      <c r="A273" s="136">
        <v>260</v>
      </c>
      <c r="B273" s="58" t="s">
        <v>288</v>
      </c>
      <c r="C273" s="53">
        <v>92.5</v>
      </c>
      <c r="D273" s="68" t="s">
        <v>330</v>
      </c>
      <c r="E273" s="112">
        <v>9.2720000000000002</v>
      </c>
      <c r="F273" s="112">
        <v>9.468</v>
      </c>
      <c r="G273" s="92">
        <f t="shared" si="11"/>
        <v>0.16852079999999978</v>
      </c>
      <c r="H273" s="109">
        <f t="shared" si="12"/>
        <v>9.0144711131849312E-2</v>
      </c>
      <c r="I273" s="92">
        <f t="shared" ref="I273:I280" si="13">G273+H273</f>
        <v>0.2586655111318491</v>
      </c>
      <c r="J273" s="25"/>
      <c r="K273" s="244"/>
      <c r="L273" s="195"/>
      <c r="M273" s="262"/>
      <c r="P273" s="279"/>
    </row>
    <row r="274" spans="1:20" x14ac:dyDescent="0.25">
      <c r="A274" s="136">
        <v>261</v>
      </c>
      <c r="B274" s="58" t="s">
        <v>289</v>
      </c>
      <c r="C274" s="53">
        <v>80.900000000000006</v>
      </c>
      <c r="D274" s="68" t="s">
        <v>330</v>
      </c>
      <c r="E274" s="112">
        <v>28.189</v>
      </c>
      <c r="F274" s="112">
        <v>28.72</v>
      </c>
      <c r="G274" s="92">
        <f t="shared" ref="G274:G301" si="14">(F274-E274)*0.8598</f>
        <v>0.45655379999999895</v>
      </c>
      <c r="H274" s="109">
        <f t="shared" ref="H274:H301" si="15">$G$11/$C$303*C274</f>
        <v>7.8840077087206584E-2</v>
      </c>
      <c r="I274" s="92">
        <f t="shared" si="13"/>
        <v>0.53539387708720554</v>
      </c>
      <c r="J274" s="25"/>
      <c r="K274" s="244"/>
      <c r="L274" s="195"/>
      <c r="M274" s="262"/>
      <c r="P274" s="279"/>
    </row>
    <row r="275" spans="1:20" x14ac:dyDescent="0.25">
      <c r="A275" s="136">
        <v>262</v>
      </c>
      <c r="B275" s="58" t="s">
        <v>290</v>
      </c>
      <c r="C275" s="53">
        <v>52.1</v>
      </c>
      <c r="D275" s="68" t="s">
        <v>330</v>
      </c>
      <c r="E275" s="112">
        <v>3.0720000000000001</v>
      </c>
      <c r="F275" s="112">
        <v>3.0720000000000001</v>
      </c>
      <c r="G275" s="92">
        <f t="shared" si="14"/>
        <v>0</v>
      </c>
      <c r="H275" s="109">
        <f t="shared" si="15"/>
        <v>5.07733994591281E-2</v>
      </c>
      <c r="I275" s="92">
        <f t="shared" si="13"/>
        <v>5.07733994591281E-2</v>
      </c>
      <c r="J275" s="25"/>
      <c r="K275" s="244"/>
      <c r="L275" s="195"/>
      <c r="M275" s="262"/>
      <c r="P275" s="279"/>
    </row>
    <row r="276" spans="1:20" x14ac:dyDescent="0.25">
      <c r="A276" s="136">
        <v>263</v>
      </c>
      <c r="B276" s="58" t="s">
        <v>291</v>
      </c>
      <c r="C276" s="53">
        <v>50.6</v>
      </c>
      <c r="D276" s="68" t="s">
        <v>330</v>
      </c>
      <c r="E276" s="112">
        <v>3.8849999999999998</v>
      </c>
      <c r="F276" s="112">
        <v>3.8849999999999998</v>
      </c>
      <c r="G276" s="92">
        <f t="shared" si="14"/>
        <v>0</v>
      </c>
      <c r="H276" s="109">
        <f t="shared" si="15"/>
        <v>4.9311593332665681E-2</v>
      </c>
      <c r="I276" s="92">
        <f t="shared" si="13"/>
        <v>4.9311593332665681E-2</v>
      </c>
      <c r="J276" s="25"/>
      <c r="K276" s="244"/>
      <c r="L276" s="195"/>
      <c r="M276" s="262"/>
      <c r="P276" s="279"/>
    </row>
    <row r="277" spans="1:20" x14ac:dyDescent="0.25">
      <c r="A277" s="136">
        <v>264</v>
      </c>
      <c r="B277" s="58" t="s">
        <v>292</v>
      </c>
      <c r="C277" s="53">
        <v>114.3</v>
      </c>
      <c r="D277" s="68" t="s">
        <v>330</v>
      </c>
      <c r="E277" s="112">
        <v>34.073999999999998</v>
      </c>
      <c r="F277" s="112">
        <v>35.094999999999999</v>
      </c>
      <c r="G277" s="92">
        <f t="shared" si="14"/>
        <v>0.87785580000000074</v>
      </c>
      <c r="H277" s="109">
        <f t="shared" si="15"/>
        <v>0.11138962683643649</v>
      </c>
      <c r="I277" s="92">
        <f t="shared" si="13"/>
        <v>0.98924542683643724</v>
      </c>
      <c r="J277" s="25"/>
      <c r="K277" s="244"/>
      <c r="L277" s="195"/>
      <c r="M277" s="262"/>
      <c r="P277" s="279"/>
    </row>
    <row r="278" spans="1:20" x14ac:dyDescent="0.25">
      <c r="A278" s="136">
        <v>265</v>
      </c>
      <c r="B278" s="58" t="s">
        <v>293</v>
      </c>
      <c r="C278" s="53">
        <v>107</v>
      </c>
      <c r="D278" s="68" t="s">
        <v>330</v>
      </c>
      <c r="E278" s="112">
        <v>23.952999999999999</v>
      </c>
      <c r="F278" s="112">
        <v>24.402000000000001</v>
      </c>
      <c r="G278" s="92">
        <f t="shared" si="14"/>
        <v>0.3860502000000014</v>
      </c>
      <c r="H278" s="109">
        <f t="shared" si="15"/>
        <v>0.10427550368765272</v>
      </c>
      <c r="I278" s="92">
        <f t="shared" si="13"/>
        <v>0.4903257036876541</v>
      </c>
      <c r="J278" s="25"/>
      <c r="K278" s="244"/>
      <c r="L278" s="195"/>
      <c r="M278" s="262"/>
      <c r="P278" s="279"/>
    </row>
    <row r="279" spans="1:20" x14ac:dyDescent="0.25">
      <c r="A279" s="136">
        <v>266</v>
      </c>
      <c r="B279" s="58" t="s">
        <v>294</v>
      </c>
      <c r="C279" s="53">
        <v>92.8</v>
      </c>
      <c r="D279" s="68" t="s">
        <v>330</v>
      </c>
      <c r="E279" s="112">
        <v>22.594999999999999</v>
      </c>
      <c r="F279" s="112">
        <v>23.507000000000001</v>
      </c>
      <c r="G279" s="92">
        <f t="shared" si="14"/>
        <v>0.78413760000000221</v>
      </c>
      <c r="H279" s="109">
        <f t="shared" si="15"/>
        <v>9.0437072357141796E-2</v>
      </c>
      <c r="I279" s="92">
        <f t="shared" si="13"/>
        <v>0.87457467235714403</v>
      </c>
      <c r="J279" s="25"/>
      <c r="K279" s="244"/>
      <c r="L279" s="195"/>
      <c r="M279" s="262"/>
      <c r="P279" s="279"/>
    </row>
    <row r="280" spans="1:20" x14ac:dyDescent="0.25">
      <c r="A280" s="136">
        <v>267</v>
      </c>
      <c r="B280" s="58" t="s">
        <v>295</v>
      </c>
      <c r="C280" s="53">
        <v>80.3</v>
      </c>
      <c r="D280" s="68" t="s">
        <v>330</v>
      </c>
      <c r="E280" s="112">
        <v>15.385</v>
      </c>
      <c r="F280" s="112">
        <v>15.625</v>
      </c>
      <c r="G280" s="92">
        <f>(F280-E280)*0.8598</f>
        <v>0.20635200000000017</v>
      </c>
      <c r="H280" s="109">
        <f t="shared" si="15"/>
        <v>7.8255354636621616E-2</v>
      </c>
      <c r="I280" s="92">
        <f t="shared" si="13"/>
        <v>0.28460735463662179</v>
      </c>
      <c r="J280" s="25"/>
      <c r="K280" s="244"/>
      <c r="L280" s="195"/>
      <c r="M280" s="262"/>
      <c r="P280" s="279"/>
    </row>
    <row r="281" spans="1:20" x14ac:dyDescent="0.25">
      <c r="A281" s="136">
        <v>268</v>
      </c>
      <c r="B281" s="58" t="s">
        <v>296</v>
      </c>
      <c r="C281" s="53">
        <v>52</v>
      </c>
      <c r="D281" s="68" t="s">
        <v>330</v>
      </c>
      <c r="E281" s="112">
        <v>5.3929999999999998</v>
      </c>
      <c r="F281" s="112">
        <v>5.57</v>
      </c>
      <c r="G281" s="92">
        <f>(F281-E281)*0.8598</f>
        <v>0.15218460000000042</v>
      </c>
      <c r="H281" s="109">
        <f t="shared" si="15"/>
        <v>5.0675945717363932E-2</v>
      </c>
      <c r="I281" s="92">
        <f>G281+H281</f>
        <v>0.20286054571736434</v>
      </c>
      <c r="J281" s="244"/>
      <c r="K281" s="25"/>
      <c r="L281" s="195"/>
      <c r="M281" s="262"/>
      <c r="P281" s="279"/>
    </row>
    <row r="282" spans="1:20" x14ac:dyDescent="0.25">
      <c r="A282" s="136">
        <v>269</v>
      </c>
      <c r="B282" s="58" t="s">
        <v>297</v>
      </c>
      <c r="C282" s="53">
        <v>50.4</v>
      </c>
      <c r="D282" s="68" t="s">
        <v>330</v>
      </c>
      <c r="E282" s="112">
        <v>9.5250000000000004</v>
      </c>
      <c r="F282" s="112">
        <v>9.6509999999999998</v>
      </c>
      <c r="G282" s="92">
        <f t="shared" si="14"/>
        <v>0.10833479999999952</v>
      </c>
      <c r="H282" s="109">
        <f t="shared" si="15"/>
        <v>4.9116685849137351E-2</v>
      </c>
      <c r="I282" s="92">
        <f t="shared" ref="I282:I301" si="16">G282+H282</f>
        <v>0.15745148584913687</v>
      </c>
      <c r="J282" s="25"/>
      <c r="K282" s="244"/>
      <c r="L282" s="195"/>
      <c r="M282" s="262"/>
      <c r="P282" s="279"/>
    </row>
    <row r="283" spans="1:20" x14ac:dyDescent="0.25">
      <c r="A283" s="136">
        <v>270</v>
      </c>
      <c r="B283" s="58" t="s">
        <v>298</v>
      </c>
      <c r="C283" s="53">
        <v>113.4</v>
      </c>
      <c r="D283" s="68" t="s">
        <v>330</v>
      </c>
      <c r="E283" s="112">
        <v>24.79</v>
      </c>
      <c r="F283" s="112">
        <v>24.79</v>
      </c>
      <c r="G283" s="92">
        <f t="shared" si="14"/>
        <v>0</v>
      </c>
      <c r="H283" s="109">
        <f t="shared" si="15"/>
        <v>0.11051254316055904</v>
      </c>
      <c r="I283" s="92">
        <f t="shared" si="16"/>
        <v>0.11051254316055904</v>
      </c>
      <c r="J283" s="25"/>
      <c r="K283" s="244"/>
      <c r="L283" s="195"/>
      <c r="M283" s="262"/>
      <c r="P283" s="279"/>
    </row>
    <row r="284" spans="1:20" x14ac:dyDescent="0.25">
      <c r="A284" s="136">
        <v>271</v>
      </c>
      <c r="B284" s="58" t="s">
        <v>299</v>
      </c>
      <c r="C284" s="53">
        <v>106.2</v>
      </c>
      <c r="D284" s="68" t="s">
        <v>330</v>
      </c>
      <c r="E284" s="112">
        <v>12.983000000000001</v>
      </c>
      <c r="F284" s="112">
        <v>12.983000000000001</v>
      </c>
      <c r="G284" s="92">
        <f t="shared" si="14"/>
        <v>0</v>
      </c>
      <c r="H284" s="109">
        <f t="shared" si="15"/>
        <v>0.10349587375353943</v>
      </c>
      <c r="I284" s="92">
        <f t="shared" si="16"/>
        <v>0.10349587375353943</v>
      </c>
      <c r="J284" s="25"/>
      <c r="K284" s="244"/>
      <c r="L284" s="195"/>
      <c r="M284" s="262"/>
      <c r="N284" s="195"/>
      <c r="P284" s="279"/>
    </row>
    <row r="285" spans="1:20" x14ac:dyDescent="0.25">
      <c r="A285" s="136">
        <v>272</v>
      </c>
      <c r="B285" s="58" t="s">
        <v>300</v>
      </c>
      <c r="C285" s="53">
        <v>92.7</v>
      </c>
      <c r="D285" s="68" t="s">
        <v>330</v>
      </c>
      <c r="E285" s="112">
        <v>13.336</v>
      </c>
      <c r="F285" s="112">
        <v>13.336</v>
      </c>
      <c r="G285" s="92">
        <f t="shared" si="14"/>
        <v>0</v>
      </c>
      <c r="H285" s="109">
        <f t="shared" si="15"/>
        <v>9.0339618615377634E-2</v>
      </c>
      <c r="I285" s="92">
        <f t="shared" si="16"/>
        <v>9.0339618615377634E-2</v>
      </c>
      <c r="J285" s="25"/>
      <c r="K285" s="244"/>
      <c r="L285" s="372"/>
      <c r="M285" s="372"/>
      <c r="N285" s="372"/>
      <c r="O285" s="372"/>
      <c r="P285" s="372"/>
      <c r="Q285" s="372"/>
    </row>
    <row r="286" spans="1:20" x14ac:dyDescent="0.25">
      <c r="A286" s="136">
        <v>273</v>
      </c>
      <c r="B286" s="58" t="s">
        <v>301</v>
      </c>
      <c r="C286" s="53">
        <v>81.5</v>
      </c>
      <c r="D286" s="68" t="s">
        <v>330</v>
      </c>
      <c r="E286" s="112">
        <v>23.396999999999998</v>
      </c>
      <c r="F286" s="112">
        <v>23.768000000000001</v>
      </c>
      <c r="G286" s="92">
        <f t="shared" si="14"/>
        <v>0.31898580000000193</v>
      </c>
      <c r="H286" s="109">
        <f t="shared" si="15"/>
        <v>7.9424799537791552E-2</v>
      </c>
      <c r="I286" s="92">
        <f t="shared" si="16"/>
        <v>0.39841059953779345</v>
      </c>
      <c r="J286" s="25"/>
      <c r="K286" s="244"/>
      <c r="L286" s="195"/>
      <c r="M286" s="262"/>
      <c r="P286" s="279"/>
    </row>
    <row r="287" spans="1:20" x14ac:dyDescent="0.25">
      <c r="A287" s="136">
        <v>274</v>
      </c>
      <c r="B287" s="58" t="s">
        <v>302</v>
      </c>
      <c r="C287" s="53">
        <v>52</v>
      </c>
      <c r="D287" s="68" t="s">
        <v>330</v>
      </c>
      <c r="E287" s="112">
        <v>20.867000000000001</v>
      </c>
      <c r="F287" s="112">
        <v>21.109000000000002</v>
      </c>
      <c r="G287" s="92">
        <f t="shared" si="14"/>
        <v>0.20807160000000077</v>
      </c>
      <c r="H287" s="109">
        <f t="shared" si="15"/>
        <v>5.0675945717363932E-2</v>
      </c>
      <c r="I287" s="92">
        <f t="shared" si="16"/>
        <v>0.25874754571736469</v>
      </c>
      <c r="J287" s="25"/>
      <c r="K287" s="244"/>
      <c r="L287" s="264"/>
      <c r="M287" s="262"/>
      <c r="P287" s="280"/>
      <c r="T287" s="280"/>
    </row>
    <row r="288" spans="1:20" x14ac:dyDescent="0.25">
      <c r="A288" s="136">
        <v>275</v>
      </c>
      <c r="B288" s="58" t="s">
        <v>303</v>
      </c>
      <c r="C288" s="53">
        <v>50.1</v>
      </c>
      <c r="D288" s="68" t="s">
        <v>330</v>
      </c>
      <c r="E288" s="112">
        <v>19.667000000000002</v>
      </c>
      <c r="F288" s="112">
        <v>20.196999999999999</v>
      </c>
      <c r="G288" s="92">
        <f t="shared" si="14"/>
        <v>0.45569399999999793</v>
      </c>
      <c r="H288" s="109">
        <f t="shared" si="15"/>
        <v>4.8824324623844867E-2</v>
      </c>
      <c r="I288" s="92">
        <f t="shared" si="16"/>
        <v>0.50451832462384283</v>
      </c>
      <c r="J288" s="25"/>
      <c r="K288" s="244"/>
      <c r="L288" s="264"/>
      <c r="M288" s="262"/>
      <c r="P288" s="280"/>
      <c r="T288" s="280"/>
    </row>
    <row r="289" spans="1:20" x14ac:dyDescent="0.25">
      <c r="A289" s="136">
        <v>276</v>
      </c>
      <c r="B289" s="58" t="s">
        <v>304</v>
      </c>
      <c r="C289" s="53">
        <v>113.9</v>
      </c>
      <c r="D289" s="68" t="s">
        <v>330</v>
      </c>
      <c r="E289" s="112">
        <v>34.512</v>
      </c>
      <c r="F289" s="112">
        <v>35.564</v>
      </c>
      <c r="G289" s="92">
        <f t="shared" si="14"/>
        <v>0.90450959999999969</v>
      </c>
      <c r="H289" s="109">
        <f t="shared" si="15"/>
        <v>0.11099981186937986</v>
      </c>
      <c r="I289" s="92">
        <f t="shared" si="16"/>
        <v>1.0155094118693795</v>
      </c>
      <c r="J289" s="25"/>
      <c r="K289" s="244"/>
      <c r="L289" s="264"/>
      <c r="M289" s="262"/>
      <c r="P289" s="280"/>
      <c r="T289" s="280"/>
    </row>
    <row r="290" spans="1:20" x14ac:dyDescent="0.25">
      <c r="A290" s="136">
        <v>277</v>
      </c>
      <c r="B290" s="58" t="s">
        <v>305</v>
      </c>
      <c r="C290" s="53">
        <v>107.4</v>
      </c>
      <c r="D290" s="68" t="s">
        <v>330</v>
      </c>
      <c r="E290" s="112">
        <v>36.305999999999997</v>
      </c>
      <c r="F290" s="112">
        <v>36.652000000000001</v>
      </c>
      <c r="G290" s="92">
        <f t="shared" si="14"/>
        <v>0.29749080000000311</v>
      </c>
      <c r="H290" s="109">
        <f t="shared" si="15"/>
        <v>0.10466531865470936</v>
      </c>
      <c r="I290" s="92">
        <f t="shared" si="16"/>
        <v>0.40215611865471246</v>
      </c>
      <c r="J290" s="25"/>
      <c r="K290" s="244"/>
      <c r="L290" s="264"/>
      <c r="M290" s="262"/>
      <c r="P290" s="280"/>
      <c r="T290" s="280"/>
    </row>
    <row r="291" spans="1:20" x14ac:dyDescent="0.25">
      <c r="A291" s="136">
        <v>278</v>
      </c>
      <c r="B291" s="58" t="s">
        <v>306</v>
      </c>
      <c r="C291" s="53">
        <v>92.6</v>
      </c>
      <c r="D291" s="68" t="s">
        <v>330</v>
      </c>
      <c r="E291" s="112">
        <v>9.5596898503527949</v>
      </c>
      <c r="F291" s="112">
        <v>9.5596898503527949</v>
      </c>
      <c r="G291" s="92">
        <f t="shared" si="14"/>
        <v>0</v>
      </c>
      <c r="H291" s="109">
        <f t="shared" si="15"/>
        <v>9.0242164873613459E-2</v>
      </c>
      <c r="I291" s="92">
        <f t="shared" si="16"/>
        <v>9.0242164873613459E-2</v>
      </c>
      <c r="J291" s="25"/>
      <c r="K291" s="244"/>
      <c r="L291" s="276"/>
      <c r="M291" s="262"/>
      <c r="N291" s="248"/>
      <c r="P291" s="303"/>
      <c r="R291" s="248"/>
      <c r="T291" s="303"/>
    </row>
    <row r="292" spans="1:20" x14ac:dyDescent="0.25">
      <c r="A292" s="136">
        <v>279</v>
      </c>
      <c r="B292" s="58" t="s">
        <v>307</v>
      </c>
      <c r="C292" s="53">
        <v>80.5</v>
      </c>
      <c r="D292" s="68" t="s">
        <v>330</v>
      </c>
      <c r="E292" s="112">
        <v>15.331672326897728</v>
      </c>
      <c r="F292" s="112">
        <v>15.331672326897728</v>
      </c>
      <c r="G292" s="92">
        <f t="shared" si="14"/>
        <v>0</v>
      </c>
      <c r="H292" s="109">
        <f t="shared" si="15"/>
        <v>7.8450262120149938E-2</v>
      </c>
      <c r="I292" s="92">
        <f t="shared" si="16"/>
        <v>7.8450262120149938E-2</v>
      </c>
      <c r="J292" s="25"/>
      <c r="K292" s="244"/>
      <c r="L292" s="264"/>
      <c r="M292" s="262"/>
      <c r="P292" s="280"/>
      <c r="T292" s="280"/>
    </row>
    <row r="293" spans="1:20" x14ac:dyDescent="0.25">
      <c r="A293" s="136">
        <v>280</v>
      </c>
      <c r="B293" s="58" t="s">
        <v>308</v>
      </c>
      <c r="C293" s="53">
        <v>52</v>
      </c>
      <c r="D293" s="68" t="s">
        <v>330</v>
      </c>
      <c r="E293" s="112">
        <v>12.065</v>
      </c>
      <c r="F293" s="112">
        <v>12.077</v>
      </c>
      <c r="G293" s="92">
        <f t="shared" si="14"/>
        <v>1.0317600000000392E-2</v>
      </c>
      <c r="H293" s="109">
        <f t="shared" si="15"/>
        <v>5.0675945717363932E-2</v>
      </c>
      <c r="I293" s="92">
        <f t="shared" si="16"/>
        <v>6.0993545717364324E-2</v>
      </c>
      <c r="J293" s="25"/>
      <c r="K293" s="244"/>
      <c r="L293" s="264"/>
      <c r="M293" s="262"/>
      <c r="P293" s="280"/>
      <c r="R293" s="304"/>
      <c r="T293" s="280"/>
    </row>
    <row r="294" spans="1:20" x14ac:dyDescent="0.25">
      <c r="A294" s="136">
        <v>281</v>
      </c>
      <c r="B294" s="58" t="s">
        <v>309</v>
      </c>
      <c r="C294" s="53">
        <v>50.4</v>
      </c>
      <c r="D294" s="68" t="s">
        <v>330</v>
      </c>
      <c r="E294" s="112">
        <v>17.862766829495232</v>
      </c>
      <c r="F294" s="112">
        <v>17.862766829495232</v>
      </c>
      <c r="G294" s="92">
        <f t="shared" si="14"/>
        <v>0</v>
      </c>
      <c r="H294" s="109">
        <f t="shared" si="15"/>
        <v>4.9116685849137351E-2</v>
      </c>
      <c r="I294" s="92">
        <f t="shared" si="16"/>
        <v>4.9116685849137351E-2</v>
      </c>
      <c r="J294" s="25"/>
      <c r="K294" s="244"/>
      <c r="L294" s="264"/>
      <c r="M294" s="262"/>
      <c r="N294" s="304"/>
      <c r="P294" s="279"/>
    </row>
    <row r="295" spans="1:20" x14ac:dyDescent="0.25">
      <c r="A295" s="136">
        <v>282</v>
      </c>
      <c r="B295" s="58" t="s">
        <v>310</v>
      </c>
      <c r="C295" s="53">
        <v>113.7</v>
      </c>
      <c r="D295" s="68" t="s">
        <v>330</v>
      </c>
      <c r="E295" s="112">
        <v>42.802999999999997</v>
      </c>
      <c r="F295" s="112">
        <v>43.48</v>
      </c>
      <c r="G295" s="92">
        <f t="shared" si="14"/>
        <v>0.58208459999999962</v>
      </c>
      <c r="H295" s="109">
        <f>$G$11/$C$303*C295</f>
        <v>0.11080490438585153</v>
      </c>
      <c r="I295" s="92">
        <f t="shared" si="16"/>
        <v>0.69288950438585117</v>
      </c>
      <c r="J295" s="25"/>
      <c r="K295" s="244"/>
      <c r="L295" s="195"/>
      <c r="M295" s="262"/>
      <c r="P295" s="279"/>
    </row>
    <row r="296" spans="1:20" x14ac:dyDescent="0.25">
      <c r="A296" s="136">
        <v>283</v>
      </c>
      <c r="B296" s="58" t="s">
        <v>311</v>
      </c>
      <c r="C296" s="53">
        <v>106.2</v>
      </c>
      <c r="D296" s="68" t="s">
        <v>330</v>
      </c>
      <c r="E296" s="112">
        <v>12.211</v>
      </c>
      <c r="F296" s="112">
        <v>12.211</v>
      </c>
      <c r="G296" s="92">
        <f t="shared" si="14"/>
        <v>0</v>
      </c>
      <c r="H296" s="109">
        <f t="shared" si="15"/>
        <v>0.10349587375353943</v>
      </c>
      <c r="I296" s="92">
        <f t="shared" si="16"/>
        <v>0.10349587375353943</v>
      </c>
      <c r="J296" s="25"/>
      <c r="K296" s="244"/>
      <c r="L296" s="195"/>
      <c r="M296" s="262"/>
      <c r="P296" s="279"/>
    </row>
    <row r="297" spans="1:20" x14ac:dyDescent="0.25">
      <c r="A297" s="136">
        <v>284</v>
      </c>
      <c r="B297" s="58" t="s">
        <v>312</v>
      </c>
      <c r="C297" s="53">
        <v>92</v>
      </c>
      <c r="D297" s="68" t="s">
        <v>330</v>
      </c>
      <c r="E297" s="112">
        <v>7.3259999999999996</v>
      </c>
      <c r="F297" s="112">
        <v>7.3259999999999996</v>
      </c>
      <c r="G297" s="92">
        <f t="shared" si="14"/>
        <v>0</v>
      </c>
      <c r="H297" s="109">
        <f t="shared" si="15"/>
        <v>8.9657442423028505E-2</v>
      </c>
      <c r="I297" s="92">
        <f t="shared" si="16"/>
        <v>8.9657442423028505E-2</v>
      </c>
      <c r="J297" s="25"/>
      <c r="K297" s="244"/>
      <c r="L297" s="195"/>
      <c r="M297" s="262"/>
      <c r="P297" s="279"/>
    </row>
    <row r="298" spans="1:20" x14ac:dyDescent="0.25">
      <c r="A298" s="136">
        <v>285</v>
      </c>
      <c r="B298" s="58" t="s">
        <v>313</v>
      </c>
      <c r="C298" s="53">
        <v>79.7</v>
      </c>
      <c r="D298" s="68" t="s">
        <v>330</v>
      </c>
      <c r="E298" s="112">
        <v>19.867999999999999</v>
      </c>
      <c r="F298" s="112">
        <v>20.047000000000001</v>
      </c>
      <c r="G298" s="92">
        <f t="shared" si="14"/>
        <v>0.15390420000000177</v>
      </c>
      <c r="H298" s="109">
        <f>$G$11/$C$303*C298</f>
        <v>7.7670632186036648E-2</v>
      </c>
      <c r="I298" s="92">
        <f t="shared" si="16"/>
        <v>0.23157483218603842</v>
      </c>
      <c r="J298" s="25"/>
      <c r="K298" s="244"/>
      <c r="L298" s="195"/>
      <c r="M298" s="262"/>
      <c r="P298" s="279"/>
    </row>
    <row r="299" spans="1:20" x14ac:dyDescent="0.25">
      <c r="A299" s="136">
        <v>286</v>
      </c>
      <c r="B299" s="58" t="s">
        <v>314</v>
      </c>
      <c r="C299" s="53">
        <v>51.4</v>
      </c>
      <c r="D299" s="68" t="s">
        <v>330</v>
      </c>
      <c r="E299" s="112">
        <v>9.2100000000000009</v>
      </c>
      <c r="F299" s="112">
        <v>9.2789999999999999</v>
      </c>
      <c r="G299" s="92">
        <f t="shared" si="14"/>
        <v>5.9326199999999198E-2</v>
      </c>
      <c r="H299" s="109">
        <f t="shared" si="15"/>
        <v>5.0091223266778964E-2</v>
      </c>
      <c r="I299" s="92">
        <f>G299+H299</f>
        <v>0.10941742326677817</v>
      </c>
      <c r="J299" s="25"/>
      <c r="K299" s="244"/>
      <c r="L299" s="195"/>
      <c r="M299" s="262"/>
      <c r="P299" s="279"/>
    </row>
    <row r="300" spans="1:20" x14ac:dyDescent="0.25">
      <c r="A300" s="136">
        <v>287</v>
      </c>
      <c r="B300" s="58" t="s">
        <v>315</v>
      </c>
      <c r="C300" s="53">
        <v>50.3</v>
      </c>
      <c r="D300" s="68" t="s">
        <v>330</v>
      </c>
      <c r="E300" s="112">
        <v>11.051</v>
      </c>
      <c r="F300" s="112">
        <v>11.131</v>
      </c>
      <c r="G300" s="92">
        <f t="shared" si="14"/>
        <v>6.8784000000000067E-2</v>
      </c>
      <c r="H300" s="109">
        <f t="shared" si="15"/>
        <v>4.901923210737319E-2</v>
      </c>
      <c r="I300" s="92">
        <f t="shared" si="16"/>
        <v>0.11780323210737326</v>
      </c>
      <c r="J300" s="25"/>
      <c r="K300" s="244"/>
      <c r="L300" s="195"/>
      <c r="M300" s="262"/>
      <c r="P300" s="279"/>
    </row>
    <row r="301" spans="1:20" x14ac:dyDescent="0.25">
      <c r="A301" s="136">
        <v>288</v>
      </c>
      <c r="B301" s="58" t="s">
        <v>316</v>
      </c>
      <c r="C301" s="53">
        <v>114.8</v>
      </c>
      <c r="D301" s="68" t="s">
        <v>330</v>
      </c>
      <c r="E301" s="112">
        <v>40.58</v>
      </c>
      <c r="F301" s="112">
        <v>40.58</v>
      </c>
      <c r="G301" s="92">
        <f t="shared" si="14"/>
        <v>0</v>
      </c>
      <c r="H301" s="109">
        <f t="shared" si="15"/>
        <v>0.1118768955452573</v>
      </c>
      <c r="I301" s="92">
        <f t="shared" si="16"/>
        <v>0.1118768955452573</v>
      </c>
      <c r="J301" s="25"/>
      <c r="K301" s="244"/>
      <c r="L301" s="195"/>
      <c r="M301" s="262"/>
      <c r="P301" s="279"/>
    </row>
    <row r="302" spans="1:20" ht="19.5" customHeight="1" x14ac:dyDescent="0.25">
      <c r="A302" s="136" t="s">
        <v>349</v>
      </c>
      <c r="B302" s="138" t="s">
        <v>332</v>
      </c>
      <c r="C302" s="249">
        <v>296.85000000000002</v>
      </c>
      <c r="D302" s="68" t="s">
        <v>330</v>
      </c>
      <c r="E302" s="112">
        <v>64.012</v>
      </c>
      <c r="F302" s="112">
        <v>64.894000000000005</v>
      </c>
      <c r="G302" s="92">
        <f>(F302-E302)*0.8598</f>
        <v>0.75834360000000434</v>
      </c>
      <c r="H302" s="109">
        <f>$G$11/$C$303*C302</f>
        <v>0.28929143242691319</v>
      </c>
      <c r="I302" s="92">
        <f>G302+H302</f>
        <v>1.0476350324269175</v>
      </c>
      <c r="J302" s="25"/>
      <c r="K302" s="244"/>
      <c r="L302" s="195"/>
      <c r="M302" s="262"/>
      <c r="P302" s="279"/>
    </row>
    <row r="303" spans="1:20" x14ac:dyDescent="0.25">
      <c r="A303" s="341" t="s">
        <v>3</v>
      </c>
      <c r="B303" s="342"/>
      <c r="C303" s="250">
        <f>SUM(C17:C302)</f>
        <v>20466.950000000008</v>
      </c>
      <c r="D303" s="140"/>
      <c r="E303" s="144"/>
      <c r="F303" s="144"/>
      <c r="G303" s="92">
        <f>SUM(G17:G302)</f>
        <v>57.715191399999959</v>
      </c>
      <c r="H303" s="92">
        <f>SUM(H17:H302)</f>
        <v>19.945808600000046</v>
      </c>
      <c r="I303" s="92">
        <f>SUM(I17:I302)</f>
        <v>77.66100000000003</v>
      </c>
      <c r="J303" s="25"/>
      <c r="K303" s="244"/>
      <c r="L303" s="25"/>
      <c r="M303" s="244"/>
      <c r="P303" s="279"/>
    </row>
    <row r="304" spans="1:20" x14ac:dyDescent="0.25">
      <c r="A304" s="246"/>
      <c r="B304" s="25"/>
      <c r="C304" s="25"/>
      <c r="D304" s="25"/>
      <c r="E304" s="25"/>
      <c r="F304" s="25"/>
      <c r="G304" s="229"/>
      <c r="H304" s="27"/>
      <c r="I304" s="27"/>
      <c r="J304" s="27"/>
      <c r="K304" s="244"/>
      <c r="L304" s="25"/>
      <c r="M304" s="244"/>
      <c r="P304" s="279"/>
    </row>
  </sheetData>
  <mergeCells count="28">
    <mergeCell ref="M107:N107"/>
    <mergeCell ref="L196:O196"/>
    <mergeCell ref="L224:S224"/>
    <mergeCell ref="L285:Q285"/>
    <mergeCell ref="A303:B303"/>
    <mergeCell ref="M61:U61"/>
    <mergeCell ref="A9:D9"/>
    <mergeCell ref="E9:F9"/>
    <mergeCell ref="A10:D11"/>
    <mergeCell ref="E10:F10"/>
    <mergeCell ref="E11:F11"/>
    <mergeCell ref="A12:D12"/>
    <mergeCell ref="E12:F12"/>
    <mergeCell ref="A13:D13"/>
    <mergeCell ref="E13:F13"/>
    <mergeCell ref="A14:D14"/>
    <mergeCell ref="E14:F14"/>
    <mergeCell ref="O17:P17"/>
    <mergeCell ref="A1:J1"/>
    <mergeCell ref="A3:J3"/>
    <mergeCell ref="A5:G5"/>
    <mergeCell ref="I5:J9"/>
    <mergeCell ref="A6:D6"/>
    <mergeCell ref="E6:F6"/>
    <mergeCell ref="A7:D7"/>
    <mergeCell ref="E7:F7"/>
    <mergeCell ref="A8:D8"/>
    <mergeCell ref="E8:F8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03"/>
  <sheetViews>
    <sheetView workbookViewId="0">
      <selection activeCell="Q11" sqref="Q11"/>
    </sheetView>
  </sheetViews>
  <sheetFormatPr defaultRowHeight="15" x14ac:dyDescent="0.25"/>
  <cols>
    <col min="1" max="1" width="6.85546875" style="236" customWidth="1"/>
    <col min="2" max="2" width="16.42578125" style="236" customWidth="1"/>
    <col min="3" max="4" width="9.140625" style="236"/>
    <col min="5" max="5" width="10" style="236" customWidth="1"/>
    <col min="6" max="6" width="10.7109375" style="236" customWidth="1"/>
    <col min="7" max="7" width="9.140625" style="236"/>
    <col min="8" max="8" width="11" style="236" customWidth="1"/>
    <col min="9" max="9" width="9.140625" style="236"/>
    <col min="10" max="10" width="12.5703125" style="236" customWidth="1"/>
    <col min="11" max="16384" width="9.140625" style="236"/>
  </cols>
  <sheetData>
    <row r="1" spans="1:11" ht="20.25" x14ac:dyDescent="0.3">
      <c r="A1" s="344" t="s">
        <v>10</v>
      </c>
      <c r="B1" s="344"/>
      <c r="C1" s="344"/>
      <c r="D1" s="344"/>
      <c r="E1" s="344"/>
      <c r="F1" s="344"/>
      <c r="G1" s="344"/>
      <c r="H1" s="344"/>
      <c r="I1" s="344"/>
      <c r="J1" s="344"/>
      <c r="K1" s="235"/>
    </row>
    <row r="2" spans="1:11" ht="3.75" customHeight="1" x14ac:dyDescent="0.3">
      <c r="A2" s="237"/>
      <c r="B2" s="260"/>
      <c r="C2" s="260"/>
      <c r="D2" s="260"/>
      <c r="E2" s="260"/>
      <c r="F2" s="260"/>
      <c r="G2" s="218"/>
      <c r="H2" s="219"/>
      <c r="I2" s="260"/>
      <c r="J2" s="238"/>
      <c r="K2" s="260"/>
    </row>
    <row r="3" spans="1:11" ht="33" customHeight="1" x14ac:dyDescent="0.25">
      <c r="A3" s="345" t="s">
        <v>435</v>
      </c>
      <c r="B3" s="345"/>
      <c r="C3" s="345"/>
      <c r="D3" s="345"/>
      <c r="E3" s="345"/>
      <c r="F3" s="345"/>
      <c r="G3" s="345"/>
      <c r="H3" s="345"/>
      <c r="I3" s="345"/>
      <c r="J3" s="345"/>
      <c r="K3" s="220"/>
    </row>
    <row r="4" spans="1:11" ht="18.75" x14ac:dyDescent="0.25">
      <c r="A4" s="221"/>
      <c r="B4" s="221"/>
      <c r="C4" s="221"/>
      <c r="D4" s="221"/>
      <c r="E4" s="221"/>
      <c r="F4" s="221"/>
      <c r="G4" s="222"/>
      <c r="H4" s="221"/>
      <c r="I4" s="221"/>
      <c r="J4" s="240"/>
      <c r="K4" s="221"/>
    </row>
    <row r="5" spans="1:11" ht="18.75" x14ac:dyDescent="0.25">
      <c r="A5" s="346" t="s">
        <v>11</v>
      </c>
      <c r="B5" s="347"/>
      <c r="C5" s="347"/>
      <c r="D5" s="347"/>
      <c r="E5" s="347"/>
      <c r="F5" s="347"/>
      <c r="G5" s="348"/>
      <c r="H5" s="223"/>
      <c r="I5" s="349" t="s">
        <v>15</v>
      </c>
      <c r="J5" s="350"/>
      <c r="K5" s="221"/>
    </row>
    <row r="6" spans="1:11" ht="72" x14ac:dyDescent="0.25">
      <c r="A6" s="355" t="s">
        <v>4</v>
      </c>
      <c r="B6" s="355"/>
      <c r="C6" s="355"/>
      <c r="D6" s="355"/>
      <c r="E6" s="355" t="s">
        <v>5</v>
      </c>
      <c r="F6" s="355"/>
      <c r="G6" s="224" t="s">
        <v>436</v>
      </c>
      <c r="H6" s="261"/>
      <c r="I6" s="351"/>
      <c r="J6" s="352"/>
      <c r="K6" s="221"/>
    </row>
    <row r="7" spans="1:11" ht="18.75" x14ac:dyDescent="0.25">
      <c r="A7" s="356" t="s">
        <v>26</v>
      </c>
      <c r="B7" s="356"/>
      <c r="C7" s="356"/>
      <c r="D7" s="356"/>
      <c r="E7" s="355" t="s">
        <v>6</v>
      </c>
      <c r="F7" s="355"/>
      <c r="G7" s="49"/>
      <c r="H7" s="226"/>
      <c r="I7" s="351"/>
      <c r="J7" s="352"/>
      <c r="K7" s="221"/>
    </row>
    <row r="8" spans="1:11" ht="18.75" x14ac:dyDescent="0.25">
      <c r="A8" s="357" t="s">
        <v>7</v>
      </c>
      <c r="B8" s="358"/>
      <c r="C8" s="358"/>
      <c r="D8" s="359"/>
      <c r="E8" s="355"/>
      <c r="F8" s="355"/>
      <c r="G8" s="49"/>
      <c r="H8" s="226"/>
      <c r="I8" s="351"/>
      <c r="J8" s="352"/>
      <c r="K8" s="221"/>
    </row>
    <row r="9" spans="1:11" ht="18.75" x14ac:dyDescent="0.25">
      <c r="A9" s="356" t="s">
        <v>27</v>
      </c>
      <c r="B9" s="356"/>
      <c r="C9" s="356"/>
      <c r="D9" s="356"/>
      <c r="E9" s="355" t="s">
        <v>8</v>
      </c>
      <c r="F9" s="355"/>
      <c r="G9" s="49">
        <v>217.251</v>
      </c>
      <c r="H9" s="226"/>
      <c r="I9" s="353"/>
      <c r="J9" s="354"/>
      <c r="K9" s="221"/>
    </row>
    <row r="10" spans="1:11" ht="18.75" x14ac:dyDescent="0.25">
      <c r="A10" s="360" t="s">
        <v>7</v>
      </c>
      <c r="B10" s="361"/>
      <c r="C10" s="361"/>
      <c r="D10" s="362"/>
      <c r="E10" s="355" t="s">
        <v>12</v>
      </c>
      <c r="F10" s="355"/>
      <c r="G10" s="99">
        <f>G303</f>
        <v>165.74290588000011</v>
      </c>
      <c r="H10" s="226"/>
      <c r="I10" s="241"/>
      <c r="J10" s="242"/>
      <c r="K10" s="221"/>
    </row>
    <row r="11" spans="1:11" ht="18.75" x14ac:dyDescent="0.25">
      <c r="A11" s="363"/>
      <c r="B11" s="364"/>
      <c r="C11" s="364"/>
      <c r="D11" s="365"/>
      <c r="E11" s="355" t="s">
        <v>13</v>
      </c>
      <c r="F11" s="355"/>
      <c r="G11" s="99">
        <f>G9-G10</f>
        <v>51.508094119999896</v>
      </c>
      <c r="H11" s="226"/>
      <c r="I11" s="243" t="s">
        <v>335</v>
      </c>
      <c r="J11" s="242"/>
      <c r="K11" s="221"/>
    </row>
    <row r="12" spans="1:11" ht="18.75" x14ac:dyDescent="0.25">
      <c r="A12" s="356" t="s">
        <v>30</v>
      </c>
      <c r="B12" s="356"/>
      <c r="C12" s="356"/>
      <c r="D12" s="356"/>
      <c r="E12" s="346" t="s">
        <v>28</v>
      </c>
      <c r="F12" s="348"/>
      <c r="G12" s="227"/>
      <c r="H12" s="226"/>
      <c r="I12" s="243" t="s">
        <v>334</v>
      </c>
      <c r="J12" s="242"/>
      <c r="K12" s="221"/>
    </row>
    <row r="13" spans="1:11" x14ac:dyDescent="0.25">
      <c r="A13" s="356" t="s">
        <v>31</v>
      </c>
      <c r="B13" s="356"/>
      <c r="C13" s="356"/>
      <c r="D13" s="356"/>
      <c r="E13" s="346" t="s">
        <v>29</v>
      </c>
      <c r="F13" s="348"/>
      <c r="G13" s="48"/>
      <c r="H13" s="228"/>
      <c r="I13" s="25"/>
      <c r="J13" s="244"/>
      <c r="K13" s="25"/>
    </row>
    <row r="14" spans="1:11" x14ac:dyDescent="0.25">
      <c r="A14" s="356"/>
      <c r="B14" s="356"/>
      <c r="C14" s="356"/>
      <c r="D14" s="356"/>
      <c r="E14" s="355" t="s">
        <v>14</v>
      </c>
      <c r="F14" s="355"/>
      <c r="G14" s="49"/>
      <c r="H14" s="226"/>
      <c r="I14" s="243" t="s">
        <v>433</v>
      </c>
      <c r="J14" s="243"/>
      <c r="K14" s="243"/>
    </row>
    <row r="15" spans="1:11" x14ac:dyDescent="0.25">
      <c r="A15" s="246"/>
      <c r="B15" s="25"/>
      <c r="C15" s="25"/>
      <c r="D15" s="25"/>
      <c r="E15" s="25"/>
      <c r="F15" s="25"/>
      <c r="G15" s="229"/>
      <c r="H15" s="25"/>
      <c r="I15" s="25"/>
      <c r="J15" s="244"/>
      <c r="K15" s="25"/>
    </row>
    <row r="16" spans="1:11" ht="36" x14ac:dyDescent="0.25">
      <c r="A16" s="132" t="s">
        <v>0</v>
      </c>
      <c r="B16" s="133" t="s">
        <v>1</v>
      </c>
      <c r="C16" s="132" t="s">
        <v>2</v>
      </c>
      <c r="D16" s="132" t="s">
        <v>328</v>
      </c>
      <c r="E16" s="22" t="s">
        <v>434</v>
      </c>
      <c r="F16" s="22" t="s">
        <v>437</v>
      </c>
      <c r="G16" s="74" t="s">
        <v>18</v>
      </c>
      <c r="H16" s="230" t="s">
        <v>9</v>
      </c>
      <c r="I16" s="231" t="s">
        <v>21</v>
      </c>
      <c r="J16" s="25"/>
      <c r="K16" s="244"/>
    </row>
    <row r="17" spans="1:11" x14ac:dyDescent="0.25">
      <c r="A17" s="136">
        <v>1</v>
      </c>
      <c r="B17" s="58" t="s">
        <v>32</v>
      </c>
      <c r="C17" s="53">
        <v>64.3</v>
      </c>
      <c r="D17" s="68" t="s">
        <v>330</v>
      </c>
      <c r="E17" s="112">
        <v>16.271999999999998</v>
      </c>
      <c r="F17" s="112">
        <v>16.353000000000002</v>
      </c>
      <c r="G17" s="92">
        <f>(F17-E17)*0.8598</f>
        <v>6.9643800000002642E-2</v>
      </c>
      <c r="H17" s="109">
        <f>$G$11/$C$303*C17</f>
        <v>0.16182042033209598</v>
      </c>
      <c r="I17" s="92">
        <f t="shared" ref="I17:I80" si="0">G17+H17</f>
        <v>0.23146422033209862</v>
      </c>
      <c r="J17" s="25"/>
      <c r="K17" s="244"/>
    </row>
    <row r="18" spans="1:11" x14ac:dyDescent="0.25">
      <c r="A18" s="136">
        <v>2</v>
      </c>
      <c r="B18" s="58" t="s">
        <v>33</v>
      </c>
      <c r="C18" s="59">
        <v>43.1</v>
      </c>
      <c r="D18" s="68" t="s">
        <v>330</v>
      </c>
      <c r="E18" s="112">
        <v>32.005000000000003</v>
      </c>
      <c r="F18" s="112">
        <v>32.704000000000001</v>
      </c>
      <c r="G18" s="92">
        <f t="shared" ref="G18:G80" si="1">(F18-E18)*0.8598</f>
        <v>0.60100019999999832</v>
      </c>
      <c r="H18" s="109">
        <f t="shared" ref="H18:H81" si="2">$G$11/$C$303*C18</f>
        <v>0.10846749792089172</v>
      </c>
      <c r="I18" s="92">
        <f t="shared" si="0"/>
        <v>0.70946769792089004</v>
      </c>
      <c r="J18" s="25"/>
      <c r="K18" s="244"/>
    </row>
    <row r="19" spans="1:11" x14ac:dyDescent="0.25">
      <c r="A19" s="136">
        <v>3</v>
      </c>
      <c r="B19" s="58" t="s">
        <v>34</v>
      </c>
      <c r="C19" s="59">
        <v>45.1</v>
      </c>
      <c r="D19" s="68" t="s">
        <v>330</v>
      </c>
      <c r="E19" s="112">
        <v>22.670999999999999</v>
      </c>
      <c r="F19" s="112">
        <v>23.824999999999999</v>
      </c>
      <c r="G19" s="92">
        <f t="shared" si="1"/>
        <v>0.9922091999999999</v>
      </c>
      <c r="H19" s="109">
        <f t="shared" si="2"/>
        <v>0.11350079248798646</v>
      </c>
      <c r="I19" s="92">
        <f t="shared" si="0"/>
        <v>1.1057099924879863</v>
      </c>
      <c r="J19" s="25"/>
      <c r="K19" s="244"/>
    </row>
    <row r="20" spans="1:11" x14ac:dyDescent="0.25">
      <c r="A20" s="136">
        <v>4</v>
      </c>
      <c r="B20" s="58" t="s">
        <v>35</v>
      </c>
      <c r="C20" s="59">
        <v>69.900000000000006</v>
      </c>
      <c r="D20" s="68" t="s">
        <v>330</v>
      </c>
      <c r="E20" s="112">
        <v>57.454999999999998</v>
      </c>
      <c r="F20" s="112">
        <v>59.578000000000003</v>
      </c>
      <c r="G20" s="92">
        <f>(F20-E20)*0.8598</f>
        <v>1.8253554000000041</v>
      </c>
      <c r="H20" s="109">
        <f t="shared" si="2"/>
        <v>0.1759136451199613</v>
      </c>
      <c r="I20" s="92">
        <f t="shared" si="0"/>
        <v>2.0012690451199653</v>
      </c>
      <c r="J20" s="25"/>
      <c r="K20" s="244"/>
    </row>
    <row r="21" spans="1:11" x14ac:dyDescent="0.25">
      <c r="A21" s="136">
        <v>5</v>
      </c>
      <c r="B21" s="58" t="s">
        <v>36</v>
      </c>
      <c r="C21" s="53">
        <v>64.400000000000006</v>
      </c>
      <c r="D21" s="68" t="s">
        <v>330</v>
      </c>
      <c r="E21" s="112">
        <v>25.776</v>
      </c>
      <c r="F21" s="112">
        <v>26.675000000000001</v>
      </c>
      <c r="G21" s="92">
        <f t="shared" si="1"/>
        <v>0.77296020000000076</v>
      </c>
      <c r="H21" s="109">
        <f t="shared" si="2"/>
        <v>0.16207208506045076</v>
      </c>
      <c r="I21" s="92">
        <f t="shared" si="0"/>
        <v>0.93503228506045155</v>
      </c>
      <c r="J21" s="25"/>
      <c r="K21" s="244"/>
    </row>
    <row r="22" spans="1:11" x14ac:dyDescent="0.25">
      <c r="A22" s="136">
        <v>6</v>
      </c>
      <c r="B22" s="58" t="s">
        <v>37</v>
      </c>
      <c r="C22" s="53">
        <v>42.9</v>
      </c>
      <c r="D22" s="68" t="s">
        <v>330</v>
      </c>
      <c r="E22" s="112">
        <v>11.417</v>
      </c>
      <c r="F22" s="112">
        <v>11.603999999999999</v>
      </c>
      <c r="G22" s="92">
        <f t="shared" si="1"/>
        <v>0.16078259999999947</v>
      </c>
      <c r="H22" s="109">
        <f t="shared" si="2"/>
        <v>0.10796416846418225</v>
      </c>
      <c r="I22" s="92">
        <f t="shared" si="0"/>
        <v>0.26874676846418172</v>
      </c>
      <c r="J22" s="25"/>
      <c r="K22" s="244"/>
    </row>
    <row r="23" spans="1:11" x14ac:dyDescent="0.25">
      <c r="A23" s="136">
        <v>7</v>
      </c>
      <c r="B23" s="58" t="s">
        <v>38</v>
      </c>
      <c r="C23" s="53">
        <v>44.6</v>
      </c>
      <c r="D23" s="68" t="s">
        <v>330</v>
      </c>
      <c r="E23" s="112">
        <v>15.510999999999999</v>
      </c>
      <c r="F23" s="112">
        <v>16.501000000000001</v>
      </c>
      <c r="G23" s="92">
        <f t="shared" si="1"/>
        <v>0.85120200000000168</v>
      </c>
      <c r="H23" s="109">
        <f t="shared" si="2"/>
        <v>0.11224246884621278</v>
      </c>
      <c r="I23" s="92">
        <f t="shared" si="0"/>
        <v>0.96344446884621449</v>
      </c>
      <c r="J23" s="25"/>
      <c r="K23" s="244"/>
    </row>
    <row r="24" spans="1:11" x14ac:dyDescent="0.25">
      <c r="A24" s="136">
        <v>8</v>
      </c>
      <c r="B24" s="58" t="s">
        <v>39</v>
      </c>
      <c r="C24" s="53">
        <v>69.900000000000006</v>
      </c>
      <c r="D24" s="68" t="s">
        <v>330</v>
      </c>
      <c r="E24" s="112">
        <v>14.680999999999999</v>
      </c>
      <c r="F24" s="112">
        <v>15.016</v>
      </c>
      <c r="G24" s="92">
        <f t="shared" si="1"/>
        <v>0.28803300000000076</v>
      </c>
      <c r="H24" s="109">
        <f t="shared" si="2"/>
        <v>0.1759136451199613</v>
      </c>
      <c r="I24" s="92">
        <f t="shared" si="0"/>
        <v>0.46394664511996209</v>
      </c>
      <c r="J24" s="25"/>
      <c r="K24" s="244"/>
    </row>
    <row r="25" spans="1:11" x14ac:dyDescent="0.25">
      <c r="A25" s="136">
        <v>9</v>
      </c>
      <c r="B25" s="58" t="s">
        <v>40</v>
      </c>
      <c r="C25" s="53">
        <v>64.2</v>
      </c>
      <c r="D25" s="68" t="s">
        <v>330</v>
      </c>
      <c r="E25" s="112">
        <v>19.513000000000002</v>
      </c>
      <c r="F25" s="112">
        <v>20.216000000000001</v>
      </c>
      <c r="G25" s="92">
        <f t="shared" si="1"/>
        <v>0.60443939999999952</v>
      </c>
      <c r="H25" s="109">
        <f t="shared" si="2"/>
        <v>0.16156875560374126</v>
      </c>
      <c r="I25" s="92">
        <f t="shared" si="0"/>
        <v>0.7660081556037408</v>
      </c>
      <c r="J25" s="25"/>
      <c r="K25" s="244"/>
    </row>
    <row r="26" spans="1:11" x14ac:dyDescent="0.25">
      <c r="A26" s="136">
        <v>10</v>
      </c>
      <c r="B26" s="58" t="s">
        <v>41</v>
      </c>
      <c r="C26" s="53">
        <v>42.6</v>
      </c>
      <c r="D26" s="68" t="s">
        <v>330</v>
      </c>
      <c r="E26" s="112">
        <v>14.234999999999999</v>
      </c>
      <c r="F26" s="112">
        <v>14.901999999999999</v>
      </c>
      <c r="G26" s="92">
        <f t="shared" si="1"/>
        <v>0.57348659999999985</v>
      </c>
      <c r="H26" s="109">
        <f t="shared" si="2"/>
        <v>0.10720917427911804</v>
      </c>
      <c r="I26" s="92">
        <f t="shared" si="0"/>
        <v>0.68069577427911787</v>
      </c>
      <c r="J26" s="25"/>
      <c r="K26" s="244"/>
    </row>
    <row r="27" spans="1:11" x14ac:dyDescent="0.25">
      <c r="A27" s="136">
        <v>11</v>
      </c>
      <c r="B27" s="58" t="s">
        <v>42</v>
      </c>
      <c r="C27" s="53">
        <v>44.6</v>
      </c>
      <c r="D27" s="68" t="s">
        <v>330</v>
      </c>
      <c r="E27" s="112">
        <v>19.893000000000001</v>
      </c>
      <c r="F27" s="112">
        <v>20.902999999999999</v>
      </c>
      <c r="G27" s="92">
        <f t="shared" si="1"/>
        <v>0.86839799999999834</v>
      </c>
      <c r="H27" s="109">
        <f t="shared" si="2"/>
        <v>0.11224246884621278</v>
      </c>
      <c r="I27" s="92">
        <f t="shared" si="0"/>
        <v>0.98064046884621114</v>
      </c>
      <c r="J27" s="25"/>
      <c r="K27" s="244"/>
    </row>
    <row r="28" spans="1:11" x14ac:dyDescent="0.25">
      <c r="A28" s="136">
        <v>12</v>
      </c>
      <c r="B28" s="58" t="s">
        <v>43</v>
      </c>
      <c r="C28" s="53">
        <v>69.900000000000006</v>
      </c>
      <c r="D28" s="68" t="s">
        <v>330</v>
      </c>
      <c r="E28" s="112">
        <v>26.88</v>
      </c>
      <c r="F28" s="112">
        <v>27.905999999999999</v>
      </c>
      <c r="G28" s="92">
        <f t="shared" si="1"/>
        <v>0.88215479999999979</v>
      </c>
      <c r="H28" s="109">
        <f t="shared" si="2"/>
        <v>0.1759136451199613</v>
      </c>
      <c r="I28" s="92">
        <f t="shared" si="0"/>
        <v>1.0580684451199611</v>
      </c>
      <c r="J28" s="25"/>
      <c r="K28" s="244"/>
    </row>
    <row r="29" spans="1:11" x14ac:dyDescent="0.25">
      <c r="A29" s="136">
        <v>13</v>
      </c>
      <c r="B29" s="58" t="s">
        <v>44</v>
      </c>
      <c r="C29" s="53">
        <v>64.900000000000006</v>
      </c>
      <c r="D29" s="68" t="s">
        <v>330</v>
      </c>
      <c r="E29" s="112">
        <v>27.756</v>
      </c>
      <c r="F29" s="112">
        <v>28.638000000000002</v>
      </c>
      <c r="G29" s="92">
        <f t="shared" si="1"/>
        <v>0.75834360000000123</v>
      </c>
      <c r="H29" s="109">
        <f t="shared" si="2"/>
        <v>0.16333040870222443</v>
      </c>
      <c r="I29" s="92">
        <f t="shared" si="0"/>
        <v>0.92167400870222571</v>
      </c>
      <c r="J29" s="25"/>
      <c r="K29" s="244"/>
    </row>
    <row r="30" spans="1:11" x14ac:dyDescent="0.25">
      <c r="A30" s="136">
        <v>14</v>
      </c>
      <c r="B30" s="58" t="s">
        <v>45</v>
      </c>
      <c r="C30" s="53">
        <v>42.4</v>
      </c>
      <c r="D30" s="68" t="s">
        <v>330</v>
      </c>
      <c r="E30" s="112">
        <v>11.271000000000001</v>
      </c>
      <c r="F30" s="112">
        <v>11.693</v>
      </c>
      <c r="G30" s="92">
        <f t="shared" si="1"/>
        <v>0.36283559999999898</v>
      </c>
      <c r="H30" s="109">
        <f t="shared" si="2"/>
        <v>0.10670584482240855</v>
      </c>
      <c r="I30" s="92">
        <f t="shared" si="0"/>
        <v>0.46954144482240756</v>
      </c>
      <c r="J30" s="25"/>
      <c r="K30" s="244"/>
    </row>
    <row r="31" spans="1:11" x14ac:dyDescent="0.25">
      <c r="A31" s="136">
        <v>15</v>
      </c>
      <c r="B31" s="58" t="s">
        <v>46</v>
      </c>
      <c r="C31" s="53">
        <v>45</v>
      </c>
      <c r="D31" s="68" t="s">
        <v>330</v>
      </c>
      <c r="E31" s="112">
        <v>10.654</v>
      </c>
      <c r="F31" s="112">
        <v>10.952</v>
      </c>
      <c r="G31" s="92">
        <f t="shared" si="1"/>
        <v>0.25622040000000001</v>
      </c>
      <c r="H31" s="109">
        <f t="shared" si="2"/>
        <v>0.11324912775963172</v>
      </c>
      <c r="I31" s="92">
        <f t="shared" si="0"/>
        <v>0.36946952775963171</v>
      </c>
      <c r="J31" s="25"/>
      <c r="K31" s="244"/>
    </row>
    <row r="32" spans="1:11" x14ac:dyDescent="0.25">
      <c r="A32" s="136">
        <v>16</v>
      </c>
      <c r="B32" s="58" t="s">
        <v>47</v>
      </c>
      <c r="C32" s="53">
        <v>70</v>
      </c>
      <c r="D32" s="68" t="s">
        <v>330</v>
      </c>
      <c r="E32" s="112">
        <v>22.212</v>
      </c>
      <c r="F32" s="112">
        <v>23.675000000000001</v>
      </c>
      <c r="G32" s="92">
        <f t="shared" si="1"/>
        <v>1.2578874000000009</v>
      </c>
      <c r="H32" s="109">
        <f t="shared" si="2"/>
        <v>0.17616530984831602</v>
      </c>
      <c r="I32" s="92">
        <f t="shared" si="0"/>
        <v>1.4340527098483169</v>
      </c>
      <c r="J32" s="25"/>
      <c r="K32" s="244"/>
    </row>
    <row r="33" spans="1:11" x14ac:dyDescent="0.25">
      <c r="A33" s="136">
        <v>17</v>
      </c>
      <c r="B33" s="58" t="s">
        <v>48</v>
      </c>
      <c r="C33" s="53">
        <v>64.599999999999994</v>
      </c>
      <c r="D33" s="68" t="s">
        <v>330</v>
      </c>
      <c r="E33" s="112">
        <v>22.515000000000001</v>
      </c>
      <c r="F33" s="112">
        <v>24.151</v>
      </c>
      <c r="G33" s="92">
        <f t="shared" si="1"/>
        <v>1.4066327999999995</v>
      </c>
      <c r="H33" s="109">
        <f t="shared" si="2"/>
        <v>0.1625754145171602</v>
      </c>
      <c r="I33" s="92">
        <f t="shared" si="0"/>
        <v>1.5692082145171597</v>
      </c>
      <c r="J33" s="25"/>
      <c r="K33" s="244"/>
    </row>
    <row r="34" spans="1:11" x14ac:dyDescent="0.25">
      <c r="A34" s="136">
        <v>18</v>
      </c>
      <c r="B34" s="58" t="s">
        <v>49</v>
      </c>
      <c r="C34" s="53">
        <v>42.5</v>
      </c>
      <c r="D34" s="68" t="s">
        <v>330</v>
      </c>
      <c r="E34" s="112">
        <v>15.394</v>
      </c>
      <c r="F34" s="112">
        <v>15.98</v>
      </c>
      <c r="G34" s="92">
        <f t="shared" si="1"/>
        <v>0.50384280000000026</v>
      </c>
      <c r="H34" s="109">
        <f t="shared" si="2"/>
        <v>0.1069575095507633</v>
      </c>
      <c r="I34" s="92">
        <f t="shared" si="0"/>
        <v>0.61080030955076359</v>
      </c>
      <c r="J34" s="25"/>
      <c r="K34" s="244"/>
    </row>
    <row r="35" spans="1:11" x14ac:dyDescent="0.25">
      <c r="A35" s="136">
        <v>19</v>
      </c>
      <c r="B35" s="58" t="s">
        <v>50</v>
      </c>
      <c r="C35" s="53">
        <v>44.6</v>
      </c>
      <c r="D35" s="68" t="s">
        <v>330</v>
      </c>
      <c r="E35" s="112">
        <v>7.2960000000000003</v>
      </c>
      <c r="F35" s="112">
        <v>7.3369999999999997</v>
      </c>
      <c r="G35" s="92">
        <f t="shared" si="1"/>
        <v>3.5251799999999556E-2</v>
      </c>
      <c r="H35" s="109">
        <f t="shared" si="2"/>
        <v>0.11224246884621278</v>
      </c>
      <c r="I35" s="92">
        <f t="shared" si="0"/>
        <v>0.14749426884621233</v>
      </c>
      <c r="J35" s="25"/>
      <c r="K35" s="244"/>
    </row>
    <row r="36" spans="1:11" x14ac:dyDescent="0.25">
      <c r="A36" s="136">
        <v>20</v>
      </c>
      <c r="B36" s="58" t="s">
        <v>51</v>
      </c>
      <c r="C36" s="53">
        <v>69.7</v>
      </c>
      <c r="D36" s="68" t="s">
        <v>330</v>
      </c>
      <c r="E36" s="112">
        <v>16.867000000000001</v>
      </c>
      <c r="F36" s="112">
        <v>17.821000000000002</v>
      </c>
      <c r="G36" s="92">
        <f t="shared" si="1"/>
        <v>0.82024920000000057</v>
      </c>
      <c r="H36" s="109">
        <f t="shared" si="2"/>
        <v>0.17541031566325183</v>
      </c>
      <c r="I36" s="92">
        <f t="shared" si="0"/>
        <v>0.99565951566325239</v>
      </c>
      <c r="J36" s="25"/>
      <c r="K36" s="244"/>
    </row>
    <row r="37" spans="1:11" x14ac:dyDescent="0.25">
      <c r="A37" s="136">
        <v>21</v>
      </c>
      <c r="B37" s="58" t="s">
        <v>52</v>
      </c>
      <c r="C37" s="53">
        <v>64.2</v>
      </c>
      <c r="D37" s="68" t="s">
        <v>330</v>
      </c>
      <c r="E37" s="112">
        <v>30.675999999999998</v>
      </c>
      <c r="F37" s="112">
        <v>32.293999999999997</v>
      </c>
      <c r="G37" s="92">
        <f t="shared" si="1"/>
        <v>1.3911563999999987</v>
      </c>
      <c r="H37" s="109">
        <f t="shared" si="2"/>
        <v>0.16156875560374126</v>
      </c>
      <c r="I37" s="92">
        <f t="shared" si="0"/>
        <v>1.55272515560374</v>
      </c>
      <c r="J37" s="25"/>
      <c r="K37" s="244"/>
    </row>
    <row r="38" spans="1:11" x14ac:dyDescent="0.25">
      <c r="A38" s="136">
        <v>22</v>
      </c>
      <c r="B38" s="58" t="s">
        <v>53</v>
      </c>
      <c r="C38" s="53">
        <v>42.3</v>
      </c>
      <c r="D38" s="68" t="s">
        <v>330</v>
      </c>
      <c r="E38" s="112">
        <v>11.885999999999999</v>
      </c>
      <c r="F38" s="112">
        <v>12.596</v>
      </c>
      <c r="G38" s="92">
        <f t="shared" si="1"/>
        <v>0.61045800000000072</v>
      </c>
      <c r="H38" s="109">
        <f t="shared" si="2"/>
        <v>0.10645418009405382</v>
      </c>
      <c r="I38" s="92">
        <f t="shared" si="0"/>
        <v>0.71691218009405455</v>
      </c>
      <c r="J38" s="25"/>
      <c r="K38" s="244"/>
    </row>
    <row r="39" spans="1:11" x14ac:dyDescent="0.25">
      <c r="A39" s="136">
        <v>23</v>
      </c>
      <c r="B39" s="58" t="s">
        <v>54</v>
      </c>
      <c r="C39" s="53">
        <v>44.5</v>
      </c>
      <c r="D39" s="68" t="s">
        <v>330</v>
      </c>
      <c r="E39" s="112">
        <v>13.661</v>
      </c>
      <c r="F39" s="112">
        <v>13.661</v>
      </c>
      <c r="G39" s="92">
        <f t="shared" si="1"/>
        <v>0</v>
      </c>
      <c r="H39" s="109">
        <f t="shared" si="2"/>
        <v>0.11199080411785804</v>
      </c>
      <c r="I39" s="92">
        <f t="shared" si="0"/>
        <v>0.11199080411785804</v>
      </c>
      <c r="J39" s="244"/>
      <c r="K39" s="25"/>
    </row>
    <row r="40" spans="1:11" x14ac:dyDescent="0.25">
      <c r="A40" s="136">
        <v>24</v>
      </c>
      <c r="B40" s="58" t="s">
        <v>55</v>
      </c>
      <c r="C40" s="53">
        <v>69.400000000000006</v>
      </c>
      <c r="D40" s="68" t="s">
        <v>330</v>
      </c>
      <c r="E40" s="112">
        <v>23.385000000000002</v>
      </c>
      <c r="F40" s="112">
        <v>24.466000000000001</v>
      </c>
      <c r="G40" s="92">
        <f t="shared" si="1"/>
        <v>0.9294437999999996</v>
      </c>
      <c r="H40" s="109">
        <f t="shared" si="2"/>
        <v>0.1746553214781876</v>
      </c>
      <c r="I40" s="92">
        <f t="shared" si="0"/>
        <v>1.1040991214781872</v>
      </c>
      <c r="J40" s="25"/>
      <c r="K40" s="244"/>
    </row>
    <row r="41" spans="1:11" x14ac:dyDescent="0.25">
      <c r="A41" s="136">
        <v>25</v>
      </c>
      <c r="B41" s="58" t="s">
        <v>56</v>
      </c>
      <c r="C41" s="53">
        <v>64.3</v>
      </c>
      <c r="D41" s="68" t="s">
        <v>330</v>
      </c>
      <c r="E41" s="112">
        <v>3.9470000000000001</v>
      </c>
      <c r="F41" s="112">
        <v>3.9470000000000001</v>
      </c>
      <c r="G41" s="92">
        <f t="shared" si="1"/>
        <v>0</v>
      </c>
      <c r="H41" s="109">
        <f t="shared" si="2"/>
        <v>0.16182042033209598</v>
      </c>
      <c r="I41" s="92">
        <f t="shared" si="0"/>
        <v>0.16182042033209598</v>
      </c>
      <c r="J41" s="25"/>
      <c r="K41" s="244"/>
    </row>
    <row r="42" spans="1:11" x14ac:dyDescent="0.25">
      <c r="A42" s="136">
        <v>26</v>
      </c>
      <c r="B42" s="58" t="s">
        <v>57</v>
      </c>
      <c r="C42" s="53">
        <v>42.8</v>
      </c>
      <c r="D42" s="68" t="s">
        <v>330</v>
      </c>
      <c r="E42" s="112">
        <v>14.568</v>
      </c>
      <c r="F42" s="112">
        <v>14.946</v>
      </c>
      <c r="G42" s="92">
        <f t="shared" si="1"/>
        <v>0.32500440000000008</v>
      </c>
      <c r="H42" s="109">
        <f t="shared" si="2"/>
        <v>0.1077125037358275</v>
      </c>
      <c r="I42" s="92">
        <f t="shared" si="0"/>
        <v>0.43271690373582761</v>
      </c>
      <c r="J42" s="25"/>
      <c r="K42" s="244"/>
    </row>
    <row r="43" spans="1:11" x14ac:dyDescent="0.25">
      <c r="A43" s="136">
        <v>27</v>
      </c>
      <c r="B43" s="58" t="s">
        <v>58</v>
      </c>
      <c r="C43" s="53">
        <v>45.3</v>
      </c>
      <c r="D43" s="68" t="s">
        <v>330</v>
      </c>
      <c r="E43" s="112">
        <v>10.436</v>
      </c>
      <c r="F43" s="112">
        <v>11.099</v>
      </c>
      <c r="G43" s="92">
        <f t="shared" si="1"/>
        <v>0.5700474000000002</v>
      </c>
      <c r="H43" s="109">
        <f t="shared" si="2"/>
        <v>0.11400412194469593</v>
      </c>
      <c r="I43" s="92">
        <f t="shared" si="0"/>
        <v>0.68405152194469609</v>
      </c>
      <c r="J43" s="25"/>
      <c r="K43" s="244"/>
    </row>
    <row r="44" spans="1:11" x14ac:dyDescent="0.25">
      <c r="A44" s="136">
        <v>28</v>
      </c>
      <c r="B44" s="58" t="s">
        <v>59</v>
      </c>
      <c r="C44" s="53">
        <v>69.599999999999994</v>
      </c>
      <c r="D44" s="68" t="s">
        <v>330</v>
      </c>
      <c r="E44" s="112">
        <v>28.324999999999999</v>
      </c>
      <c r="F44" s="112">
        <v>29.507000000000001</v>
      </c>
      <c r="G44" s="92">
        <f t="shared" si="1"/>
        <v>1.016283600000002</v>
      </c>
      <c r="H44" s="109">
        <f t="shared" si="2"/>
        <v>0.17515865093489705</v>
      </c>
      <c r="I44" s="92">
        <f t="shared" si="0"/>
        <v>1.191442250934899</v>
      </c>
      <c r="J44" s="25"/>
      <c r="K44" s="244"/>
    </row>
    <row r="45" spans="1:11" x14ac:dyDescent="0.25">
      <c r="A45" s="136">
        <v>29</v>
      </c>
      <c r="B45" s="58" t="s">
        <v>60</v>
      </c>
      <c r="C45" s="53">
        <v>63.3</v>
      </c>
      <c r="D45" s="68" t="s">
        <v>330</v>
      </c>
      <c r="E45" s="112">
        <v>7.42</v>
      </c>
      <c r="F45" s="112">
        <v>7.5739999999999998</v>
      </c>
      <c r="G45" s="92">
        <f t="shared" si="1"/>
        <v>0.13240919999999992</v>
      </c>
      <c r="H45" s="109">
        <f t="shared" si="2"/>
        <v>0.15930377304854862</v>
      </c>
      <c r="I45" s="92">
        <f t="shared" si="0"/>
        <v>0.29171297304854854</v>
      </c>
      <c r="J45" s="25"/>
      <c r="K45" s="244"/>
    </row>
    <row r="46" spans="1:11" x14ac:dyDescent="0.25">
      <c r="A46" s="136">
        <v>30</v>
      </c>
      <c r="B46" s="58" t="s">
        <v>61</v>
      </c>
      <c r="C46" s="53">
        <v>42.5</v>
      </c>
      <c r="D46" s="68" t="s">
        <v>330</v>
      </c>
      <c r="E46" s="112">
        <v>7.7409999999999997</v>
      </c>
      <c r="F46" s="112">
        <v>7.9290000000000003</v>
      </c>
      <c r="G46" s="92">
        <f t="shared" si="1"/>
        <v>0.16164240000000052</v>
      </c>
      <c r="H46" s="109">
        <f t="shared" si="2"/>
        <v>0.1069575095507633</v>
      </c>
      <c r="I46" s="92">
        <f t="shared" si="0"/>
        <v>0.26859990955076385</v>
      </c>
      <c r="J46" s="25"/>
      <c r="K46" s="244"/>
    </row>
    <row r="47" spans="1:11" x14ac:dyDescent="0.25">
      <c r="A47" s="136">
        <v>31</v>
      </c>
      <c r="B47" s="58" t="s">
        <v>62</v>
      </c>
      <c r="C47" s="53">
        <v>44.5</v>
      </c>
      <c r="D47" s="68" t="s">
        <v>330</v>
      </c>
      <c r="E47" s="112">
        <v>14.874000000000001</v>
      </c>
      <c r="F47" s="112">
        <v>15.333</v>
      </c>
      <c r="G47" s="92">
        <f t="shared" si="1"/>
        <v>0.39464819999999967</v>
      </c>
      <c r="H47" s="109">
        <f t="shared" si="2"/>
        <v>0.11199080411785804</v>
      </c>
      <c r="I47" s="92">
        <f t="shared" si="0"/>
        <v>0.50663900411785767</v>
      </c>
      <c r="J47" s="25"/>
      <c r="K47" s="244"/>
    </row>
    <row r="48" spans="1:11" x14ac:dyDescent="0.25">
      <c r="A48" s="136">
        <v>32</v>
      </c>
      <c r="B48" s="58" t="s">
        <v>63</v>
      </c>
      <c r="C48" s="53">
        <v>69.900000000000006</v>
      </c>
      <c r="D48" s="68" t="s">
        <v>330</v>
      </c>
      <c r="E48" s="112">
        <v>1.143</v>
      </c>
      <c r="F48" s="112">
        <v>1.143</v>
      </c>
      <c r="G48" s="92">
        <f t="shared" si="1"/>
        <v>0</v>
      </c>
      <c r="H48" s="109">
        <f t="shared" si="2"/>
        <v>0.1759136451199613</v>
      </c>
      <c r="I48" s="92">
        <f t="shared" si="0"/>
        <v>0.1759136451199613</v>
      </c>
      <c r="J48" s="25"/>
      <c r="K48" s="244"/>
    </row>
    <row r="49" spans="1:11" x14ac:dyDescent="0.25">
      <c r="A49" s="136">
        <v>33</v>
      </c>
      <c r="B49" s="58" t="s">
        <v>64</v>
      </c>
      <c r="C49" s="53">
        <v>64.8</v>
      </c>
      <c r="D49" s="68" t="s">
        <v>330</v>
      </c>
      <c r="E49" s="112">
        <v>20.986999999999998</v>
      </c>
      <c r="F49" s="112">
        <v>22.774999999999999</v>
      </c>
      <c r="G49" s="92">
        <f t="shared" si="1"/>
        <v>1.5373224000000003</v>
      </c>
      <c r="H49" s="109">
        <f t="shared" si="2"/>
        <v>0.16307874397386968</v>
      </c>
      <c r="I49" s="92">
        <f t="shared" si="0"/>
        <v>1.70040114397387</v>
      </c>
      <c r="J49" s="25"/>
      <c r="K49" s="244"/>
    </row>
    <row r="50" spans="1:11" x14ac:dyDescent="0.25">
      <c r="A50" s="136">
        <v>34</v>
      </c>
      <c r="B50" s="58" t="s">
        <v>341</v>
      </c>
      <c r="C50" s="53">
        <v>42.7</v>
      </c>
      <c r="D50" s="68" t="s">
        <v>330</v>
      </c>
      <c r="E50" s="112">
        <v>6.5640000000000001</v>
      </c>
      <c r="F50" s="112">
        <v>6.734</v>
      </c>
      <c r="G50" s="92">
        <f>(F50-E50)*0.8598</f>
        <v>0.14616599999999993</v>
      </c>
      <c r="H50" s="109">
        <f t="shared" si="2"/>
        <v>0.10746083900747277</v>
      </c>
      <c r="I50" s="92">
        <f t="shared" si="0"/>
        <v>0.25362683900747274</v>
      </c>
      <c r="J50" s="25"/>
      <c r="K50" s="244"/>
    </row>
    <row r="51" spans="1:11" x14ac:dyDescent="0.25">
      <c r="A51" s="136">
        <v>35</v>
      </c>
      <c r="B51" s="58" t="s">
        <v>66</v>
      </c>
      <c r="C51" s="53">
        <v>44.4</v>
      </c>
      <c r="D51" s="68" t="s">
        <v>330</v>
      </c>
      <c r="E51" s="112">
        <v>17.164000000000001</v>
      </c>
      <c r="F51" s="112">
        <v>18.001999999999999</v>
      </c>
      <c r="G51" s="92">
        <f>(F51-E51)*0.8598</f>
        <v>0.72051239999999783</v>
      </c>
      <c r="H51" s="109">
        <f t="shared" si="2"/>
        <v>0.11173913938950329</v>
      </c>
      <c r="I51" s="92">
        <f t="shared" si="0"/>
        <v>0.83225153938950114</v>
      </c>
      <c r="J51" s="244"/>
      <c r="K51" s="25"/>
    </row>
    <row r="52" spans="1:11" x14ac:dyDescent="0.25">
      <c r="A52" s="136">
        <v>36</v>
      </c>
      <c r="B52" s="58" t="s">
        <v>67</v>
      </c>
      <c r="C52" s="53">
        <v>69</v>
      </c>
      <c r="D52" s="68" t="s">
        <v>330</v>
      </c>
      <c r="E52" s="112">
        <v>15.62</v>
      </c>
      <c r="F52" s="112">
        <v>15.698</v>
      </c>
      <c r="G52" s="92">
        <f t="shared" si="1"/>
        <v>6.7064400000001009E-2</v>
      </c>
      <c r="H52" s="109">
        <f t="shared" si="2"/>
        <v>0.17364866256476866</v>
      </c>
      <c r="I52" s="92">
        <f t="shared" si="0"/>
        <v>0.24071306256476965</v>
      </c>
      <c r="J52" s="25"/>
      <c r="K52" s="244"/>
    </row>
    <row r="53" spans="1:11" x14ac:dyDescent="0.25">
      <c r="A53" s="136">
        <v>37</v>
      </c>
      <c r="B53" s="58" t="s">
        <v>68</v>
      </c>
      <c r="C53" s="53">
        <v>64.5</v>
      </c>
      <c r="D53" s="68" t="s">
        <v>330</v>
      </c>
      <c r="E53" s="112">
        <v>16.745999999999999</v>
      </c>
      <c r="F53" s="112">
        <v>16.904</v>
      </c>
      <c r="G53" s="92">
        <f t="shared" si="1"/>
        <v>0.13584840000000106</v>
      </c>
      <c r="H53" s="109">
        <f t="shared" si="2"/>
        <v>0.16232374978880548</v>
      </c>
      <c r="I53" s="92">
        <f t="shared" si="0"/>
        <v>0.29817214978880657</v>
      </c>
      <c r="J53" s="25"/>
      <c r="K53" s="244"/>
    </row>
    <row r="54" spans="1:11" x14ac:dyDescent="0.25">
      <c r="A54" s="136">
        <v>38</v>
      </c>
      <c r="B54" s="58" t="s">
        <v>69</v>
      </c>
      <c r="C54" s="53">
        <v>42</v>
      </c>
      <c r="D54" s="68" t="s">
        <v>330</v>
      </c>
      <c r="E54" s="112">
        <v>22.613</v>
      </c>
      <c r="F54" s="112">
        <v>23.337</v>
      </c>
      <c r="G54" s="92">
        <f t="shared" si="1"/>
        <v>0.62249520000000014</v>
      </c>
      <c r="H54" s="109">
        <f t="shared" si="2"/>
        <v>0.10569918590898961</v>
      </c>
      <c r="I54" s="92">
        <f t="shared" si="0"/>
        <v>0.72819438590898977</v>
      </c>
      <c r="J54" s="25"/>
      <c r="K54" s="244"/>
    </row>
    <row r="55" spans="1:11" x14ac:dyDescent="0.25">
      <c r="A55" s="136">
        <v>39</v>
      </c>
      <c r="B55" s="58" t="s">
        <v>70</v>
      </c>
      <c r="C55" s="53">
        <v>44.4</v>
      </c>
      <c r="D55" s="68" t="s">
        <v>330</v>
      </c>
      <c r="E55" s="112">
        <v>6.5430000000000001</v>
      </c>
      <c r="F55" s="112">
        <v>6.5430000000000001</v>
      </c>
      <c r="G55" s="92">
        <f t="shared" si="1"/>
        <v>0</v>
      </c>
      <c r="H55" s="109">
        <f t="shared" si="2"/>
        <v>0.11173913938950329</v>
      </c>
      <c r="I55" s="92">
        <f t="shared" si="0"/>
        <v>0.11173913938950329</v>
      </c>
      <c r="J55" s="25"/>
      <c r="K55" s="244"/>
    </row>
    <row r="56" spans="1:11" x14ac:dyDescent="0.25">
      <c r="A56" s="136">
        <v>40</v>
      </c>
      <c r="B56" s="58" t="s">
        <v>71</v>
      </c>
      <c r="C56" s="53">
        <v>69.2</v>
      </c>
      <c r="D56" s="68" t="s">
        <v>330</v>
      </c>
      <c r="E56" s="112">
        <v>23.824999999999999</v>
      </c>
      <c r="F56" s="112">
        <v>24.908000000000001</v>
      </c>
      <c r="G56" s="92">
        <f t="shared" si="1"/>
        <v>0.93116340000000175</v>
      </c>
      <c r="H56" s="109">
        <f t="shared" si="2"/>
        <v>0.17415199202147813</v>
      </c>
      <c r="I56" s="92">
        <f t="shared" si="0"/>
        <v>1.1053153920214798</v>
      </c>
      <c r="J56" s="25"/>
      <c r="K56" s="244"/>
    </row>
    <row r="57" spans="1:11" x14ac:dyDescent="0.25">
      <c r="A57" s="136">
        <v>41</v>
      </c>
      <c r="B57" s="58" t="s">
        <v>72</v>
      </c>
      <c r="C57" s="53">
        <v>64.7</v>
      </c>
      <c r="D57" s="68" t="s">
        <v>330</v>
      </c>
      <c r="E57" s="112">
        <v>21.907</v>
      </c>
      <c r="F57" s="112">
        <v>23.071000000000002</v>
      </c>
      <c r="G57" s="92">
        <f t="shared" si="1"/>
        <v>1.0008072000000012</v>
      </c>
      <c r="H57" s="109">
        <f t="shared" si="2"/>
        <v>0.16282707924551496</v>
      </c>
      <c r="I57" s="92">
        <f t="shared" si="0"/>
        <v>1.1636342792455161</v>
      </c>
      <c r="J57" s="25"/>
      <c r="K57" s="244"/>
    </row>
    <row r="58" spans="1:11" x14ac:dyDescent="0.25">
      <c r="A58" s="136">
        <v>42</v>
      </c>
      <c r="B58" s="58" t="s">
        <v>73</v>
      </c>
      <c r="C58" s="53">
        <v>42.5</v>
      </c>
      <c r="D58" s="68" t="s">
        <v>330</v>
      </c>
      <c r="E58" s="112">
        <v>2.7530000000000001</v>
      </c>
      <c r="F58" s="112">
        <v>2.8479999999999999</v>
      </c>
      <c r="G58" s="92">
        <f t="shared" si="1"/>
        <v>8.1680999999999782E-2</v>
      </c>
      <c r="H58" s="109">
        <f t="shared" si="2"/>
        <v>0.1069575095507633</v>
      </c>
      <c r="I58" s="92">
        <f t="shared" si="0"/>
        <v>0.18863850955076308</v>
      </c>
      <c r="J58" s="25"/>
      <c r="K58" s="244"/>
    </row>
    <row r="59" spans="1:11" x14ac:dyDescent="0.25">
      <c r="A59" s="136">
        <v>43</v>
      </c>
      <c r="B59" s="58" t="s">
        <v>74</v>
      </c>
      <c r="C59" s="53">
        <v>44.5</v>
      </c>
      <c r="D59" s="68" t="s">
        <v>330</v>
      </c>
      <c r="E59" s="112">
        <v>18.276</v>
      </c>
      <c r="F59" s="112">
        <v>19.399999999999999</v>
      </c>
      <c r="G59" s="92">
        <f t="shared" si="1"/>
        <v>0.96641519999999892</v>
      </c>
      <c r="H59" s="109">
        <f t="shared" si="2"/>
        <v>0.11199080411785804</v>
      </c>
      <c r="I59" s="92">
        <f t="shared" si="0"/>
        <v>1.0784060041178569</v>
      </c>
      <c r="J59" s="25"/>
      <c r="K59" s="244"/>
    </row>
    <row r="60" spans="1:11" x14ac:dyDescent="0.25">
      <c r="A60" s="136">
        <v>44</v>
      </c>
      <c r="B60" s="58" t="s">
        <v>75</v>
      </c>
      <c r="C60" s="53">
        <v>69.599999999999994</v>
      </c>
      <c r="D60" s="68" t="s">
        <v>330</v>
      </c>
      <c r="E60" s="112">
        <v>16.658999999999999</v>
      </c>
      <c r="F60" s="112">
        <v>17.308</v>
      </c>
      <c r="G60" s="92">
        <f t="shared" si="1"/>
        <v>0.55801020000000079</v>
      </c>
      <c r="H60" s="109">
        <f t="shared" si="2"/>
        <v>0.17515865093489705</v>
      </c>
      <c r="I60" s="92">
        <f t="shared" si="0"/>
        <v>0.73316885093489781</v>
      </c>
      <c r="J60" s="25"/>
      <c r="K60" s="244"/>
    </row>
    <row r="61" spans="1:11" x14ac:dyDescent="0.25">
      <c r="A61" s="136">
        <v>45</v>
      </c>
      <c r="B61" s="58" t="s">
        <v>76</v>
      </c>
      <c r="C61" s="53">
        <v>64.8</v>
      </c>
      <c r="D61" s="68" t="s">
        <v>330</v>
      </c>
      <c r="E61" s="112">
        <v>20.728999999999999</v>
      </c>
      <c r="F61" s="112">
        <v>20.728999999999999</v>
      </c>
      <c r="G61" s="92">
        <f t="shared" si="1"/>
        <v>0</v>
      </c>
      <c r="H61" s="109">
        <f t="shared" si="2"/>
        <v>0.16307874397386968</v>
      </c>
      <c r="I61" s="92">
        <f t="shared" si="0"/>
        <v>0.16307874397386968</v>
      </c>
      <c r="J61" s="244"/>
      <c r="K61" s="25"/>
    </row>
    <row r="62" spans="1:11" x14ac:dyDescent="0.25">
      <c r="A62" s="136">
        <v>46</v>
      </c>
      <c r="B62" s="58" t="s">
        <v>77</v>
      </c>
      <c r="C62" s="53">
        <v>42.6</v>
      </c>
      <c r="D62" s="68" t="s">
        <v>330</v>
      </c>
      <c r="E62" s="112">
        <v>7.9960000000000004</v>
      </c>
      <c r="F62" s="112">
        <v>8.4510000000000005</v>
      </c>
      <c r="G62" s="92">
        <f t="shared" si="1"/>
        <v>0.39120900000000008</v>
      </c>
      <c r="H62" s="109">
        <f t="shared" si="2"/>
        <v>0.10720917427911804</v>
      </c>
      <c r="I62" s="92">
        <f t="shared" si="0"/>
        <v>0.49841817427911811</v>
      </c>
      <c r="J62" s="244"/>
      <c r="K62" s="25"/>
    </row>
    <row r="63" spans="1:11" x14ac:dyDescent="0.25">
      <c r="A63" s="136">
        <v>47</v>
      </c>
      <c r="B63" s="58" t="s">
        <v>78</v>
      </c>
      <c r="C63" s="53">
        <v>44.2</v>
      </c>
      <c r="D63" s="68" t="s">
        <v>330</v>
      </c>
      <c r="E63" s="112">
        <v>12.411</v>
      </c>
      <c r="F63" s="112">
        <v>12.693</v>
      </c>
      <c r="G63" s="92">
        <f t="shared" si="1"/>
        <v>0.24246360000000003</v>
      </c>
      <c r="H63" s="109">
        <f t="shared" si="2"/>
        <v>0.11123580993279383</v>
      </c>
      <c r="I63" s="92">
        <f t="shared" si="0"/>
        <v>0.35369940993279386</v>
      </c>
      <c r="J63" s="244"/>
      <c r="K63" s="25"/>
    </row>
    <row r="64" spans="1:11" x14ac:dyDescent="0.25">
      <c r="A64" s="136">
        <v>48</v>
      </c>
      <c r="B64" s="58" t="s">
        <v>79</v>
      </c>
      <c r="C64" s="53">
        <v>69.2</v>
      </c>
      <c r="D64" s="68" t="s">
        <v>330</v>
      </c>
      <c r="E64" s="112">
        <v>24.151</v>
      </c>
      <c r="F64" s="112">
        <v>25.006</v>
      </c>
      <c r="G64" s="92">
        <f t="shared" si="1"/>
        <v>0.73512900000000037</v>
      </c>
      <c r="H64" s="109">
        <f t="shared" si="2"/>
        <v>0.17415199202147813</v>
      </c>
      <c r="I64" s="92">
        <f t="shared" si="0"/>
        <v>0.9092809920214785</v>
      </c>
      <c r="J64" s="244"/>
      <c r="K64" s="25"/>
    </row>
    <row r="65" spans="1:11" x14ac:dyDescent="0.25">
      <c r="A65" s="136">
        <v>49</v>
      </c>
      <c r="B65" s="58" t="s">
        <v>80</v>
      </c>
      <c r="C65" s="53">
        <v>64.3</v>
      </c>
      <c r="D65" s="68" t="s">
        <v>330</v>
      </c>
      <c r="E65" s="112">
        <v>15.07</v>
      </c>
      <c r="F65" s="112">
        <v>16.234000000000002</v>
      </c>
      <c r="G65" s="92">
        <f t="shared" si="1"/>
        <v>1.0008072000000012</v>
      </c>
      <c r="H65" s="109">
        <f t="shared" si="2"/>
        <v>0.16182042033209598</v>
      </c>
      <c r="I65" s="92">
        <f t="shared" si="0"/>
        <v>1.1626276203320973</v>
      </c>
      <c r="J65" s="25"/>
      <c r="K65" s="244"/>
    </row>
    <row r="66" spans="1:11" x14ac:dyDescent="0.25">
      <c r="A66" s="136">
        <v>50</v>
      </c>
      <c r="B66" s="58" t="s">
        <v>81</v>
      </c>
      <c r="C66" s="53">
        <v>42.5</v>
      </c>
      <c r="D66" s="68" t="s">
        <v>330</v>
      </c>
      <c r="E66" s="112">
        <v>10.93</v>
      </c>
      <c r="F66" s="112">
        <v>11.022</v>
      </c>
      <c r="G66" s="92">
        <f t="shared" si="1"/>
        <v>7.9101600000000452E-2</v>
      </c>
      <c r="H66" s="109">
        <f t="shared" si="2"/>
        <v>0.1069575095507633</v>
      </c>
      <c r="I66" s="92">
        <f t="shared" si="0"/>
        <v>0.18605910955076377</v>
      </c>
      <c r="J66" s="25"/>
      <c r="K66" s="244"/>
    </row>
    <row r="67" spans="1:11" x14ac:dyDescent="0.25">
      <c r="A67" s="136">
        <v>51</v>
      </c>
      <c r="B67" s="58" t="s">
        <v>82</v>
      </c>
      <c r="C67" s="53">
        <v>43.8</v>
      </c>
      <c r="D67" s="68" t="s">
        <v>330</v>
      </c>
      <c r="E67" s="112">
        <v>6.1609999999999996</v>
      </c>
      <c r="F67" s="112">
        <v>6.1609999999999996</v>
      </c>
      <c r="G67" s="92">
        <f t="shared" si="1"/>
        <v>0</v>
      </c>
      <c r="H67" s="109">
        <f t="shared" si="2"/>
        <v>0.11022915101937487</v>
      </c>
      <c r="I67" s="92">
        <f t="shared" si="0"/>
        <v>0.11022915101937487</v>
      </c>
      <c r="J67" s="25"/>
      <c r="K67" s="244"/>
    </row>
    <row r="68" spans="1:11" x14ac:dyDescent="0.25">
      <c r="A68" s="136">
        <v>52</v>
      </c>
      <c r="B68" s="58" t="s">
        <v>83</v>
      </c>
      <c r="C68" s="53">
        <v>69.3</v>
      </c>
      <c r="D68" s="68" t="s">
        <v>330</v>
      </c>
      <c r="E68" s="112">
        <v>19.585999999999999</v>
      </c>
      <c r="F68" s="112">
        <v>20.544</v>
      </c>
      <c r="G68" s="92">
        <f t="shared" si="1"/>
        <v>0.82368840000000165</v>
      </c>
      <c r="H68" s="109">
        <f t="shared" si="2"/>
        <v>0.17440365674983285</v>
      </c>
      <c r="I68" s="92">
        <f t="shared" si="0"/>
        <v>0.99809205674983448</v>
      </c>
      <c r="J68" s="25"/>
      <c r="K68" s="244"/>
    </row>
    <row r="69" spans="1:11" x14ac:dyDescent="0.25">
      <c r="A69" s="136">
        <v>53</v>
      </c>
      <c r="B69" s="58" t="s">
        <v>84</v>
      </c>
      <c r="C69" s="53">
        <v>63.7</v>
      </c>
      <c r="D69" s="68" t="s">
        <v>330</v>
      </c>
      <c r="E69" s="112">
        <v>19.486999999999998</v>
      </c>
      <c r="F69" s="112">
        <v>20.975000000000001</v>
      </c>
      <c r="G69" s="92">
        <f t="shared" si="1"/>
        <v>1.2793824000000027</v>
      </c>
      <c r="H69" s="109">
        <f t="shared" si="2"/>
        <v>0.16031043196196759</v>
      </c>
      <c r="I69" s="92">
        <f t="shared" si="0"/>
        <v>1.4396928319619704</v>
      </c>
      <c r="J69" s="25"/>
      <c r="K69" s="244"/>
    </row>
    <row r="70" spans="1:11" x14ac:dyDescent="0.25">
      <c r="A70" s="136">
        <v>54</v>
      </c>
      <c r="B70" s="58" t="s">
        <v>85</v>
      </c>
      <c r="C70" s="53">
        <v>42.4</v>
      </c>
      <c r="D70" s="68" t="s">
        <v>330</v>
      </c>
      <c r="E70" s="112">
        <v>18.687000000000001</v>
      </c>
      <c r="F70" s="112">
        <v>19.678000000000001</v>
      </c>
      <c r="G70" s="92">
        <f t="shared" si="1"/>
        <v>0.85206179999999976</v>
      </c>
      <c r="H70" s="109">
        <f t="shared" si="2"/>
        <v>0.10670584482240855</v>
      </c>
      <c r="I70" s="92">
        <f t="shared" si="0"/>
        <v>0.95876764482240828</v>
      </c>
      <c r="J70" s="25"/>
      <c r="K70" s="244"/>
    </row>
    <row r="71" spans="1:11" x14ac:dyDescent="0.25">
      <c r="A71" s="136">
        <v>55</v>
      </c>
      <c r="B71" s="58" t="s">
        <v>86</v>
      </c>
      <c r="C71" s="53">
        <v>44</v>
      </c>
      <c r="D71" s="68" t="s">
        <v>330</v>
      </c>
      <c r="E71" s="112">
        <v>19.192</v>
      </c>
      <c r="F71" s="112">
        <v>20.213000000000001</v>
      </c>
      <c r="G71" s="92">
        <f t="shared" si="1"/>
        <v>0.87785580000000074</v>
      </c>
      <c r="H71" s="109">
        <f t="shared" si="2"/>
        <v>0.11073248047608436</v>
      </c>
      <c r="I71" s="92">
        <f t="shared" si="0"/>
        <v>0.98858828047608505</v>
      </c>
      <c r="J71" s="25"/>
      <c r="K71" s="244"/>
    </row>
    <row r="72" spans="1:11" x14ac:dyDescent="0.25">
      <c r="A72" s="136">
        <v>56</v>
      </c>
      <c r="B72" s="58" t="s">
        <v>87</v>
      </c>
      <c r="C72" s="53">
        <v>69.5</v>
      </c>
      <c r="D72" s="68" t="s">
        <v>330</v>
      </c>
      <c r="E72" s="112">
        <v>16.782</v>
      </c>
      <c r="F72" s="112">
        <v>17.465</v>
      </c>
      <c r="G72" s="92">
        <f t="shared" si="1"/>
        <v>0.58724339999999986</v>
      </c>
      <c r="H72" s="109">
        <f t="shared" si="2"/>
        <v>0.17490698620654233</v>
      </c>
      <c r="I72" s="92">
        <f t="shared" si="0"/>
        <v>0.76215038620654219</v>
      </c>
      <c r="J72" s="25"/>
      <c r="K72" s="244"/>
    </row>
    <row r="73" spans="1:11" x14ac:dyDescent="0.25">
      <c r="A73" s="136">
        <v>57</v>
      </c>
      <c r="B73" s="58" t="s">
        <v>88</v>
      </c>
      <c r="C73" s="53">
        <v>63.6</v>
      </c>
      <c r="D73" s="68" t="s">
        <v>330</v>
      </c>
      <c r="E73" s="112">
        <v>9.3759999999999994</v>
      </c>
      <c r="F73" s="112">
        <v>9.4390000000000001</v>
      </c>
      <c r="G73" s="92">
        <f t="shared" si="1"/>
        <v>5.4167400000000525E-2</v>
      </c>
      <c r="H73" s="109">
        <f t="shared" si="2"/>
        <v>0.16005876723361284</v>
      </c>
      <c r="I73" s="92">
        <f t="shared" si="0"/>
        <v>0.21422616723361337</v>
      </c>
      <c r="J73" s="25"/>
      <c r="K73" s="244"/>
    </row>
    <row r="74" spans="1:11" x14ac:dyDescent="0.25">
      <c r="A74" s="136">
        <v>58</v>
      </c>
      <c r="B74" s="58" t="s">
        <v>89</v>
      </c>
      <c r="C74" s="53">
        <v>42.6</v>
      </c>
      <c r="D74" s="68" t="s">
        <v>330</v>
      </c>
      <c r="E74" s="112">
        <v>14.82</v>
      </c>
      <c r="F74" s="112">
        <v>15.706</v>
      </c>
      <c r="G74" s="92">
        <f t="shared" si="1"/>
        <v>0.76178279999999932</v>
      </c>
      <c r="H74" s="109">
        <f t="shared" si="2"/>
        <v>0.10720917427911804</v>
      </c>
      <c r="I74" s="92">
        <f t="shared" si="0"/>
        <v>0.86899197427911734</v>
      </c>
      <c r="J74" s="25"/>
      <c r="K74" s="244"/>
    </row>
    <row r="75" spans="1:11" x14ac:dyDescent="0.25">
      <c r="A75" s="136">
        <v>59</v>
      </c>
      <c r="B75" s="58" t="s">
        <v>90</v>
      </c>
      <c r="C75" s="53">
        <v>43.9</v>
      </c>
      <c r="D75" s="68" t="s">
        <v>330</v>
      </c>
      <c r="E75" s="112">
        <v>18.902000000000001</v>
      </c>
      <c r="F75" s="112">
        <v>20.199000000000002</v>
      </c>
      <c r="G75" s="92">
        <f t="shared" si="1"/>
        <v>1.1151606000000005</v>
      </c>
      <c r="H75" s="109">
        <f t="shared" si="2"/>
        <v>0.11048081574772961</v>
      </c>
      <c r="I75" s="92">
        <f t="shared" si="0"/>
        <v>1.22564141574773</v>
      </c>
      <c r="J75" s="25"/>
      <c r="K75" s="244"/>
    </row>
    <row r="76" spans="1:11" x14ac:dyDescent="0.25">
      <c r="A76" s="136">
        <v>60</v>
      </c>
      <c r="B76" s="58" t="s">
        <v>91</v>
      </c>
      <c r="C76" s="53">
        <v>68.900000000000006</v>
      </c>
      <c r="D76" s="68" t="s">
        <v>330</v>
      </c>
      <c r="E76" s="112">
        <v>2.9380000000000002</v>
      </c>
      <c r="F76" s="112">
        <v>2.9380000000000002</v>
      </c>
      <c r="G76" s="92">
        <f t="shared" si="1"/>
        <v>0</v>
      </c>
      <c r="H76" s="109">
        <f t="shared" si="2"/>
        <v>0.17339699783641394</v>
      </c>
      <c r="I76" s="92">
        <f t="shared" si="0"/>
        <v>0.17339699783641394</v>
      </c>
      <c r="J76" s="25"/>
      <c r="K76" s="244"/>
    </row>
    <row r="77" spans="1:11" x14ac:dyDescent="0.25">
      <c r="A77" s="136">
        <v>61</v>
      </c>
      <c r="B77" s="58" t="s">
        <v>92</v>
      </c>
      <c r="C77" s="53">
        <v>63.7</v>
      </c>
      <c r="D77" s="68" t="s">
        <v>330</v>
      </c>
      <c r="E77" s="112">
        <v>33.353000000000002</v>
      </c>
      <c r="F77" s="112">
        <v>35.076000000000001</v>
      </c>
      <c r="G77" s="92">
        <f t="shared" si="1"/>
        <v>1.4814353999999992</v>
      </c>
      <c r="H77" s="109">
        <f t="shared" si="2"/>
        <v>0.16031043196196759</v>
      </c>
      <c r="I77" s="92">
        <f t="shared" si="0"/>
        <v>1.6417458319619667</v>
      </c>
      <c r="J77" s="25"/>
      <c r="K77" s="244"/>
    </row>
    <row r="78" spans="1:11" x14ac:dyDescent="0.25">
      <c r="A78" s="136">
        <v>62</v>
      </c>
      <c r="B78" s="58" t="s">
        <v>93</v>
      </c>
      <c r="C78" s="53">
        <v>42.8</v>
      </c>
      <c r="D78" s="68" t="s">
        <v>330</v>
      </c>
      <c r="E78" s="112">
        <v>24.888000000000002</v>
      </c>
      <c r="F78" s="112">
        <v>25.838000000000001</v>
      </c>
      <c r="G78" s="92">
        <f t="shared" si="1"/>
        <v>0.81680999999999937</v>
      </c>
      <c r="H78" s="109">
        <f t="shared" si="2"/>
        <v>0.1077125037358275</v>
      </c>
      <c r="I78" s="92">
        <f t="shared" si="0"/>
        <v>0.92452250373582689</v>
      </c>
      <c r="J78" s="25"/>
      <c r="K78" s="244"/>
    </row>
    <row r="79" spans="1:11" x14ac:dyDescent="0.25">
      <c r="A79" s="136">
        <v>63</v>
      </c>
      <c r="B79" s="58" t="s">
        <v>94</v>
      </c>
      <c r="C79" s="53">
        <v>44.3</v>
      </c>
      <c r="D79" s="68" t="s">
        <v>330</v>
      </c>
      <c r="E79" s="112">
        <v>18.678999999999998</v>
      </c>
      <c r="F79" s="112">
        <v>19.239000000000001</v>
      </c>
      <c r="G79" s="92">
        <f t="shared" si="1"/>
        <v>0.48148800000000197</v>
      </c>
      <c r="H79" s="109">
        <f t="shared" si="2"/>
        <v>0.11148747466114856</v>
      </c>
      <c r="I79" s="92">
        <f t="shared" si="0"/>
        <v>0.59297547466115053</v>
      </c>
      <c r="J79" s="25"/>
      <c r="K79" s="244"/>
    </row>
    <row r="80" spans="1:11" x14ac:dyDescent="0.25">
      <c r="A80" s="136">
        <v>64</v>
      </c>
      <c r="B80" s="58" t="s">
        <v>95</v>
      </c>
      <c r="C80" s="53">
        <v>69</v>
      </c>
      <c r="D80" s="68" t="s">
        <v>330</v>
      </c>
      <c r="E80" s="112">
        <v>19.521000000000001</v>
      </c>
      <c r="F80" s="112">
        <v>20.352</v>
      </c>
      <c r="G80" s="92">
        <f t="shared" si="1"/>
        <v>0.71449379999999962</v>
      </c>
      <c r="H80" s="109">
        <f t="shared" si="2"/>
        <v>0.17364866256476866</v>
      </c>
      <c r="I80" s="92">
        <f t="shared" si="0"/>
        <v>0.88814246256476825</v>
      </c>
      <c r="J80" s="25"/>
      <c r="K80" s="244"/>
    </row>
    <row r="81" spans="1:11" x14ac:dyDescent="0.25">
      <c r="A81" s="136">
        <v>65</v>
      </c>
      <c r="B81" s="58" t="s">
        <v>97</v>
      </c>
      <c r="C81" s="53">
        <v>78</v>
      </c>
      <c r="D81" s="68" t="s">
        <v>330</v>
      </c>
      <c r="E81" s="112">
        <v>22.33</v>
      </c>
      <c r="F81" s="112">
        <v>22.728999999999999</v>
      </c>
      <c r="G81" s="92">
        <f>(F81-E81)*0.8598</f>
        <v>0.34306020000000076</v>
      </c>
      <c r="H81" s="109">
        <f t="shared" si="2"/>
        <v>0.19629848811669498</v>
      </c>
      <c r="I81" s="92">
        <f t="shared" ref="I81:I142" si="3">G81+H81</f>
        <v>0.53935868811669574</v>
      </c>
      <c r="J81" s="25"/>
      <c r="K81" s="244"/>
    </row>
    <row r="82" spans="1:11" x14ac:dyDescent="0.25">
      <c r="A82" s="136">
        <v>66</v>
      </c>
      <c r="B82" s="58" t="s">
        <v>96</v>
      </c>
      <c r="C82" s="53">
        <v>45.4</v>
      </c>
      <c r="D82" s="68" t="s">
        <v>330</v>
      </c>
      <c r="E82" s="112">
        <v>14.894</v>
      </c>
      <c r="F82" s="112">
        <v>15.472</v>
      </c>
      <c r="G82" s="92">
        <f t="shared" ref="G82:G147" si="4">(F82-E82)*0.8598</f>
        <v>0.49696439999999947</v>
      </c>
      <c r="H82" s="109">
        <f t="shared" ref="H82:H145" si="5">$G$11/$C$303*C82</f>
        <v>0.11425578667305067</v>
      </c>
      <c r="I82" s="92">
        <f t="shared" si="3"/>
        <v>0.61122018667305011</v>
      </c>
      <c r="J82" s="25"/>
      <c r="K82" s="244"/>
    </row>
    <row r="83" spans="1:11" x14ac:dyDescent="0.25">
      <c r="A83" s="136">
        <v>67</v>
      </c>
      <c r="B83" s="58" t="s">
        <v>98</v>
      </c>
      <c r="C83" s="53">
        <v>73.599999999999994</v>
      </c>
      <c r="D83" s="68" t="s">
        <v>330</v>
      </c>
      <c r="E83" s="112">
        <v>19.731999999999999</v>
      </c>
      <c r="F83" s="112">
        <v>21.038</v>
      </c>
      <c r="G83" s="92">
        <f t="shared" si="4"/>
        <v>1.1228988000000009</v>
      </c>
      <c r="H83" s="109">
        <f t="shared" si="5"/>
        <v>0.18522524006908653</v>
      </c>
      <c r="I83" s="92">
        <f t="shared" si="3"/>
        <v>1.3081240400690874</v>
      </c>
      <c r="J83" s="25"/>
      <c r="K83" s="244"/>
    </row>
    <row r="84" spans="1:11" x14ac:dyDescent="0.25">
      <c r="A84" s="136">
        <v>68</v>
      </c>
      <c r="B84" s="58" t="s">
        <v>99</v>
      </c>
      <c r="C84" s="53">
        <v>50</v>
      </c>
      <c r="D84" s="68" t="s">
        <v>330</v>
      </c>
      <c r="E84" s="112">
        <v>8.859</v>
      </c>
      <c r="F84" s="112">
        <v>8.859</v>
      </c>
      <c r="G84" s="92">
        <f t="shared" si="4"/>
        <v>0</v>
      </c>
      <c r="H84" s="109">
        <f t="shared" si="5"/>
        <v>0.12583236417736859</v>
      </c>
      <c r="I84" s="92">
        <f t="shared" si="3"/>
        <v>0.12583236417736859</v>
      </c>
      <c r="J84" s="25"/>
      <c r="K84" s="244"/>
    </row>
    <row r="85" spans="1:11" x14ac:dyDescent="0.25">
      <c r="A85" s="136">
        <v>69</v>
      </c>
      <c r="B85" s="58" t="s">
        <v>100</v>
      </c>
      <c r="C85" s="53">
        <v>96.3</v>
      </c>
      <c r="D85" s="68" t="s">
        <v>330</v>
      </c>
      <c r="E85" s="112">
        <v>38.274999999999999</v>
      </c>
      <c r="F85" s="112">
        <v>39.712000000000003</v>
      </c>
      <c r="G85" s="92">
        <f t="shared" si="4"/>
        <v>1.235532600000004</v>
      </c>
      <c r="H85" s="109">
        <f t="shared" si="5"/>
        <v>0.24235313340561188</v>
      </c>
      <c r="I85" s="92">
        <f t="shared" si="3"/>
        <v>1.4778857334056159</v>
      </c>
      <c r="J85" s="25"/>
      <c r="K85" s="244"/>
    </row>
    <row r="86" spans="1:11" x14ac:dyDescent="0.25">
      <c r="A86" s="136">
        <v>70</v>
      </c>
      <c r="B86" s="58" t="s">
        <v>101</v>
      </c>
      <c r="C86" s="53">
        <v>77.900000000000006</v>
      </c>
      <c r="D86" s="68" t="s">
        <v>330</v>
      </c>
      <c r="E86" s="112">
        <v>9.0449999999999999</v>
      </c>
      <c r="F86" s="112">
        <v>9.4060000000000006</v>
      </c>
      <c r="G86" s="92">
        <f t="shared" si="4"/>
        <v>0.31038780000000055</v>
      </c>
      <c r="H86" s="109">
        <f t="shared" si="5"/>
        <v>0.19604682338834026</v>
      </c>
      <c r="I86" s="92">
        <f t="shared" si="3"/>
        <v>0.50643462338834078</v>
      </c>
      <c r="J86" s="25"/>
      <c r="K86" s="244"/>
    </row>
    <row r="87" spans="1:11" x14ac:dyDescent="0.25">
      <c r="A87" s="136">
        <v>71</v>
      </c>
      <c r="B87" s="58" t="s">
        <v>102</v>
      </c>
      <c r="C87" s="53">
        <v>44.7</v>
      </c>
      <c r="D87" s="68" t="s">
        <v>330</v>
      </c>
      <c r="E87" s="112">
        <v>10.167</v>
      </c>
      <c r="F87" s="112">
        <v>11.172000000000001</v>
      </c>
      <c r="G87" s="92">
        <f t="shared" si="4"/>
        <v>0.86409900000000073</v>
      </c>
      <c r="H87" s="109">
        <f t="shared" si="5"/>
        <v>0.11249413357456751</v>
      </c>
      <c r="I87" s="92">
        <f t="shared" si="3"/>
        <v>0.97659313357456823</v>
      </c>
      <c r="J87" s="25"/>
      <c r="K87" s="244"/>
    </row>
    <row r="88" spans="1:11" x14ac:dyDescent="0.25">
      <c r="A88" s="136">
        <v>72</v>
      </c>
      <c r="B88" s="58" t="s">
        <v>103</v>
      </c>
      <c r="C88" s="53">
        <v>73.599999999999994</v>
      </c>
      <c r="D88" s="68" t="s">
        <v>330</v>
      </c>
      <c r="E88" s="112">
        <v>8.0760000000000005</v>
      </c>
      <c r="F88" s="112">
        <v>8.0760000000000005</v>
      </c>
      <c r="G88" s="92">
        <f t="shared" si="4"/>
        <v>0</v>
      </c>
      <c r="H88" s="109">
        <f t="shared" si="5"/>
        <v>0.18522524006908653</v>
      </c>
      <c r="I88" s="92">
        <f t="shared" si="3"/>
        <v>0.18522524006908653</v>
      </c>
      <c r="J88" s="25"/>
      <c r="K88" s="244"/>
    </row>
    <row r="89" spans="1:11" x14ac:dyDescent="0.25">
      <c r="A89" s="136">
        <v>73</v>
      </c>
      <c r="B89" s="58" t="s">
        <v>104</v>
      </c>
      <c r="C89" s="53">
        <v>49.4</v>
      </c>
      <c r="D89" s="68" t="s">
        <v>330</v>
      </c>
      <c r="E89" s="112">
        <v>5.9219999999999997</v>
      </c>
      <c r="F89" s="112">
        <v>5.9370000000000003</v>
      </c>
      <c r="G89" s="92">
        <f t="shared" si="4"/>
        <v>1.289700000000049E-2</v>
      </c>
      <c r="H89" s="109">
        <f t="shared" si="5"/>
        <v>0.12432237580724016</v>
      </c>
      <c r="I89" s="92">
        <f t="shared" si="3"/>
        <v>0.13721937580724064</v>
      </c>
      <c r="J89" s="25"/>
      <c r="K89" s="244"/>
    </row>
    <row r="90" spans="1:11" x14ac:dyDescent="0.25">
      <c r="A90" s="136">
        <v>74</v>
      </c>
      <c r="B90" s="58" t="s">
        <v>105</v>
      </c>
      <c r="C90" s="53">
        <v>96.1</v>
      </c>
      <c r="D90" s="68" t="s">
        <v>330</v>
      </c>
      <c r="E90" s="112">
        <v>30.071999999999999</v>
      </c>
      <c r="F90" s="112">
        <v>31.224</v>
      </c>
      <c r="G90" s="92">
        <f t="shared" si="4"/>
        <v>0.99048960000000086</v>
      </c>
      <c r="H90" s="109">
        <f t="shared" si="5"/>
        <v>0.2418498039489024</v>
      </c>
      <c r="I90" s="92">
        <f t="shared" si="3"/>
        <v>1.2323394039489033</v>
      </c>
      <c r="J90" s="25"/>
      <c r="K90" s="244"/>
    </row>
    <row r="91" spans="1:11" x14ac:dyDescent="0.25">
      <c r="A91" s="136">
        <v>75</v>
      </c>
      <c r="B91" s="58" t="s">
        <v>106</v>
      </c>
      <c r="C91" s="53">
        <v>77.3</v>
      </c>
      <c r="D91" s="68" t="s">
        <v>330</v>
      </c>
      <c r="E91" s="112">
        <v>11.534000000000001</v>
      </c>
      <c r="F91" s="112">
        <v>13.138</v>
      </c>
      <c r="G91" s="92">
        <f t="shared" si="4"/>
        <v>1.3791191999999994</v>
      </c>
      <c r="H91" s="109">
        <f t="shared" si="5"/>
        <v>0.19453683501821181</v>
      </c>
      <c r="I91" s="92">
        <f t="shared" si="3"/>
        <v>1.5736560350182112</v>
      </c>
      <c r="J91" s="25"/>
      <c r="K91" s="244"/>
    </row>
    <row r="92" spans="1:11" x14ac:dyDescent="0.25">
      <c r="A92" s="136">
        <v>76</v>
      </c>
      <c r="B92" s="58" t="s">
        <v>107</v>
      </c>
      <c r="C92" s="53">
        <v>45.1</v>
      </c>
      <c r="D92" s="68" t="s">
        <v>330</v>
      </c>
      <c r="E92" s="112">
        <v>11</v>
      </c>
      <c r="F92" s="112">
        <v>11.805</v>
      </c>
      <c r="G92" s="92">
        <f t="shared" si="4"/>
        <v>0.69213899999999973</v>
      </c>
      <c r="H92" s="109">
        <f t="shared" si="5"/>
        <v>0.11350079248798646</v>
      </c>
      <c r="I92" s="92">
        <f t="shared" si="3"/>
        <v>0.80563979248798623</v>
      </c>
      <c r="J92" s="25"/>
      <c r="K92" s="244"/>
    </row>
    <row r="93" spans="1:11" x14ac:dyDescent="0.25">
      <c r="A93" s="136">
        <v>77</v>
      </c>
      <c r="B93" s="58" t="s">
        <v>108</v>
      </c>
      <c r="C93" s="53">
        <v>72.900000000000006</v>
      </c>
      <c r="D93" s="68" t="s">
        <v>330</v>
      </c>
      <c r="E93" s="112">
        <v>15.454000000000001</v>
      </c>
      <c r="F93" s="112">
        <v>15.887</v>
      </c>
      <c r="G93" s="92">
        <f t="shared" si="4"/>
        <v>0.37229339999999983</v>
      </c>
      <c r="H93" s="109">
        <f t="shared" si="5"/>
        <v>0.18346358697060342</v>
      </c>
      <c r="I93" s="92">
        <f t="shared" si="3"/>
        <v>0.55575698697060327</v>
      </c>
      <c r="J93" s="25"/>
      <c r="K93" s="244"/>
    </row>
    <row r="94" spans="1:11" x14ac:dyDescent="0.25">
      <c r="A94" s="136">
        <v>78</v>
      </c>
      <c r="B94" s="58" t="s">
        <v>109</v>
      </c>
      <c r="C94" s="53">
        <v>48.6</v>
      </c>
      <c r="D94" s="68" t="s">
        <v>330</v>
      </c>
      <c r="E94" s="112">
        <v>2.4489999999999998</v>
      </c>
      <c r="F94" s="112">
        <v>2.5369999999999999</v>
      </c>
      <c r="G94" s="92">
        <f>(F94-E94)*0.8598</f>
        <v>7.5662400000000074E-2</v>
      </c>
      <c r="H94" s="109">
        <f t="shared" si="5"/>
        <v>0.12230905798040227</v>
      </c>
      <c r="I94" s="92">
        <f>G94+H94</f>
        <v>0.19797145798040233</v>
      </c>
      <c r="J94" s="25"/>
      <c r="K94" s="244"/>
    </row>
    <row r="95" spans="1:11" x14ac:dyDescent="0.25">
      <c r="A95" s="136">
        <v>79</v>
      </c>
      <c r="B95" s="58" t="s">
        <v>110</v>
      </c>
      <c r="C95" s="53">
        <v>96.9</v>
      </c>
      <c r="D95" s="68" t="s">
        <v>330</v>
      </c>
      <c r="E95" s="112">
        <v>24.908999999999999</v>
      </c>
      <c r="F95" s="112">
        <v>25.335000000000001</v>
      </c>
      <c r="G95" s="92">
        <f t="shared" si="4"/>
        <v>0.36627480000000168</v>
      </c>
      <c r="H95" s="109">
        <f t="shared" si="5"/>
        <v>0.24386312177574032</v>
      </c>
      <c r="I95" s="92">
        <f t="shared" si="3"/>
        <v>0.610137921775742</v>
      </c>
      <c r="J95" s="25"/>
      <c r="K95" s="244"/>
    </row>
    <row r="96" spans="1:11" x14ac:dyDescent="0.25">
      <c r="A96" s="136">
        <v>80</v>
      </c>
      <c r="B96" s="58" t="s">
        <v>111</v>
      </c>
      <c r="C96" s="53">
        <v>77.8</v>
      </c>
      <c r="D96" s="68" t="s">
        <v>330</v>
      </c>
      <c r="E96" s="112">
        <v>15.86</v>
      </c>
      <c r="F96" s="112">
        <v>17.516999999999999</v>
      </c>
      <c r="G96" s="92">
        <f t="shared" si="4"/>
        <v>1.4246886000000001</v>
      </c>
      <c r="H96" s="109">
        <f t="shared" si="5"/>
        <v>0.19579515865998551</v>
      </c>
      <c r="I96" s="92">
        <f>G96+H96</f>
        <v>1.6204837586599856</v>
      </c>
      <c r="J96" s="25"/>
      <c r="K96" s="244"/>
    </row>
    <row r="97" spans="1:11" x14ac:dyDescent="0.25">
      <c r="A97" s="136">
        <v>81</v>
      </c>
      <c r="B97" s="58" t="s">
        <v>112</v>
      </c>
      <c r="C97" s="53">
        <v>44.9</v>
      </c>
      <c r="D97" s="68" t="s">
        <v>330</v>
      </c>
      <c r="E97" s="112">
        <v>10.239000000000001</v>
      </c>
      <c r="F97" s="112">
        <v>10.723000000000001</v>
      </c>
      <c r="G97" s="92">
        <f t="shared" si="4"/>
        <v>0.41614319999999999</v>
      </c>
      <c r="H97" s="109">
        <f t="shared" si="5"/>
        <v>0.11299746303127699</v>
      </c>
      <c r="I97" s="92">
        <f t="shared" si="3"/>
        <v>0.52914066303127694</v>
      </c>
      <c r="J97" s="25"/>
      <c r="K97" s="244"/>
    </row>
    <row r="98" spans="1:11" x14ac:dyDescent="0.25">
      <c r="A98" s="136">
        <v>82</v>
      </c>
      <c r="B98" s="58" t="s">
        <v>113</v>
      </c>
      <c r="C98" s="53">
        <v>73.2</v>
      </c>
      <c r="D98" s="68" t="s">
        <v>330</v>
      </c>
      <c r="E98" s="112">
        <v>22.306000000000001</v>
      </c>
      <c r="F98" s="112">
        <v>23.378</v>
      </c>
      <c r="G98" s="92">
        <f t="shared" si="4"/>
        <v>0.92170559999999935</v>
      </c>
      <c r="H98" s="109">
        <f t="shared" si="5"/>
        <v>0.18421858115566761</v>
      </c>
      <c r="I98" s="92">
        <f t="shared" si="3"/>
        <v>1.105924181155667</v>
      </c>
      <c r="J98" s="25"/>
      <c r="K98" s="244"/>
    </row>
    <row r="99" spans="1:11" x14ac:dyDescent="0.25">
      <c r="A99" s="136">
        <v>83</v>
      </c>
      <c r="B99" s="58" t="s">
        <v>114</v>
      </c>
      <c r="C99" s="53">
        <v>49.1</v>
      </c>
      <c r="D99" s="68" t="s">
        <v>330</v>
      </c>
      <c r="E99" s="112">
        <v>14.922000000000001</v>
      </c>
      <c r="F99" s="112">
        <v>16.254999999999999</v>
      </c>
      <c r="G99" s="92">
        <f t="shared" si="4"/>
        <v>1.1461133999999986</v>
      </c>
      <c r="H99" s="109">
        <f t="shared" si="5"/>
        <v>0.12356738162217595</v>
      </c>
      <c r="I99" s="92">
        <f t="shared" si="3"/>
        <v>1.2696807816221747</v>
      </c>
      <c r="J99" s="25"/>
      <c r="K99" s="25"/>
    </row>
    <row r="100" spans="1:11" x14ac:dyDescent="0.25">
      <c r="A100" s="136">
        <v>84</v>
      </c>
      <c r="B100" s="58" t="s">
        <v>115</v>
      </c>
      <c r="C100" s="53">
        <v>97.4</v>
      </c>
      <c r="D100" s="68" t="s">
        <v>330</v>
      </c>
      <c r="E100" s="112">
        <v>19.085000000000001</v>
      </c>
      <c r="F100" s="112">
        <v>19.452999999999999</v>
      </c>
      <c r="G100" s="92">
        <f t="shared" si="4"/>
        <v>0.31640639999999876</v>
      </c>
      <c r="H100" s="109">
        <f t="shared" si="5"/>
        <v>0.24512144541751402</v>
      </c>
      <c r="I100" s="92">
        <f t="shared" si="3"/>
        <v>0.56152784541751277</v>
      </c>
      <c r="J100" s="25"/>
      <c r="K100" s="244"/>
    </row>
    <row r="101" spans="1:11" x14ac:dyDescent="0.25">
      <c r="A101" s="136">
        <v>85</v>
      </c>
      <c r="B101" s="59" t="s">
        <v>116</v>
      </c>
      <c r="C101" s="53">
        <v>77.5</v>
      </c>
      <c r="D101" s="68" t="s">
        <v>330</v>
      </c>
      <c r="E101" s="112">
        <v>8.6110000000000007</v>
      </c>
      <c r="F101" s="112">
        <v>8.6690000000000005</v>
      </c>
      <c r="G101" s="92">
        <f t="shared" si="4"/>
        <v>4.9868399999999855E-2</v>
      </c>
      <c r="H101" s="109">
        <f t="shared" si="5"/>
        <v>0.19504016447492131</v>
      </c>
      <c r="I101" s="92">
        <f t="shared" si="3"/>
        <v>0.24490856447492115</v>
      </c>
      <c r="J101" s="25"/>
      <c r="K101" s="244"/>
    </row>
    <row r="102" spans="1:11" x14ac:dyDescent="0.25">
      <c r="A102" s="136">
        <v>86</v>
      </c>
      <c r="B102" s="58" t="s">
        <v>117</v>
      </c>
      <c r="C102" s="53">
        <v>45.7</v>
      </c>
      <c r="D102" s="68" t="s">
        <v>330</v>
      </c>
      <c r="E102" s="112">
        <v>17.617000000000001</v>
      </c>
      <c r="F102" s="112">
        <v>18.411000000000001</v>
      </c>
      <c r="G102" s="92">
        <f t="shared" si="4"/>
        <v>0.68268120000000043</v>
      </c>
      <c r="H102" s="109">
        <f t="shared" si="5"/>
        <v>0.11501078085811489</v>
      </c>
      <c r="I102" s="92">
        <f t="shared" si="3"/>
        <v>0.79769198085811532</v>
      </c>
      <c r="J102" s="25"/>
      <c r="K102" s="244"/>
    </row>
    <row r="103" spans="1:11" x14ac:dyDescent="0.25">
      <c r="A103" s="136">
        <v>87</v>
      </c>
      <c r="B103" s="58" t="s">
        <v>118</v>
      </c>
      <c r="C103" s="53">
        <v>74</v>
      </c>
      <c r="D103" s="68" t="s">
        <v>330</v>
      </c>
      <c r="E103" s="112">
        <v>16.914999999999999</v>
      </c>
      <c r="F103" s="112">
        <v>17.829999999999998</v>
      </c>
      <c r="G103" s="92">
        <f t="shared" si="4"/>
        <v>0.78671699999999922</v>
      </c>
      <c r="H103" s="109">
        <f t="shared" si="5"/>
        <v>0.1862318989825055</v>
      </c>
      <c r="I103" s="92">
        <f t="shared" si="3"/>
        <v>0.9729488989825047</v>
      </c>
      <c r="J103" s="25"/>
      <c r="K103" s="244"/>
    </row>
    <row r="104" spans="1:11" x14ac:dyDescent="0.25">
      <c r="A104" s="136">
        <v>88</v>
      </c>
      <c r="B104" s="58" t="s">
        <v>119</v>
      </c>
      <c r="C104" s="53">
        <v>48.1</v>
      </c>
      <c r="D104" s="68" t="s">
        <v>330</v>
      </c>
      <c r="E104" s="112">
        <v>4.4379999999999997</v>
      </c>
      <c r="F104" s="112">
        <v>4.4400000000000004</v>
      </c>
      <c r="G104" s="92">
        <f t="shared" si="4"/>
        <v>1.7196000000005744E-3</v>
      </c>
      <c r="H104" s="109">
        <f t="shared" si="5"/>
        <v>0.12105073433862858</v>
      </c>
      <c r="I104" s="92">
        <f t="shared" si="3"/>
        <v>0.12277033433862915</v>
      </c>
      <c r="J104" s="25"/>
      <c r="K104" s="244"/>
    </row>
    <row r="105" spans="1:11" x14ac:dyDescent="0.25">
      <c r="A105" s="136">
        <v>89</v>
      </c>
      <c r="B105" s="58" t="s">
        <v>120</v>
      </c>
      <c r="C105" s="53">
        <v>96.9</v>
      </c>
      <c r="D105" s="68" t="s">
        <v>330</v>
      </c>
      <c r="E105" s="112">
        <v>22.83</v>
      </c>
      <c r="F105" s="112">
        <v>23.67</v>
      </c>
      <c r="G105" s="92">
        <f t="shared" si="4"/>
        <v>0.72223200000000298</v>
      </c>
      <c r="H105" s="109">
        <f t="shared" si="5"/>
        <v>0.24386312177574032</v>
      </c>
      <c r="I105" s="92">
        <f>G105+H105</f>
        <v>0.9660951217757433</v>
      </c>
      <c r="J105" s="25"/>
      <c r="K105" s="244"/>
    </row>
    <row r="106" spans="1:11" x14ac:dyDescent="0.25">
      <c r="A106" s="136">
        <v>90</v>
      </c>
      <c r="B106" s="58" t="s">
        <v>121</v>
      </c>
      <c r="C106" s="53">
        <v>76.8</v>
      </c>
      <c r="D106" s="68" t="s">
        <v>330</v>
      </c>
      <c r="E106" s="112">
        <v>14.955</v>
      </c>
      <c r="F106" s="112">
        <v>16.22</v>
      </c>
      <c r="G106" s="92">
        <f t="shared" si="4"/>
        <v>1.0876469999999989</v>
      </c>
      <c r="H106" s="109">
        <f t="shared" si="5"/>
        <v>0.19327851137643814</v>
      </c>
      <c r="I106" s="92">
        <f t="shared" si="3"/>
        <v>1.2809255113764371</v>
      </c>
      <c r="J106" s="25"/>
      <c r="K106" s="244"/>
    </row>
    <row r="107" spans="1:11" x14ac:dyDescent="0.25">
      <c r="A107" s="136">
        <v>91</v>
      </c>
      <c r="B107" s="58" t="s">
        <v>122</v>
      </c>
      <c r="C107" s="53">
        <v>45.3</v>
      </c>
      <c r="D107" s="68" t="s">
        <v>330</v>
      </c>
      <c r="E107" s="112">
        <v>10.627000000000001</v>
      </c>
      <c r="F107" s="112">
        <v>11.624000000000001</v>
      </c>
      <c r="G107" s="92">
        <f t="shared" si="4"/>
        <v>0.85722059999999989</v>
      </c>
      <c r="H107" s="109">
        <f t="shared" si="5"/>
        <v>0.11400412194469593</v>
      </c>
      <c r="I107" s="92">
        <f t="shared" si="3"/>
        <v>0.97122472194469578</v>
      </c>
      <c r="J107" s="25"/>
      <c r="K107" s="244"/>
    </row>
    <row r="108" spans="1:11" x14ac:dyDescent="0.25">
      <c r="A108" s="136">
        <v>92</v>
      </c>
      <c r="B108" s="58" t="s">
        <v>123</v>
      </c>
      <c r="C108" s="53">
        <v>73.099999999999994</v>
      </c>
      <c r="D108" s="68" t="s">
        <v>330</v>
      </c>
      <c r="E108" s="112">
        <v>20.344000000000001</v>
      </c>
      <c r="F108" s="112">
        <v>21.381</v>
      </c>
      <c r="G108" s="92">
        <f t="shared" si="4"/>
        <v>0.8916125999999992</v>
      </c>
      <c r="H108" s="109">
        <f t="shared" si="5"/>
        <v>0.18396691642731286</v>
      </c>
      <c r="I108" s="92">
        <f>G108+H108</f>
        <v>1.0755795164273121</v>
      </c>
      <c r="J108" s="25"/>
      <c r="K108" s="244"/>
    </row>
    <row r="109" spans="1:11" x14ac:dyDescent="0.25">
      <c r="A109" s="136">
        <v>93</v>
      </c>
      <c r="B109" s="58" t="s">
        <v>124</v>
      </c>
      <c r="C109" s="53">
        <v>49.2</v>
      </c>
      <c r="D109" s="68" t="s">
        <v>330</v>
      </c>
      <c r="E109" s="112">
        <v>8.5120000000000005</v>
      </c>
      <c r="F109" s="112">
        <v>8.5120000000000005</v>
      </c>
      <c r="G109" s="92">
        <f t="shared" si="4"/>
        <v>0</v>
      </c>
      <c r="H109" s="109">
        <f t="shared" si="5"/>
        <v>0.12381904635053069</v>
      </c>
      <c r="I109" s="92">
        <f t="shared" si="3"/>
        <v>0.12381904635053069</v>
      </c>
      <c r="J109" s="25"/>
      <c r="K109" s="244"/>
    </row>
    <row r="110" spans="1:11" x14ac:dyDescent="0.25">
      <c r="A110" s="136">
        <v>94</v>
      </c>
      <c r="B110" s="58" t="s">
        <v>125</v>
      </c>
      <c r="C110" s="53">
        <v>97.2</v>
      </c>
      <c r="D110" s="68" t="s">
        <v>330</v>
      </c>
      <c r="E110" s="112">
        <v>21.222000000000001</v>
      </c>
      <c r="F110" s="112">
        <v>22.646000000000001</v>
      </c>
      <c r="G110" s="92">
        <f t="shared" si="4"/>
        <v>1.2243551999999995</v>
      </c>
      <c r="H110" s="109">
        <f t="shared" si="5"/>
        <v>0.24461811596080454</v>
      </c>
      <c r="I110" s="92">
        <f t="shared" si="3"/>
        <v>1.468973315960804</v>
      </c>
      <c r="J110" s="25"/>
      <c r="K110" s="244"/>
    </row>
    <row r="111" spans="1:11" x14ac:dyDescent="0.25">
      <c r="A111" s="136">
        <v>95</v>
      </c>
      <c r="B111" s="58" t="s">
        <v>126</v>
      </c>
      <c r="C111" s="53">
        <v>76.099999999999994</v>
      </c>
      <c r="D111" s="68" t="s">
        <v>330</v>
      </c>
      <c r="E111" s="112">
        <v>10.385</v>
      </c>
      <c r="F111" s="112">
        <v>10.972</v>
      </c>
      <c r="G111" s="92">
        <f t="shared" si="4"/>
        <v>0.50470259999999978</v>
      </c>
      <c r="H111" s="109">
        <f t="shared" si="5"/>
        <v>0.19151685827795498</v>
      </c>
      <c r="I111" s="92">
        <f t="shared" si="3"/>
        <v>0.69621945827795473</v>
      </c>
      <c r="J111" s="25"/>
      <c r="K111" s="244"/>
    </row>
    <row r="112" spans="1:11" x14ac:dyDescent="0.25">
      <c r="A112" s="136">
        <v>96</v>
      </c>
      <c r="B112" s="58" t="s">
        <v>127</v>
      </c>
      <c r="C112" s="53">
        <v>45.1</v>
      </c>
      <c r="D112" s="68" t="s">
        <v>330</v>
      </c>
      <c r="E112" s="112">
        <v>5.4720000000000004</v>
      </c>
      <c r="F112" s="112">
        <v>5.4720000000000004</v>
      </c>
      <c r="G112" s="92">
        <f t="shared" si="4"/>
        <v>0</v>
      </c>
      <c r="H112" s="109">
        <f t="shared" si="5"/>
        <v>0.11350079248798646</v>
      </c>
      <c r="I112" s="92">
        <f t="shared" si="3"/>
        <v>0.11350079248798646</v>
      </c>
      <c r="J112" s="25"/>
      <c r="K112" s="244"/>
    </row>
    <row r="113" spans="1:11" x14ac:dyDescent="0.25">
      <c r="A113" s="136">
        <v>97</v>
      </c>
      <c r="B113" s="58" t="s">
        <v>128</v>
      </c>
      <c r="C113" s="53">
        <v>73.099999999999994</v>
      </c>
      <c r="D113" s="68" t="s">
        <v>330</v>
      </c>
      <c r="E113" s="112">
        <v>14.167999999999999</v>
      </c>
      <c r="F113" s="112">
        <v>14.92</v>
      </c>
      <c r="G113" s="92">
        <f t="shared" si="4"/>
        <v>0.64656960000000063</v>
      </c>
      <c r="H113" s="109">
        <f t="shared" si="5"/>
        <v>0.18396691642731286</v>
      </c>
      <c r="I113" s="92">
        <f>G113+H113</f>
        <v>0.83053651642731352</v>
      </c>
      <c r="J113" s="25"/>
      <c r="K113" s="244"/>
    </row>
    <row r="114" spans="1:11" x14ac:dyDescent="0.25">
      <c r="A114" s="136">
        <v>98</v>
      </c>
      <c r="B114" s="58" t="s">
        <v>129</v>
      </c>
      <c r="C114" s="53">
        <v>49.1</v>
      </c>
      <c r="D114" s="68" t="s">
        <v>330</v>
      </c>
      <c r="E114" s="112">
        <v>4.4729999999999999</v>
      </c>
      <c r="F114" s="112">
        <v>4.8040000000000003</v>
      </c>
      <c r="G114" s="92">
        <f t="shared" si="4"/>
        <v>0.28459380000000034</v>
      </c>
      <c r="H114" s="109">
        <f t="shared" si="5"/>
        <v>0.12356738162217595</v>
      </c>
      <c r="I114" s="92">
        <f>G114+H114</f>
        <v>0.40816118162217629</v>
      </c>
      <c r="J114" s="25"/>
      <c r="K114" s="244"/>
    </row>
    <row r="115" spans="1:11" x14ac:dyDescent="0.25">
      <c r="A115" s="136">
        <v>99</v>
      </c>
      <c r="B115" s="58" t="s">
        <v>130</v>
      </c>
      <c r="C115" s="53">
        <v>97.3</v>
      </c>
      <c r="D115" s="68" t="s">
        <v>330</v>
      </c>
      <c r="E115" s="112">
        <v>10.294</v>
      </c>
      <c r="F115" s="112">
        <v>10.294</v>
      </c>
      <c r="G115" s="92">
        <f t="shared" si="4"/>
        <v>0</v>
      </c>
      <c r="H115" s="109">
        <f t="shared" si="5"/>
        <v>0.24486978068915927</v>
      </c>
      <c r="I115" s="92">
        <f t="shared" si="3"/>
        <v>0.24486978068915927</v>
      </c>
      <c r="J115" s="25"/>
      <c r="K115" s="244"/>
    </row>
    <row r="116" spans="1:11" x14ac:dyDescent="0.25">
      <c r="A116" s="136">
        <v>100</v>
      </c>
      <c r="B116" s="58" t="s">
        <v>131</v>
      </c>
      <c r="C116" s="53">
        <v>76.3</v>
      </c>
      <c r="D116" s="68" t="s">
        <v>330</v>
      </c>
      <c r="E116" s="112">
        <v>14.526999999999999</v>
      </c>
      <c r="F116" s="112">
        <v>15.526</v>
      </c>
      <c r="G116" s="92">
        <f>(F116-E116)*0.8598</f>
        <v>0.85894020000000049</v>
      </c>
      <c r="H116" s="109">
        <f t="shared" si="5"/>
        <v>0.19202018773466445</v>
      </c>
      <c r="I116" s="92">
        <f t="shared" si="3"/>
        <v>1.0509603877346649</v>
      </c>
      <c r="J116" s="25"/>
      <c r="K116" s="244"/>
    </row>
    <row r="117" spans="1:11" x14ac:dyDescent="0.25">
      <c r="A117" s="136">
        <v>101</v>
      </c>
      <c r="B117" s="58" t="s">
        <v>132</v>
      </c>
      <c r="C117" s="53">
        <v>44.6</v>
      </c>
      <c r="D117" s="68" t="s">
        <v>330</v>
      </c>
      <c r="E117" s="112">
        <v>14.452</v>
      </c>
      <c r="F117" s="112">
        <v>15.419</v>
      </c>
      <c r="G117" s="92">
        <f t="shared" si="4"/>
        <v>0.83142660000000046</v>
      </c>
      <c r="H117" s="109">
        <f t="shared" si="5"/>
        <v>0.11224246884621278</v>
      </c>
      <c r="I117" s="92">
        <f>G117+H117</f>
        <v>0.94366906884621327</v>
      </c>
      <c r="J117" s="244"/>
      <c r="K117" s="25"/>
    </row>
    <row r="118" spans="1:11" x14ac:dyDescent="0.25">
      <c r="A118" s="136">
        <v>102</v>
      </c>
      <c r="B118" s="58" t="s">
        <v>133</v>
      </c>
      <c r="C118" s="53">
        <v>73.099999999999994</v>
      </c>
      <c r="D118" s="68" t="s">
        <v>330</v>
      </c>
      <c r="E118" s="112">
        <v>18.033999999999999</v>
      </c>
      <c r="F118" s="112">
        <v>18.768000000000001</v>
      </c>
      <c r="G118" s="92">
        <f t="shared" si="4"/>
        <v>0.63109320000000158</v>
      </c>
      <c r="H118" s="109">
        <f t="shared" si="5"/>
        <v>0.18396691642731286</v>
      </c>
      <c r="I118" s="92">
        <f>G118+H118</f>
        <v>0.81506011642731446</v>
      </c>
      <c r="J118" s="25"/>
      <c r="K118" s="244"/>
    </row>
    <row r="119" spans="1:11" x14ac:dyDescent="0.25">
      <c r="A119" s="136">
        <v>103</v>
      </c>
      <c r="B119" s="58" t="s">
        <v>134</v>
      </c>
      <c r="C119" s="53">
        <v>49.5</v>
      </c>
      <c r="D119" s="68" t="s">
        <v>330</v>
      </c>
      <c r="E119" s="112">
        <v>4.9560000000000004</v>
      </c>
      <c r="F119" s="112">
        <v>4.9560000000000004</v>
      </c>
      <c r="G119" s="92">
        <f t="shared" si="4"/>
        <v>0</v>
      </c>
      <c r="H119" s="109">
        <f t="shared" si="5"/>
        <v>0.1245740405355949</v>
      </c>
      <c r="I119" s="92">
        <f>G119+H119</f>
        <v>0.1245740405355949</v>
      </c>
      <c r="J119" s="25"/>
      <c r="K119" s="244"/>
    </row>
    <row r="120" spans="1:11" x14ac:dyDescent="0.25">
      <c r="A120" s="136">
        <v>104</v>
      </c>
      <c r="B120" s="58" t="s">
        <v>135</v>
      </c>
      <c r="C120" s="53">
        <v>97.7</v>
      </c>
      <c r="D120" s="68" t="s">
        <v>330</v>
      </c>
      <c r="E120" s="112">
        <v>10.193</v>
      </c>
      <c r="F120" s="112">
        <v>10.223000000000001</v>
      </c>
      <c r="G120" s="92">
        <f t="shared" si="4"/>
        <v>2.5794000000000979E-2</v>
      </c>
      <c r="H120" s="109">
        <f t="shared" si="5"/>
        <v>0.24587643960257821</v>
      </c>
      <c r="I120" s="92">
        <f t="shared" si="3"/>
        <v>0.27167043960257919</v>
      </c>
      <c r="J120" s="25"/>
      <c r="K120" s="244"/>
    </row>
    <row r="121" spans="1:11" x14ac:dyDescent="0.25">
      <c r="A121" s="136">
        <v>105</v>
      </c>
      <c r="B121" s="58" t="s">
        <v>136</v>
      </c>
      <c r="C121" s="53">
        <v>76.400000000000006</v>
      </c>
      <c r="D121" s="68" t="s">
        <v>330</v>
      </c>
      <c r="E121" s="112">
        <v>14.867000000000001</v>
      </c>
      <c r="F121" s="112">
        <v>15.929</v>
      </c>
      <c r="G121" s="92">
        <f t="shared" si="4"/>
        <v>0.91310759999999946</v>
      </c>
      <c r="H121" s="109">
        <f t="shared" si="5"/>
        <v>0.1922718524630192</v>
      </c>
      <c r="I121" s="92">
        <f>G121+H121</f>
        <v>1.1053794524630187</v>
      </c>
      <c r="J121" s="25"/>
      <c r="K121" s="244"/>
    </row>
    <row r="122" spans="1:11" x14ac:dyDescent="0.25">
      <c r="A122" s="136">
        <v>106</v>
      </c>
      <c r="B122" s="58" t="s">
        <v>137</v>
      </c>
      <c r="C122" s="53">
        <v>44.7</v>
      </c>
      <c r="D122" s="68" t="s">
        <v>330</v>
      </c>
      <c r="E122" s="112">
        <v>3.093</v>
      </c>
      <c r="F122" s="112">
        <v>3.093</v>
      </c>
      <c r="G122" s="92">
        <f t="shared" si="4"/>
        <v>0</v>
      </c>
      <c r="H122" s="109">
        <f>$G$11/$C$303*C122</f>
        <v>0.11249413357456751</v>
      </c>
      <c r="I122" s="92">
        <f t="shared" si="3"/>
        <v>0.11249413357456751</v>
      </c>
      <c r="J122" s="25"/>
      <c r="K122" s="244"/>
    </row>
    <row r="123" spans="1:11" x14ac:dyDescent="0.25">
      <c r="A123" s="136">
        <v>107</v>
      </c>
      <c r="B123" s="58" t="s">
        <v>138</v>
      </c>
      <c r="C123" s="53">
        <v>72.8</v>
      </c>
      <c r="D123" s="68" t="s">
        <v>330</v>
      </c>
      <c r="E123" s="112">
        <v>11.621</v>
      </c>
      <c r="F123" s="112">
        <v>12.311999999999999</v>
      </c>
      <c r="G123" s="92">
        <f t="shared" si="4"/>
        <v>0.59412179999999915</v>
      </c>
      <c r="H123" s="109">
        <f t="shared" si="5"/>
        <v>0.18321192224224864</v>
      </c>
      <c r="I123" s="92">
        <f t="shared" si="3"/>
        <v>0.77733372224224784</v>
      </c>
      <c r="J123" s="25"/>
      <c r="K123" s="244"/>
    </row>
    <row r="124" spans="1:11" x14ac:dyDescent="0.25">
      <c r="A124" s="136">
        <v>108</v>
      </c>
      <c r="B124" s="58" t="s">
        <v>139</v>
      </c>
      <c r="C124" s="53">
        <v>49.4</v>
      </c>
      <c r="D124" s="68" t="s">
        <v>330</v>
      </c>
      <c r="E124" s="112">
        <v>2.823</v>
      </c>
      <c r="F124" s="112">
        <v>2.823</v>
      </c>
      <c r="G124" s="92">
        <f t="shared" si="4"/>
        <v>0</v>
      </c>
      <c r="H124" s="109">
        <f t="shared" si="5"/>
        <v>0.12432237580724016</v>
      </c>
      <c r="I124" s="92">
        <f>G124+H124</f>
        <v>0.12432237580724016</v>
      </c>
      <c r="J124" s="25"/>
      <c r="K124" s="244"/>
    </row>
    <row r="125" spans="1:11" x14ac:dyDescent="0.25">
      <c r="A125" s="136">
        <v>109</v>
      </c>
      <c r="B125" s="58" t="s">
        <v>140</v>
      </c>
      <c r="C125" s="53">
        <v>97.4</v>
      </c>
      <c r="D125" s="68" t="s">
        <v>330</v>
      </c>
      <c r="E125" s="112">
        <v>20.646999999999998</v>
      </c>
      <c r="F125" s="112">
        <v>21.853999999999999</v>
      </c>
      <c r="G125" s="92">
        <f t="shared" si="4"/>
        <v>1.0377786000000007</v>
      </c>
      <c r="H125" s="109">
        <f t="shared" si="5"/>
        <v>0.24512144541751402</v>
      </c>
      <c r="I125" s="92">
        <f t="shared" si="3"/>
        <v>1.2829000454175148</v>
      </c>
      <c r="J125" s="25"/>
      <c r="K125" s="244"/>
    </row>
    <row r="126" spans="1:11" x14ac:dyDescent="0.25">
      <c r="A126" s="136">
        <v>110</v>
      </c>
      <c r="B126" s="58" t="s">
        <v>141</v>
      </c>
      <c r="C126" s="53">
        <v>77.400000000000006</v>
      </c>
      <c r="D126" s="68" t="s">
        <v>330</v>
      </c>
      <c r="E126" s="112">
        <v>12.577999999999999</v>
      </c>
      <c r="F126" s="112">
        <v>13.012</v>
      </c>
      <c r="G126" s="92">
        <f t="shared" si="4"/>
        <v>0.37315320000000091</v>
      </c>
      <c r="H126" s="109">
        <f t="shared" si="5"/>
        <v>0.19478849974656659</v>
      </c>
      <c r="I126" s="92">
        <f>G126+H126</f>
        <v>0.5679416997465675</v>
      </c>
      <c r="J126" s="25"/>
      <c r="K126" s="244"/>
    </row>
    <row r="127" spans="1:11" x14ac:dyDescent="0.25">
      <c r="A127" s="136">
        <v>111</v>
      </c>
      <c r="B127" s="58" t="s">
        <v>142</v>
      </c>
      <c r="C127" s="53">
        <v>44.6</v>
      </c>
      <c r="D127" s="68" t="s">
        <v>330</v>
      </c>
      <c r="E127" s="112">
        <v>3.673</v>
      </c>
      <c r="F127" s="112">
        <v>3.81</v>
      </c>
      <c r="G127" s="92">
        <f t="shared" si="4"/>
        <v>0.11779260000000001</v>
      </c>
      <c r="H127" s="109">
        <f t="shared" si="5"/>
        <v>0.11224246884621278</v>
      </c>
      <c r="I127" s="92">
        <f t="shared" si="3"/>
        <v>0.23003506884621278</v>
      </c>
      <c r="J127" s="25"/>
      <c r="K127" s="244"/>
    </row>
    <row r="128" spans="1:11" x14ac:dyDescent="0.25">
      <c r="A128" s="136">
        <v>112</v>
      </c>
      <c r="B128" s="58" t="s">
        <v>143</v>
      </c>
      <c r="C128" s="53">
        <v>72.8</v>
      </c>
      <c r="D128" s="68" t="s">
        <v>330</v>
      </c>
      <c r="E128" s="112">
        <v>26.585999999999999</v>
      </c>
      <c r="F128" s="112">
        <v>27.103999999999999</v>
      </c>
      <c r="G128" s="92">
        <f t="shared" si="4"/>
        <v>0.44537640000000062</v>
      </c>
      <c r="H128" s="109">
        <f t="shared" si="5"/>
        <v>0.18321192224224864</v>
      </c>
      <c r="I128" s="92">
        <f t="shared" si="3"/>
        <v>0.62858832224224925</v>
      </c>
      <c r="J128" s="25"/>
      <c r="K128" s="244"/>
    </row>
    <row r="129" spans="1:11" x14ac:dyDescent="0.25">
      <c r="A129" s="136">
        <v>113</v>
      </c>
      <c r="B129" s="58" t="s">
        <v>144</v>
      </c>
      <c r="C129" s="53">
        <v>48.9</v>
      </c>
      <c r="D129" s="68" t="s">
        <v>330</v>
      </c>
      <c r="E129" s="112">
        <v>10.345000000000001</v>
      </c>
      <c r="F129" s="112">
        <v>10.962</v>
      </c>
      <c r="G129" s="92">
        <f t="shared" si="4"/>
        <v>0.53049659999999921</v>
      </c>
      <c r="H129" s="109">
        <f t="shared" si="5"/>
        <v>0.12306405216546647</v>
      </c>
      <c r="I129" s="92">
        <f t="shared" si="3"/>
        <v>0.65356065216546566</v>
      </c>
      <c r="J129" s="25"/>
      <c r="K129" s="244"/>
    </row>
    <row r="130" spans="1:11" x14ac:dyDescent="0.25">
      <c r="A130" s="136">
        <v>114</v>
      </c>
      <c r="B130" s="58" t="s">
        <v>145</v>
      </c>
      <c r="C130" s="53">
        <v>96.9</v>
      </c>
      <c r="D130" s="68" t="s">
        <v>330</v>
      </c>
      <c r="E130" s="112">
        <v>26.849</v>
      </c>
      <c r="F130" s="112">
        <v>28.617000000000001</v>
      </c>
      <c r="G130" s="92">
        <f t="shared" si="4"/>
        <v>1.5201264000000005</v>
      </c>
      <c r="H130" s="109">
        <f t="shared" si="5"/>
        <v>0.24386312177574032</v>
      </c>
      <c r="I130" s="92">
        <f t="shared" si="3"/>
        <v>1.7639895217757409</v>
      </c>
      <c r="J130" s="25"/>
      <c r="K130" s="244"/>
    </row>
    <row r="131" spans="1:11" x14ac:dyDescent="0.25">
      <c r="A131" s="136">
        <v>115</v>
      </c>
      <c r="B131" s="58" t="s">
        <v>146</v>
      </c>
      <c r="C131" s="53">
        <v>77.099999999999994</v>
      </c>
      <c r="D131" s="68" t="s">
        <v>330</v>
      </c>
      <c r="E131" s="112">
        <v>12.346</v>
      </c>
      <c r="F131" s="112">
        <v>13.212</v>
      </c>
      <c r="G131" s="92">
        <f t="shared" si="4"/>
        <v>0.74458679999999966</v>
      </c>
      <c r="H131" s="109">
        <f t="shared" si="5"/>
        <v>0.19403350556150234</v>
      </c>
      <c r="I131" s="92">
        <f t="shared" si="3"/>
        <v>0.938620305561502</v>
      </c>
      <c r="J131" s="25"/>
      <c r="K131" s="244"/>
    </row>
    <row r="132" spans="1:11" x14ac:dyDescent="0.25">
      <c r="A132" s="136">
        <v>116</v>
      </c>
      <c r="B132" s="58" t="s">
        <v>147</v>
      </c>
      <c r="C132" s="53">
        <v>45.3</v>
      </c>
      <c r="D132" s="68" t="s">
        <v>330</v>
      </c>
      <c r="E132" s="112">
        <v>11.313000000000001</v>
      </c>
      <c r="F132" s="112">
        <v>11.996</v>
      </c>
      <c r="G132" s="92">
        <f t="shared" si="4"/>
        <v>0.58724339999999986</v>
      </c>
      <c r="H132" s="109">
        <f t="shared" si="5"/>
        <v>0.11400412194469593</v>
      </c>
      <c r="I132" s="92">
        <f>G132+H132</f>
        <v>0.70124752194469575</v>
      </c>
      <c r="J132" s="25"/>
      <c r="K132" s="244"/>
    </row>
    <row r="133" spans="1:11" x14ac:dyDescent="0.25">
      <c r="A133" s="136">
        <v>117</v>
      </c>
      <c r="B133" s="58" t="s">
        <v>148</v>
      </c>
      <c r="C133" s="53">
        <v>74.099999999999994</v>
      </c>
      <c r="D133" s="68" t="s">
        <v>330</v>
      </c>
      <c r="E133" s="112">
        <v>13.391999999999999</v>
      </c>
      <c r="F133" s="112">
        <v>14.202</v>
      </c>
      <c r="G133" s="92">
        <f t="shared" si="4"/>
        <v>0.69643800000000045</v>
      </c>
      <c r="H133" s="109">
        <f t="shared" si="5"/>
        <v>0.18648356371086022</v>
      </c>
      <c r="I133" s="92">
        <f t="shared" si="3"/>
        <v>0.88292156371086072</v>
      </c>
      <c r="J133" s="25"/>
      <c r="K133" s="244"/>
    </row>
    <row r="134" spans="1:11" x14ac:dyDescent="0.25">
      <c r="A134" s="136">
        <v>118</v>
      </c>
      <c r="B134" s="58" t="s">
        <v>149</v>
      </c>
      <c r="C134" s="53">
        <v>48.8</v>
      </c>
      <c r="D134" s="68" t="s">
        <v>330</v>
      </c>
      <c r="E134" s="112">
        <v>2.4609999999999999</v>
      </c>
      <c r="F134" s="112">
        <v>2.5659999999999998</v>
      </c>
      <c r="G134" s="92">
        <f t="shared" si="4"/>
        <v>9.0278999999999984E-2</v>
      </c>
      <c r="H134" s="109">
        <f t="shared" si="5"/>
        <v>0.12281238743711173</v>
      </c>
      <c r="I134" s="92">
        <f>G134+H134</f>
        <v>0.2130913874371117</v>
      </c>
      <c r="J134" s="25"/>
      <c r="K134" s="244"/>
    </row>
    <row r="135" spans="1:11" x14ac:dyDescent="0.25">
      <c r="A135" s="136">
        <v>119</v>
      </c>
      <c r="B135" s="58" t="s">
        <v>150</v>
      </c>
      <c r="C135" s="53">
        <v>98.1</v>
      </c>
      <c r="D135" s="68" t="s">
        <v>330</v>
      </c>
      <c r="E135" s="112">
        <v>15.993</v>
      </c>
      <c r="F135" s="112">
        <v>16.547999999999998</v>
      </c>
      <c r="G135" s="92">
        <f t="shared" si="4"/>
        <v>0.47718899999999825</v>
      </c>
      <c r="H135" s="109">
        <f t="shared" si="5"/>
        <v>0.24688309851599716</v>
      </c>
      <c r="I135" s="92">
        <f>G135+H135</f>
        <v>0.72407209851599541</v>
      </c>
      <c r="J135" s="25"/>
      <c r="K135" s="244"/>
    </row>
    <row r="136" spans="1:11" x14ac:dyDescent="0.25">
      <c r="A136" s="136">
        <v>120</v>
      </c>
      <c r="B136" s="58" t="s">
        <v>151</v>
      </c>
      <c r="C136" s="53">
        <v>76.8</v>
      </c>
      <c r="D136" s="68" t="s">
        <v>330</v>
      </c>
      <c r="E136" s="112">
        <v>17.68</v>
      </c>
      <c r="F136" s="112">
        <v>18.873999999999999</v>
      </c>
      <c r="G136" s="92">
        <f t="shared" si="4"/>
        <v>1.0266011999999991</v>
      </c>
      <c r="H136" s="109">
        <f t="shared" si="5"/>
        <v>0.19327851137643814</v>
      </c>
      <c r="I136" s="92">
        <f t="shared" si="3"/>
        <v>1.2198797113764372</v>
      </c>
      <c r="J136" s="25"/>
      <c r="K136" s="244"/>
    </row>
    <row r="137" spans="1:11" x14ac:dyDescent="0.25">
      <c r="A137" s="136">
        <v>121</v>
      </c>
      <c r="B137" s="58" t="s">
        <v>152</v>
      </c>
      <c r="C137" s="53">
        <v>44.9</v>
      </c>
      <c r="D137" s="68" t="s">
        <v>330</v>
      </c>
      <c r="E137" s="112">
        <v>6.9580000000000002</v>
      </c>
      <c r="F137" s="112">
        <v>7.35</v>
      </c>
      <c r="G137" s="92">
        <f t="shared" si="4"/>
        <v>0.33704159999999955</v>
      </c>
      <c r="H137" s="109">
        <f t="shared" si="5"/>
        <v>0.11299746303127699</v>
      </c>
      <c r="I137" s="92">
        <f>G137+H137</f>
        <v>0.45003906303127655</v>
      </c>
      <c r="J137" s="25"/>
      <c r="K137" s="244"/>
    </row>
    <row r="138" spans="1:11" x14ac:dyDescent="0.25">
      <c r="A138" s="136">
        <v>122</v>
      </c>
      <c r="B138" s="58" t="s">
        <v>153</v>
      </c>
      <c r="C138" s="53">
        <v>73.400000000000006</v>
      </c>
      <c r="D138" s="68" t="s">
        <v>330</v>
      </c>
      <c r="E138" s="112">
        <v>14.068</v>
      </c>
      <c r="F138" s="112">
        <v>15.041</v>
      </c>
      <c r="G138" s="92">
        <f t="shared" si="4"/>
        <v>0.8365854000000007</v>
      </c>
      <c r="H138" s="109">
        <f t="shared" si="5"/>
        <v>0.18472191061237708</v>
      </c>
      <c r="I138" s="92">
        <f t="shared" si="3"/>
        <v>1.0213073106123778</v>
      </c>
      <c r="J138" s="25"/>
      <c r="K138" s="244"/>
    </row>
    <row r="139" spans="1:11" x14ac:dyDescent="0.25">
      <c r="A139" s="136">
        <v>123</v>
      </c>
      <c r="B139" s="58" t="s">
        <v>154</v>
      </c>
      <c r="C139" s="53">
        <v>48.7</v>
      </c>
      <c r="D139" s="68" t="s">
        <v>330</v>
      </c>
      <c r="E139" s="112">
        <v>11.074</v>
      </c>
      <c r="F139" s="112">
        <v>11.489000000000001</v>
      </c>
      <c r="G139" s="92">
        <f t="shared" si="4"/>
        <v>0.35681700000000077</v>
      </c>
      <c r="H139" s="109">
        <f t="shared" si="5"/>
        <v>0.12256072270875701</v>
      </c>
      <c r="I139" s="92">
        <f t="shared" si="3"/>
        <v>0.47937772270875778</v>
      </c>
      <c r="J139" s="25"/>
      <c r="K139" s="244"/>
    </row>
    <row r="140" spans="1:11" x14ac:dyDescent="0.25">
      <c r="A140" s="136">
        <v>124</v>
      </c>
      <c r="B140" s="58" t="s">
        <v>155</v>
      </c>
      <c r="C140" s="53">
        <v>98</v>
      </c>
      <c r="D140" s="68" t="s">
        <v>330</v>
      </c>
      <c r="E140" s="112">
        <v>10.737</v>
      </c>
      <c r="F140" s="112">
        <v>11.192</v>
      </c>
      <c r="G140" s="92">
        <f t="shared" si="4"/>
        <v>0.39120900000000008</v>
      </c>
      <c r="H140" s="109">
        <f t="shared" si="5"/>
        <v>0.24663143378764243</v>
      </c>
      <c r="I140" s="92">
        <f>G140+H140</f>
        <v>0.63784043378764255</v>
      </c>
      <c r="J140" s="25"/>
      <c r="K140" s="244"/>
    </row>
    <row r="141" spans="1:11" x14ac:dyDescent="0.25">
      <c r="A141" s="136">
        <v>125</v>
      </c>
      <c r="B141" s="58" t="s">
        <v>156</v>
      </c>
      <c r="C141" s="53">
        <v>76.599999999999994</v>
      </c>
      <c r="D141" s="68" t="s">
        <v>330</v>
      </c>
      <c r="E141" s="112">
        <v>16.925000000000001</v>
      </c>
      <c r="F141" s="112">
        <v>17.7</v>
      </c>
      <c r="G141" s="92">
        <f t="shared" si="4"/>
        <v>0.66634499999999874</v>
      </c>
      <c r="H141" s="109">
        <f t="shared" si="5"/>
        <v>0.19277518191972864</v>
      </c>
      <c r="I141" s="92">
        <f>G141+H141</f>
        <v>0.85912018191972739</v>
      </c>
      <c r="J141" s="25"/>
      <c r="K141" s="244"/>
    </row>
    <row r="142" spans="1:11" x14ac:dyDescent="0.25">
      <c r="A142" s="136">
        <v>126</v>
      </c>
      <c r="B142" s="58" t="s">
        <v>157</v>
      </c>
      <c r="C142" s="53">
        <v>44.8</v>
      </c>
      <c r="D142" s="68" t="s">
        <v>330</v>
      </c>
      <c r="E142" s="112">
        <v>5.3769999999999998</v>
      </c>
      <c r="F142" s="112">
        <v>5.4560000000000004</v>
      </c>
      <c r="G142" s="92">
        <f t="shared" si="4"/>
        <v>6.7924200000000531E-2</v>
      </c>
      <c r="H142" s="109">
        <f t="shared" si="5"/>
        <v>0.11274579830292224</v>
      </c>
      <c r="I142" s="92">
        <f t="shared" si="3"/>
        <v>0.18066999830292277</v>
      </c>
      <c r="J142" s="25"/>
      <c r="K142" s="244"/>
    </row>
    <row r="143" spans="1:11" x14ac:dyDescent="0.25">
      <c r="A143" s="136">
        <v>127</v>
      </c>
      <c r="B143" s="58" t="s">
        <v>158</v>
      </c>
      <c r="C143" s="53">
        <v>73.400000000000006</v>
      </c>
      <c r="D143" s="68" t="s">
        <v>331</v>
      </c>
      <c r="E143" s="144">
        <v>19475</v>
      </c>
      <c r="F143" s="144">
        <v>20290</v>
      </c>
      <c r="G143" s="92">
        <f>(F143-E143)* 0.00086</f>
        <v>0.70089999999999997</v>
      </c>
      <c r="H143" s="109">
        <f t="shared" si="5"/>
        <v>0.18472191061237708</v>
      </c>
      <c r="I143" s="92">
        <f>G143+H143</f>
        <v>0.88562191061237705</v>
      </c>
      <c r="J143" s="25"/>
      <c r="K143" s="244"/>
    </row>
    <row r="144" spans="1:11" x14ac:dyDescent="0.25">
      <c r="A144" s="136">
        <v>128</v>
      </c>
      <c r="B144" s="58" t="s">
        <v>159</v>
      </c>
      <c r="C144" s="53">
        <v>49.2</v>
      </c>
      <c r="D144" s="68" t="s">
        <v>330</v>
      </c>
      <c r="E144" s="112">
        <v>12.933999999999999</v>
      </c>
      <c r="F144" s="112">
        <v>13.246</v>
      </c>
      <c r="G144" s="92">
        <f t="shared" si="4"/>
        <v>0.26825760000000098</v>
      </c>
      <c r="H144" s="109">
        <f t="shared" si="5"/>
        <v>0.12381904635053069</v>
      </c>
      <c r="I144" s="92">
        <f>G144+H144</f>
        <v>0.39207664635053169</v>
      </c>
      <c r="J144" s="25"/>
      <c r="K144" s="244"/>
    </row>
    <row r="145" spans="1:11" x14ac:dyDescent="0.25">
      <c r="A145" s="136">
        <v>129</v>
      </c>
      <c r="B145" s="58" t="s">
        <v>160</v>
      </c>
      <c r="C145" s="53">
        <v>97.8</v>
      </c>
      <c r="D145" s="68" t="s">
        <v>331</v>
      </c>
      <c r="E145" s="144">
        <v>10909</v>
      </c>
      <c r="F145" s="144">
        <v>10909</v>
      </c>
      <c r="G145" s="92">
        <f>(F145-E145)* 0.00086</f>
        <v>0</v>
      </c>
      <c r="H145" s="109">
        <f t="shared" si="5"/>
        <v>0.24612810433093293</v>
      </c>
      <c r="I145" s="92">
        <f t="shared" ref="I145:I208" si="6">G145+H145</f>
        <v>0.24612810433093293</v>
      </c>
      <c r="J145" s="25"/>
      <c r="K145" s="244"/>
    </row>
    <row r="146" spans="1:11" x14ac:dyDescent="0.25">
      <c r="A146" s="136">
        <v>130</v>
      </c>
      <c r="B146" s="58" t="s">
        <v>161</v>
      </c>
      <c r="C146" s="53">
        <v>76.3</v>
      </c>
      <c r="D146" s="68" t="s">
        <v>330</v>
      </c>
      <c r="E146" s="112">
        <v>12.093999999999999</v>
      </c>
      <c r="F146" s="112">
        <v>12.965</v>
      </c>
      <c r="G146" s="92">
        <f t="shared" si="4"/>
        <v>0.74888580000000038</v>
      </c>
      <c r="H146" s="109">
        <f t="shared" ref="H146:H209" si="7">$G$11/$C$303*C146</f>
        <v>0.19202018773466445</v>
      </c>
      <c r="I146" s="92">
        <f t="shared" si="6"/>
        <v>0.94090598773466483</v>
      </c>
      <c r="J146" s="25"/>
      <c r="K146" s="244"/>
    </row>
    <row r="147" spans="1:11" x14ac:dyDescent="0.25">
      <c r="A147" s="136">
        <v>131</v>
      </c>
      <c r="B147" s="58" t="s">
        <v>162</v>
      </c>
      <c r="C147" s="53">
        <v>44.2</v>
      </c>
      <c r="D147" s="68" t="s">
        <v>330</v>
      </c>
      <c r="E147" s="112">
        <v>9.0399999999999991</v>
      </c>
      <c r="F147" s="112">
        <v>9.7989999999999995</v>
      </c>
      <c r="G147" s="92">
        <f t="shared" si="4"/>
        <v>0.65258820000000028</v>
      </c>
      <c r="H147" s="109">
        <f t="shared" si="7"/>
        <v>0.11123580993279383</v>
      </c>
      <c r="I147" s="92">
        <f t="shared" si="6"/>
        <v>0.76382400993279409</v>
      </c>
      <c r="J147" s="25"/>
      <c r="K147" s="244"/>
    </row>
    <row r="148" spans="1:11" x14ac:dyDescent="0.25">
      <c r="A148" s="136">
        <v>132</v>
      </c>
      <c r="B148" s="58" t="s">
        <v>163</v>
      </c>
      <c r="C148" s="53">
        <v>73.3</v>
      </c>
      <c r="D148" s="68" t="s">
        <v>330</v>
      </c>
      <c r="E148" s="112">
        <v>9.0749999999999993</v>
      </c>
      <c r="F148" s="112">
        <v>9.1539999999999999</v>
      </c>
      <c r="G148" s="92">
        <f t="shared" ref="G148:G187" si="8">(F148-E148)*0.8598</f>
        <v>6.7924200000000531E-2</v>
      </c>
      <c r="H148" s="109">
        <f t="shared" si="7"/>
        <v>0.18447024588402233</v>
      </c>
      <c r="I148" s="92">
        <f t="shared" si="6"/>
        <v>0.25239444588402288</v>
      </c>
      <c r="J148" s="202"/>
      <c r="K148" s="244"/>
    </row>
    <row r="149" spans="1:11" x14ac:dyDescent="0.25">
      <c r="A149" s="136">
        <v>133</v>
      </c>
      <c r="B149" s="58" t="s">
        <v>164</v>
      </c>
      <c r="C149" s="53">
        <v>49.5</v>
      </c>
      <c r="D149" s="68" t="s">
        <v>330</v>
      </c>
      <c r="E149" s="112">
        <v>4.0789999999999997</v>
      </c>
      <c r="F149" s="112">
        <v>4.319</v>
      </c>
      <c r="G149" s="92">
        <f t="shared" si="8"/>
        <v>0.20635200000000017</v>
      </c>
      <c r="H149" s="109">
        <f t="shared" si="7"/>
        <v>0.1245740405355949</v>
      </c>
      <c r="I149" s="92">
        <f>G149+H149</f>
        <v>0.33092604053559505</v>
      </c>
      <c r="J149" s="202"/>
      <c r="K149" s="244"/>
    </row>
    <row r="150" spans="1:11" x14ac:dyDescent="0.25">
      <c r="A150" s="136">
        <v>134</v>
      </c>
      <c r="B150" s="58" t="s">
        <v>165</v>
      </c>
      <c r="C150" s="53">
        <v>97.2</v>
      </c>
      <c r="D150" s="68" t="s">
        <v>330</v>
      </c>
      <c r="E150" s="112">
        <v>19.405999999999999</v>
      </c>
      <c r="F150" s="112">
        <v>20.001999999999999</v>
      </c>
      <c r="G150" s="92">
        <f t="shared" si="8"/>
        <v>0.51244080000000003</v>
      </c>
      <c r="H150" s="109">
        <f t="shared" si="7"/>
        <v>0.24461811596080454</v>
      </c>
      <c r="I150" s="92">
        <f t="shared" si="6"/>
        <v>0.75705891596080455</v>
      </c>
      <c r="J150" s="202"/>
      <c r="K150" s="244"/>
    </row>
    <row r="151" spans="1:11" x14ac:dyDescent="0.25">
      <c r="A151" s="136">
        <v>135</v>
      </c>
      <c r="B151" s="58" t="s">
        <v>166</v>
      </c>
      <c r="C151" s="53">
        <v>76.7</v>
      </c>
      <c r="D151" s="68" t="s">
        <v>330</v>
      </c>
      <c r="E151" s="112">
        <v>21.789000000000001</v>
      </c>
      <c r="F151" s="112">
        <v>23.481999999999999</v>
      </c>
      <c r="G151" s="92">
        <f t="shared" si="8"/>
        <v>1.4556413999999982</v>
      </c>
      <c r="H151" s="109">
        <f t="shared" si="7"/>
        <v>0.19302684664808342</v>
      </c>
      <c r="I151" s="92">
        <f t="shared" si="6"/>
        <v>1.6486682466480815</v>
      </c>
      <c r="J151" s="202"/>
      <c r="K151" s="244"/>
    </row>
    <row r="152" spans="1:11" x14ac:dyDescent="0.25">
      <c r="A152" s="136">
        <v>136</v>
      </c>
      <c r="B152" s="58" t="s">
        <v>167</v>
      </c>
      <c r="C152" s="53">
        <v>44.4</v>
      </c>
      <c r="D152" s="68" t="s">
        <v>330</v>
      </c>
      <c r="E152" s="112">
        <v>7.23</v>
      </c>
      <c r="F152" s="112">
        <v>7.23</v>
      </c>
      <c r="G152" s="92">
        <f t="shared" si="8"/>
        <v>0</v>
      </c>
      <c r="H152" s="109">
        <f t="shared" si="7"/>
        <v>0.11173913938950329</v>
      </c>
      <c r="I152" s="92">
        <f t="shared" si="6"/>
        <v>0.11173913938950329</v>
      </c>
      <c r="J152" s="25"/>
      <c r="K152" s="244"/>
    </row>
    <row r="153" spans="1:11" x14ac:dyDescent="0.25">
      <c r="A153" s="136">
        <v>137</v>
      </c>
      <c r="B153" s="58" t="s">
        <v>168</v>
      </c>
      <c r="C153" s="53">
        <v>71.599999999999994</v>
      </c>
      <c r="D153" s="68" t="s">
        <v>330</v>
      </c>
      <c r="E153" s="112">
        <v>22.492000000000001</v>
      </c>
      <c r="F153" s="112">
        <v>23.832000000000001</v>
      </c>
      <c r="G153" s="92">
        <f t="shared" si="8"/>
        <v>1.1521319999999999</v>
      </c>
      <c r="H153" s="109">
        <f t="shared" si="7"/>
        <v>0.1801919455019918</v>
      </c>
      <c r="I153" s="92">
        <f t="shared" si="6"/>
        <v>1.3323239455019917</v>
      </c>
      <c r="J153" s="25"/>
      <c r="K153" s="244"/>
    </row>
    <row r="154" spans="1:11" x14ac:dyDescent="0.25">
      <c r="A154" s="136">
        <v>138</v>
      </c>
      <c r="B154" s="58" t="s">
        <v>169</v>
      </c>
      <c r="C154" s="53">
        <v>49.1</v>
      </c>
      <c r="D154" s="68" t="s">
        <v>330</v>
      </c>
      <c r="E154" s="112">
        <v>3.9460000000000002</v>
      </c>
      <c r="F154" s="112">
        <v>3.9460000000000002</v>
      </c>
      <c r="G154" s="92">
        <f t="shared" si="8"/>
        <v>0</v>
      </c>
      <c r="H154" s="109">
        <f t="shared" si="7"/>
        <v>0.12356738162217595</v>
      </c>
      <c r="I154" s="92">
        <f t="shared" si="6"/>
        <v>0.12356738162217595</v>
      </c>
      <c r="J154" s="25"/>
      <c r="K154" s="244"/>
    </row>
    <row r="155" spans="1:11" x14ac:dyDescent="0.25">
      <c r="A155" s="136">
        <v>139</v>
      </c>
      <c r="B155" s="58" t="s">
        <v>170</v>
      </c>
      <c r="C155" s="53">
        <v>97.3</v>
      </c>
      <c r="D155" s="68" t="s">
        <v>330</v>
      </c>
      <c r="E155" s="112">
        <v>16.975999999999999</v>
      </c>
      <c r="F155" s="112">
        <v>18.148</v>
      </c>
      <c r="G155" s="92">
        <f t="shared" si="8"/>
        <v>1.0076856000000005</v>
      </c>
      <c r="H155" s="109">
        <f t="shared" si="7"/>
        <v>0.24486978068915927</v>
      </c>
      <c r="I155" s="92">
        <f t="shared" si="6"/>
        <v>1.2525553806891598</v>
      </c>
      <c r="J155" s="25"/>
      <c r="K155" s="244"/>
    </row>
    <row r="156" spans="1:11" x14ac:dyDescent="0.25">
      <c r="A156" s="136">
        <v>140</v>
      </c>
      <c r="B156" s="58" t="s">
        <v>171</v>
      </c>
      <c r="C156" s="53">
        <v>77</v>
      </c>
      <c r="D156" s="68" t="s">
        <v>330</v>
      </c>
      <c r="E156" s="112">
        <v>27.317</v>
      </c>
      <c r="F156" s="112">
        <v>28.582000000000001</v>
      </c>
      <c r="G156" s="92">
        <f t="shared" si="8"/>
        <v>1.0876470000000005</v>
      </c>
      <c r="H156" s="109">
        <f t="shared" si="7"/>
        <v>0.19378184083314762</v>
      </c>
      <c r="I156" s="92">
        <f t="shared" si="6"/>
        <v>1.281428840833148</v>
      </c>
      <c r="J156" s="25"/>
      <c r="K156" s="244"/>
    </row>
    <row r="157" spans="1:11" x14ac:dyDescent="0.25">
      <c r="A157" s="136">
        <v>141</v>
      </c>
      <c r="B157" s="58" t="s">
        <v>172</v>
      </c>
      <c r="C157" s="53">
        <v>44.6</v>
      </c>
      <c r="D157" s="68" t="s">
        <v>330</v>
      </c>
      <c r="E157" s="112">
        <v>11.692</v>
      </c>
      <c r="F157" s="112">
        <v>11.773999999999999</v>
      </c>
      <c r="G157" s="92">
        <f t="shared" si="8"/>
        <v>7.0503599999999111E-2</v>
      </c>
      <c r="H157" s="109">
        <f t="shared" si="7"/>
        <v>0.11224246884621278</v>
      </c>
      <c r="I157" s="92">
        <f t="shared" si="6"/>
        <v>0.18274606884621189</v>
      </c>
      <c r="J157" s="25"/>
      <c r="K157" s="244"/>
    </row>
    <row r="158" spans="1:11" x14ac:dyDescent="0.25">
      <c r="A158" s="136">
        <v>142</v>
      </c>
      <c r="B158" s="58" t="s">
        <v>173</v>
      </c>
      <c r="C158" s="53">
        <v>72.5</v>
      </c>
      <c r="D158" s="68" t="s">
        <v>330</v>
      </c>
      <c r="E158" s="112">
        <v>10.87</v>
      </c>
      <c r="F158" s="112">
        <v>10.87</v>
      </c>
      <c r="G158" s="92">
        <f t="shared" si="8"/>
        <v>0</v>
      </c>
      <c r="H158" s="109">
        <f t="shared" si="7"/>
        <v>0.18245692805718444</v>
      </c>
      <c r="I158" s="92">
        <f t="shared" si="6"/>
        <v>0.18245692805718444</v>
      </c>
      <c r="J158" s="25"/>
      <c r="K158" s="244"/>
    </row>
    <row r="159" spans="1:11" x14ac:dyDescent="0.25">
      <c r="A159" s="136">
        <v>143</v>
      </c>
      <c r="B159" s="58" t="s">
        <v>174</v>
      </c>
      <c r="C159" s="53">
        <v>49</v>
      </c>
      <c r="D159" s="68" t="s">
        <v>331</v>
      </c>
      <c r="E159" s="144">
        <v>13834</v>
      </c>
      <c r="F159" s="144">
        <v>14433</v>
      </c>
      <c r="G159" s="92">
        <f>(F159-E159)*0.00086</f>
        <v>0.51514000000000004</v>
      </c>
      <c r="H159" s="109">
        <f t="shared" si="7"/>
        <v>0.12331571689382122</v>
      </c>
      <c r="I159" s="92">
        <f t="shared" si="6"/>
        <v>0.6384557168938213</v>
      </c>
      <c r="J159" s="25"/>
      <c r="K159" s="244"/>
    </row>
    <row r="160" spans="1:11" x14ac:dyDescent="0.25">
      <c r="A160" s="136">
        <v>144</v>
      </c>
      <c r="B160" s="58" t="s">
        <v>175</v>
      </c>
      <c r="C160" s="53">
        <v>96.9</v>
      </c>
      <c r="D160" s="68" t="s">
        <v>330</v>
      </c>
      <c r="E160" s="112">
        <v>30.719000000000001</v>
      </c>
      <c r="F160" s="112">
        <v>32.148000000000003</v>
      </c>
      <c r="G160" s="92">
        <f t="shared" si="8"/>
        <v>1.2286542000000018</v>
      </c>
      <c r="H160" s="109">
        <f t="shared" si="7"/>
        <v>0.24386312177574032</v>
      </c>
      <c r="I160" s="92">
        <f>G160+H160</f>
        <v>1.4725173217757421</v>
      </c>
      <c r="J160" s="25"/>
      <c r="K160" s="244"/>
    </row>
    <row r="161" spans="1:11" x14ac:dyDescent="0.25">
      <c r="A161" s="136">
        <v>145</v>
      </c>
      <c r="B161" s="58" t="s">
        <v>178</v>
      </c>
      <c r="C161" s="53">
        <v>108.8</v>
      </c>
      <c r="D161" s="68" t="s">
        <v>330</v>
      </c>
      <c r="E161" s="112">
        <v>26.277000000000001</v>
      </c>
      <c r="F161" s="112">
        <v>27.256</v>
      </c>
      <c r="G161" s="92">
        <f t="shared" si="8"/>
        <v>0.84174419999999928</v>
      </c>
      <c r="H161" s="109">
        <f t="shared" si="7"/>
        <v>0.27381122444995404</v>
      </c>
      <c r="I161" s="92">
        <f t="shared" si="6"/>
        <v>1.1155554244499533</v>
      </c>
      <c r="J161" s="25"/>
      <c r="K161" s="244"/>
    </row>
    <row r="162" spans="1:11" x14ac:dyDescent="0.25">
      <c r="A162" s="136">
        <v>146</v>
      </c>
      <c r="B162" s="58" t="s">
        <v>177</v>
      </c>
      <c r="C162" s="53">
        <v>43.6</v>
      </c>
      <c r="D162" s="68" t="s">
        <v>330</v>
      </c>
      <c r="E162" s="112">
        <v>19.681999999999999</v>
      </c>
      <c r="F162" s="112">
        <v>20.015000000000001</v>
      </c>
      <c r="G162" s="92">
        <f t="shared" si="8"/>
        <v>0.28631340000000172</v>
      </c>
      <c r="H162" s="109">
        <f t="shared" si="7"/>
        <v>0.10972582156266542</v>
      </c>
      <c r="I162" s="92">
        <f t="shared" si="6"/>
        <v>0.39603922156266713</v>
      </c>
      <c r="J162" s="25"/>
      <c r="K162" s="244"/>
    </row>
    <row r="163" spans="1:11" x14ac:dyDescent="0.25">
      <c r="A163" s="136">
        <v>147</v>
      </c>
      <c r="B163" s="58" t="s">
        <v>176</v>
      </c>
      <c r="C163" s="53">
        <v>66.099999999999994</v>
      </c>
      <c r="D163" s="68" t="s">
        <v>330</v>
      </c>
      <c r="E163" s="112">
        <v>29.245000000000001</v>
      </c>
      <c r="F163" s="112">
        <v>30.59</v>
      </c>
      <c r="G163" s="92">
        <f t="shared" si="8"/>
        <v>1.1564309999999991</v>
      </c>
      <c r="H163" s="109">
        <f t="shared" si="7"/>
        <v>0.16635038544248126</v>
      </c>
      <c r="I163" s="92">
        <f>G163+H163</f>
        <v>1.3227813854424804</v>
      </c>
      <c r="J163" s="25"/>
      <c r="K163" s="244"/>
    </row>
    <row r="164" spans="1:11" x14ac:dyDescent="0.25">
      <c r="A164" s="136">
        <v>148</v>
      </c>
      <c r="B164" s="58" t="s">
        <v>179</v>
      </c>
      <c r="C164" s="53">
        <v>107</v>
      </c>
      <c r="D164" s="68" t="s">
        <v>330</v>
      </c>
      <c r="E164" s="112">
        <v>21.106999999999999</v>
      </c>
      <c r="F164" s="112">
        <v>21.155000000000001</v>
      </c>
      <c r="G164" s="92">
        <f t="shared" si="8"/>
        <v>4.1270400000001567E-2</v>
      </c>
      <c r="H164" s="109">
        <f t="shared" si="7"/>
        <v>0.26928125933956876</v>
      </c>
      <c r="I164" s="92">
        <f t="shared" si="6"/>
        <v>0.3105516593395703</v>
      </c>
      <c r="J164" s="25"/>
      <c r="K164" s="244"/>
    </row>
    <row r="165" spans="1:11" x14ac:dyDescent="0.25">
      <c r="A165" s="136">
        <v>149</v>
      </c>
      <c r="B165" s="58" t="s">
        <v>180</v>
      </c>
      <c r="C165" s="53">
        <v>43.9</v>
      </c>
      <c r="D165" s="68" t="s">
        <v>330</v>
      </c>
      <c r="E165" s="112">
        <v>4.4989999999999997</v>
      </c>
      <c r="F165" s="112">
        <v>4.4989999999999997</v>
      </c>
      <c r="G165" s="92">
        <f t="shared" si="8"/>
        <v>0</v>
      </c>
      <c r="H165" s="109">
        <f t="shared" si="7"/>
        <v>0.11048081574772961</v>
      </c>
      <c r="I165" s="92">
        <f>G165+H165</f>
        <v>0.11048081574772961</v>
      </c>
      <c r="J165" s="25"/>
      <c r="K165" s="244"/>
    </row>
    <row r="166" spans="1:11" x14ac:dyDescent="0.25">
      <c r="A166" s="136">
        <v>150</v>
      </c>
      <c r="B166" s="58" t="s">
        <v>181</v>
      </c>
      <c r="C166" s="53">
        <v>65.599999999999994</v>
      </c>
      <c r="D166" s="68" t="s">
        <v>330</v>
      </c>
      <c r="E166" s="112">
        <v>12.993</v>
      </c>
      <c r="F166" s="112">
        <v>12.993</v>
      </c>
      <c r="G166" s="92">
        <f t="shared" si="8"/>
        <v>0</v>
      </c>
      <c r="H166" s="109">
        <f t="shared" si="7"/>
        <v>0.16509206180070757</v>
      </c>
      <c r="I166" s="92">
        <f>G166+H166</f>
        <v>0.16509206180070757</v>
      </c>
      <c r="J166" s="25"/>
      <c r="K166" s="244"/>
    </row>
    <row r="167" spans="1:11" x14ac:dyDescent="0.25">
      <c r="A167" s="136">
        <v>151</v>
      </c>
      <c r="B167" s="58" t="s">
        <v>182</v>
      </c>
      <c r="C167" s="53">
        <v>108.7</v>
      </c>
      <c r="D167" s="68" t="s">
        <v>330</v>
      </c>
      <c r="E167" s="112">
        <v>29.001999999999999</v>
      </c>
      <c r="F167" s="112">
        <v>29.873000000000001</v>
      </c>
      <c r="G167" s="92">
        <f t="shared" si="8"/>
        <v>0.74888580000000193</v>
      </c>
      <c r="H167" s="109">
        <f t="shared" si="7"/>
        <v>0.27355955972159929</v>
      </c>
      <c r="I167" s="92">
        <f t="shared" si="6"/>
        <v>1.0224453597216012</v>
      </c>
      <c r="J167" s="25"/>
      <c r="K167" s="244"/>
    </row>
    <row r="168" spans="1:11" x14ac:dyDescent="0.25">
      <c r="A168" s="136">
        <v>152</v>
      </c>
      <c r="B168" s="58" t="s">
        <v>183</v>
      </c>
      <c r="C168" s="53">
        <v>43.5</v>
      </c>
      <c r="D168" s="68" t="s">
        <v>330</v>
      </c>
      <c r="E168" s="112">
        <v>7.4089999999999998</v>
      </c>
      <c r="F168" s="112">
        <v>7.851</v>
      </c>
      <c r="G168" s="92">
        <f t="shared" si="8"/>
        <v>0.38003160000000014</v>
      </c>
      <c r="H168" s="109">
        <f t="shared" si="7"/>
        <v>0.10947415683431067</v>
      </c>
      <c r="I168" s="92">
        <f>G168+H168</f>
        <v>0.4895057568343108</v>
      </c>
      <c r="J168" s="25"/>
      <c r="K168" s="244"/>
    </row>
    <row r="169" spans="1:11" x14ac:dyDescent="0.25">
      <c r="A169" s="136">
        <v>153</v>
      </c>
      <c r="B169" s="58" t="s">
        <v>184</v>
      </c>
      <c r="C169" s="53">
        <v>65.8</v>
      </c>
      <c r="D169" s="68" t="s">
        <v>330</v>
      </c>
      <c r="E169" s="112">
        <v>13.458</v>
      </c>
      <c r="F169" s="112">
        <v>13.465</v>
      </c>
      <c r="G169" s="92">
        <f t="shared" si="8"/>
        <v>6.0185999999997188E-3</v>
      </c>
      <c r="H169" s="109">
        <f t="shared" si="7"/>
        <v>0.16559539125741704</v>
      </c>
      <c r="I169" s="92">
        <f t="shared" si="6"/>
        <v>0.17161399125741675</v>
      </c>
      <c r="J169" s="25"/>
      <c r="K169" s="244"/>
    </row>
    <row r="170" spans="1:11" x14ac:dyDescent="0.25">
      <c r="A170" s="136">
        <v>154</v>
      </c>
      <c r="B170" s="58" t="s">
        <v>185</v>
      </c>
      <c r="C170" s="53">
        <v>108.7</v>
      </c>
      <c r="D170" s="68" t="s">
        <v>330</v>
      </c>
      <c r="E170" s="112">
        <v>34.439</v>
      </c>
      <c r="F170" s="112">
        <v>36.777000000000001</v>
      </c>
      <c r="G170" s="92">
        <f t="shared" si="8"/>
        <v>2.0102124000000008</v>
      </c>
      <c r="H170" s="109">
        <f t="shared" si="7"/>
        <v>0.27355955972159929</v>
      </c>
      <c r="I170" s="92">
        <f t="shared" si="6"/>
        <v>2.2837719597216002</v>
      </c>
      <c r="J170" s="25"/>
      <c r="K170" s="244"/>
    </row>
    <row r="171" spans="1:11" x14ac:dyDescent="0.25">
      <c r="A171" s="136">
        <v>155</v>
      </c>
      <c r="B171" s="58" t="s">
        <v>186</v>
      </c>
      <c r="C171" s="53">
        <v>43.5</v>
      </c>
      <c r="D171" s="68" t="s">
        <v>330</v>
      </c>
      <c r="E171" s="112">
        <v>17.529</v>
      </c>
      <c r="F171" s="112">
        <v>18.504999999999999</v>
      </c>
      <c r="G171" s="92">
        <f t="shared" si="8"/>
        <v>0.83916479999999927</v>
      </c>
      <c r="H171" s="109">
        <f t="shared" si="7"/>
        <v>0.10947415683431067</v>
      </c>
      <c r="I171" s="92">
        <f t="shared" si="6"/>
        <v>0.94863895683430988</v>
      </c>
      <c r="J171" s="25"/>
      <c r="K171" s="244"/>
    </row>
    <row r="172" spans="1:11" x14ac:dyDescent="0.25">
      <c r="A172" s="136">
        <v>156</v>
      </c>
      <c r="B172" s="58" t="s">
        <v>187</v>
      </c>
      <c r="C172" s="53">
        <v>66.099999999999994</v>
      </c>
      <c r="D172" s="68" t="s">
        <v>330</v>
      </c>
      <c r="E172" s="112">
        <v>4.5039999999999996</v>
      </c>
      <c r="F172" s="112">
        <v>4.5049999999999999</v>
      </c>
      <c r="G172" s="92">
        <f t="shared" si="8"/>
        <v>8.5980000000028718E-4</v>
      </c>
      <c r="H172" s="109">
        <f t="shared" si="7"/>
        <v>0.16635038544248126</v>
      </c>
      <c r="I172" s="92">
        <f t="shared" si="6"/>
        <v>0.16721018544248156</v>
      </c>
      <c r="J172" s="25"/>
      <c r="K172" s="244"/>
    </row>
    <row r="173" spans="1:11" x14ac:dyDescent="0.25">
      <c r="A173" s="136">
        <v>157</v>
      </c>
      <c r="B173" s="58" t="s">
        <v>188</v>
      </c>
      <c r="C173" s="53">
        <v>108.8</v>
      </c>
      <c r="D173" s="68" t="s">
        <v>330</v>
      </c>
      <c r="E173" s="112">
        <v>17.408999999999999</v>
      </c>
      <c r="F173" s="112">
        <v>17.408999999999999</v>
      </c>
      <c r="G173" s="92">
        <f t="shared" si="8"/>
        <v>0</v>
      </c>
      <c r="H173" s="109">
        <f t="shared" si="7"/>
        <v>0.27381122444995404</v>
      </c>
      <c r="I173" s="92">
        <f t="shared" si="6"/>
        <v>0.27381122444995404</v>
      </c>
      <c r="J173" s="25"/>
      <c r="K173" s="244"/>
    </row>
    <row r="174" spans="1:11" x14ac:dyDescent="0.25">
      <c r="A174" s="136">
        <v>158</v>
      </c>
      <c r="B174" s="58" t="s">
        <v>189</v>
      </c>
      <c r="C174" s="53">
        <v>43.1</v>
      </c>
      <c r="D174" s="68" t="s">
        <v>330</v>
      </c>
      <c r="E174" s="112">
        <v>7.7320000000000002</v>
      </c>
      <c r="F174" s="112">
        <v>8.391</v>
      </c>
      <c r="G174" s="92">
        <f t="shared" si="8"/>
        <v>0.5666081999999999</v>
      </c>
      <c r="H174" s="109">
        <f t="shared" si="7"/>
        <v>0.10846749792089172</v>
      </c>
      <c r="I174" s="92">
        <f t="shared" si="6"/>
        <v>0.67507569792089162</v>
      </c>
      <c r="J174" s="25"/>
      <c r="K174" s="244"/>
    </row>
    <row r="175" spans="1:11" x14ac:dyDescent="0.25">
      <c r="A175" s="136">
        <v>159</v>
      </c>
      <c r="B175" s="58" t="s">
        <v>190</v>
      </c>
      <c r="C175" s="53">
        <v>66.099999999999994</v>
      </c>
      <c r="D175" s="68" t="s">
        <v>330</v>
      </c>
      <c r="E175" s="112">
        <v>24.617999999999999</v>
      </c>
      <c r="F175" s="112">
        <v>25.692</v>
      </c>
      <c r="G175" s="92">
        <f t="shared" si="8"/>
        <v>0.92342520000000139</v>
      </c>
      <c r="H175" s="109">
        <f t="shared" si="7"/>
        <v>0.16635038544248126</v>
      </c>
      <c r="I175" s="92">
        <f>G175+H175</f>
        <v>1.0897755854424827</v>
      </c>
      <c r="J175" s="25"/>
      <c r="K175" s="244"/>
    </row>
    <row r="176" spans="1:11" x14ac:dyDescent="0.25">
      <c r="A176" s="136">
        <v>160</v>
      </c>
      <c r="B176" s="58" t="s">
        <v>191</v>
      </c>
      <c r="C176" s="53">
        <v>109.1</v>
      </c>
      <c r="D176" s="68" t="s">
        <v>330</v>
      </c>
      <c r="E176" s="112">
        <v>21.58</v>
      </c>
      <c r="F176" s="112">
        <v>22.259</v>
      </c>
      <c r="G176" s="92">
        <f t="shared" si="8"/>
        <v>0.58380420000000177</v>
      </c>
      <c r="H176" s="109">
        <f t="shared" si="7"/>
        <v>0.27456621863501823</v>
      </c>
      <c r="I176" s="92">
        <f t="shared" si="6"/>
        <v>0.85837041863502006</v>
      </c>
      <c r="J176" s="25"/>
      <c r="K176" s="244"/>
    </row>
    <row r="177" spans="1:11" x14ac:dyDescent="0.25">
      <c r="A177" s="136">
        <v>161</v>
      </c>
      <c r="B177" s="58" t="s">
        <v>192</v>
      </c>
      <c r="C177" s="53">
        <v>43.1</v>
      </c>
      <c r="D177" s="68" t="s">
        <v>330</v>
      </c>
      <c r="E177" s="112">
        <v>16.190999999999999</v>
      </c>
      <c r="F177" s="112">
        <v>16.190999999999999</v>
      </c>
      <c r="G177" s="92">
        <f t="shared" si="8"/>
        <v>0</v>
      </c>
      <c r="H177" s="109">
        <f t="shared" si="7"/>
        <v>0.10846749792089172</v>
      </c>
      <c r="I177" s="92">
        <f t="shared" si="6"/>
        <v>0.10846749792089172</v>
      </c>
      <c r="J177" s="25"/>
      <c r="K177" s="244"/>
    </row>
    <row r="178" spans="1:11" x14ac:dyDescent="0.25">
      <c r="A178" s="136">
        <v>162</v>
      </c>
      <c r="B178" s="58" t="s">
        <v>193</v>
      </c>
      <c r="C178" s="53">
        <v>65.8</v>
      </c>
      <c r="D178" s="68" t="s">
        <v>330</v>
      </c>
      <c r="E178" s="112">
        <v>8.2799999999999994</v>
      </c>
      <c r="F178" s="112">
        <v>9.3179999999999996</v>
      </c>
      <c r="G178" s="92">
        <f t="shared" si="8"/>
        <v>0.89247240000000028</v>
      </c>
      <c r="H178" s="109">
        <f t="shared" si="7"/>
        <v>0.16559539125741704</v>
      </c>
      <c r="I178" s="92">
        <f>G178+H178</f>
        <v>1.0580677912574172</v>
      </c>
      <c r="J178" s="25"/>
      <c r="K178" s="244"/>
    </row>
    <row r="179" spans="1:11" x14ac:dyDescent="0.25">
      <c r="A179" s="136">
        <v>163</v>
      </c>
      <c r="B179" s="58" t="s">
        <v>194</v>
      </c>
      <c r="C179" s="53">
        <v>109.9</v>
      </c>
      <c r="D179" s="68" t="s">
        <v>330</v>
      </c>
      <c r="E179" s="112">
        <v>21.818999999999999</v>
      </c>
      <c r="F179" s="112">
        <v>23</v>
      </c>
      <c r="G179" s="92">
        <f t="shared" si="8"/>
        <v>1.0154238000000009</v>
      </c>
      <c r="H179" s="109">
        <f t="shared" si="7"/>
        <v>0.27657953646185618</v>
      </c>
      <c r="I179" s="92">
        <f t="shared" si="6"/>
        <v>1.2920033364618571</v>
      </c>
      <c r="J179" s="25"/>
      <c r="K179" s="244"/>
    </row>
    <row r="180" spans="1:11" x14ac:dyDescent="0.25">
      <c r="A180" s="136">
        <v>164</v>
      </c>
      <c r="B180" s="58" t="s">
        <v>195</v>
      </c>
      <c r="C180" s="53">
        <v>43.8</v>
      </c>
      <c r="D180" s="68" t="s">
        <v>330</v>
      </c>
      <c r="E180" s="112">
        <v>11.513</v>
      </c>
      <c r="F180" s="112">
        <v>12.138999999999999</v>
      </c>
      <c r="G180" s="92">
        <f t="shared" si="8"/>
        <v>0.53823479999999957</v>
      </c>
      <c r="H180" s="109">
        <f t="shared" si="7"/>
        <v>0.11022915101937487</v>
      </c>
      <c r="I180" s="92">
        <f t="shared" si="6"/>
        <v>0.64846395101937448</v>
      </c>
      <c r="J180" s="25"/>
      <c r="K180" s="244"/>
    </row>
    <row r="181" spans="1:11" x14ac:dyDescent="0.25">
      <c r="A181" s="136">
        <v>165</v>
      </c>
      <c r="B181" s="58" t="s">
        <v>196</v>
      </c>
      <c r="C181" s="53">
        <v>65.900000000000006</v>
      </c>
      <c r="D181" s="68" t="s">
        <v>330</v>
      </c>
      <c r="E181" s="112">
        <v>5.1609999999999996</v>
      </c>
      <c r="F181" s="112">
        <v>5.1769999999999996</v>
      </c>
      <c r="G181" s="92">
        <f t="shared" si="8"/>
        <v>1.3756800000000012E-2</v>
      </c>
      <c r="H181" s="109">
        <f t="shared" si="7"/>
        <v>0.16584705598577182</v>
      </c>
      <c r="I181" s="92">
        <f t="shared" si="6"/>
        <v>0.17960385598577183</v>
      </c>
      <c r="J181" s="25"/>
      <c r="K181" s="244"/>
    </row>
    <row r="182" spans="1:11" x14ac:dyDescent="0.25">
      <c r="A182" s="136">
        <v>166</v>
      </c>
      <c r="B182" s="58" t="s">
        <v>197</v>
      </c>
      <c r="C182" s="53">
        <v>109.5</v>
      </c>
      <c r="D182" s="68" t="s">
        <v>330</v>
      </c>
      <c r="E182" s="112">
        <v>40.1</v>
      </c>
      <c r="F182" s="112">
        <v>40.488999999999997</v>
      </c>
      <c r="G182" s="92">
        <f t="shared" si="8"/>
        <v>0.33446219999999638</v>
      </c>
      <c r="H182" s="109">
        <f t="shared" si="7"/>
        <v>0.27557287754843718</v>
      </c>
      <c r="I182" s="92">
        <f t="shared" si="6"/>
        <v>0.61003507754843356</v>
      </c>
      <c r="J182" s="25"/>
      <c r="K182" s="244"/>
    </row>
    <row r="183" spans="1:11" x14ac:dyDescent="0.25">
      <c r="A183" s="136">
        <v>167</v>
      </c>
      <c r="B183" s="58" t="s">
        <v>198</v>
      </c>
      <c r="C183" s="53">
        <v>43.1</v>
      </c>
      <c r="D183" s="68" t="s">
        <v>330</v>
      </c>
      <c r="E183" s="112">
        <v>6.141</v>
      </c>
      <c r="F183" s="112">
        <v>6.141</v>
      </c>
      <c r="G183" s="92">
        <f t="shared" si="8"/>
        <v>0</v>
      </c>
      <c r="H183" s="109">
        <f t="shared" si="7"/>
        <v>0.10846749792089172</v>
      </c>
      <c r="I183" s="92">
        <f t="shared" si="6"/>
        <v>0.10846749792089172</v>
      </c>
      <c r="J183" s="25"/>
      <c r="K183" s="244"/>
    </row>
    <row r="184" spans="1:11" x14ac:dyDescent="0.25">
      <c r="A184" s="136">
        <v>168</v>
      </c>
      <c r="B184" s="58" t="s">
        <v>199</v>
      </c>
      <c r="C184" s="53">
        <v>66</v>
      </c>
      <c r="D184" s="68" t="s">
        <v>330</v>
      </c>
      <c r="E184" s="112">
        <v>18.562999999999999</v>
      </c>
      <c r="F184" s="112">
        <v>19.085999999999999</v>
      </c>
      <c r="G184" s="92">
        <f t="shared" si="8"/>
        <v>0.44967539999999973</v>
      </c>
      <c r="H184" s="109">
        <f t="shared" si="7"/>
        <v>0.16609872071412654</v>
      </c>
      <c r="I184" s="92">
        <f>G184+H184</f>
        <v>0.61577412071412629</v>
      </c>
      <c r="J184" s="25"/>
      <c r="K184" s="244"/>
    </row>
    <row r="185" spans="1:11" x14ac:dyDescent="0.25">
      <c r="A185" s="136">
        <v>169</v>
      </c>
      <c r="B185" s="58" t="s">
        <v>200</v>
      </c>
      <c r="C185" s="53">
        <v>109.6</v>
      </c>
      <c r="D185" s="68" t="s">
        <v>330</v>
      </c>
      <c r="E185" s="112">
        <v>13.38</v>
      </c>
      <c r="F185" s="112">
        <v>13.38</v>
      </c>
      <c r="G185" s="92">
        <f t="shared" si="8"/>
        <v>0</v>
      </c>
      <c r="H185" s="109">
        <f t="shared" si="7"/>
        <v>0.27582454227679193</v>
      </c>
      <c r="I185" s="92">
        <f>G185+H185</f>
        <v>0.27582454227679193</v>
      </c>
      <c r="J185" s="25"/>
      <c r="K185" s="244"/>
    </row>
    <row r="186" spans="1:11" x14ac:dyDescent="0.25">
      <c r="A186" s="136">
        <v>170</v>
      </c>
      <c r="B186" s="58" t="s">
        <v>201</v>
      </c>
      <c r="C186" s="53">
        <v>43</v>
      </c>
      <c r="D186" s="68" t="s">
        <v>330</v>
      </c>
      <c r="E186" s="112">
        <v>17.387</v>
      </c>
      <c r="F186" s="112">
        <v>18.452999999999999</v>
      </c>
      <c r="G186" s="92">
        <f t="shared" si="8"/>
        <v>0.91654679999999911</v>
      </c>
      <c r="H186" s="109">
        <f t="shared" si="7"/>
        <v>0.10821583319253698</v>
      </c>
      <c r="I186" s="92">
        <f t="shared" si="6"/>
        <v>1.0247626331925361</v>
      </c>
      <c r="J186" s="25"/>
      <c r="K186" s="244"/>
    </row>
    <row r="187" spans="1:11" x14ac:dyDescent="0.25">
      <c r="A187" s="136">
        <v>171</v>
      </c>
      <c r="B187" s="58" t="s">
        <v>202</v>
      </c>
      <c r="C187" s="53">
        <v>65.900000000000006</v>
      </c>
      <c r="D187" s="68" t="s">
        <v>330</v>
      </c>
      <c r="E187" s="112">
        <v>19.018999999999998</v>
      </c>
      <c r="F187" s="112">
        <v>19.977</v>
      </c>
      <c r="G187" s="92">
        <f t="shared" si="8"/>
        <v>0.82368840000000165</v>
      </c>
      <c r="H187" s="109">
        <f t="shared" si="7"/>
        <v>0.16584705598577182</v>
      </c>
      <c r="I187" s="92">
        <f t="shared" si="6"/>
        <v>0.98953545598577342</v>
      </c>
      <c r="J187" s="25"/>
      <c r="K187" s="244"/>
    </row>
    <row r="188" spans="1:11" x14ac:dyDescent="0.25">
      <c r="A188" s="136">
        <v>172</v>
      </c>
      <c r="B188" s="58" t="s">
        <v>203</v>
      </c>
      <c r="C188" s="53">
        <v>110</v>
      </c>
      <c r="D188" s="68" t="s">
        <v>331</v>
      </c>
      <c r="E188" s="144">
        <v>19613</v>
      </c>
      <c r="F188" s="144">
        <v>21177</v>
      </c>
      <c r="G188" s="92">
        <f>(F188-E188)* 0.00086</f>
        <v>1.34504</v>
      </c>
      <c r="H188" s="109">
        <f t="shared" si="7"/>
        <v>0.27683120119021087</v>
      </c>
      <c r="I188" s="92">
        <f>G188+H188</f>
        <v>1.6218712011902108</v>
      </c>
      <c r="J188" s="25"/>
      <c r="K188" s="244"/>
    </row>
    <row r="189" spans="1:11" x14ac:dyDescent="0.25">
      <c r="A189" s="136">
        <v>173</v>
      </c>
      <c r="B189" s="58" t="s">
        <v>204</v>
      </c>
      <c r="C189" s="53">
        <v>42.8</v>
      </c>
      <c r="D189" s="68" t="s">
        <v>331</v>
      </c>
      <c r="E189" s="144">
        <v>3710</v>
      </c>
      <c r="F189" s="144">
        <v>3710</v>
      </c>
      <c r="G189" s="92">
        <f>(F189-E189)* 0.00086</f>
        <v>0</v>
      </c>
      <c r="H189" s="109">
        <f t="shared" si="7"/>
        <v>0.1077125037358275</v>
      </c>
      <c r="I189" s="92">
        <f>G189+H189</f>
        <v>0.1077125037358275</v>
      </c>
      <c r="J189" s="25"/>
      <c r="K189" s="244"/>
    </row>
    <row r="190" spans="1:11" x14ac:dyDescent="0.25">
      <c r="A190" s="136">
        <v>174</v>
      </c>
      <c r="B190" s="58" t="s">
        <v>205</v>
      </c>
      <c r="C190" s="53">
        <v>66.099999999999994</v>
      </c>
      <c r="D190" s="68" t="s">
        <v>331</v>
      </c>
      <c r="E190" s="144">
        <v>7945</v>
      </c>
      <c r="F190" s="144">
        <v>8075</v>
      </c>
      <c r="G190" s="92">
        <f t="shared" ref="G190:G207" si="9">(F190-E190)* 0.00086</f>
        <v>0.1118</v>
      </c>
      <c r="H190" s="109">
        <f t="shared" si="7"/>
        <v>0.16635038544248126</v>
      </c>
      <c r="I190" s="92">
        <f t="shared" si="6"/>
        <v>0.27815038544248127</v>
      </c>
      <c r="J190" s="270"/>
      <c r="K190" s="289"/>
    </row>
    <row r="191" spans="1:11" x14ac:dyDescent="0.25">
      <c r="A191" s="136">
        <v>175</v>
      </c>
      <c r="B191" s="58" t="s">
        <v>206</v>
      </c>
      <c r="C191" s="53">
        <v>109.9</v>
      </c>
      <c r="D191" s="68" t="s">
        <v>331</v>
      </c>
      <c r="E191" s="144">
        <v>29699</v>
      </c>
      <c r="F191" s="144">
        <v>30054</v>
      </c>
      <c r="G191" s="92">
        <f t="shared" si="9"/>
        <v>0.30530000000000002</v>
      </c>
      <c r="H191" s="109">
        <f t="shared" si="7"/>
        <v>0.27657953646185618</v>
      </c>
      <c r="I191" s="92">
        <f t="shared" si="6"/>
        <v>0.58187953646185619</v>
      </c>
      <c r="J191" s="203"/>
      <c r="K191" s="203"/>
    </row>
    <row r="192" spans="1:11" x14ac:dyDescent="0.25">
      <c r="A192" s="136">
        <v>176</v>
      </c>
      <c r="B192" s="58" t="s">
        <v>207</v>
      </c>
      <c r="C192" s="53">
        <v>43.1</v>
      </c>
      <c r="D192" s="68" t="s">
        <v>331</v>
      </c>
      <c r="E192" s="144">
        <v>4781</v>
      </c>
      <c r="F192" s="144">
        <v>5053</v>
      </c>
      <c r="G192" s="92">
        <f t="shared" si="9"/>
        <v>0.23391999999999999</v>
      </c>
      <c r="H192" s="109">
        <f t="shared" si="7"/>
        <v>0.10846749792089172</v>
      </c>
      <c r="I192" s="92">
        <f t="shared" si="6"/>
        <v>0.34238749792089174</v>
      </c>
      <c r="J192" s="203"/>
      <c r="K192" s="203"/>
    </row>
    <row r="193" spans="1:11" x14ac:dyDescent="0.25">
      <c r="A193" s="136">
        <v>177</v>
      </c>
      <c r="B193" s="58" t="s">
        <v>208</v>
      </c>
      <c r="C193" s="53">
        <v>65.8</v>
      </c>
      <c r="D193" s="68" t="s">
        <v>331</v>
      </c>
      <c r="E193" s="144">
        <v>5120</v>
      </c>
      <c r="F193" s="144">
        <v>5120</v>
      </c>
      <c r="G193" s="92">
        <f t="shared" si="9"/>
        <v>0</v>
      </c>
      <c r="H193" s="109">
        <f t="shared" si="7"/>
        <v>0.16559539125741704</v>
      </c>
      <c r="I193" s="92">
        <f t="shared" si="6"/>
        <v>0.16559539125741704</v>
      </c>
      <c r="J193" s="203"/>
      <c r="K193" s="203"/>
    </row>
    <row r="194" spans="1:11" x14ac:dyDescent="0.25">
      <c r="A194" s="136">
        <v>178</v>
      </c>
      <c r="B194" s="58" t="s">
        <v>209</v>
      </c>
      <c r="C194" s="53">
        <v>108</v>
      </c>
      <c r="D194" s="68" t="s">
        <v>331</v>
      </c>
      <c r="E194" s="144">
        <v>23883</v>
      </c>
      <c r="F194" s="144">
        <v>24953</v>
      </c>
      <c r="G194" s="92">
        <f t="shared" si="9"/>
        <v>0.92020000000000002</v>
      </c>
      <c r="H194" s="109">
        <f t="shared" si="7"/>
        <v>0.27179790662311615</v>
      </c>
      <c r="I194" s="92">
        <f t="shared" si="6"/>
        <v>1.1919979066231161</v>
      </c>
      <c r="J194" s="203"/>
      <c r="K194" s="203"/>
    </row>
    <row r="195" spans="1:11" x14ac:dyDescent="0.25">
      <c r="A195" s="136">
        <v>179</v>
      </c>
      <c r="B195" s="58" t="s">
        <v>210</v>
      </c>
      <c r="C195" s="53">
        <v>43</v>
      </c>
      <c r="D195" s="68" t="s">
        <v>331</v>
      </c>
      <c r="E195" s="144">
        <v>4777</v>
      </c>
      <c r="F195" s="144">
        <v>4777</v>
      </c>
      <c r="G195" s="92">
        <f t="shared" si="9"/>
        <v>0</v>
      </c>
      <c r="H195" s="109">
        <f t="shared" si="7"/>
        <v>0.10821583319253698</v>
      </c>
      <c r="I195" s="92">
        <f>G195+H195</f>
        <v>0.10821583319253698</v>
      </c>
      <c r="J195" s="203"/>
      <c r="K195" s="203"/>
    </row>
    <row r="196" spans="1:11" x14ac:dyDescent="0.25">
      <c r="A196" s="136">
        <v>180</v>
      </c>
      <c r="B196" s="122" t="s">
        <v>211</v>
      </c>
      <c r="C196" s="53">
        <v>66.3</v>
      </c>
      <c r="D196" s="68" t="s">
        <v>331</v>
      </c>
      <c r="E196" s="144">
        <v>15755</v>
      </c>
      <c r="F196" s="144">
        <v>16787</v>
      </c>
      <c r="G196" s="92">
        <f t="shared" si="9"/>
        <v>0.88751999999999998</v>
      </c>
      <c r="H196" s="109">
        <f t="shared" si="7"/>
        <v>0.16685371489919074</v>
      </c>
      <c r="I196" s="92">
        <f>G196+H196</f>
        <v>1.0543737148991907</v>
      </c>
      <c r="J196" s="203"/>
      <c r="K196" s="203"/>
    </row>
    <row r="197" spans="1:11" x14ac:dyDescent="0.25">
      <c r="A197" s="136">
        <v>181</v>
      </c>
      <c r="B197" s="58" t="s">
        <v>212</v>
      </c>
      <c r="C197" s="53">
        <v>110.9</v>
      </c>
      <c r="D197" s="68" t="s">
        <v>331</v>
      </c>
      <c r="E197" s="144">
        <v>10347</v>
      </c>
      <c r="F197" s="144">
        <v>10347</v>
      </c>
      <c r="G197" s="92">
        <f t="shared" si="9"/>
        <v>0</v>
      </c>
      <c r="H197" s="109">
        <f t="shared" si="7"/>
        <v>0.27909618374540351</v>
      </c>
      <c r="I197" s="92">
        <f t="shared" si="6"/>
        <v>0.27909618374540351</v>
      </c>
      <c r="J197" s="203"/>
      <c r="K197" s="203"/>
    </row>
    <row r="198" spans="1:11" x14ac:dyDescent="0.25">
      <c r="A198" s="136">
        <v>182</v>
      </c>
      <c r="B198" s="58" t="s">
        <v>213</v>
      </c>
      <c r="C198" s="53">
        <v>42.6</v>
      </c>
      <c r="D198" s="68" t="s">
        <v>331</v>
      </c>
      <c r="E198" s="144">
        <v>16036</v>
      </c>
      <c r="F198" s="144">
        <v>16895</v>
      </c>
      <c r="G198" s="92">
        <f t="shared" si="9"/>
        <v>0.73873999999999995</v>
      </c>
      <c r="H198" s="109">
        <f t="shared" si="7"/>
        <v>0.10720917427911804</v>
      </c>
      <c r="I198" s="92">
        <f>G198+H198</f>
        <v>0.84594917427911798</v>
      </c>
      <c r="J198" s="203"/>
      <c r="K198" s="203"/>
    </row>
    <row r="199" spans="1:11" x14ac:dyDescent="0.25">
      <c r="A199" s="136">
        <v>183</v>
      </c>
      <c r="B199" s="58" t="s">
        <v>214</v>
      </c>
      <c r="C199" s="53">
        <v>65.3</v>
      </c>
      <c r="D199" s="68" t="s">
        <v>331</v>
      </c>
      <c r="E199" s="144">
        <v>18079</v>
      </c>
      <c r="F199" s="144">
        <v>18175</v>
      </c>
      <c r="G199" s="92">
        <f t="shared" si="9"/>
        <v>8.2559999999999995E-2</v>
      </c>
      <c r="H199" s="109">
        <f t="shared" si="7"/>
        <v>0.16433706761564337</v>
      </c>
      <c r="I199" s="92">
        <f t="shared" si="6"/>
        <v>0.24689706761564337</v>
      </c>
      <c r="J199" s="203"/>
      <c r="K199" s="203"/>
    </row>
    <row r="200" spans="1:11" x14ac:dyDescent="0.25">
      <c r="A200" s="136">
        <v>184</v>
      </c>
      <c r="B200" s="58" t="s">
        <v>215</v>
      </c>
      <c r="C200" s="53">
        <v>110</v>
      </c>
      <c r="D200" s="68" t="s">
        <v>331</v>
      </c>
      <c r="E200" s="144">
        <v>29340</v>
      </c>
      <c r="F200" s="144">
        <v>30177</v>
      </c>
      <c r="G200" s="92">
        <f t="shared" si="9"/>
        <v>0.71982000000000002</v>
      </c>
      <c r="H200" s="109">
        <f t="shared" si="7"/>
        <v>0.27683120119021087</v>
      </c>
      <c r="I200" s="92">
        <f t="shared" si="6"/>
        <v>0.99665120119021089</v>
      </c>
      <c r="J200" s="270"/>
      <c r="K200" s="289"/>
    </row>
    <row r="201" spans="1:11" x14ac:dyDescent="0.25">
      <c r="A201" s="136">
        <v>185</v>
      </c>
      <c r="B201" s="58" t="s">
        <v>216</v>
      </c>
      <c r="C201" s="53">
        <v>42.6</v>
      </c>
      <c r="D201" s="68" t="s">
        <v>331</v>
      </c>
      <c r="E201" s="144">
        <v>10585</v>
      </c>
      <c r="F201" s="144">
        <v>10662</v>
      </c>
      <c r="G201" s="92">
        <f t="shared" si="9"/>
        <v>6.6220000000000001E-2</v>
      </c>
      <c r="H201" s="109">
        <f t="shared" si="7"/>
        <v>0.10720917427911804</v>
      </c>
      <c r="I201" s="92">
        <f>G201+H201</f>
        <v>0.17342917427911803</v>
      </c>
      <c r="J201" s="25"/>
      <c r="K201" s="244"/>
    </row>
    <row r="202" spans="1:11" x14ac:dyDescent="0.25">
      <c r="A202" s="136">
        <v>186</v>
      </c>
      <c r="B202" s="58" t="s">
        <v>217</v>
      </c>
      <c r="C202" s="53">
        <v>65.3</v>
      </c>
      <c r="D202" s="68" t="s">
        <v>331</v>
      </c>
      <c r="E202" s="144">
        <v>24713</v>
      </c>
      <c r="F202" s="144">
        <v>25529</v>
      </c>
      <c r="G202" s="92">
        <f t="shared" si="9"/>
        <v>0.70175999999999994</v>
      </c>
      <c r="H202" s="109">
        <f t="shared" si="7"/>
        <v>0.16433706761564337</v>
      </c>
      <c r="I202" s="92">
        <f>G202+H202</f>
        <v>0.86609706761564331</v>
      </c>
      <c r="J202" s="25"/>
      <c r="K202" s="244"/>
    </row>
    <row r="203" spans="1:11" x14ac:dyDescent="0.25">
      <c r="A203" s="136">
        <v>187</v>
      </c>
      <c r="B203" s="58" t="s">
        <v>218</v>
      </c>
      <c r="C203" s="53">
        <v>109.9</v>
      </c>
      <c r="D203" s="68" t="s">
        <v>331</v>
      </c>
      <c r="E203" s="144">
        <v>31762</v>
      </c>
      <c r="F203" s="144">
        <v>32744</v>
      </c>
      <c r="G203" s="92">
        <f t="shared" si="9"/>
        <v>0.84451999999999994</v>
      </c>
      <c r="H203" s="109">
        <f t="shared" si="7"/>
        <v>0.27657953646185618</v>
      </c>
      <c r="I203" s="92">
        <f>G203+H203</f>
        <v>1.1210995364618561</v>
      </c>
      <c r="J203" s="25"/>
      <c r="K203" s="244"/>
    </row>
    <row r="204" spans="1:11" x14ac:dyDescent="0.25">
      <c r="A204" s="136">
        <v>188</v>
      </c>
      <c r="B204" s="58" t="s">
        <v>219</v>
      </c>
      <c r="C204" s="53">
        <v>42.8</v>
      </c>
      <c r="D204" s="68" t="s">
        <v>331</v>
      </c>
      <c r="E204" s="144">
        <v>12362</v>
      </c>
      <c r="F204" s="144">
        <v>12985</v>
      </c>
      <c r="G204" s="92">
        <f t="shared" si="9"/>
        <v>0.53578000000000003</v>
      </c>
      <c r="H204" s="109">
        <f t="shared" si="7"/>
        <v>0.1077125037358275</v>
      </c>
      <c r="I204" s="92">
        <f>G204+H204</f>
        <v>0.64349250373582756</v>
      </c>
      <c r="J204" s="25"/>
      <c r="K204" s="244"/>
    </row>
    <row r="205" spans="1:11" x14ac:dyDescent="0.25">
      <c r="A205" s="136">
        <v>189</v>
      </c>
      <c r="B205" s="58" t="s">
        <v>220</v>
      </c>
      <c r="C205" s="53">
        <v>65.5</v>
      </c>
      <c r="D205" s="68" t="s">
        <v>331</v>
      </c>
      <c r="E205" s="144">
        <v>4510</v>
      </c>
      <c r="F205" s="144">
        <v>4510</v>
      </c>
      <c r="G205" s="92">
        <f t="shared" si="9"/>
        <v>0</v>
      </c>
      <c r="H205" s="109">
        <f t="shared" si="7"/>
        <v>0.16484039707235285</v>
      </c>
      <c r="I205" s="92">
        <f t="shared" si="6"/>
        <v>0.16484039707235285</v>
      </c>
      <c r="J205" s="202"/>
      <c r="K205" s="244"/>
    </row>
    <row r="206" spans="1:11" x14ac:dyDescent="0.25">
      <c r="A206" s="136">
        <v>190</v>
      </c>
      <c r="B206" s="60" t="s">
        <v>221</v>
      </c>
      <c r="C206" s="53">
        <v>109.5</v>
      </c>
      <c r="D206" s="68" t="s">
        <v>331</v>
      </c>
      <c r="E206" s="144">
        <v>23206</v>
      </c>
      <c r="F206" s="144">
        <v>24102</v>
      </c>
      <c r="G206" s="92">
        <f t="shared" si="9"/>
        <v>0.77056000000000002</v>
      </c>
      <c r="H206" s="109">
        <f t="shared" si="7"/>
        <v>0.27557287754843718</v>
      </c>
      <c r="I206" s="92">
        <f t="shared" si="6"/>
        <v>1.0461328775484371</v>
      </c>
      <c r="J206" s="202"/>
      <c r="K206" s="244"/>
    </row>
    <row r="207" spans="1:11" x14ac:dyDescent="0.25">
      <c r="A207" s="136">
        <v>191</v>
      </c>
      <c r="B207" s="58" t="s">
        <v>222</v>
      </c>
      <c r="C207" s="53">
        <v>43</v>
      </c>
      <c r="D207" s="68" t="s">
        <v>331</v>
      </c>
      <c r="E207" s="144">
        <v>13568</v>
      </c>
      <c r="F207" s="144">
        <v>14053</v>
      </c>
      <c r="G207" s="92">
        <f t="shared" si="9"/>
        <v>0.41709999999999997</v>
      </c>
      <c r="H207" s="109">
        <f t="shared" si="7"/>
        <v>0.10821583319253698</v>
      </c>
      <c r="I207" s="92">
        <f t="shared" si="6"/>
        <v>0.52531583319253694</v>
      </c>
      <c r="J207" s="202"/>
      <c r="K207" s="244"/>
    </row>
    <row r="208" spans="1:11" x14ac:dyDescent="0.25">
      <c r="A208" s="136">
        <v>192</v>
      </c>
      <c r="B208" s="58" t="s">
        <v>223</v>
      </c>
      <c r="C208" s="53">
        <v>65.3</v>
      </c>
      <c r="D208" s="68" t="s">
        <v>331</v>
      </c>
      <c r="E208" s="144">
        <v>21342</v>
      </c>
      <c r="F208" s="144">
        <v>22327</v>
      </c>
      <c r="G208" s="92">
        <f>(F208-E208)* 0.00086</f>
        <v>0.84709999999999996</v>
      </c>
      <c r="H208" s="109">
        <f t="shared" si="7"/>
        <v>0.16433706761564337</v>
      </c>
      <c r="I208" s="92">
        <f t="shared" si="6"/>
        <v>1.0114370676156432</v>
      </c>
      <c r="J208" s="202"/>
      <c r="K208" s="244"/>
    </row>
    <row r="209" spans="1:11" x14ac:dyDescent="0.25">
      <c r="A209" s="136">
        <v>196</v>
      </c>
      <c r="B209" s="58" t="s">
        <v>224</v>
      </c>
      <c r="C209" s="53">
        <v>52.8</v>
      </c>
      <c r="D209" s="68" t="s">
        <v>330</v>
      </c>
      <c r="E209" s="112">
        <v>11.236000000000001</v>
      </c>
      <c r="F209" s="112">
        <v>11.481999999999999</v>
      </c>
      <c r="G209" s="92">
        <f>(F209-E209)*0.8598</f>
        <v>0.21151079999999886</v>
      </c>
      <c r="H209" s="109">
        <f t="shared" si="7"/>
        <v>0.13287897657130121</v>
      </c>
      <c r="I209" s="92">
        <f t="shared" ref="I209:I272" si="10">G209+H209</f>
        <v>0.3443897765713001</v>
      </c>
      <c r="J209" s="202"/>
      <c r="K209" s="244"/>
    </row>
    <row r="210" spans="1:11" x14ac:dyDescent="0.25">
      <c r="A210" s="136">
        <v>197</v>
      </c>
      <c r="B210" s="58" t="s">
        <v>225</v>
      </c>
      <c r="C210" s="53">
        <v>51.2</v>
      </c>
      <c r="D210" s="68" t="s">
        <v>330</v>
      </c>
      <c r="E210" s="112">
        <v>17.308</v>
      </c>
      <c r="F210" s="112">
        <v>18.152000000000001</v>
      </c>
      <c r="G210" s="92">
        <f t="shared" ref="G210:G273" si="11">(F210-E210)*0.8598</f>
        <v>0.72567120000000107</v>
      </c>
      <c r="H210" s="109">
        <f t="shared" ref="H210:H273" si="12">$G$11/$C$303*C210</f>
        <v>0.12885234091762543</v>
      </c>
      <c r="I210" s="92">
        <f t="shared" si="10"/>
        <v>0.8545235409176265</v>
      </c>
      <c r="J210" s="25"/>
      <c r="K210" s="244"/>
    </row>
    <row r="211" spans="1:11" x14ac:dyDescent="0.25">
      <c r="A211" s="136">
        <v>198</v>
      </c>
      <c r="B211" s="58" t="s">
        <v>226</v>
      </c>
      <c r="C211" s="53">
        <v>113.6</v>
      </c>
      <c r="D211" s="68" t="s">
        <v>330</v>
      </c>
      <c r="E211" s="112">
        <v>52.734999999999999</v>
      </c>
      <c r="F211" s="112">
        <v>54.488</v>
      </c>
      <c r="G211" s="92">
        <f t="shared" si="11"/>
        <v>1.5072294000000002</v>
      </c>
      <c r="H211" s="109">
        <f t="shared" si="12"/>
        <v>0.28589113141098138</v>
      </c>
      <c r="I211" s="92">
        <f t="shared" si="10"/>
        <v>1.7931205314109815</v>
      </c>
      <c r="J211" s="25"/>
      <c r="K211" s="244"/>
    </row>
    <row r="212" spans="1:11" x14ac:dyDescent="0.25">
      <c r="A212" s="136">
        <v>199</v>
      </c>
      <c r="B212" s="58" t="s">
        <v>227</v>
      </c>
      <c r="C212" s="53">
        <v>106.7</v>
      </c>
      <c r="D212" s="68" t="s">
        <v>330</v>
      </c>
      <c r="E212" s="112">
        <v>30.597000000000001</v>
      </c>
      <c r="F212" s="112">
        <v>31.937000000000001</v>
      </c>
      <c r="G212" s="92">
        <f t="shared" si="11"/>
        <v>1.1521319999999999</v>
      </c>
      <c r="H212" s="109">
        <f t="shared" si="12"/>
        <v>0.26852626515450456</v>
      </c>
      <c r="I212" s="92">
        <f t="shared" si="10"/>
        <v>1.4206582651545046</v>
      </c>
      <c r="J212" s="25"/>
      <c r="K212" s="244"/>
    </row>
    <row r="213" spans="1:11" x14ac:dyDescent="0.25">
      <c r="A213" s="136">
        <v>200</v>
      </c>
      <c r="B213" s="58" t="s">
        <v>228</v>
      </c>
      <c r="C213" s="53">
        <v>92.7</v>
      </c>
      <c r="D213" s="68" t="s">
        <v>330</v>
      </c>
      <c r="E213" s="112">
        <v>11.012</v>
      </c>
      <c r="F213" s="112">
        <v>11.829000000000001</v>
      </c>
      <c r="G213" s="92">
        <f t="shared" si="11"/>
        <v>0.70245660000000021</v>
      </c>
      <c r="H213" s="109">
        <f t="shared" si="12"/>
        <v>0.23329320318484137</v>
      </c>
      <c r="I213" s="92">
        <f t="shared" si="10"/>
        <v>0.93574980318484158</v>
      </c>
      <c r="J213" s="25"/>
      <c r="K213" s="244"/>
    </row>
    <row r="214" spans="1:11" x14ac:dyDescent="0.25">
      <c r="A214" s="136">
        <v>201</v>
      </c>
      <c r="B214" s="58" t="s">
        <v>229</v>
      </c>
      <c r="C214" s="53">
        <v>81.8</v>
      </c>
      <c r="D214" s="68" t="s">
        <v>330</v>
      </c>
      <c r="E214" s="112">
        <v>27.850999999999999</v>
      </c>
      <c r="F214" s="112">
        <v>29.111999999999998</v>
      </c>
      <c r="G214" s="92">
        <f t="shared" si="11"/>
        <v>1.0842077999999993</v>
      </c>
      <c r="H214" s="109">
        <f t="shared" si="12"/>
        <v>0.20586174779417499</v>
      </c>
      <c r="I214" s="92">
        <f t="shared" si="10"/>
        <v>1.2900695477941744</v>
      </c>
      <c r="J214" s="25"/>
      <c r="K214" s="244"/>
    </row>
    <row r="215" spans="1:11" x14ac:dyDescent="0.25">
      <c r="A215" s="136">
        <v>202</v>
      </c>
      <c r="B215" s="58" t="s">
        <v>230</v>
      </c>
      <c r="C215" s="53">
        <v>52.3</v>
      </c>
      <c r="D215" s="68" t="s">
        <v>330</v>
      </c>
      <c r="E215" s="112">
        <v>7.4210000000000003</v>
      </c>
      <c r="F215" s="112">
        <v>7.819</v>
      </c>
      <c r="G215" s="92">
        <f t="shared" si="11"/>
        <v>0.34220039999999974</v>
      </c>
      <c r="H215" s="109">
        <f t="shared" si="12"/>
        <v>0.13162065292952754</v>
      </c>
      <c r="I215" s="92">
        <f t="shared" si="10"/>
        <v>0.47382105292952725</v>
      </c>
      <c r="J215" s="25"/>
      <c r="K215" s="244"/>
    </row>
    <row r="216" spans="1:11" x14ac:dyDescent="0.25">
      <c r="A216" s="136">
        <v>203</v>
      </c>
      <c r="B216" s="58" t="s">
        <v>231</v>
      </c>
      <c r="C216" s="53">
        <v>51.3</v>
      </c>
      <c r="D216" s="68" t="s">
        <v>330</v>
      </c>
      <c r="E216" s="112">
        <v>14.577</v>
      </c>
      <c r="F216" s="112">
        <v>15.353</v>
      </c>
      <c r="G216" s="92">
        <f t="shared" si="11"/>
        <v>0.66720479999999982</v>
      </c>
      <c r="H216" s="109">
        <f t="shared" si="12"/>
        <v>0.12910400564598015</v>
      </c>
      <c r="I216" s="92">
        <f t="shared" si="10"/>
        <v>0.79630880564597994</v>
      </c>
      <c r="J216" s="25"/>
      <c r="K216" s="244"/>
    </row>
    <row r="217" spans="1:11" x14ac:dyDescent="0.25">
      <c r="A217" s="136">
        <v>204</v>
      </c>
      <c r="B217" s="58" t="s">
        <v>232</v>
      </c>
      <c r="C217" s="53">
        <v>113.7</v>
      </c>
      <c r="D217" s="68" t="s">
        <v>330</v>
      </c>
      <c r="E217" s="112">
        <v>55.253999999999998</v>
      </c>
      <c r="F217" s="112">
        <v>57.363999999999997</v>
      </c>
      <c r="G217" s="92">
        <f t="shared" si="11"/>
        <v>1.8141779999999996</v>
      </c>
      <c r="H217" s="109">
        <f t="shared" si="12"/>
        <v>0.28614279613933619</v>
      </c>
      <c r="I217" s="92">
        <f t="shared" si="10"/>
        <v>2.1003207961393358</v>
      </c>
      <c r="J217" s="25"/>
      <c r="K217" s="244"/>
    </row>
    <row r="218" spans="1:11" x14ac:dyDescent="0.25">
      <c r="A218" s="136">
        <v>205</v>
      </c>
      <c r="B218" s="58" t="s">
        <v>233</v>
      </c>
      <c r="C218" s="53">
        <v>107</v>
      </c>
      <c r="D218" s="68" t="s">
        <v>330</v>
      </c>
      <c r="E218" s="112">
        <v>20.710999999999999</v>
      </c>
      <c r="F218" s="112">
        <v>21.613</v>
      </c>
      <c r="G218" s="92">
        <f t="shared" si="11"/>
        <v>0.77553960000000088</v>
      </c>
      <c r="H218" s="109">
        <f t="shared" si="12"/>
        <v>0.26928125933956876</v>
      </c>
      <c r="I218" s="92">
        <f t="shared" si="10"/>
        <v>1.0448208593395696</v>
      </c>
      <c r="J218" s="25"/>
      <c r="K218" s="244"/>
    </row>
    <row r="219" spans="1:11" x14ac:dyDescent="0.25">
      <c r="A219" s="136">
        <v>206</v>
      </c>
      <c r="B219" s="58" t="s">
        <v>234</v>
      </c>
      <c r="C219" s="53">
        <v>92.7</v>
      </c>
      <c r="D219" s="68" t="s">
        <v>330</v>
      </c>
      <c r="E219" s="112">
        <v>23.757999999999999</v>
      </c>
      <c r="F219" s="112">
        <v>24.555</v>
      </c>
      <c r="G219" s="92">
        <f t="shared" si="11"/>
        <v>0.68526060000000055</v>
      </c>
      <c r="H219" s="109">
        <f t="shared" si="12"/>
        <v>0.23329320318484137</v>
      </c>
      <c r="I219" s="92">
        <f t="shared" si="10"/>
        <v>0.91855380318484192</v>
      </c>
      <c r="J219" s="25"/>
      <c r="K219" s="244"/>
    </row>
    <row r="220" spans="1:11" x14ac:dyDescent="0.25">
      <c r="A220" s="136">
        <v>207</v>
      </c>
      <c r="B220" s="58" t="s">
        <v>235</v>
      </c>
      <c r="C220" s="53">
        <v>81</v>
      </c>
      <c r="D220" s="68" t="s">
        <v>330</v>
      </c>
      <c r="E220" s="112">
        <v>24.538</v>
      </c>
      <c r="F220" s="112">
        <v>25.744</v>
      </c>
      <c r="G220" s="92">
        <f t="shared" si="11"/>
        <v>1.0369187999999996</v>
      </c>
      <c r="H220" s="109">
        <f t="shared" si="12"/>
        <v>0.2038484299673371</v>
      </c>
      <c r="I220" s="92">
        <f t="shared" si="10"/>
        <v>1.2407672299673367</v>
      </c>
      <c r="J220" s="25"/>
      <c r="K220" s="244"/>
    </row>
    <row r="221" spans="1:11" x14ac:dyDescent="0.25">
      <c r="A221" s="136">
        <v>208</v>
      </c>
      <c r="B221" s="58" t="s">
        <v>236</v>
      </c>
      <c r="C221" s="53">
        <v>53.2</v>
      </c>
      <c r="D221" s="68" t="s">
        <v>330</v>
      </c>
      <c r="E221" s="112">
        <v>9.9429999999999996</v>
      </c>
      <c r="F221" s="112">
        <v>10.239000000000001</v>
      </c>
      <c r="G221" s="92">
        <f t="shared" si="11"/>
        <v>0.25450080000000097</v>
      </c>
      <c r="H221" s="109">
        <f t="shared" si="12"/>
        <v>0.13388563548472018</v>
      </c>
      <c r="I221" s="92">
        <f t="shared" si="10"/>
        <v>0.38838643548472118</v>
      </c>
      <c r="J221" s="25"/>
      <c r="K221" s="244"/>
    </row>
    <row r="222" spans="1:11" x14ac:dyDescent="0.25">
      <c r="A222" s="136">
        <v>209</v>
      </c>
      <c r="B222" s="58" t="s">
        <v>237</v>
      </c>
      <c r="C222" s="53">
        <v>51.1</v>
      </c>
      <c r="D222" s="68" t="s">
        <v>330</v>
      </c>
      <c r="E222" s="112">
        <v>25.202000000000002</v>
      </c>
      <c r="F222" s="112">
        <v>26.417000000000002</v>
      </c>
      <c r="G222" s="92">
        <f t="shared" si="11"/>
        <v>1.0446569999999999</v>
      </c>
      <c r="H222" s="109">
        <f t="shared" si="12"/>
        <v>0.12860067618927071</v>
      </c>
      <c r="I222" s="92">
        <f t="shared" si="10"/>
        <v>1.1732576761892706</v>
      </c>
      <c r="J222" s="25"/>
      <c r="K222" s="244"/>
    </row>
    <row r="223" spans="1:11" x14ac:dyDescent="0.25">
      <c r="A223" s="136">
        <v>210</v>
      </c>
      <c r="B223" s="58" t="s">
        <v>238</v>
      </c>
      <c r="C223" s="53">
        <v>113.8</v>
      </c>
      <c r="D223" s="68" t="s">
        <v>330</v>
      </c>
      <c r="E223" s="112">
        <v>36.816000000000003</v>
      </c>
      <c r="F223" s="112">
        <v>37.628999999999998</v>
      </c>
      <c r="G223" s="92">
        <f t="shared" si="11"/>
        <v>0.6990173999999959</v>
      </c>
      <c r="H223" s="109">
        <f t="shared" si="12"/>
        <v>0.28639446086769088</v>
      </c>
      <c r="I223" s="92">
        <f t="shared" si="10"/>
        <v>0.98541186086768673</v>
      </c>
      <c r="J223" s="25"/>
      <c r="K223" s="244"/>
    </row>
    <row r="224" spans="1:11" x14ac:dyDescent="0.25">
      <c r="A224" s="136">
        <v>211</v>
      </c>
      <c r="B224" s="58" t="s">
        <v>239</v>
      </c>
      <c r="C224" s="53">
        <v>106.9</v>
      </c>
      <c r="D224" s="68" t="s">
        <v>330</v>
      </c>
      <c r="E224" s="112">
        <v>5.16</v>
      </c>
      <c r="F224" s="112">
        <v>5.9889999999999999</v>
      </c>
      <c r="G224" s="92">
        <f t="shared" si="11"/>
        <v>0.7127741999999998</v>
      </c>
      <c r="H224" s="109">
        <f t="shared" si="12"/>
        <v>0.26902959461121406</v>
      </c>
      <c r="I224" s="92">
        <f t="shared" si="10"/>
        <v>0.98180379461121392</v>
      </c>
      <c r="J224" s="25"/>
      <c r="K224" s="244"/>
    </row>
    <row r="225" spans="1:11" x14ac:dyDescent="0.25">
      <c r="A225" s="136">
        <v>212</v>
      </c>
      <c r="B225" s="58" t="s">
        <v>240</v>
      </c>
      <c r="C225" s="53">
        <v>93.2</v>
      </c>
      <c r="D225" s="68" t="s">
        <v>330</v>
      </c>
      <c r="E225" s="112">
        <v>23.184999999999999</v>
      </c>
      <c r="F225" s="112">
        <v>24</v>
      </c>
      <c r="G225" s="92">
        <f t="shared" si="11"/>
        <v>0.70073700000000105</v>
      </c>
      <c r="H225" s="109">
        <f t="shared" si="12"/>
        <v>0.23455152682661504</v>
      </c>
      <c r="I225" s="92">
        <f t="shared" si="10"/>
        <v>0.93528852682661612</v>
      </c>
      <c r="J225" s="25"/>
      <c r="K225" s="244"/>
    </row>
    <row r="226" spans="1:11" x14ac:dyDescent="0.25">
      <c r="A226" s="136">
        <v>213</v>
      </c>
      <c r="B226" s="58" t="s">
        <v>241</v>
      </c>
      <c r="C226" s="53">
        <v>80.7</v>
      </c>
      <c r="D226" s="68" t="s">
        <v>330</v>
      </c>
      <c r="E226" s="112">
        <v>7.2720000000000002</v>
      </c>
      <c r="F226" s="112">
        <v>7.2720000000000002</v>
      </c>
      <c r="G226" s="92">
        <f t="shared" si="11"/>
        <v>0</v>
      </c>
      <c r="H226" s="109">
        <f t="shared" si="12"/>
        <v>0.2030934357822729</v>
      </c>
      <c r="I226" s="92">
        <f t="shared" si="10"/>
        <v>0.2030934357822729</v>
      </c>
      <c r="J226" s="25"/>
      <c r="K226" s="244"/>
    </row>
    <row r="227" spans="1:11" x14ac:dyDescent="0.25">
      <c r="A227" s="136">
        <v>214</v>
      </c>
      <c r="B227" s="58" t="s">
        <v>242</v>
      </c>
      <c r="C227" s="53">
        <v>52.5</v>
      </c>
      <c r="D227" s="68" t="s">
        <v>330</v>
      </c>
      <c r="E227" s="112">
        <v>13.734999999999999</v>
      </c>
      <c r="F227" s="112">
        <v>14.491</v>
      </c>
      <c r="G227" s="92">
        <f t="shared" si="11"/>
        <v>0.65000880000000016</v>
      </c>
      <c r="H227" s="109">
        <f t="shared" si="12"/>
        <v>0.13212398238623702</v>
      </c>
      <c r="I227" s="92">
        <f t="shared" si="10"/>
        <v>0.78213278238623718</v>
      </c>
      <c r="J227" s="25"/>
      <c r="K227" s="244"/>
    </row>
    <row r="228" spans="1:11" x14ac:dyDescent="0.25">
      <c r="A228" s="136">
        <v>215</v>
      </c>
      <c r="B228" s="58" t="s">
        <v>243</v>
      </c>
      <c r="C228" s="53">
        <v>51</v>
      </c>
      <c r="D228" s="68" t="s">
        <v>330</v>
      </c>
      <c r="E228" s="112">
        <v>0.57099999999999995</v>
      </c>
      <c r="F228" s="112">
        <v>0.57199999999999995</v>
      </c>
      <c r="G228" s="92">
        <f t="shared" si="11"/>
        <v>8.5980000000000073E-4</v>
      </c>
      <c r="H228" s="109">
        <f t="shared" si="12"/>
        <v>0.12834901146091596</v>
      </c>
      <c r="I228" s="92">
        <f t="shared" si="10"/>
        <v>0.12920881146091595</v>
      </c>
      <c r="J228" s="244"/>
      <c r="K228" s="244"/>
    </row>
    <row r="229" spans="1:11" x14ac:dyDescent="0.25">
      <c r="A229" s="136">
        <v>216</v>
      </c>
      <c r="B229" s="58" t="s">
        <v>244</v>
      </c>
      <c r="C229" s="53">
        <v>113.9</v>
      </c>
      <c r="D229" s="68" t="s">
        <v>330</v>
      </c>
      <c r="E229" s="112">
        <v>60.07</v>
      </c>
      <c r="F229" s="112">
        <v>63.152000000000001</v>
      </c>
      <c r="G229" s="92">
        <f t="shared" si="11"/>
        <v>2.6499036000000005</v>
      </c>
      <c r="H229" s="109">
        <f t="shared" si="12"/>
        <v>0.28664612559604563</v>
      </c>
      <c r="I229" s="92">
        <f t="shared" si="10"/>
        <v>2.9365497255960462</v>
      </c>
      <c r="J229" s="25"/>
      <c r="K229" s="244"/>
    </row>
    <row r="230" spans="1:11" x14ac:dyDescent="0.25">
      <c r="A230" s="136">
        <v>217</v>
      </c>
      <c r="B230" s="58" t="s">
        <v>245</v>
      </c>
      <c r="C230" s="53">
        <v>106.5</v>
      </c>
      <c r="D230" s="68" t="s">
        <v>330</v>
      </c>
      <c r="E230" s="112">
        <v>15.946</v>
      </c>
      <c r="F230" s="112">
        <v>16.315000000000001</v>
      </c>
      <c r="G230" s="92">
        <f t="shared" si="11"/>
        <v>0.31726620000000133</v>
      </c>
      <c r="H230" s="109">
        <f t="shared" si="12"/>
        <v>0.26802293569779506</v>
      </c>
      <c r="I230" s="92">
        <f t="shared" si="10"/>
        <v>0.58528913569779639</v>
      </c>
      <c r="J230" s="25"/>
      <c r="K230" s="244"/>
    </row>
    <row r="231" spans="1:11" x14ac:dyDescent="0.25">
      <c r="A231" s="136">
        <v>218</v>
      </c>
      <c r="B231" s="58" t="s">
        <v>246</v>
      </c>
      <c r="C231" s="53">
        <v>92.6</v>
      </c>
      <c r="D231" s="68" t="s">
        <v>330</v>
      </c>
      <c r="E231" s="112">
        <v>20.850999999999999</v>
      </c>
      <c r="F231" s="112">
        <v>22.49</v>
      </c>
      <c r="G231" s="92">
        <f t="shared" si="11"/>
        <v>1.4092121999999994</v>
      </c>
      <c r="H231" s="109">
        <f t="shared" si="12"/>
        <v>0.23304153845648659</v>
      </c>
      <c r="I231" s="92">
        <f t="shared" si="10"/>
        <v>1.6422537384564859</v>
      </c>
      <c r="J231" s="25"/>
      <c r="K231" s="244"/>
    </row>
    <row r="232" spans="1:11" x14ac:dyDescent="0.25">
      <c r="A232" s="136">
        <v>219</v>
      </c>
      <c r="B232" s="58" t="s">
        <v>247</v>
      </c>
      <c r="C232" s="53">
        <v>81.400000000000006</v>
      </c>
      <c r="D232" s="68" t="s">
        <v>330</v>
      </c>
      <c r="E232" s="112">
        <v>19.553999999999998</v>
      </c>
      <c r="F232" s="112">
        <v>20.501999999999999</v>
      </c>
      <c r="G232" s="92">
        <f t="shared" si="11"/>
        <v>0.81509040000000033</v>
      </c>
      <c r="H232" s="109">
        <f t="shared" si="12"/>
        <v>0.20485508888075607</v>
      </c>
      <c r="I232" s="92">
        <f t="shared" si="10"/>
        <v>1.0199454888807564</v>
      </c>
      <c r="J232" s="25"/>
      <c r="K232" s="244"/>
    </row>
    <row r="233" spans="1:11" x14ac:dyDescent="0.25">
      <c r="A233" s="136">
        <v>220</v>
      </c>
      <c r="B233" s="58" t="s">
        <v>248</v>
      </c>
      <c r="C233" s="53">
        <v>52.9</v>
      </c>
      <c r="D233" s="68" t="s">
        <v>330</v>
      </c>
      <c r="E233" s="112">
        <v>11.532999999999999</v>
      </c>
      <c r="F233" s="112">
        <v>11.957000000000001</v>
      </c>
      <c r="G233" s="92">
        <f t="shared" si="11"/>
        <v>0.36455520000000108</v>
      </c>
      <c r="H233" s="109">
        <f t="shared" si="12"/>
        <v>0.13313064129965596</v>
      </c>
      <c r="I233" s="92">
        <f t="shared" si="10"/>
        <v>0.49768584129965704</v>
      </c>
      <c r="J233" s="25"/>
      <c r="K233" s="244"/>
    </row>
    <row r="234" spans="1:11" x14ac:dyDescent="0.25">
      <c r="A234" s="136">
        <v>221</v>
      </c>
      <c r="B234" s="58" t="s">
        <v>249</v>
      </c>
      <c r="C234" s="53">
        <v>51.4</v>
      </c>
      <c r="D234" s="68" t="s">
        <v>330</v>
      </c>
      <c r="E234" s="112">
        <v>19.187999999999999</v>
      </c>
      <c r="F234" s="112">
        <v>19.853000000000002</v>
      </c>
      <c r="G234" s="92">
        <f t="shared" si="11"/>
        <v>0.57176700000000236</v>
      </c>
      <c r="H234" s="109">
        <f t="shared" si="12"/>
        <v>0.1293556703743349</v>
      </c>
      <c r="I234" s="92">
        <f t="shared" si="10"/>
        <v>0.70112267037433729</v>
      </c>
      <c r="J234" s="25"/>
      <c r="K234" s="244"/>
    </row>
    <row r="235" spans="1:11" x14ac:dyDescent="0.25">
      <c r="A235" s="136">
        <v>222</v>
      </c>
      <c r="B235" s="58" t="s">
        <v>250</v>
      </c>
      <c r="C235" s="53">
        <v>115</v>
      </c>
      <c r="D235" s="68" t="s">
        <v>330</v>
      </c>
      <c r="E235" s="112">
        <v>8.0410000000000004</v>
      </c>
      <c r="F235" s="112">
        <v>8.0410000000000004</v>
      </c>
      <c r="G235" s="92">
        <f t="shared" si="11"/>
        <v>0</v>
      </c>
      <c r="H235" s="109">
        <f t="shared" si="12"/>
        <v>0.28941443760794772</v>
      </c>
      <c r="I235" s="92">
        <f t="shared" si="10"/>
        <v>0.28941443760794772</v>
      </c>
      <c r="J235" s="202"/>
      <c r="K235" s="244"/>
    </row>
    <row r="236" spans="1:11" x14ac:dyDescent="0.25">
      <c r="A236" s="136">
        <v>223</v>
      </c>
      <c r="B236" s="58" t="s">
        <v>251</v>
      </c>
      <c r="C236" s="53">
        <v>106.7</v>
      </c>
      <c r="D236" s="68" t="s">
        <v>330</v>
      </c>
      <c r="E236" s="112">
        <v>20.582000000000001</v>
      </c>
      <c r="F236" s="112">
        <v>20.762</v>
      </c>
      <c r="G236" s="92">
        <f t="shared" si="11"/>
        <v>0.15476399999999976</v>
      </c>
      <c r="H236" s="109">
        <f t="shared" si="12"/>
        <v>0.26852626515450456</v>
      </c>
      <c r="I236" s="92">
        <f t="shared" si="10"/>
        <v>0.4232902651545043</v>
      </c>
      <c r="J236" s="202"/>
      <c r="K236" s="203"/>
    </row>
    <row r="237" spans="1:11" x14ac:dyDescent="0.25">
      <c r="A237" s="136">
        <v>224</v>
      </c>
      <c r="B237" s="58" t="s">
        <v>252</v>
      </c>
      <c r="C237" s="53">
        <v>92.4</v>
      </c>
      <c r="D237" s="68" t="s">
        <v>330</v>
      </c>
      <c r="E237" s="112">
        <v>14.836</v>
      </c>
      <c r="F237" s="112">
        <v>14.836</v>
      </c>
      <c r="G237" s="92">
        <f t="shared" si="11"/>
        <v>0</v>
      </c>
      <c r="H237" s="109">
        <f t="shared" si="12"/>
        <v>0.23253820899977715</v>
      </c>
      <c r="I237" s="92">
        <f t="shared" si="10"/>
        <v>0.23253820899977715</v>
      </c>
      <c r="J237" s="202"/>
      <c r="K237" s="203"/>
    </row>
    <row r="238" spans="1:11" x14ac:dyDescent="0.25">
      <c r="A238" s="136">
        <v>225</v>
      </c>
      <c r="B238" s="58" t="s">
        <v>253</v>
      </c>
      <c r="C238" s="53">
        <v>81.2</v>
      </c>
      <c r="D238" s="68" t="s">
        <v>330</v>
      </c>
      <c r="E238" s="112">
        <v>17.791</v>
      </c>
      <c r="F238" s="112">
        <v>18.530999999999999</v>
      </c>
      <c r="G238" s="92">
        <f t="shared" si="11"/>
        <v>0.63625199999999871</v>
      </c>
      <c r="H238" s="109">
        <f t="shared" si="12"/>
        <v>0.2043517594240466</v>
      </c>
      <c r="I238" s="92">
        <f t="shared" si="10"/>
        <v>0.8406037594240453</v>
      </c>
      <c r="J238" s="202"/>
      <c r="K238" s="203"/>
    </row>
    <row r="239" spans="1:11" x14ac:dyDescent="0.25">
      <c r="A239" s="136">
        <v>226</v>
      </c>
      <c r="B239" s="58" t="s">
        <v>254</v>
      </c>
      <c r="C239" s="53">
        <v>52.7</v>
      </c>
      <c r="D239" s="68" t="s">
        <v>330</v>
      </c>
      <c r="E239" s="112">
        <v>8.3179999999999996</v>
      </c>
      <c r="F239" s="112">
        <v>8.7889999999999997</v>
      </c>
      <c r="G239" s="92">
        <f t="shared" si="11"/>
        <v>0.4049658000000001</v>
      </c>
      <c r="H239" s="109">
        <f t="shared" si="12"/>
        <v>0.13262731184294649</v>
      </c>
      <c r="I239" s="92">
        <f t="shared" si="10"/>
        <v>0.53759311184294656</v>
      </c>
      <c r="J239" s="202"/>
      <c r="K239" s="244"/>
    </row>
    <row r="240" spans="1:11" x14ac:dyDescent="0.25">
      <c r="A240" s="136">
        <v>227</v>
      </c>
      <c r="B240" s="58" t="s">
        <v>255</v>
      </c>
      <c r="C240" s="53">
        <v>51.5</v>
      </c>
      <c r="D240" s="68" t="s">
        <v>330</v>
      </c>
      <c r="E240" s="112">
        <v>9.9570000000000007</v>
      </c>
      <c r="F240" s="112">
        <v>10.667</v>
      </c>
      <c r="G240" s="92">
        <f t="shared" si="11"/>
        <v>0.61045799999999917</v>
      </c>
      <c r="H240" s="109">
        <f t="shared" si="12"/>
        <v>0.12960733510268965</v>
      </c>
      <c r="I240" s="92">
        <f t="shared" si="10"/>
        <v>0.74006533510268879</v>
      </c>
      <c r="J240" s="202"/>
      <c r="K240" s="244"/>
    </row>
    <row r="241" spans="1:11" x14ac:dyDescent="0.25">
      <c r="A241" s="136">
        <v>228</v>
      </c>
      <c r="B241" s="58" t="s">
        <v>256</v>
      </c>
      <c r="C241" s="53">
        <v>113.5</v>
      </c>
      <c r="D241" s="68" t="s">
        <v>330</v>
      </c>
      <c r="E241" s="112">
        <v>50.408999999999999</v>
      </c>
      <c r="F241" s="112">
        <v>52.35</v>
      </c>
      <c r="G241" s="92">
        <f t="shared" si="11"/>
        <v>1.6688718000000022</v>
      </c>
      <c r="H241" s="109">
        <f t="shared" si="12"/>
        <v>0.28563946668262669</v>
      </c>
      <c r="I241" s="92">
        <f t="shared" si="10"/>
        <v>1.954511266682629</v>
      </c>
      <c r="J241" s="202"/>
      <c r="K241" s="244"/>
    </row>
    <row r="242" spans="1:11" x14ac:dyDescent="0.25">
      <c r="A242" s="136">
        <v>229</v>
      </c>
      <c r="B242" s="58" t="s">
        <v>257</v>
      </c>
      <c r="C242" s="53">
        <v>107.4</v>
      </c>
      <c r="D242" s="68" t="s">
        <v>330</v>
      </c>
      <c r="E242" s="112">
        <v>25.157</v>
      </c>
      <c r="F242" s="112">
        <v>25.786999999999999</v>
      </c>
      <c r="G242" s="92">
        <f t="shared" si="11"/>
        <v>0.5416739999999991</v>
      </c>
      <c r="H242" s="109">
        <f t="shared" si="12"/>
        <v>0.27028791825298776</v>
      </c>
      <c r="I242" s="92">
        <f t="shared" si="10"/>
        <v>0.81196191825298691</v>
      </c>
      <c r="J242" s="202"/>
      <c r="K242" s="244"/>
    </row>
    <row r="243" spans="1:11" x14ac:dyDescent="0.25">
      <c r="A243" s="136">
        <v>230</v>
      </c>
      <c r="B243" s="58" t="s">
        <v>258</v>
      </c>
      <c r="C243" s="53">
        <v>93</v>
      </c>
      <c r="D243" s="68" t="s">
        <v>330</v>
      </c>
      <c r="E243" s="112">
        <v>18.486999999999998</v>
      </c>
      <c r="F243" s="112">
        <v>18.78</v>
      </c>
      <c r="G243" s="92">
        <f t="shared" si="11"/>
        <v>0.2519214000000024</v>
      </c>
      <c r="H243" s="109">
        <f t="shared" si="12"/>
        <v>0.23404819736990556</v>
      </c>
      <c r="I243" s="92">
        <f t="shared" si="10"/>
        <v>0.48596959736990797</v>
      </c>
      <c r="J243" s="25"/>
      <c r="K243" s="244"/>
    </row>
    <row r="244" spans="1:11" x14ac:dyDescent="0.25">
      <c r="A244" s="136">
        <v>231</v>
      </c>
      <c r="B244" s="58" t="s">
        <v>259</v>
      </c>
      <c r="C244" s="53">
        <v>80.900000000000006</v>
      </c>
      <c r="D244" s="68" t="s">
        <v>330</v>
      </c>
      <c r="E244" s="112">
        <v>27.861999999999998</v>
      </c>
      <c r="F244" s="112">
        <v>28.31</v>
      </c>
      <c r="G244" s="92">
        <f t="shared" si="11"/>
        <v>0.38519040000000032</v>
      </c>
      <c r="H244" s="109">
        <f t="shared" si="12"/>
        <v>0.20359676523898237</v>
      </c>
      <c r="I244" s="92">
        <f t="shared" si="10"/>
        <v>0.58878716523898267</v>
      </c>
      <c r="J244" s="25"/>
      <c r="K244" s="244"/>
    </row>
    <row r="245" spans="1:11" x14ac:dyDescent="0.25">
      <c r="A245" s="136">
        <v>232</v>
      </c>
      <c r="B245" s="58" t="s">
        <v>260</v>
      </c>
      <c r="C245" s="53">
        <v>52.5</v>
      </c>
      <c r="D245" s="68" t="s">
        <v>330</v>
      </c>
      <c r="E245" s="112">
        <v>19.954000000000001</v>
      </c>
      <c r="F245" s="112">
        <v>20.212</v>
      </c>
      <c r="G245" s="92">
        <f t="shared" si="11"/>
        <v>0.22182839999999923</v>
      </c>
      <c r="H245" s="109">
        <f t="shared" si="12"/>
        <v>0.13212398238623702</v>
      </c>
      <c r="I245" s="92">
        <f t="shared" si="10"/>
        <v>0.35395238238623628</v>
      </c>
      <c r="J245" s="25"/>
      <c r="K245" s="244"/>
    </row>
    <row r="246" spans="1:11" x14ac:dyDescent="0.25">
      <c r="A246" s="136">
        <v>233</v>
      </c>
      <c r="B246" s="58" t="s">
        <v>261</v>
      </c>
      <c r="C246" s="53">
        <v>50.7</v>
      </c>
      <c r="D246" s="68" t="s">
        <v>330</v>
      </c>
      <c r="E246" s="112">
        <v>17.149999999999999</v>
      </c>
      <c r="F246" s="112">
        <v>17.934000000000001</v>
      </c>
      <c r="G246" s="92">
        <f t="shared" si="11"/>
        <v>0.6740832000000021</v>
      </c>
      <c r="H246" s="109">
        <f t="shared" si="12"/>
        <v>0.12759401727585176</v>
      </c>
      <c r="I246" s="92">
        <f t="shared" si="10"/>
        <v>0.80167721727585384</v>
      </c>
      <c r="J246" s="25"/>
      <c r="K246" s="244"/>
    </row>
    <row r="247" spans="1:11" x14ac:dyDescent="0.25">
      <c r="A247" s="136">
        <v>234</v>
      </c>
      <c r="B247" s="58" t="s">
        <v>262</v>
      </c>
      <c r="C247" s="53">
        <v>113.8</v>
      </c>
      <c r="D247" s="68" t="s">
        <v>330</v>
      </c>
      <c r="E247" s="112">
        <v>30.785</v>
      </c>
      <c r="F247" s="112">
        <v>31.542999999999999</v>
      </c>
      <c r="G247" s="92">
        <f t="shared" si="11"/>
        <v>0.65172839999999921</v>
      </c>
      <c r="H247" s="109">
        <f t="shared" si="12"/>
        <v>0.28639446086769088</v>
      </c>
      <c r="I247" s="92">
        <f t="shared" si="10"/>
        <v>0.93812286086769014</v>
      </c>
      <c r="J247" s="25"/>
      <c r="K247" s="244"/>
    </row>
    <row r="248" spans="1:11" x14ac:dyDescent="0.25">
      <c r="A248" s="136">
        <v>235</v>
      </c>
      <c r="B248" s="58" t="s">
        <v>263</v>
      </c>
      <c r="C248" s="53">
        <v>106.4</v>
      </c>
      <c r="D248" s="68" t="s">
        <v>330</v>
      </c>
      <c r="E248" s="112">
        <v>21.975999999999999</v>
      </c>
      <c r="F248" s="112">
        <v>23.163</v>
      </c>
      <c r="G248" s="92">
        <f t="shared" si="11"/>
        <v>1.0205826000000011</v>
      </c>
      <c r="H248" s="109">
        <f t="shared" si="12"/>
        <v>0.26777127096944037</v>
      </c>
      <c r="I248" s="92">
        <f t="shared" si="10"/>
        <v>1.2883538709694415</v>
      </c>
      <c r="J248" s="25"/>
      <c r="K248" s="244"/>
    </row>
    <row r="249" spans="1:11" x14ac:dyDescent="0.25">
      <c r="A249" s="136">
        <v>236</v>
      </c>
      <c r="B249" s="58" t="s">
        <v>264</v>
      </c>
      <c r="C249" s="53">
        <v>93.5</v>
      </c>
      <c r="D249" s="68" t="s">
        <v>330</v>
      </c>
      <c r="E249" s="112">
        <v>21.893999999999998</v>
      </c>
      <c r="F249" s="112">
        <v>22.509</v>
      </c>
      <c r="G249" s="92">
        <f t="shared" si="11"/>
        <v>0.52877700000000172</v>
      </c>
      <c r="H249" s="109">
        <f t="shared" si="12"/>
        <v>0.23530652101167926</v>
      </c>
      <c r="I249" s="92">
        <f t="shared" si="10"/>
        <v>0.76408352101168098</v>
      </c>
      <c r="J249" s="25"/>
      <c r="K249" s="244"/>
    </row>
    <row r="250" spans="1:11" x14ac:dyDescent="0.25">
      <c r="A250" s="136">
        <v>237</v>
      </c>
      <c r="B250" s="58" t="s">
        <v>265</v>
      </c>
      <c r="C250" s="53">
        <v>80.3</v>
      </c>
      <c r="D250" s="68" t="s">
        <v>330</v>
      </c>
      <c r="E250" s="112">
        <v>8.6449999999999996</v>
      </c>
      <c r="F250" s="112">
        <v>9.0389999999999997</v>
      </c>
      <c r="G250" s="92">
        <f t="shared" si="11"/>
        <v>0.3387612000000001</v>
      </c>
      <c r="H250" s="109">
        <f t="shared" si="12"/>
        <v>0.20208677686885393</v>
      </c>
      <c r="I250" s="92">
        <f t="shared" si="10"/>
        <v>0.540847976868854</v>
      </c>
      <c r="J250" s="25"/>
      <c r="K250" s="244"/>
    </row>
    <row r="251" spans="1:11" x14ac:dyDescent="0.25">
      <c r="A251" s="136">
        <v>238</v>
      </c>
      <c r="B251" s="58" t="s">
        <v>266</v>
      </c>
      <c r="C251" s="53">
        <v>52.4</v>
      </c>
      <c r="D251" s="68" t="s">
        <v>330</v>
      </c>
      <c r="E251" s="112">
        <v>11.129</v>
      </c>
      <c r="F251" s="112">
        <v>11.19</v>
      </c>
      <c r="G251" s="92">
        <f t="shared" si="11"/>
        <v>5.2447799999999954E-2</v>
      </c>
      <c r="H251" s="109">
        <f t="shared" si="12"/>
        <v>0.13187231765788227</v>
      </c>
      <c r="I251" s="92">
        <f t="shared" si="10"/>
        <v>0.18432011765788223</v>
      </c>
      <c r="J251" s="25"/>
      <c r="K251" s="244"/>
    </row>
    <row r="252" spans="1:11" x14ac:dyDescent="0.25">
      <c r="A252" s="136">
        <v>239</v>
      </c>
      <c r="B252" s="58" t="s">
        <v>267</v>
      </c>
      <c r="C252" s="53">
        <v>50.9</v>
      </c>
      <c r="D252" s="68" t="s">
        <v>330</v>
      </c>
      <c r="E252" s="112">
        <v>19.100999999999999</v>
      </c>
      <c r="F252" s="112">
        <v>20.105</v>
      </c>
      <c r="G252" s="92">
        <f t="shared" si="11"/>
        <v>0.86323920000000121</v>
      </c>
      <c r="H252" s="109">
        <f t="shared" si="12"/>
        <v>0.12809734673256121</v>
      </c>
      <c r="I252" s="92">
        <f t="shared" si="10"/>
        <v>0.99133654673256244</v>
      </c>
      <c r="J252" s="25"/>
      <c r="K252" s="244"/>
    </row>
    <row r="253" spans="1:11" x14ac:dyDescent="0.25">
      <c r="A253" s="136">
        <v>240</v>
      </c>
      <c r="B253" s="58" t="s">
        <v>268</v>
      </c>
      <c r="C253" s="53">
        <v>114.5</v>
      </c>
      <c r="D253" s="68" t="s">
        <v>330</v>
      </c>
      <c r="E253" s="112">
        <v>47.232999999999997</v>
      </c>
      <c r="F253" s="112">
        <v>50.01</v>
      </c>
      <c r="G253" s="92">
        <f t="shared" si="11"/>
        <v>2.3876646000000008</v>
      </c>
      <c r="H253" s="109">
        <f t="shared" si="12"/>
        <v>0.28815611396617408</v>
      </c>
      <c r="I253" s="92">
        <f t="shared" si="10"/>
        <v>2.6758207139661749</v>
      </c>
      <c r="J253" s="202"/>
      <c r="K253" s="244"/>
    </row>
    <row r="254" spans="1:11" x14ac:dyDescent="0.25">
      <c r="A254" s="136">
        <v>241</v>
      </c>
      <c r="B254" s="58" t="s">
        <v>269</v>
      </c>
      <c r="C254" s="53">
        <v>106.5</v>
      </c>
      <c r="D254" s="68" t="s">
        <v>330</v>
      </c>
      <c r="E254" s="112">
        <v>14.567</v>
      </c>
      <c r="F254" s="112">
        <v>15.079000000000001</v>
      </c>
      <c r="G254" s="92">
        <f>(F254-E254)*0.8598</f>
        <v>0.44021760000000038</v>
      </c>
      <c r="H254" s="109">
        <f t="shared" si="12"/>
        <v>0.26802293569779506</v>
      </c>
      <c r="I254" s="92">
        <f t="shared" si="10"/>
        <v>0.70824053569779544</v>
      </c>
      <c r="J254" s="202"/>
      <c r="K254" s="244"/>
    </row>
    <row r="255" spans="1:11" x14ac:dyDescent="0.25">
      <c r="A255" s="136">
        <v>242</v>
      </c>
      <c r="B255" s="58" t="s">
        <v>270</v>
      </c>
      <c r="C255" s="53">
        <v>93.5</v>
      </c>
      <c r="D255" s="68" t="s">
        <v>330</v>
      </c>
      <c r="E255" s="112">
        <v>27.053000000000001</v>
      </c>
      <c r="F255" s="112">
        <v>28.567</v>
      </c>
      <c r="G255" s="92">
        <f>(F255-E255)*0.8598</f>
        <v>1.3017371999999994</v>
      </c>
      <c r="H255" s="109">
        <f t="shared" si="12"/>
        <v>0.23530652101167926</v>
      </c>
      <c r="I255" s="92">
        <f t="shared" si="10"/>
        <v>1.5370437210116785</v>
      </c>
      <c r="J255" s="202"/>
      <c r="K255" s="244"/>
    </row>
    <row r="256" spans="1:11" x14ac:dyDescent="0.25">
      <c r="A256" s="136">
        <v>243</v>
      </c>
      <c r="B256" s="58" t="s">
        <v>271</v>
      </c>
      <c r="C256" s="53">
        <v>80.5</v>
      </c>
      <c r="D256" s="68" t="s">
        <v>330</v>
      </c>
      <c r="E256" s="112">
        <v>7.9569999999999999</v>
      </c>
      <c r="F256" s="112">
        <v>8.1159999999999997</v>
      </c>
      <c r="G256" s="92">
        <f t="shared" si="11"/>
        <v>0.13670819999999984</v>
      </c>
      <c r="H256" s="109">
        <f t="shared" si="12"/>
        <v>0.20259010632556343</v>
      </c>
      <c r="I256" s="92">
        <f t="shared" si="10"/>
        <v>0.33929830632556324</v>
      </c>
      <c r="J256" s="202"/>
      <c r="K256" s="244"/>
    </row>
    <row r="257" spans="1:11" x14ac:dyDescent="0.25">
      <c r="A257" s="136">
        <v>244</v>
      </c>
      <c r="B257" s="58" t="s">
        <v>272</v>
      </c>
      <c r="C257" s="53">
        <v>52.7</v>
      </c>
      <c r="D257" s="68" t="s">
        <v>330</v>
      </c>
      <c r="E257" s="112">
        <v>9.7070000000000007</v>
      </c>
      <c r="F257" s="112">
        <v>9.7319999999999993</v>
      </c>
      <c r="G257" s="92">
        <f t="shared" si="11"/>
        <v>2.1494999999998779E-2</v>
      </c>
      <c r="H257" s="109">
        <f t="shared" si="12"/>
        <v>0.13262731184294649</v>
      </c>
      <c r="I257" s="92">
        <f t="shared" si="10"/>
        <v>0.15412231184294528</v>
      </c>
      <c r="J257" s="202"/>
      <c r="K257" s="244"/>
    </row>
    <row r="258" spans="1:11" x14ac:dyDescent="0.25">
      <c r="A258" s="136">
        <v>245</v>
      </c>
      <c r="B258" s="58" t="s">
        <v>273</v>
      </c>
      <c r="C258" s="53">
        <v>50.3</v>
      </c>
      <c r="D258" s="68" t="s">
        <v>330</v>
      </c>
      <c r="E258" s="112">
        <v>8.4640000000000004</v>
      </c>
      <c r="F258" s="112">
        <v>8.4640000000000004</v>
      </c>
      <c r="G258" s="92">
        <f t="shared" si="11"/>
        <v>0</v>
      </c>
      <c r="H258" s="109">
        <f t="shared" si="12"/>
        <v>0.12658735836243279</v>
      </c>
      <c r="I258" s="92">
        <f t="shared" si="10"/>
        <v>0.12658735836243279</v>
      </c>
      <c r="J258" s="202"/>
      <c r="K258" s="244"/>
    </row>
    <row r="259" spans="1:11" x14ac:dyDescent="0.25">
      <c r="A259" s="136">
        <v>246</v>
      </c>
      <c r="B259" s="58" t="s">
        <v>274</v>
      </c>
      <c r="C259" s="53">
        <v>113.9</v>
      </c>
      <c r="D259" s="68" t="s">
        <v>330</v>
      </c>
      <c r="E259" s="112">
        <v>35.819000000000003</v>
      </c>
      <c r="F259" s="112">
        <v>35.819000000000003</v>
      </c>
      <c r="G259" s="92">
        <f t="shared" si="11"/>
        <v>0</v>
      </c>
      <c r="H259" s="109">
        <f t="shared" si="12"/>
        <v>0.28664612559604563</v>
      </c>
      <c r="I259" s="92">
        <f t="shared" si="10"/>
        <v>0.28664612559604563</v>
      </c>
      <c r="J259" s="202"/>
      <c r="K259" s="244"/>
    </row>
    <row r="260" spans="1:11" x14ac:dyDescent="0.25">
      <c r="A260" s="136">
        <v>247</v>
      </c>
      <c r="B260" s="58" t="s">
        <v>275</v>
      </c>
      <c r="C260" s="53">
        <v>106.3</v>
      </c>
      <c r="D260" s="68" t="s">
        <v>330</v>
      </c>
      <c r="E260" s="112">
        <v>22.788</v>
      </c>
      <c r="F260" s="112">
        <v>23.786000000000001</v>
      </c>
      <c r="G260" s="92">
        <f t="shared" si="11"/>
        <v>0.85808040000000096</v>
      </c>
      <c r="H260" s="109">
        <f t="shared" si="12"/>
        <v>0.26751960624108562</v>
      </c>
      <c r="I260" s="92">
        <f t="shared" si="10"/>
        <v>1.1256000062410867</v>
      </c>
      <c r="J260" s="25"/>
      <c r="K260" s="244"/>
    </row>
    <row r="261" spans="1:11" x14ac:dyDescent="0.25">
      <c r="A261" s="136">
        <v>248</v>
      </c>
      <c r="B261" s="58" t="s">
        <v>276</v>
      </c>
      <c r="C261" s="53">
        <v>92.5</v>
      </c>
      <c r="D261" s="68" t="s">
        <v>330</v>
      </c>
      <c r="E261" s="112">
        <v>22.640999999999998</v>
      </c>
      <c r="F261" s="112">
        <v>23.617000000000001</v>
      </c>
      <c r="G261" s="92">
        <f t="shared" si="11"/>
        <v>0.83916480000000226</v>
      </c>
      <c r="H261" s="109">
        <f t="shared" si="12"/>
        <v>0.23278987372813187</v>
      </c>
      <c r="I261" s="92">
        <f t="shared" si="10"/>
        <v>1.071954673728134</v>
      </c>
      <c r="J261" s="25"/>
      <c r="K261" s="244"/>
    </row>
    <row r="262" spans="1:11" x14ac:dyDescent="0.25">
      <c r="A262" s="136">
        <v>249</v>
      </c>
      <c r="B262" s="58" t="s">
        <v>277</v>
      </c>
      <c r="C262" s="53">
        <v>85.1</v>
      </c>
      <c r="D262" s="68" t="s">
        <v>330</v>
      </c>
      <c r="E262" s="112">
        <v>14.853</v>
      </c>
      <c r="F262" s="112">
        <v>14.959</v>
      </c>
      <c r="G262" s="92">
        <f t="shared" si="11"/>
        <v>9.1138799999999895E-2</v>
      </c>
      <c r="H262" s="109">
        <f t="shared" si="12"/>
        <v>0.21416668382988133</v>
      </c>
      <c r="I262" s="92">
        <f t="shared" si="10"/>
        <v>0.30530548382988121</v>
      </c>
      <c r="J262" s="25"/>
      <c r="K262" s="244"/>
    </row>
    <row r="263" spans="1:11" x14ac:dyDescent="0.25">
      <c r="A263" s="136">
        <v>250</v>
      </c>
      <c r="B263" s="58" t="s">
        <v>278</v>
      </c>
      <c r="C263" s="53">
        <v>52.4</v>
      </c>
      <c r="D263" s="68" t="s">
        <v>330</v>
      </c>
      <c r="E263" s="112">
        <v>20.805</v>
      </c>
      <c r="F263" s="112">
        <v>22.027000000000001</v>
      </c>
      <c r="G263" s="92">
        <f t="shared" si="11"/>
        <v>1.050675600000001</v>
      </c>
      <c r="H263" s="109">
        <f t="shared" si="12"/>
        <v>0.13187231765788227</v>
      </c>
      <c r="I263" s="92">
        <f t="shared" si="10"/>
        <v>1.1825479176578833</v>
      </c>
      <c r="J263" s="25"/>
      <c r="K263" s="244"/>
    </row>
    <row r="264" spans="1:11" x14ac:dyDescent="0.25">
      <c r="A264" s="136">
        <v>251</v>
      </c>
      <c r="B264" s="58" t="s">
        <v>279</v>
      </c>
      <c r="C264" s="53">
        <v>50.9</v>
      </c>
      <c r="D264" s="68" t="s">
        <v>330</v>
      </c>
      <c r="E264" s="112">
        <v>21.262</v>
      </c>
      <c r="F264" s="112">
        <v>22.652999999999999</v>
      </c>
      <c r="G264" s="92">
        <f t="shared" si="11"/>
        <v>1.1959817999999984</v>
      </c>
      <c r="H264" s="109">
        <f t="shared" si="12"/>
        <v>0.12809734673256121</v>
      </c>
      <c r="I264" s="92">
        <f t="shared" si="10"/>
        <v>1.3240791467325597</v>
      </c>
      <c r="J264" s="25"/>
      <c r="K264" s="244"/>
    </row>
    <row r="265" spans="1:11" x14ac:dyDescent="0.25">
      <c r="A265" s="136">
        <v>252</v>
      </c>
      <c r="B265" s="58" t="s">
        <v>280</v>
      </c>
      <c r="C265" s="53">
        <v>113.9</v>
      </c>
      <c r="D265" s="68" t="s">
        <v>330</v>
      </c>
      <c r="E265" s="112">
        <v>32.847999999999999</v>
      </c>
      <c r="F265" s="112">
        <v>33.244</v>
      </c>
      <c r="G265" s="92">
        <f t="shared" si="11"/>
        <v>0.34048080000000069</v>
      </c>
      <c r="H265" s="109">
        <f t="shared" si="12"/>
        <v>0.28664612559604563</v>
      </c>
      <c r="I265" s="92">
        <f t="shared" si="10"/>
        <v>0.62712692559604633</v>
      </c>
      <c r="J265" s="25"/>
      <c r="K265" s="244"/>
    </row>
    <row r="266" spans="1:11" x14ac:dyDescent="0.25">
      <c r="A266" s="136">
        <v>253</v>
      </c>
      <c r="B266" s="58" t="s">
        <v>281</v>
      </c>
      <c r="C266" s="53">
        <v>106.8</v>
      </c>
      <c r="D266" s="68" t="s">
        <v>330</v>
      </c>
      <c r="E266" s="112">
        <v>6.1840000000000002</v>
      </c>
      <c r="F266" s="112">
        <v>6.1840000000000002</v>
      </c>
      <c r="G266" s="92">
        <f t="shared" si="11"/>
        <v>0</v>
      </c>
      <c r="H266" s="109">
        <f t="shared" si="12"/>
        <v>0.26877792988285931</v>
      </c>
      <c r="I266" s="92">
        <f t="shared" si="10"/>
        <v>0.26877792988285931</v>
      </c>
      <c r="J266" s="25"/>
      <c r="K266" s="244"/>
    </row>
    <row r="267" spans="1:11" x14ac:dyDescent="0.25">
      <c r="A267" s="136">
        <v>254</v>
      </c>
      <c r="B267" s="58" t="s">
        <v>282</v>
      </c>
      <c r="C267" s="53">
        <v>92.5</v>
      </c>
      <c r="D267" s="68" t="s">
        <v>330</v>
      </c>
      <c r="E267" s="112">
        <v>11.786</v>
      </c>
      <c r="F267" s="112">
        <v>11.786</v>
      </c>
      <c r="G267" s="92">
        <f t="shared" si="11"/>
        <v>0</v>
      </c>
      <c r="H267" s="109">
        <f t="shared" si="12"/>
        <v>0.23278987372813187</v>
      </c>
      <c r="I267" s="92">
        <f t="shared" si="10"/>
        <v>0.23278987372813187</v>
      </c>
      <c r="J267" s="25"/>
      <c r="K267" s="244"/>
    </row>
    <row r="268" spans="1:11" x14ac:dyDescent="0.25">
      <c r="A268" s="136">
        <v>255</v>
      </c>
      <c r="B268" s="58" t="s">
        <v>283</v>
      </c>
      <c r="C268" s="53">
        <v>81</v>
      </c>
      <c r="D268" s="68" t="s">
        <v>330</v>
      </c>
      <c r="E268" s="112">
        <v>15.02</v>
      </c>
      <c r="F268" s="112">
        <v>15.27</v>
      </c>
      <c r="G268" s="92">
        <f t="shared" si="11"/>
        <v>0.21495</v>
      </c>
      <c r="H268" s="109">
        <f t="shared" si="12"/>
        <v>0.2038484299673371</v>
      </c>
      <c r="I268" s="92">
        <f t="shared" si="10"/>
        <v>0.41879842996733707</v>
      </c>
      <c r="J268" s="25"/>
      <c r="K268" s="244"/>
    </row>
    <row r="269" spans="1:11" x14ac:dyDescent="0.25">
      <c r="A269" s="136">
        <v>256</v>
      </c>
      <c r="B269" s="58" t="s">
        <v>284</v>
      </c>
      <c r="C269" s="53">
        <v>52.2</v>
      </c>
      <c r="D269" s="68" t="s">
        <v>330</v>
      </c>
      <c r="E269" s="112">
        <v>11.286</v>
      </c>
      <c r="F269" s="112">
        <v>11.675000000000001</v>
      </c>
      <c r="G269" s="92">
        <f t="shared" si="11"/>
        <v>0.33446220000000099</v>
      </c>
      <c r="H269" s="109">
        <f t="shared" si="12"/>
        <v>0.13136898820117282</v>
      </c>
      <c r="I269" s="92">
        <f t="shared" si="10"/>
        <v>0.46583118820117381</v>
      </c>
      <c r="J269" s="25"/>
      <c r="K269" s="244"/>
    </row>
    <row r="270" spans="1:11" x14ac:dyDescent="0.25">
      <c r="A270" s="136">
        <v>257</v>
      </c>
      <c r="B270" s="58" t="s">
        <v>285</v>
      </c>
      <c r="C270" s="53">
        <v>50.7</v>
      </c>
      <c r="D270" s="68" t="s">
        <v>330</v>
      </c>
      <c r="E270" s="112">
        <v>12.789</v>
      </c>
      <c r="F270" s="112">
        <v>13.291</v>
      </c>
      <c r="G270" s="92">
        <f t="shared" si="11"/>
        <v>0.4316196000000006</v>
      </c>
      <c r="H270" s="109">
        <f t="shared" si="12"/>
        <v>0.12759401727585176</v>
      </c>
      <c r="I270" s="92">
        <f t="shared" si="10"/>
        <v>0.55921361727585239</v>
      </c>
      <c r="J270" s="25"/>
      <c r="K270" s="244"/>
    </row>
    <row r="271" spans="1:11" x14ac:dyDescent="0.25">
      <c r="A271" s="136">
        <v>258</v>
      </c>
      <c r="B271" s="58" t="s">
        <v>286</v>
      </c>
      <c r="C271" s="53">
        <v>113.9</v>
      </c>
      <c r="D271" s="68" t="s">
        <v>330</v>
      </c>
      <c r="E271" s="112">
        <v>31.106000000000002</v>
      </c>
      <c r="F271" s="112">
        <v>32.026000000000003</v>
      </c>
      <c r="G271" s="92">
        <f t="shared" si="11"/>
        <v>0.7910160000000015</v>
      </c>
      <c r="H271" s="109">
        <f t="shared" si="12"/>
        <v>0.28664612559604563</v>
      </c>
      <c r="I271" s="92">
        <f t="shared" si="10"/>
        <v>1.077662125596047</v>
      </c>
      <c r="J271" s="25"/>
      <c r="K271" s="244"/>
    </row>
    <row r="272" spans="1:11" x14ac:dyDescent="0.25">
      <c r="A272" s="136">
        <v>259</v>
      </c>
      <c r="B272" s="58" t="s">
        <v>287</v>
      </c>
      <c r="C272" s="53">
        <v>106.9</v>
      </c>
      <c r="D272" s="68" t="s">
        <v>330</v>
      </c>
      <c r="E272" s="112">
        <v>11.018000000000001</v>
      </c>
      <c r="F272" s="112">
        <v>11.018000000000001</v>
      </c>
      <c r="G272" s="92">
        <f t="shared" si="11"/>
        <v>0</v>
      </c>
      <c r="H272" s="109">
        <f t="shared" si="12"/>
        <v>0.26902959461121406</v>
      </c>
      <c r="I272" s="92">
        <f t="shared" si="10"/>
        <v>0.26902959461121406</v>
      </c>
      <c r="J272" s="25"/>
      <c r="K272" s="244"/>
    </row>
    <row r="273" spans="1:11" x14ac:dyDescent="0.25">
      <c r="A273" s="136">
        <v>260</v>
      </c>
      <c r="B273" s="58" t="s">
        <v>288</v>
      </c>
      <c r="C273" s="53">
        <v>92.5</v>
      </c>
      <c r="D273" s="68" t="s">
        <v>330</v>
      </c>
      <c r="E273" s="112">
        <v>9.468</v>
      </c>
      <c r="F273" s="112">
        <v>10.055999999999999</v>
      </c>
      <c r="G273" s="92">
        <f t="shared" si="11"/>
        <v>0.5055623999999993</v>
      </c>
      <c r="H273" s="109">
        <f t="shared" si="12"/>
        <v>0.23278987372813187</v>
      </c>
      <c r="I273" s="92">
        <f t="shared" ref="I273:I280" si="13">G273+H273</f>
        <v>0.73835227372813117</v>
      </c>
      <c r="J273" s="25"/>
      <c r="K273" s="244"/>
    </row>
    <row r="274" spans="1:11" x14ac:dyDescent="0.25">
      <c r="A274" s="136">
        <v>261</v>
      </c>
      <c r="B274" s="58" t="s">
        <v>289</v>
      </c>
      <c r="C274" s="53">
        <v>80.900000000000006</v>
      </c>
      <c r="D274" s="68" t="s">
        <v>330</v>
      </c>
      <c r="E274" s="112">
        <v>28.72</v>
      </c>
      <c r="F274" s="112">
        <v>29.991</v>
      </c>
      <c r="G274" s="92">
        <f t="shared" ref="G274:G301" si="14">(F274-E274)*0.8598</f>
        <v>1.0928058000000007</v>
      </c>
      <c r="H274" s="109">
        <f t="shared" ref="H274:H301" si="15">$G$11/$C$303*C274</f>
        <v>0.20359676523898237</v>
      </c>
      <c r="I274" s="92">
        <f t="shared" si="13"/>
        <v>1.296402565238983</v>
      </c>
      <c r="J274" s="25"/>
      <c r="K274" s="244"/>
    </row>
    <row r="275" spans="1:11" x14ac:dyDescent="0.25">
      <c r="A275" s="136">
        <v>262</v>
      </c>
      <c r="B275" s="58" t="s">
        <v>290</v>
      </c>
      <c r="C275" s="53">
        <v>52.1</v>
      </c>
      <c r="D275" s="68" t="s">
        <v>330</v>
      </c>
      <c r="E275" s="112">
        <v>3.0720000000000001</v>
      </c>
      <c r="F275" s="112">
        <v>3.0760000000000001</v>
      </c>
      <c r="G275" s="92">
        <f t="shared" si="14"/>
        <v>3.4392000000000029E-3</v>
      </c>
      <c r="H275" s="109">
        <f t="shared" si="15"/>
        <v>0.13111732347281807</v>
      </c>
      <c r="I275" s="92">
        <f t="shared" si="13"/>
        <v>0.13455652347281807</v>
      </c>
      <c r="J275" s="25"/>
      <c r="K275" s="244"/>
    </row>
    <row r="276" spans="1:11" x14ac:dyDescent="0.25">
      <c r="A276" s="136">
        <v>263</v>
      </c>
      <c r="B276" s="58" t="s">
        <v>291</v>
      </c>
      <c r="C276" s="53">
        <v>50.6</v>
      </c>
      <c r="D276" s="68" t="s">
        <v>330</v>
      </c>
      <c r="E276" s="112">
        <v>3.8849999999999998</v>
      </c>
      <c r="F276" s="112">
        <v>3.903</v>
      </c>
      <c r="G276" s="92">
        <f t="shared" si="14"/>
        <v>1.5476400000000204E-2</v>
      </c>
      <c r="H276" s="109">
        <f t="shared" si="15"/>
        <v>0.12734235254749701</v>
      </c>
      <c r="I276" s="92">
        <f t="shared" si="13"/>
        <v>0.14281875254749721</v>
      </c>
      <c r="J276" s="25"/>
      <c r="K276" s="244"/>
    </row>
    <row r="277" spans="1:11" x14ac:dyDescent="0.25">
      <c r="A277" s="136">
        <v>264</v>
      </c>
      <c r="B277" s="58" t="s">
        <v>292</v>
      </c>
      <c r="C277" s="53">
        <v>114.3</v>
      </c>
      <c r="D277" s="68" t="s">
        <v>330</v>
      </c>
      <c r="E277" s="112">
        <v>35.094999999999999</v>
      </c>
      <c r="F277" s="112">
        <v>37.527000000000001</v>
      </c>
      <c r="G277" s="92">
        <f t="shared" si="14"/>
        <v>2.091033600000002</v>
      </c>
      <c r="H277" s="109">
        <f t="shared" si="15"/>
        <v>0.28765278450946458</v>
      </c>
      <c r="I277" s="92">
        <f t="shared" si="13"/>
        <v>2.3786863845094666</v>
      </c>
      <c r="J277" s="25"/>
      <c r="K277" s="244"/>
    </row>
    <row r="278" spans="1:11" x14ac:dyDescent="0.25">
      <c r="A278" s="136">
        <v>265</v>
      </c>
      <c r="B278" s="58" t="s">
        <v>293</v>
      </c>
      <c r="C278" s="53">
        <v>107</v>
      </c>
      <c r="D278" s="68" t="s">
        <v>330</v>
      </c>
      <c r="E278" s="112">
        <v>24.402000000000001</v>
      </c>
      <c r="F278" s="112">
        <v>25.448</v>
      </c>
      <c r="G278" s="92">
        <f t="shared" si="14"/>
        <v>0.89935079999999945</v>
      </c>
      <c r="H278" s="109">
        <f t="shared" si="15"/>
        <v>0.26928125933956876</v>
      </c>
      <c r="I278" s="92">
        <f t="shared" si="13"/>
        <v>1.1686320593395683</v>
      </c>
      <c r="J278" s="25"/>
      <c r="K278" s="244"/>
    </row>
    <row r="279" spans="1:11" x14ac:dyDescent="0.25">
      <c r="A279" s="136">
        <v>266</v>
      </c>
      <c r="B279" s="58" t="s">
        <v>294</v>
      </c>
      <c r="C279" s="53">
        <v>92.8</v>
      </c>
      <c r="D279" s="68" t="s">
        <v>330</v>
      </c>
      <c r="E279" s="112">
        <v>23.507000000000001</v>
      </c>
      <c r="F279" s="112">
        <v>25.398</v>
      </c>
      <c r="G279" s="92">
        <f t="shared" si="14"/>
        <v>1.6258817999999986</v>
      </c>
      <c r="H279" s="109">
        <f t="shared" si="15"/>
        <v>0.23354486791319609</v>
      </c>
      <c r="I279" s="92">
        <f t="shared" si="13"/>
        <v>1.8594266679131948</v>
      </c>
      <c r="J279" s="25"/>
      <c r="K279" s="244"/>
    </row>
    <row r="280" spans="1:11" x14ac:dyDescent="0.25">
      <c r="A280" s="136">
        <v>267</v>
      </c>
      <c r="B280" s="58" t="s">
        <v>295</v>
      </c>
      <c r="C280" s="53">
        <v>80.3</v>
      </c>
      <c r="D280" s="68" t="s">
        <v>330</v>
      </c>
      <c r="E280" s="112">
        <v>15.625</v>
      </c>
      <c r="F280" s="112">
        <v>16.186</v>
      </c>
      <c r="G280" s="92">
        <f>(F280-E280)*0.8598</f>
        <v>0.48234779999999994</v>
      </c>
      <c r="H280" s="109">
        <f t="shared" si="15"/>
        <v>0.20208677686885393</v>
      </c>
      <c r="I280" s="92">
        <f t="shared" si="13"/>
        <v>0.68443457686885389</v>
      </c>
      <c r="J280" s="25"/>
      <c r="K280" s="244"/>
    </row>
    <row r="281" spans="1:11" x14ac:dyDescent="0.25">
      <c r="A281" s="136">
        <v>268</v>
      </c>
      <c r="B281" s="58" t="s">
        <v>296</v>
      </c>
      <c r="C281" s="53">
        <v>52</v>
      </c>
      <c r="D281" s="68" t="s">
        <v>330</v>
      </c>
      <c r="E281" s="112">
        <v>5.57</v>
      </c>
      <c r="F281" s="112">
        <v>6.3550000000000004</v>
      </c>
      <c r="G281" s="92">
        <f>(F281-E281)*0.8598</f>
        <v>0.67494300000000018</v>
      </c>
      <c r="H281" s="109">
        <f t="shared" si="15"/>
        <v>0.13086565874446332</v>
      </c>
      <c r="I281" s="92">
        <f>G281+H281</f>
        <v>0.8058086587444635</v>
      </c>
      <c r="J281" s="244"/>
      <c r="K281" s="25"/>
    </row>
    <row r="282" spans="1:11" x14ac:dyDescent="0.25">
      <c r="A282" s="136">
        <v>269</v>
      </c>
      <c r="B282" s="58" t="s">
        <v>297</v>
      </c>
      <c r="C282" s="53">
        <v>50.4</v>
      </c>
      <c r="D282" s="68" t="s">
        <v>330</v>
      </c>
      <c r="E282" s="112">
        <v>9.6509999999999998</v>
      </c>
      <c r="F282" s="112">
        <v>10.06</v>
      </c>
      <c r="G282" s="92">
        <f t="shared" si="14"/>
        <v>0.35165820000000059</v>
      </c>
      <c r="H282" s="109">
        <f t="shared" si="15"/>
        <v>0.12683902309078754</v>
      </c>
      <c r="I282" s="92">
        <f t="shared" ref="I282:I301" si="16">G282+H282</f>
        <v>0.47849722309078813</v>
      </c>
      <c r="J282" s="25"/>
      <c r="K282" s="244"/>
    </row>
    <row r="283" spans="1:11" x14ac:dyDescent="0.25">
      <c r="A283" s="136">
        <v>270</v>
      </c>
      <c r="B283" s="58" t="s">
        <v>298</v>
      </c>
      <c r="C283" s="53">
        <v>113.4</v>
      </c>
      <c r="D283" s="68" t="s">
        <v>330</v>
      </c>
      <c r="E283" s="112">
        <v>24.79</v>
      </c>
      <c r="F283" s="112">
        <v>24.79</v>
      </c>
      <c r="G283" s="92">
        <f t="shared" si="14"/>
        <v>0</v>
      </c>
      <c r="H283" s="109">
        <f t="shared" si="15"/>
        <v>0.28538780195427194</v>
      </c>
      <c r="I283" s="92">
        <f t="shared" si="16"/>
        <v>0.28538780195427194</v>
      </c>
      <c r="J283" s="25"/>
      <c r="K283" s="244"/>
    </row>
    <row r="284" spans="1:11" x14ac:dyDescent="0.25">
      <c r="A284" s="136">
        <v>271</v>
      </c>
      <c r="B284" s="58" t="s">
        <v>299</v>
      </c>
      <c r="C284" s="53">
        <v>106.2</v>
      </c>
      <c r="D284" s="68" t="s">
        <v>330</v>
      </c>
      <c r="E284" s="112">
        <v>12.983000000000001</v>
      </c>
      <c r="F284" s="112">
        <v>12.983000000000001</v>
      </c>
      <c r="G284" s="92">
        <f t="shared" si="14"/>
        <v>0</v>
      </c>
      <c r="H284" s="109">
        <f t="shared" si="15"/>
        <v>0.26726794151273087</v>
      </c>
      <c r="I284" s="92">
        <f t="shared" si="16"/>
        <v>0.26726794151273087</v>
      </c>
      <c r="J284" s="25"/>
      <c r="K284" s="244"/>
    </row>
    <row r="285" spans="1:11" x14ac:dyDescent="0.25">
      <c r="A285" s="136">
        <v>272</v>
      </c>
      <c r="B285" s="58" t="s">
        <v>300</v>
      </c>
      <c r="C285" s="53">
        <v>92.7</v>
      </c>
      <c r="D285" s="68" t="s">
        <v>330</v>
      </c>
      <c r="E285" s="112">
        <v>13.336</v>
      </c>
      <c r="F285" s="112">
        <v>13.336</v>
      </c>
      <c r="G285" s="92">
        <f t="shared" si="14"/>
        <v>0</v>
      </c>
      <c r="H285" s="109">
        <f t="shared" si="15"/>
        <v>0.23329320318484137</v>
      </c>
      <c r="I285" s="92">
        <f t="shared" si="16"/>
        <v>0.23329320318484137</v>
      </c>
      <c r="J285" s="25"/>
      <c r="K285" s="244"/>
    </row>
    <row r="286" spans="1:11" x14ac:dyDescent="0.25">
      <c r="A286" s="136">
        <v>273</v>
      </c>
      <c r="B286" s="58" t="s">
        <v>301</v>
      </c>
      <c r="C286" s="53">
        <v>81.5</v>
      </c>
      <c r="D286" s="68" t="s">
        <v>330</v>
      </c>
      <c r="E286" s="112">
        <v>23.768000000000001</v>
      </c>
      <c r="F286" s="112">
        <v>25.059000000000001</v>
      </c>
      <c r="G286" s="92">
        <f t="shared" si="14"/>
        <v>1.1100018000000003</v>
      </c>
      <c r="H286" s="109">
        <f t="shared" si="15"/>
        <v>0.20510675360911079</v>
      </c>
      <c r="I286" s="92">
        <f t="shared" si="16"/>
        <v>1.3151085536091109</v>
      </c>
      <c r="J286" s="25"/>
      <c r="K286" s="244"/>
    </row>
    <row r="287" spans="1:11" x14ac:dyDescent="0.25">
      <c r="A287" s="136">
        <v>274</v>
      </c>
      <c r="B287" s="58" t="s">
        <v>302</v>
      </c>
      <c r="C287" s="53">
        <v>52</v>
      </c>
      <c r="D287" s="68" t="s">
        <v>330</v>
      </c>
      <c r="E287" s="112">
        <v>21.109000000000002</v>
      </c>
      <c r="F287" s="112">
        <v>21.962</v>
      </c>
      <c r="G287" s="92">
        <f t="shared" si="14"/>
        <v>0.73340939999999832</v>
      </c>
      <c r="H287" s="109">
        <f t="shared" si="15"/>
        <v>0.13086565874446332</v>
      </c>
      <c r="I287" s="92">
        <f t="shared" si="16"/>
        <v>0.86427505874446164</v>
      </c>
      <c r="J287" s="25"/>
      <c r="K287" s="244"/>
    </row>
    <row r="288" spans="1:11" x14ac:dyDescent="0.25">
      <c r="A288" s="136">
        <v>275</v>
      </c>
      <c r="B288" s="58" t="s">
        <v>303</v>
      </c>
      <c r="C288" s="53">
        <v>50.1</v>
      </c>
      <c r="D288" s="68" t="s">
        <v>330</v>
      </c>
      <c r="E288" s="112">
        <v>20.196999999999999</v>
      </c>
      <c r="F288" s="112">
        <v>21.587</v>
      </c>
      <c r="G288" s="92">
        <f t="shared" si="14"/>
        <v>1.1951220000000005</v>
      </c>
      <c r="H288" s="109">
        <f t="shared" si="15"/>
        <v>0.12608402890572332</v>
      </c>
      <c r="I288" s="92">
        <f t="shared" si="16"/>
        <v>1.3212060289057237</v>
      </c>
      <c r="J288" s="25"/>
      <c r="K288" s="244"/>
    </row>
    <row r="289" spans="1:11" x14ac:dyDescent="0.25">
      <c r="A289" s="136">
        <v>276</v>
      </c>
      <c r="B289" s="58" t="s">
        <v>304</v>
      </c>
      <c r="C289" s="53">
        <v>113.9</v>
      </c>
      <c r="D289" s="68" t="s">
        <v>330</v>
      </c>
      <c r="E289" s="112">
        <v>35.564</v>
      </c>
      <c r="F289" s="112">
        <v>37.902999999999999</v>
      </c>
      <c r="G289" s="92">
        <f t="shared" si="14"/>
        <v>2.0110721999999988</v>
      </c>
      <c r="H289" s="109">
        <f t="shared" si="15"/>
        <v>0.28664612559604563</v>
      </c>
      <c r="I289" s="92">
        <f t="shared" si="16"/>
        <v>2.2977183255960445</v>
      </c>
      <c r="J289" s="25"/>
      <c r="K289" s="244"/>
    </row>
    <row r="290" spans="1:11" x14ac:dyDescent="0.25">
      <c r="A290" s="136">
        <v>277</v>
      </c>
      <c r="B290" s="58" t="s">
        <v>305</v>
      </c>
      <c r="C290" s="53">
        <v>107.4</v>
      </c>
      <c r="D290" s="68" t="s">
        <v>330</v>
      </c>
      <c r="E290" s="112">
        <v>36.652000000000001</v>
      </c>
      <c r="F290" s="112">
        <v>37.829000000000001</v>
      </c>
      <c r="G290" s="92">
        <f t="shared" si="14"/>
        <v>1.0119845999999997</v>
      </c>
      <c r="H290" s="109">
        <f t="shared" si="15"/>
        <v>0.27028791825298776</v>
      </c>
      <c r="I290" s="92">
        <f t="shared" si="16"/>
        <v>1.2822725182529875</v>
      </c>
      <c r="J290" s="25"/>
      <c r="K290" s="244"/>
    </row>
    <row r="291" spans="1:11" x14ac:dyDescent="0.25">
      <c r="A291" s="136">
        <v>278</v>
      </c>
      <c r="B291" s="58" t="s">
        <v>306</v>
      </c>
      <c r="C291" s="53">
        <v>92.6</v>
      </c>
      <c r="D291" s="68" t="s">
        <v>330</v>
      </c>
      <c r="E291" s="112">
        <v>9.5596898503527949</v>
      </c>
      <c r="F291" s="112">
        <v>9.5596898503527949</v>
      </c>
      <c r="G291" s="92">
        <f t="shared" si="14"/>
        <v>0</v>
      </c>
      <c r="H291" s="109">
        <f t="shared" si="15"/>
        <v>0.23304153845648659</v>
      </c>
      <c r="I291" s="92">
        <f t="shared" si="16"/>
        <v>0.23304153845648659</v>
      </c>
      <c r="J291" s="25"/>
      <c r="K291" s="244"/>
    </row>
    <row r="292" spans="1:11" x14ac:dyDescent="0.25">
      <c r="A292" s="136">
        <v>279</v>
      </c>
      <c r="B292" s="58" t="s">
        <v>307</v>
      </c>
      <c r="C292" s="53">
        <v>80.5</v>
      </c>
      <c r="D292" s="68" t="s">
        <v>330</v>
      </c>
      <c r="E292" s="112">
        <v>15.331672326897728</v>
      </c>
      <c r="F292" s="112">
        <v>15.331672326897728</v>
      </c>
      <c r="G292" s="92">
        <f t="shared" si="14"/>
        <v>0</v>
      </c>
      <c r="H292" s="109">
        <f t="shared" si="15"/>
        <v>0.20259010632556343</v>
      </c>
      <c r="I292" s="92">
        <f t="shared" si="16"/>
        <v>0.20259010632556343</v>
      </c>
      <c r="J292" s="25"/>
      <c r="K292" s="244"/>
    </row>
    <row r="293" spans="1:11" x14ac:dyDescent="0.25">
      <c r="A293" s="136">
        <v>280</v>
      </c>
      <c r="B293" s="58" t="s">
        <v>308</v>
      </c>
      <c r="C293" s="53">
        <v>52</v>
      </c>
      <c r="D293" s="68" t="s">
        <v>330</v>
      </c>
      <c r="E293" s="112">
        <v>12.077</v>
      </c>
      <c r="F293" s="112">
        <v>12.257</v>
      </c>
      <c r="G293" s="92">
        <f t="shared" si="14"/>
        <v>0.15476399999999976</v>
      </c>
      <c r="H293" s="109">
        <f t="shared" si="15"/>
        <v>0.13086565874446332</v>
      </c>
      <c r="I293" s="92">
        <f t="shared" si="16"/>
        <v>0.28562965874446311</v>
      </c>
      <c r="J293" s="25"/>
      <c r="K293" s="244"/>
    </row>
    <row r="294" spans="1:11" x14ac:dyDescent="0.25">
      <c r="A294" s="136">
        <v>281</v>
      </c>
      <c r="B294" s="58" t="s">
        <v>309</v>
      </c>
      <c r="C294" s="53">
        <v>50.4</v>
      </c>
      <c r="D294" s="68" t="s">
        <v>330</v>
      </c>
      <c r="E294" s="112">
        <v>17.862766829495232</v>
      </c>
      <c r="F294" s="112">
        <v>18.864999999999998</v>
      </c>
      <c r="G294" s="92">
        <f t="shared" si="14"/>
        <v>0.861720079999998</v>
      </c>
      <c r="H294" s="109">
        <f t="shared" si="15"/>
        <v>0.12683902309078754</v>
      </c>
      <c r="I294" s="92">
        <f t="shared" si="16"/>
        <v>0.98855910309078554</v>
      </c>
      <c r="J294" s="25"/>
      <c r="K294" s="244"/>
    </row>
    <row r="295" spans="1:11" x14ac:dyDescent="0.25">
      <c r="A295" s="136">
        <v>282</v>
      </c>
      <c r="B295" s="58" t="s">
        <v>310</v>
      </c>
      <c r="C295" s="53">
        <v>113.7</v>
      </c>
      <c r="D295" s="68" t="s">
        <v>330</v>
      </c>
      <c r="E295" s="112">
        <v>43.48</v>
      </c>
      <c r="F295" s="112">
        <v>45.366</v>
      </c>
      <c r="G295" s="92">
        <f t="shared" si="14"/>
        <v>1.6215828000000023</v>
      </c>
      <c r="H295" s="109">
        <f>$G$11/$C$303*C295</f>
        <v>0.28614279613933619</v>
      </c>
      <c r="I295" s="92">
        <f t="shared" si="16"/>
        <v>1.9077255961393385</v>
      </c>
      <c r="J295" s="25"/>
      <c r="K295" s="244"/>
    </row>
    <row r="296" spans="1:11" x14ac:dyDescent="0.25">
      <c r="A296" s="136">
        <v>283</v>
      </c>
      <c r="B296" s="58" t="s">
        <v>311</v>
      </c>
      <c r="C296" s="53">
        <v>106.2</v>
      </c>
      <c r="D296" s="68" t="s">
        <v>330</v>
      </c>
      <c r="E296" s="112">
        <v>12.211</v>
      </c>
      <c r="F296" s="112">
        <v>12.292</v>
      </c>
      <c r="G296" s="92">
        <f t="shared" si="14"/>
        <v>6.9643799999999589E-2</v>
      </c>
      <c r="H296" s="109">
        <f t="shared" si="15"/>
        <v>0.26726794151273087</v>
      </c>
      <c r="I296" s="92">
        <f t="shared" si="16"/>
        <v>0.33691174151273046</v>
      </c>
      <c r="J296" s="25"/>
      <c r="K296" s="244"/>
    </row>
    <row r="297" spans="1:11" x14ac:dyDescent="0.25">
      <c r="A297" s="136">
        <v>284</v>
      </c>
      <c r="B297" s="58" t="s">
        <v>312</v>
      </c>
      <c r="C297" s="53">
        <v>92</v>
      </c>
      <c r="D297" s="68" t="s">
        <v>330</v>
      </c>
      <c r="E297" s="112">
        <v>7.3259999999999996</v>
      </c>
      <c r="F297" s="112">
        <v>7.3259999999999996</v>
      </c>
      <c r="G297" s="92">
        <f t="shared" si="14"/>
        <v>0</v>
      </c>
      <c r="H297" s="109">
        <f t="shared" si="15"/>
        <v>0.2315315500863582</v>
      </c>
      <c r="I297" s="92">
        <f t="shared" si="16"/>
        <v>0.2315315500863582</v>
      </c>
      <c r="J297" s="25"/>
      <c r="K297" s="244"/>
    </row>
    <row r="298" spans="1:11" x14ac:dyDescent="0.25">
      <c r="A298" s="136">
        <v>285</v>
      </c>
      <c r="B298" s="58" t="s">
        <v>313</v>
      </c>
      <c r="C298" s="53">
        <v>79.7</v>
      </c>
      <c r="D298" s="68" t="s">
        <v>330</v>
      </c>
      <c r="E298" s="112">
        <v>20.047000000000001</v>
      </c>
      <c r="F298" s="112">
        <v>21.177</v>
      </c>
      <c r="G298" s="92">
        <f t="shared" si="14"/>
        <v>0.97157399999999916</v>
      </c>
      <c r="H298" s="109">
        <f>$G$11/$C$303*C298</f>
        <v>0.20057678849872554</v>
      </c>
      <c r="I298" s="92">
        <f t="shared" si="16"/>
        <v>1.1721507884987248</v>
      </c>
      <c r="J298" s="25"/>
      <c r="K298" s="244"/>
    </row>
    <row r="299" spans="1:11" x14ac:dyDescent="0.25">
      <c r="A299" s="136">
        <v>286</v>
      </c>
      <c r="B299" s="58" t="s">
        <v>314</v>
      </c>
      <c r="C299" s="53">
        <v>51.4</v>
      </c>
      <c r="D299" s="68" t="s">
        <v>330</v>
      </c>
      <c r="E299" s="112">
        <v>9.2789999999999999</v>
      </c>
      <c r="F299" s="112">
        <v>9.5259999999999998</v>
      </c>
      <c r="G299" s="92">
        <f t="shared" si="14"/>
        <v>0.21237059999999991</v>
      </c>
      <c r="H299" s="109">
        <f t="shared" si="15"/>
        <v>0.1293556703743349</v>
      </c>
      <c r="I299" s="92">
        <f>G299+H299</f>
        <v>0.34172627037433478</v>
      </c>
      <c r="J299" s="25"/>
      <c r="K299" s="244"/>
    </row>
    <row r="300" spans="1:11" x14ac:dyDescent="0.25">
      <c r="A300" s="136">
        <v>287</v>
      </c>
      <c r="B300" s="58" t="s">
        <v>315</v>
      </c>
      <c r="C300" s="53">
        <v>50.3</v>
      </c>
      <c r="D300" s="68" t="s">
        <v>330</v>
      </c>
      <c r="E300" s="112">
        <v>11.131</v>
      </c>
      <c r="F300" s="112">
        <v>11.688000000000001</v>
      </c>
      <c r="G300" s="92">
        <f t="shared" si="14"/>
        <v>0.47890860000000035</v>
      </c>
      <c r="H300" s="109">
        <f t="shared" si="15"/>
        <v>0.12658735836243279</v>
      </c>
      <c r="I300" s="92">
        <f t="shared" si="16"/>
        <v>0.60549595836243308</v>
      </c>
      <c r="J300" s="25"/>
      <c r="K300" s="244"/>
    </row>
    <row r="301" spans="1:11" x14ac:dyDescent="0.25">
      <c r="A301" s="136">
        <v>288</v>
      </c>
      <c r="B301" s="58" t="s">
        <v>316</v>
      </c>
      <c r="C301" s="53">
        <v>114.8</v>
      </c>
      <c r="D301" s="68" t="s">
        <v>330</v>
      </c>
      <c r="E301" s="112">
        <v>40.58</v>
      </c>
      <c r="F301" s="112">
        <v>40.58</v>
      </c>
      <c r="G301" s="92">
        <f t="shared" si="14"/>
        <v>0</v>
      </c>
      <c r="H301" s="109">
        <f t="shared" si="15"/>
        <v>0.28891110815123827</v>
      </c>
      <c r="I301" s="92">
        <f t="shared" si="16"/>
        <v>0.28891110815123827</v>
      </c>
      <c r="J301" s="25"/>
      <c r="K301" s="244"/>
    </row>
    <row r="302" spans="1:11" ht="18.75" customHeight="1" x14ac:dyDescent="0.25">
      <c r="A302" s="136" t="s">
        <v>349</v>
      </c>
      <c r="B302" s="138" t="s">
        <v>332</v>
      </c>
      <c r="C302" s="249">
        <v>296.85000000000002</v>
      </c>
      <c r="D302" s="68" t="s">
        <v>330</v>
      </c>
      <c r="E302" s="112">
        <v>64.894000000000005</v>
      </c>
      <c r="F302" s="112">
        <v>66.978999999999999</v>
      </c>
      <c r="G302" s="92">
        <f>(F302-E302)*0.8598</f>
        <v>1.7926829999999947</v>
      </c>
      <c r="H302" s="109">
        <f>$G$11/$C$303*C302</f>
        <v>0.7470667461210373</v>
      </c>
      <c r="I302" s="92">
        <f>G302+H302</f>
        <v>2.5397497461210321</v>
      </c>
      <c r="J302" s="25"/>
      <c r="K302" s="244"/>
    </row>
    <row r="303" spans="1:11" x14ac:dyDescent="0.25">
      <c r="A303" s="341" t="s">
        <v>3</v>
      </c>
      <c r="B303" s="342"/>
      <c r="C303" s="250">
        <f>SUM(C17:C302)</f>
        <v>20466.950000000008</v>
      </c>
      <c r="D303" s="140"/>
      <c r="E303" s="144"/>
      <c r="F303" s="144"/>
      <c r="G303" s="92">
        <f>SUM(G17:G302)</f>
        <v>165.74290588000011</v>
      </c>
      <c r="H303" s="92">
        <f>SUM(H17:H302)</f>
        <v>51.508094119999861</v>
      </c>
      <c r="I303" s="92">
        <f>SUM(I17:I302)</f>
        <v>217.25099999999989</v>
      </c>
      <c r="J303" s="25"/>
      <c r="K303" s="244"/>
    </row>
  </sheetData>
  <mergeCells count="22">
    <mergeCell ref="A12:D12"/>
    <mergeCell ref="E12:F12"/>
    <mergeCell ref="A1:J1"/>
    <mergeCell ref="A3:J3"/>
    <mergeCell ref="A5:G5"/>
    <mergeCell ref="I5:J9"/>
    <mergeCell ref="A6:D6"/>
    <mergeCell ref="E6:F6"/>
    <mergeCell ref="A7:D7"/>
    <mergeCell ref="E7:F7"/>
    <mergeCell ref="A8:D8"/>
    <mergeCell ref="E8:F8"/>
    <mergeCell ref="A9:D9"/>
    <mergeCell ref="E9:F9"/>
    <mergeCell ref="A10:D11"/>
    <mergeCell ref="E10:F10"/>
    <mergeCell ref="E11:F11"/>
    <mergeCell ref="A13:D13"/>
    <mergeCell ref="E13:F13"/>
    <mergeCell ref="A14:D14"/>
    <mergeCell ref="E14:F14"/>
    <mergeCell ref="A303:B30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коррект.кв15</vt:lpstr>
      <vt:lpstr>для квартиры</vt:lpstr>
      <vt:lpstr>Для Миши</vt:lpstr>
      <vt:lpstr>ЯНВАРЬ19</vt:lpstr>
      <vt:lpstr>ФЕВРАЛЬ19</vt:lpstr>
      <vt:lpstr>МАРТ19</vt:lpstr>
      <vt:lpstr>АПРЕЛЬ19</vt:lpstr>
      <vt:lpstr>ОКТЯБРЬ19</vt:lpstr>
      <vt:lpstr>НОЯБРЬ19</vt:lpstr>
      <vt:lpstr>ДЕКАБРЬ19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2020-01-09T14:28:03Z</dcterms:modified>
</cp:coreProperties>
</file>