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45" windowWidth="14310" windowHeight="12780" tabRatio="599"/>
  </bookViews>
  <sheets>
    <sheet name="Декабрь 2019" sheetId="45" r:id="rId1"/>
    <sheet name="Ноябрь 2019" sheetId="44" r:id="rId2"/>
    <sheet name="Октябрь 2019" sheetId="41" r:id="rId3"/>
    <sheet name="Апрель 2019" sheetId="40" r:id="rId4"/>
    <sheet name="Март 2019" sheetId="39" r:id="rId5"/>
    <sheet name="Февраль 2019" sheetId="38" r:id="rId6"/>
    <sheet name="Январь 2019" sheetId="37" r:id="rId7"/>
    <sheet name="Перерасчет за февраль 2019" sheetId="42" r:id="rId8"/>
    <sheet name="прерасчет за октябрь 2019" sheetId="43" r:id="rId9"/>
  </sheets>
  <calcPr calcId="145621"/>
</workbook>
</file>

<file path=xl/calcChain.xml><?xml version="1.0" encoding="utf-8"?>
<calcChain xmlns="http://schemas.openxmlformats.org/spreadsheetml/2006/main">
  <c r="D192" i="45" l="1"/>
  <c r="C192" i="45"/>
  <c r="E191" i="45"/>
  <c r="F191" i="45" s="1"/>
  <c r="G191" i="45" s="1"/>
  <c r="I191" i="45" s="1"/>
  <c r="E190" i="45"/>
  <c r="F190" i="45" s="1"/>
  <c r="G190" i="45" s="1"/>
  <c r="I190" i="45" s="1"/>
  <c r="F189" i="45"/>
  <c r="G189" i="45" s="1"/>
  <c r="E189" i="45"/>
  <c r="F188" i="45"/>
  <c r="G188" i="45" s="1"/>
  <c r="G187" i="45"/>
  <c r="F187" i="45"/>
  <c r="F186" i="45"/>
  <c r="G186" i="45" s="1"/>
  <c r="F185" i="45"/>
  <c r="G185" i="45" s="1"/>
  <c r="F184" i="45"/>
  <c r="G184" i="45" s="1"/>
  <c r="G183" i="45"/>
  <c r="F183" i="45"/>
  <c r="F182" i="45"/>
  <c r="G182" i="45" s="1"/>
  <c r="G181" i="45"/>
  <c r="F181" i="45"/>
  <c r="F180" i="45"/>
  <c r="G180" i="45" s="1"/>
  <c r="G179" i="45"/>
  <c r="F179" i="45"/>
  <c r="F178" i="45"/>
  <c r="G178" i="45" s="1"/>
  <c r="G177" i="45"/>
  <c r="F177" i="45"/>
  <c r="F176" i="45"/>
  <c r="G176" i="45" s="1"/>
  <c r="G175" i="45"/>
  <c r="F175" i="45"/>
  <c r="F174" i="45"/>
  <c r="G174" i="45" s="1"/>
  <c r="E174" i="45"/>
  <c r="E192" i="45" s="1"/>
  <c r="F173" i="45"/>
  <c r="G173" i="45" s="1"/>
  <c r="G172" i="45"/>
  <c r="F172" i="45"/>
  <c r="F171" i="45"/>
  <c r="G171" i="45" s="1"/>
  <c r="G170" i="45"/>
  <c r="F170" i="45"/>
  <c r="F169" i="45"/>
  <c r="G169" i="45" s="1"/>
  <c r="G168" i="45"/>
  <c r="F168" i="45"/>
  <c r="F167" i="45"/>
  <c r="G167" i="45" s="1"/>
  <c r="G166" i="45"/>
  <c r="F166" i="45"/>
  <c r="F165" i="45"/>
  <c r="G165" i="45" s="1"/>
  <c r="G164" i="45"/>
  <c r="F164" i="45"/>
  <c r="F163" i="45"/>
  <c r="G163" i="45" s="1"/>
  <c r="G162" i="45"/>
  <c r="F162" i="45"/>
  <c r="F161" i="45"/>
  <c r="G161" i="45" s="1"/>
  <c r="G160" i="45"/>
  <c r="F160" i="45"/>
  <c r="F159" i="45"/>
  <c r="G159" i="45" s="1"/>
  <c r="G158" i="45"/>
  <c r="F158" i="45"/>
  <c r="F157" i="45"/>
  <c r="G157" i="45" s="1"/>
  <c r="G156" i="45"/>
  <c r="F156" i="45"/>
  <c r="F155" i="45"/>
  <c r="G155" i="45" s="1"/>
  <c r="G154" i="45"/>
  <c r="F154" i="45"/>
  <c r="F153" i="45"/>
  <c r="G153" i="45" s="1"/>
  <c r="G152" i="45"/>
  <c r="F152" i="45"/>
  <c r="F151" i="45"/>
  <c r="G151" i="45" s="1"/>
  <c r="G150" i="45"/>
  <c r="F150" i="45"/>
  <c r="F149" i="45"/>
  <c r="G149" i="45" s="1"/>
  <c r="G148" i="45"/>
  <c r="F148" i="45"/>
  <c r="F147" i="45"/>
  <c r="G147" i="45" s="1"/>
  <c r="G146" i="45"/>
  <c r="F146" i="45"/>
  <c r="F145" i="45"/>
  <c r="G145" i="45" s="1"/>
  <c r="G144" i="45"/>
  <c r="F144" i="45"/>
  <c r="F143" i="45"/>
  <c r="G143" i="45" s="1"/>
  <c r="G142" i="45"/>
  <c r="F142" i="45"/>
  <c r="F141" i="45"/>
  <c r="G141" i="45" s="1"/>
  <c r="G140" i="45"/>
  <c r="F140" i="45"/>
  <c r="F139" i="45"/>
  <c r="G139" i="45" s="1"/>
  <c r="G138" i="45"/>
  <c r="F138" i="45"/>
  <c r="F137" i="45"/>
  <c r="G137" i="45" s="1"/>
  <c r="G136" i="45"/>
  <c r="F136" i="45"/>
  <c r="F135" i="45"/>
  <c r="G135" i="45" s="1"/>
  <c r="G134" i="45"/>
  <c r="F134" i="45"/>
  <c r="F133" i="45"/>
  <c r="G133" i="45" s="1"/>
  <c r="G132" i="45"/>
  <c r="F132" i="45"/>
  <c r="F131" i="45"/>
  <c r="G131" i="45" s="1"/>
  <c r="G130" i="45"/>
  <c r="F130" i="45"/>
  <c r="F129" i="45"/>
  <c r="G129" i="45" s="1"/>
  <c r="G128" i="45"/>
  <c r="F128" i="45"/>
  <c r="F127" i="45"/>
  <c r="G127" i="45" s="1"/>
  <c r="G126" i="45"/>
  <c r="F126" i="45"/>
  <c r="F125" i="45"/>
  <c r="G125" i="45" s="1"/>
  <c r="G124" i="45"/>
  <c r="F124" i="45"/>
  <c r="F123" i="45"/>
  <c r="G123" i="45" s="1"/>
  <c r="G122" i="45"/>
  <c r="F122" i="45"/>
  <c r="F121" i="45"/>
  <c r="G121" i="45" s="1"/>
  <c r="G120" i="45"/>
  <c r="F120" i="45"/>
  <c r="F119" i="45"/>
  <c r="G119" i="45" s="1"/>
  <c r="F118" i="45"/>
  <c r="G118" i="45" s="1"/>
  <c r="G117" i="45"/>
  <c r="F117" i="45"/>
  <c r="F116" i="45"/>
  <c r="G116" i="45" s="1"/>
  <c r="G115" i="45"/>
  <c r="F115" i="45"/>
  <c r="F114" i="45"/>
  <c r="G114" i="45" s="1"/>
  <c r="G113" i="45"/>
  <c r="F113" i="45"/>
  <c r="F112" i="45"/>
  <c r="G112" i="45" s="1"/>
  <c r="G111" i="45"/>
  <c r="F111" i="45"/>
  <c r="F110" i="45"/>
  <c r="G110" i="45" s="1"/>
  <c r="G109" i="45"/>
  <c r="F109" i="45"/>
  <c r="F108" i="45"/>
  <c r="G108" i="45" s="1"/>
  <c r="G107" i="45"/>
  <c r="F107" i="45"/>
  <c r="F106" i="45"/>
  <c r="G106" i="45" s="1"/>
  <c r="G105" i="45"/>
  <c r="F105" i="45"/>
  <c r="F104" i="45"/>
  <c r="G104" i="45" s="1"/>
  <c r="G103" i="45"/>
  <c r="F103" i="45"/>
  <c r="F102" i="45"/>
  <c r="G102" i="45" s="1"/>
  <c r="G101" i="45"/>
  <c r="F101" i="45"/>
  <c r="F100" i="45"/>
  <c r="G100" i="45" s="1"/>
  <c r="G99" i="45"/>
  <c r="F99" i="45"/>
  <c r="F98" i="45"/>
  <c r="G98" i="45" s="1"/>
  <c r="G97" i="45"/>
  <c r="F97" i="45"/>
  <c r="F96" i="45"/>
  <c r="G96" i="45" s="1"/>
  <c r="G95" i="45"/>
  <c r="F95" i="45"/>
  <c r="F94" i="45"/>
  <c r="G94" i="45" s="1"/>
  <c r="G93" i="45"/>
  <c r="F93" i="45"/>
  <c r="F92" i="45"/>
  <c r="G92" i="45" s="1"/>
  <c r="G91" i="45"/>
  <c r="F91" i="45"/>
  <c r="F90" i="45"/>
  <c r="G90" i="45" s="1"/>
  <c r="G89" i="45"/>
  <c r="F89" i="45"/>
  <c r="F88" i="45"/>
  <c r="G88" i="45" s="1"/>
  <c r="G87" i="45"/>
  <c r="F87" i="45"/>
  <c r="F86" i="45"/>
  <c r="G86" i="45" s="1"/>
  <c r="G85" i="45"/>
  <c r="F85" i="45"/>
  <c r="F84" i="45"/>
  <c r="G84" i="45" s="1"/>
  <c r="G83" i="45"/>
  <c r="F83" i="45"/>
  <c r="F82" i="45"/>
  <c r="G82" i="45" s="1"/>
  <c r="G81" i="45"/>
  <c r="F81" i="45"/>
  <c r="F80" i="45"/>
  <c r="G80" i="45" s="1"/>
  <c r="G79" i="45"/>
  <c r="F79" i="45"/>
  <c r="R78" i="45"/>
  <c r="Q78" i="45"/>
  <c r="P78" i="45"/>
  <c r="G78" i="45"/>
  <c r="F78" i="45"/>
  <c r="S77" i="45"/>
  <c r="T77" i="45" s="1"/>
  <c r="G77" i="45"/>
  <c r="F77" i="45"/>
  <c r="S76" i="45"/>
  <c r="T76" i="45" s="1"/>
  <c r="G76" i="45"/>
  <c r="F76" i="45"/>
  <c r="S75" i="45"/>
  <c r="T75" i="45" s="1"/>
  <c r="G75" i="45"/>
  <c r="F75" i="45"/>
  <c r="S74" i="45"/>
  <c r="T74" i="45" s="1"/>
  <c r="G74" i="45"/>
  <c r="F74" i="45"/>
  <c r="S73" i="45"/>
  <c r="T73" i="45" s="1"/>
  <c r="G73" i="45"/>
  <c r="F73" i="45"/>
  <c r="S72" i="45"/>
  <c r="T72" i="45" s="1"/>
  <c r="G72" i="45"/>
  <c r="F72" i="45"/>
  <c r="S71" i="45"/>
  <c r="T71" i="45" s="1"/>
  <c r="G71" i="45"/>
  <c r="F71" i="45"/>
  <c r="S70" i="45"/>
  <c r="T70" i="45" s="1"/>
  <c r="G70" i="45"/>
  <c r="F70" i="45"/>
  <c r="S69" i="45"/>
  <c r="T69" i="45" s="1"/>
  <c r="G69" i="45"/>
  <c r="F69" i="45"/>
  <c r="S68" i="45"/>
  <c r="T68" i="45" s="1"/>
  <c r="G68" i="45"/>
  <c r="F68" i="45"/>
  <c r="S67" i="45"/>
  <c r="T67" i="45" s="1"/>
  <c r="G67" i="45"/>
  <c r="F67" i="45"/>
  <c r="S66" i="45"/>
  <c r="T66" i="45" s="1"/>
  <c r="G66" i="45"/>
  <c r="F66" i="45"/>
  <c r="S65" i="45"/>
  <c r="T65" i="45" s="1"/>
  <c r="G65" i="45"/>
  <c r="F65" i="45"/>
  <c r="T64" i="45"/>
  <c r="S64" i="45"/>
  <c r="F64" i="45"/>
  <c r="G64" i="45" s="1"/>
  <c r="T63" i="45"/>
  <c r="S63" i="45"/>
  <c r="F63" i="45"/>
  <c r="G63" i="45" s="1"/>
  <c r="T62" i="45"/>
  <c r="S62" i="45"/>
  <c r="F62" i="45"/>
  <c r="G62" i="45" s="1"/>
  <c r="T61" i="45"/>
  <c r="S61" i="45"/>
  <c r="F61" i="45"/>
  <c r="G61" i="45" s="1"/>
  <c r="T60" i="45"/>
  <c r="S60" i="45"/>
  <c r="F60" i="45"/>
  <c r="G60" i="45" s="1"/>
  <c r="T59" i="45"/>
  <c r="S59" i="45"/>
  <c r="F59" i="45"/>
  <c r="G59" i="45" s="1"/>
  <c r="T58" i="45"/>
  <c r="S58" i="45"/>
  <c r="F58" i="45"/>
  <c r="G58" i="45" s="1"/>
  <c r="T57" i="45"/>
  <c r="S57" i="45"/>
  <c r="F57" i="45"/>
  <c r="G57" i="45" s="1"/>
  <c r="T56" i="45"/>
  <c r="S56" i="45"/>
  <c r="F56" i="45"/>
  <c r="G56" i="45" s="1"/>
  <c r="T55" i="45"/>
  <c r="S55" i="45"/>
  <c r="F55" i="45"/>
  <c r="G55" i="45" s="1"/>
  <c r="T54" i="45"/>
  <c r="S54" i="45"/>
  <c r="F54" i="45"/>
  <c r="G54" i="45" s="1"/>
  <c r="T53" i="45"/>
  <c r="S53" i="45"/>
  <c r="F53" i="45"/>
  <c r="G53" i="45" s="1"/>
  <c r="T52" i="45"/>
  <c r="S52" i="45"/>
  <c r="F52" i="45"/>
  <c r="G52" i="45" s="1"/>
  <c r="T51" i="45"/>
  <c r="S51" i="45"/>
  <c r="F51" i="45"/>
  <c r="G51" i="45" s="1"/>
  <c r="T50" i="45"/>
  <c r="S50" i="45"/>
  <c r="F50" i="45"/>
  <c r="G50" i="45" s="1"/>
  <c r="T49" i="45"/>
  <c r="S49" i="45"/>
  <c r="F49" i="45"/>
  <c r="G49" i="45" s="1"/>
  <c r="T48" i="45"/>
  <c r="S48" i="45"/>
  <c r="F48" i="45"/>
  <c r="G48" i="45" s="1"/>
  <c r="T47" i="45"/>
  <c r="S47" i="45"/>
  <c r="F47" i="45"/>
  <c r="G47" i="45" s="1"/>
  <c r="T46" i="45"/>
  <c r="S46" i="45"/>
  <c r="F46" i="45"/>
  <c r="G46" i="45" s="1"/>
  <c r="T45" i="45"/>
  <c r="S45" i="45"/>
  <c r="F45" i="45"/>
  <c r="G45" i="45" s="1"/>
  <c r="T44" i="45"/>
  <c r="S44" i="45"/>
  <c r="F44" i="45"/>
  <c r="G44" i="45" s="1"/>
  <c r="T43" i="45"/>
  <c r="S43" i="45"/>
  <c r="F43" i="45"/>
  <c r="G43" i="45" s="1"/>
  <c r="T42" i="45"/>
  <c r="S42" i="45"/>
  <c r="F42" i="45"/>
  <c r="G42" i="45" s="1"/>
  <c r="T41" i="45"/>
  <c r="S41" i="45"/>
  <c r="F41" i="45"/>
  <c r="G41" i="45" s="1"/>
  <c r="T40" i="45"/>
  <c r="S40" i="45"/>
  <c r="F40" i="45"/>
  <c r="G40" i="45" s="1"/>
  <c r="T39" i="45"/>
  <c r="S39" i="45"/>
  <c r="F39" i="45"/>
  <c r="G39" i="45" s="1"/>
  <c r="T38" i="45"/>
  <c r="S38" i="45"/>
  <c r="F38" i="45"/>
  <c r="G38" i="45" s="1"/>
  <c r="T37" i="45"/>
  <c r="S37" i="45"/>
  <c r="F37" i="45"/>
  <c r="G37" i="45" s="1"/>
  <c r="T36" i="45"/>
  <c r="S36" i="45"/>
  <c r="F36" i="45"/>
  <c r="G36" i="45" s="1"/>
  <c r="T35" i="45"/>
  <c r="S35" i="45"/>
  <c r="F35" i="45"/>
  <c r="G35" i="45" s="1"/>
  <c r="T34" i="45"/>
  <c r="S34" i="45"/>
  <c r="F34" i="45"/>
  <c r="G34" i="45" s="1"/>
  <c r="T33" i="45"/>
  <c r="S33" i="45"/>
  <c r="F33" i="45"/>
  <c r="G33" i="45" s="1"/>
  <c r="T32" i="45"/>
  <c r="S32" i="45"/>
  <c r="F32" i="45"/>
  <c r="G32" i="45" s="1"/>
  <c r="T31" i="45"/>
  <c r="S31" i="45"/>
  <c r="F31" i="45"/>
  <c r="G31" i="45" s="1"/>
  <c r="T30" i="45"/>
  <c r="S30" i="45"/>
  <c r="F30" i="45"/>
  <c r="G30" i="45" s="1"/>
  <c r="T29" i="45"/>
  <c r="S29" i="45"/>
  <c r="F29" i="45"/>
  <c r="G29" i="45" s="1"/>
  <c r="T28" i="45"/>
  <c r="S28" i="45"/>
  <c r="F28" i="45"/>
  <c r="G28" i="45" s="1"/>
  <c r="T27" i="45"/>
  <c r="S27" i="45"/>
  <c r="F27" i="45"/>
  <c r="G27" i="45" s="1"/>
  <c r="T26" i="45"/>
  <c r="S26" i="45"/>
  <c r="F26" i="45"/>
  <c r="G26" i="45" s="1"/>
  <c r="T25" i="45"/>
  <c r="S25" i="45"/>
  <c r="F25" i="45"/>
  <c r="G25" i="45" s="1"/>
  <c r="T24" i="45"/>
  <c r="S24" i="45"/>
  <c r="F24" i="45"/>
  <c r="G24" i="45" s="1"/>
  <c r="T23" i="45"/>
  <c r="S23" i="45"/>
  <c r="F23" i="45"/>
  <c r="G23" i="45" s="1"/>
  <c r="T22" i="45"/>
  <c r="S22" i="45"/>
  <c r="F22" i="45"/>
  <c r="G22" i="45" s="1"/>
  <c r="T21" i="45"/>
  <c r="S21" i="45"/>
  <c r="F21" i="45"/>
  <c r="G21" i="45" s="1"/>
  <c r="T20" i="45"/>
  <c r="S20" i="45"/>
  <c r="F20" i="45"/>
  <c r="G20" i="45" s="1"/>
  <c r="T19" i="45"/>
  <c r="S19" i="45"/>
  <c r="F19" i="45"/>
  <c r="G19" i="45" s="1"/>
  <c r="T18" i="45"/>
  <c r="S18" i="45"/>
  <c r="F18" i="45"/>
  <c r="G18" i="45" s="1"/>
  <c r="T17" i="45"/>
  <c r="S17" i="45"/>
  <c r="F17" i="45"/>
  <c r="G17" i="45" s="1"/>
  <c r="T16" i="45"/>
  <c r="S16" i="45"/>
  <c r="F16" i="45"/>
  <c r="G16" i="45" s="1"/>
  <c r="T15" i="45"/>
  <c r="T78" i="45" s="1"/>
  <c r="U9" i="45" s="1"/>
  <c r="U10" i="45" s="1"/>
  <c r="S15" i="45"/>
  <c r="F15" i="45"/>
  <c r="F192" i="45" s="1"/>
  <c r="U77" i="45" l="1"/>
  <c r="U76" i="45"/>
  <c r="U75" i="45"/>
  <c r="V75" i="45" s="1"/>
  <c r="U74" i="45"/>
  <c r="U73" i="45"/>
  <c r="V73" i="45" s="1"/>
  <c r="U72" i="45"/>
  <c r="U71" i="45"/>
  <c r="V71" i="45" s="1"/>
  <c r="U70" i="45"/>
  <c r="U69" i="45"/>
  <c r="V69" i="45" s="1"/>
  <c r="U68" i="45"/>
  <c r="U67" i="45"/>
  <c r="V67" i="45" s="1"/>
  <c r="U66" i="45"/>
  <c r="U65" i="45"/>
  <c r="U64" i="45"/>
  <c r="U63" i="45"/>
  <c r="U62" i="45"/>
  <c r="V62" i="45" s="1"/>
  <c r="U61" i="45"/>
  <c r="V61" i="45" s="1"/>
  <c r="U60" i="45"/>
  <c r="U59" i="45"/>
  <c r="U58" i="45"/>
  <c r="V58" i="45" s="1"/>
  <c r="U57" i="45"/>
  <c r="V57" i="45" s="1"/>
  <c r="U56" i="45"/>
  <c r="U55" i="45"/>
  <c r="U54" i="45"/>
  <c r="V54" i="45" s="1"/>
  <c r="U53" i="45"/>
  <c r="V53" i="45" s="1"/>
  <c r="U52" i="45"/>
  <c r="V52" i="45" s="1"/>
  <c r="U51" i="45"/>
  <c r="U50" i="45"/>
  <c r="V50" i="45" s="1"/>
  <c r="U49" i="45"/>
  <c r="V49" i="45" s="1"/>
  <c r="U48" i="45"/>
  <c r="V48" i="45" s="1"/>
  <c r="U47" i="45"/>
  <c r="U46" i="45"/>
  <c r="V46" i="45" s="1"/>
  <c r="U45" i="45"/>
  <c r="V45" i="45" s="1"/>
  <c r="U44" i="45"/>
  <c r="U43" i="45"/>
  <c r="U42" i="45"/>
  <c r="V42" i="45" s="1"/>
  <c r="U41" i="45"/>
  <c r="V41" i="45" s="1"/>
  <c r="U40" i="45"/>
  <c r="V40" i="45" s="1"/>
  <c r="U39" i="45"/>
  <c r="U38" i="45"/>
  <c r="V38" i="45" s="1"/>
  <c r="U37" i="45"/>
  <c r="V37" i="45" s="1"/>
  <c r="U36" i="45"/>
  <c r="U35" i="45"/>
  <c r="U34" i="45"/>
  <c r="V34" i="45" s="1"/>
  <c r="U33" i="45"/>
  <c r="V33" i="45" s="1"/>
  <c r="U32" i="45"/>
  <c r="V32" i="45" s="1"/>
  <c r="U31" i="45"/>
  <c r="U30" i="45"/>
  <c r="V30" i="45" s="1"/>
  <c r="U29" i="45"/>
  <c r="V29" i="45" s="1"/>
  <c r="U28" i="45"/>
  <c r="V28" i="45" s="1"/>
  <c r="U27" i="45"/>
  <c r="U26" i="45"/>
  <c r="V26" i="45" s="1"/>
  <c r="U25" i="45"/>
  <c r="V25" i="45" s="1"/>
  <c r="U24" i="45"/>
  <c r="V24" i="45" s="1"/>
  <c r="U23" i="45"/>
  <c r="U22" i="45"/>
  <c r="V22" i="45" s="1"/>
  <c r="U21" i="45"/>
  <c r="V21" i="45" s="1"/>
  <c r="U20" i="45"/>
  <c r="V20" i="45" s="1"/>
  <c r="U19" i="45"/>
  <c r="U18" i="45"/>
  <c r="V18" i="45" s="1"/>
  <c r="U17" i="45"/>
  <c r="V17" i="45" s="1"/>
  <c r="U16" i="45"/>
  <c r="V16" i="45" s="1"/>
  <c r="U15" i="45"/>
  <c r="V19" i="45"/>
  <c r="V23" i="45"/>
  <c r="V27" i="45"/>
  <c r="V31" i="45"/>
  <c r="V35" i="45"/>
  <c r="V39" i="45"/>
  <c r="V43" i="45"/>
  <c r="V47" i="45"/>
  <c r="V51" i="45"/>
  <c r="V55" i="45"/>
  <c r="V59" i="45"/>
  <c r="V63" i="45"/>
  <c r="V36" i="45"/>
  <c r="V44" i="45"/>
  <c r="V56" i="45"/>
  <c r="V60" i="45"/>
  <c r="V66" i="45"/>
  <c r="G15" i="45"/>
  <c r="S78" i="45"/>
  <c r="V15" i="45"/>
  <c r="V64" i="45"/>
  <c r="V65" i="45"/>
  <c r="V68" i="45"/>
  <c r="V70" i="45"/>
  <c r="V72" i="45"/>
  <c r="V74" i="45"/>
  <c r="V76" i="45"/>
  <c r="V77" i="45"/>
  <c r="V78" i="45" l="1"/>
  <c r="G192" i="45"/>
  <c r="H9" i="45" s="1"/>
  <c r="H10" i="45" s="1"/>
  <c r="U78" i="45"/>
  <c r="H187" i="45" l="1"/>
  <c r="I187" i="45" s="1"/>
  <c r="H185" i="45"/>
  <c r="I185" i="45" s="1"/>
  <c r="H183" i="45"/>
  <c r="I183" i="45" s="1"/>
  <c r="H181" i="45"/>
  <c r="I181" i="45" s="1"/>
  <c r="H179" i="45"/>
  <c r="I179" i="45" s="1"/>
  <c r="H177" i="45"/>
  <c r="I177" i="45" s="1"/>
  <c r="H175" i="45"/>
  <c r="I175" i="45" s="1"/>
  <c r="H172" i="45"/>
  <c r="I172" i="45" s="1"/>
  <c r="H170" i="45"/>
  <c r="I170" i="45" s="1"/>
  <c r="H168" i="45"/>
  <c r="I168" i="45" s="1"/>
  <c r="H166" i="45"/>
  <c r="I166" i="45" s="1"/>
  <c r="H164" i="45"/>
  <c r="I164" i="45" s="1"/>
  <c r="H162" i="45"/>
  <c r="I162" i="45" s="1"/>
  <c r="H160" i="45"/>
  <c r="I160" i="45" s="1"/>
  <c r="H158" i="45"/>
  <c r="I158" i="45" s="1"/>
  <c r="H156" i="45"/>
  <c r="I156" i="45" s="1"/>
  <c r="H154" i="45"/>
  <c r="I154" i="45" s="1"/>
  <c r="H152" i="45"/>
  <c r="I152" i="45" s="1"/>
  <c r="H189" i="45"/>
  <c r="I189" i="45" s="1"/>
  <c r="H188" i="45"/>
  <c r="I188" i="45" s="1"/>
  <c r="H186" i="45"/>
  <c r="I186" i="45" s="1"/>
  <c r="H184" i="45"/>
  <c r="I184" i="45" s="1"/>
  <c r="H182" i="45"/>
  <c r="I182" i="45" s="1"/>
  <c r="H180" i="45"/>
  <c r="I180" i="45" s="1"/>
  <c r="H178" i="45"/>
  <c r="I178" i="45" s="1"/>
  <c r="H176" i="45"/>
  <c r="I176" i="45" s="1"/>
  <c r="H174" i="45"/>
  <c r="I174" i="45" s="1"/>
  <c r="H173" i="45"/>
  <c r="I173" i="45" s="1"/>
  <c r="H171" i="45"/>
  <c r="I171" i="45" s="1"/>
  <c r="H169" i="45"/>
  <c r="I169" i="45" s="1"/>
  <c r="H167" i="45"/>
  <c r="I167" i="45" s="1"/>
  <c r="H165" i="45"/>
  <c r="H163" i="45"/>
  <c r="I163" i="45" s="1"/>
  <c r="H161" i="45"/>
  <c r="I161" i="45" s="1"/>
  <c r="H159" i="45"/>
  <c r="I159" i="45" s="1"/>
  <c r="H157" i="45"/>
  <c r="I157" i="45" s="1"/>
  <c r="H155" i="45"/>
  <c r="I155" i="45" s="1"/>
  <c r="H153" i="45"/>
  <c r="I153" i="45" s="1"/>
  <c r="H150" i="45"/>
  <c r="I150" i="45" s="1"/>
  <c r="H148" i="45"/>
  <c r="I148" i="45" s="1"/>
  <c r="H146" i="45"/>
  <c r="I146" i="45" s="1"/>
  <c r="H144" i="45"/>
  <c r="I144" i="45" s="1"/>
  <c r="H142" i="45"/>
  <c r="I142" i="45" s="1"/>
  <c r="H140" i="45"/>
  <c r="I140" i="45" s="1"/>
  <c r="H138" i="45"/>
  <c r="I138" i="45" s="1"/>
  <c r="H136" i="45"/>
  <c r="I136" i="45" s="1"/>
  <c r="H134" i="45"/>
  <c r="I134" i="45" s="1"/>
  <c r="H132" i="45"/>
  <c r="I132" i="45" s="1"/>
  <c r="H130" i="45"/>
  <c r="I130" i="45" s="1"/>
  <c r="H128" i="45"/>
  <c r="I128" i="45" s="1"/>
  <c r="H126" i="45"/>
  <c r="I126" i="45" s="1"/>
  <c r="H124" i="45"/>
  <c r="I124" i="45" s="1"/>
  <c r="H122" i="45"/>
  <c r="I122" i="45" s="1"/>
  <c r="H120" i="45"/>
  <c r="I120" i="45" s="1"/>
  <c r="H118" i="45"/>
  <c r="I118" i="45" s="1"/>
  <c r="H116" i="45"/>
  <c r="I116" i="45" s="1"/>
  <c r="H114" i="45"/>
  <c r="I114" i="45" s="1"/>
  <c r="H112" i="45"/>
  <c r="I112" i="45" s="1"/>
  <c r="H110" i="45"/>
  <c r="I110" i="45" s="1"/>
  <c r="H108" i="45"/>
  <c r="I108" i="45" s="1"/>
  <c r="H106" i="45"/>
  <c r="I106" i="45" s="1"/>
  <c r="H104" i="45"/>
  <c r="I104" i="45" s="1"/>
  <c r="H102" i="45"/>
  <c r="I102" i="45" s="1"/>
  <c r="H100" i="45"/>
  <c r="I100" i="45" s="1"/>
  <c r="H98" i="45"/>
  <c r="I98" i="45" s="1"/>
  <c r="H96" i="45"/>
  <c r="I96" i="45" s="1"/>
  <c r="H94" i="45"/>
  <c r="I94" i="45" s="1"/>
  <c r="H92" i="45"/>
  <c r="I92" i="45" s="1"/>
  <c r="H90" i="45"/>
  <c r="I90" i="45" s="1"/>
  <c r="H88" i="45"/>
  <c r="I88" i="45" s="1"/>
  <c r="H86" i="45"/>
  <c r="I86" i="45" s="1"/>
  <c r="H84" i="45"/>
  <c r="I84" i="45" s="1"/>
  <c r="H82" i="45"/>
  <c r="I82" i="45" s="1"/>
  <c r="H80" i="45"/>
  <c r="I80" i="45" s="1"/>
  <c r="H151" i="45"/>
  <c r="I151" i="45" s="1"/>
  <c r="H149" i="45"/>
  <c r="I149" i="45" s="1"/>
  <c r="H147" i="45"/>
  <c r="I147" i="45" s="1"/>
  <c r="H145" i="45"/>
  <c r="I145" i="45" s="1"/>
  <c r="H143" i="45"/>
  <c r="I143" i="45" s="1"/>
  <c r="H141" i="45"/>
  <c r="I141" i="45" s="1"/>
  <c r="H139" i="45"/>
  <c r="I139" i="45" s="1"/>
  <c r="H137" i="45"/>
  <c r="I137" i="45" s="1"/>
  <c r="H135" i="45"/>
  <c r="I135" i="45" s="1"/>
  <c r="H133" i="45"/>
  <c r="I133" i="45" s="1"/>
  <c r="H131" i="45"/>
  <c r="I131" i="45" s="1"/>
  <c r="H129" i="45"/>
  <c r="I129" i="45" s="1"/>
  <c r="H127" i="45"/>
  <c r="I127" i="45" s="1"/>
  <c r="H125" i="45"/>
  <c r="I125" i="45" s="1"/>
  <c r="H123" i="45"/>
  <c r="I123" i="45" s="1"/>
  <c r="H121" i="45"/>
  <c r="I121" i="45" s="1"/>
  <c r="H119" i="45"/>
  <c r="I119" i="45" s="1"/>
  <c r="H117" i="45"/>
  <c r="I117" i="45" s="1"/>
  <c r="H115" i="45"/>
  <c r="I115" i="45" s="1"/>
  <c r="H113" i="45"/>
  <c r="I113" i="45" s="1"/>
  <c r="H111" i="45"/>
  <c r="I111" i="45" s="1"/>
  <c r="H109" i="45"/>
  <c r="I109" i="45" s="1"/>
  <c r="H107" i="45"/>
  <c r="I107" i="45" s="1"/>
  <c r="H105" i="45"/>
  <c r="I105" i="45" s="1"/>
  <c r="H103" i="45"/>
  <c r="I103" i="45" s="1"/>
  <c r="H101" i="45"/>
  <c r="I101" i="45" s="1"/>
  <c r="H99" i="45"/>
  <c r="I99" i="45" s="1"/>
  <c r="H97" i="45"/>
  <c r="I97" i="45" s="1"/>
  <c r="H95" i="45"/>
  <c r="I95" i="45" s="1"/>
  <c r="H93" i="45"/>
  <c r="I93" i="45" s="1"/>
  <c r="H91" i="45"/>
  <c r="I91" i="45" s="1"/>
  <c r="H89" i="45"/>
  <c r="I89" i="45" s="1"/>
  <c r="H87" i="45"/>
  <c r="I87" i="45" s="1"/>
  <c r="H85" i="45"/>
  <c r="I85" i="45" s="1"/>
  <c r="H83" i="45"/>
  <c r="I83" i="45" s="1"/>
  <c r="H81" i="45"/>
  <c r="I81" i="45" s="1"/>
  <c r="H79" i="45"/>
  <c r="I79" i="45" s="1"/>
  <c r="H78" i="45"/>
  <c r="I78" i="45" s="1"/>
  <c r="H77" i="45"/>
  <c r="I77" i="45" s="1"/>
  <c r="H76" i="45"/>
  <c r="I76" i="45" s="1"/>
  <c r="H75" i="45"/>
  <c r="I75" i="45" s="1"/>
  <c r="H74" i="45"/>
  <c r="I74" i="45" s="1"/>
  <c r="H73" i="45"/>
  <c r="I73" i="45" s="1"/>
  <c r="H72" i="45"/>
  <c r="I72" i="45" s="1"/>
  <c r="H71" i="45"/>
  <c r="I71" i="45" s="1"/>
  <c r="H70" i="45"/>
  <c r="I70" i="45" s="1"/>
  <c r="H69" i="45"/>
  <c r="I69" i="45" s="1"/>
  <c r="H68" i="45"/>
  <c r="I68" i="45" s="1"/>
  <c r="H67" i="45"/>
  <c r="I67" i="45" s="1"/>
  <c r="H66" i="45"/>
  <c r="I66" i="45" s="1"/>
  <c r="H65" i="45"/>
  <c r="I65" i="45" s="1"/>
  <c r="H64" i="45"/>
  <c r="I64" i="45" s="1"/>
  <c r="H63" i="45"/>
  <c r="I63" i="45" s="1"/>
  <c r="H62" i="45"/>
  <c r="I62" i="45" s="1"/>
  <c r="H61" i="45"/>
  <c r="I61" i="45" s="1"/>
  <c r="H57" i="45"/>
  <c r="I57" i="45" s="1"/>
  <c r="H47" i="45"/>
  <c r="I47" i="45" s="1"/>
  <c r="H46" i="45"/>
  <c r="I46" i="45" s="1"/>
  <c r="H44" i="45"/>
  <c r="I44" i="45" s="1"/>
  <c r="H41" i="45"/>
  <c r="I41" i="45" s="1"/>
  <c r="H37" i="45"/>
  <c r="I37" i="45" s="1"/>
  <c r="H31" i="45"/>
  <c r="I31" i="45" s="1"/>
  <c r="H28" i="45"/>
  <c r="I28" i="45" s="1"/>
  <c r="H26" i="45"/>
  <c r="I26" i="45" s="1"/>
  <c r="H24" i="45"/>
  <c r="I24" i="45" s="1"/>
  <c r="H23" i="45"/>
  <c r="I23" i="45" s="1"/>
  <c r="H19" i="45"/>
  <c r="I19" i="45" s="1"/>
  <c r="H17" i="45"/>
  <c r="I17" i="45" s="1"/>
  <c r="H16" i="45"/>
  <c r="I16" i="45" s="1"/>
  <c r="H15" i="45"/>
  <c r="H60" i="45"/>
  <c r="I60" i="45" s="1"/>
  <c r="H59" i="45"/>
  <c r="I59" i="45" s="1"/>
  <c r="H58" i="45"/>
  <c r="I58" i="45" s="1"/>
  <c r="H56" i="45"/>
  <c r="I56" i="45" s="1"/>
  <c r="H55" i="45"/>
  <c r="I55" i="45" s="1"/>
  <c r="H54" i="45"/>
  <c r="I54" i="45" s="1"/>
  <c r="H53" i="45"/>
  <c r="I53" i="45" s="1"/>
  <c r="H52" i="45"/>
  <c r="I52" i="45" s="1"/>
  <c r="H51" i="45"/>
  <c r="I51" i="45" s="1"/>
  <c r="H50" i="45"/>
  <c r="I50" i="45" s="1"/>
  <c r="H49" i="45"/>
  <c r="I49" i="45" s="1"/>
  <c r="H48" i="45"/>
  <c r="I48" i="45" s="1"/>
  <c r="H45" i="45"/>
  <c r="I45" i="45" s="1"/>
  <c r="H43" i="45"/>
  <c r="I43" i="45" s="1"/>
  <c r="H42" i="45"/>
  <c r="I42" i="45" s="1"/>
  <c r="H40" i="45"/>
  <c r="I40" i="45" s="1"/>
  <c r="H39" i="45"/>
  <c r="I39" i="45" s="1"/>
  <c r="H38" i="45"/>
  <c r="I38" i="45" s="1"/>
  <c r="H36" i="45"/>
  <c r="I36" i="45" s="1"/>
  <c r="H35" i="45"/>
  <c r="I35" i="45" s="1"/>
  <c r="H34" i="45"/>
  <c r="I34" i="45" s="1"/>
  <c r="H33" i="45"/>
  <c r="I33" i="45" s="1"/>
  <c r="H32" i="45"/>
  <c r="I32" i="45" s="1"/>
  <c r="H30" i="45"/>
  <c r="I30" i="45" s="1"/>
  <c r="H29" i="45"/>
  <c r="I29" i="45" s="1"/>
  <c r="H27" i="45"/>
  <c r="I27" i="45" s="1"/>
  <c r="H25" i="45"/>
  <c r="I25" i="45" s="1"/>
  <c r="H22" i="45"/>
  <c r="I22" i="45" s="1"/>
  <c r="H21" i="45"/>
  <c r="I21" i="45" s="1"/>
  <c r="H20" i="45"/>
  <c r="I20" i="45" s="1"/>
  <c r="H18" i="45"/>
  <c r="I18" i="45" s="1"/>
  <c r="H192" i="45" l="1"/>
  <c r="I15" i="45"/>
  <c r="I165" i="45"/>
  <c r="I192" i="45" l="1"/>
  <c r="D191" i="44" l="1"/>
  <c r="C191" i="44"/>
  <c r="E190" i="44"/>
  <c r="F190" i="44" s="1"/>
  <c r="G190" i="44" s="1"/>
  <c r="I190" i="44" s="1"/>
  <c r="F189" i="44"/>
  <c r="G189" i="44" s="1"/>
  <c r="I189" i="44" s="1"/>
  <c r="F188" i="44"/>
  <c r="G188" i="44" s="1"/>
  <c r="G187" i="44"/>
  <c r="F187" i="44"/>
  <c r="F186" i="44"/>
  <c r="G186" i="44" s="1"/>
  <c r="F185" i="44"/>
  <c r="G185" i="44" s="1"/>
  <c r="F184" i="44"/>
  <c r="G184" i="44" s="1"/>
  <c r="G183" i="44"/>
  <c r="F183" i="44"/>
  <c r="F182" i="44"/>
  <c r="G182" i="44" s="1"/>
  <c r="F181" i="44"/>
  <c r="G181" i="44" s="1"/>
  <c r="F180" i="44"/>
  <c r="G180" i="44" s="1"/>
  <c r="G179" i="44"/>
  <c r="F179" i="44"/>
  <c r="F178" i="44"/>
  <c r="G178" i="44" s="1"/>
  <c r="F177" i="44"/>
  <c r="G177" i="44" s="1"/>
  <c r="F176" i="44"/>
  <c r="G176" i="44" s="1"/>
  <c r="G175" i="44"/>
  <c r="F175" i="44"/>
  <c r="F174" i="44"/>
  <c r="G174" i="44" s="1"/>
  <c r="F173" i="44"/>
  <c r="G173" i="44" s="1"/>
  <c r="F172" i="44"/>
  <c r="G172" i="44" s="1"/>
  <c r="G171" i="44"/>
  <c r="F171" i="44"/>
  <c r="F170" i="44"/>
  <c r="G170" i="44" s="1"/>
  <c r="F169" i="44"/>
  <c r="G169" i="44" s="1"/>
  <c r="F168" i="44"/>
  <c r="G168" i="44" s="1"/>
  <c r="G167" i="44"/>
  <c r="F167" i="44"/>
  <c r="F166" i="44"/>
  <c r="G166" i="44" s="1"/>
  <c r="F165" i="44"/>
  <c r="G165" i="44" s="1"/>
  <c r="F164" i="44"/>
  <c r="G164" i="44" s="1"/>
  <c r="G163" i="44"/>
  <c r="F163" i="44"/>
  <c r="F162" i="44"/>
  <c r="G162" i="44" s="1"/>
  <c r="F161" i="44"/>
  <c r="G161" i="44" s="1"/>
  <c r="F160" i="44"/>
  <c r="G160" i="44" s="1"/>
  <c r="G159" i="44"/>
  <c r="F159" i="44"/>
  <c r="F158" i="44"/>
  <c r="G158" i="44" s="1"/>
  <c r="F157" i="44"/>
  <c r="G157" i="44" s="1"/>
  <c r="F156" i="44"/>
  <c r="G156" i="44" s="1"/>
  <c r="G155" i="44"/>
  <c r="F155" i="44"/>
  <c r="F154" i="44"/>
  <c r="G154" i="44" s="1"/>
  <c r="F153" i="44"/>
  <c r="G153" i="44" s="1"/>
  <c r="F152" i="44"/>
  <c r="G152" i="44" s="1"/>
  <c r="G151" i="44"/>
  <c r="F151" i="44"/>
  <c r="F150" i="44"/>
  <c r="G150" i="44" s="1"/>
  <c r="F149" i="44"/>
  <c r="G149" i="44" s="1"/>
  <c r="G148" i="44"/>
  <c r="F148" i="44"/>
  <c r="F147" i="44"/>
  <c r="G147" i="44" s="1"/>
  <c r="F146" i="44"/>
  <c r="G146" i="44" s="1"/>
  <c r="F145" i="44"/>
  <c r="G145" i="44" s="1"/>
  <c r="G144" i="44"/>
  <c r="F144" i="44"/>
  <c r="F143" i="44"/>
  <c r="G143" i="44" s="1"/>
  <c r="F142" i="44"/>
  <c r="G142" i="44" s="1"/>
  <c r="F141" i="44"/>
  <c r="G141" i="44" s="1"/>
  <c r="G140" i="44"/>
  <c r="F140" i="44"/>
  <c r="F139" i="44"/>
  <c r="G139" i="44" s="1"/>
  <c r="F138" i="44"/>
  <c r="G138" i="44" s="1"/>
  <c r="F137" i="44"/>
  <c r="G137" i="44" s="1"/>
  <c r="G136" i="44"/>
  <c r="F136" i="44"/>
  <c r="F135" i="44"/>
  <c r="G135" i="44" s="1"/>
  <c r="F134" i="44"/>
  <c r="G134" i="44" s="1"/>
  <c r="F133" i="44"/>
  <c r="G133" i="44" s="1"/>
  <c r="G132" i="44"/>
  <c r="F132" i="44"/>
  <c r="F131" i="44"/>
  <c r="G131" i="44" s="1"/>
  <c r="F130" i="44"/>
  <c r="G130" i="44" s="1"/>
  <c r="F129" i="44"/>
  <c r="G129" i="44" s="1"/>
  <c r="G128" i="44"/>
  <c r="F128" i="44"/>
  <c r="F127" i="44"/>
  <c r="G127" i="44" s="1"/>
  <c r="F126" i="44"/>
  <c r="G126" i="44" s="1"/>
  <c r="F125" i="44"/>
  <c r="G125" i="44" s="1"/>
  <c r="G124" i="44"/>
  <c r="F124" i="44"/>
  <c r="F123" i="44"/>
  <c r="G123" i="44" s="1"/>
  <c r="F122" i="44"/>
  <c r="G122" i="44" s="1"/>
  <c r="F121" i="44"/>
  <c r="G121" i="44" s="1"/>
  <c r="G120" i="44"/>
  <c r="F120" i="44"/>
  <c r="F119" i="44"/>
  <c r="G119" i="44" s="1"/>
  <c r="F118" i="44"/>
  <c r="G118" i="44" s="1"/>
  <c r="F117" i="44"/>
  <c r="G117" i="44" s="1"/>
  <c r="G116" i="44"/>
  <c r="F116" i="44"/>
  <c r="F115" i="44"/>
  <c r="G115" i="44" s="1"/>
  <c r="F114" i="44"/>
  <c r="G114" i="44" s="1"/>
  <c r="F113" i="44"/>
  <c r="G113" i="44" s="1"/>
  <c r="G112" i="44"/>
  <c r="F112" i="44"/>
  <c r="F111" i="44"/>
  <c r="G111" i="44" s="1"/>
  <c r="F110" i="44"/>
  <c r="G110" i="44" s="1"/>
  <c r="F109" i="44"/>
  <c r="G109" i="44" s="1"/>
  <c r="G108" i="44"/>
  <c r="F108" i="44"/>
  <c r="F107" i="44"/>
  <c r="G107" i="44" s="1"/>
  <c r="F106" i="44"/>
  <c r="G106" i="44" s="1"/>
  <c r="F105" i="44"/>
  <c r="G105" i="44" s="1"/>
  <c r="G104" i="44"/>
  <c r="F104" i="44"/>
  <c r="F103" i="44"/>
  <c r="G103" i="44" s="1"/>
  <c r="F102" i="44"/>
  <c r="G102" i="44" s="1"/>
  <c r="F101" i="44"/>
  <c r="G101" i="44" s="1"/>
  <c r="G100" i="44"/>
  <c r="F100" i="44"/>
  <c r="F99" i="44"/>
  <c r="G99" i="44" s="1"/>
  <c r="F98" i="44"/>
  <c r="G98" i="44" s="1"/>
  <c r="F97" i="44"/>
  <c r="G97" i="44" s="1"/>
  <c r="G96" i="44"/>
  <c r="F96" i="44"/>
  <c r="F95" i="44"/>
  <c r="G95" i="44" s="1"/>
  <c r="F94" i="44"/>
  <c r="G94" i="44" s="1"/>
  <c r="F93" i="44"/>
  <c r="G93" i="44" s="1"/>
  <c r="G92" i="44"/>
  <c r="F92" i="44"/>
  <c r="G91" i="44"/>
  <c r="F91" i="44"/>
  <c r="F90" i="44"/>
  <c r="G90" i="44" s="1"/>
  <c r="F89" i="44"/>
  <c r="G89" i="44" s="1"/>
  <c r="F88" i="44"/>
  <c r="G88" i="44" s="1"/>
  <c r="G87" i="44"/>
  <c r="F87" i="44"/>
  <c r="F86" i="44"/>
  <c r="G86" i="44" s="1"/>
  <c r="F85" i="44"/>
  <c r="G85" i="44" s="1"/>
  <c r="F84" i="44"/>
  <c r="G84" i="44" s="1"/>
  <c r="G83" i="44"/>
  <c r="F83" i="44"/>
  <c r="F82" i="44"/>
  <c r="G82" i="44" s="1"/>
  <c r="F81" i="44"/>
  <c r="G81" i="44" s="1"/>
  <c r="F80" i="44"/>
  <c r="G80" i="44" s="1"/>
  <c r="G79" i="44"/>
  <c r="F79" i="44"/>
  <c r="G78" i="44"/>
  <c r="F78" i="44"/>
  <c r="R77" i="44"/>
  <c r="Q77" i="44"/>
  <c r="P77" i="44"/>
  <c r="F77" i="44"/>
  <c r="G77" i="44" s="1"/>
  <c r="S76" i="44"/>
  <c r="T76" i="44" s="1"/>
  <c r="G76" i="44"/>
  <c r="F76" i="44"/>
  <c r="S75" i="44"/>
  <c r="T75" i="44" s="1"/>
  <c r="F75" i="44"/>
  <c r="G75" i="44" s="1"/>
  <c r="S74" i="44"/>
  <c r="T74" i="44" s="1"/>
  <c r="F74" i="44"/>
  <c r="G74" i="44" s="1"/>
  <c r="S73" i="44"/>
  <c r="T73" i="44" s="1"/>
  <c r="G73" i="44"/>
  <c r="F73" i="44"/>
  <c r="S72" i="44"/>
  <c r="T72" i="44" s="1"/>
  <c r="F72" i="44"/>
  <c r="G72" i="44" s="1"/>
  <c r="S71" i="44"/>
  <c r="T71" i="44" s="1"/>
  <c r="G71" i="44"/>
  <c r="F71" i="44"/>
  <c r="S70" i="44"/>
  <c r="T70" i="44" s="1"/>
  <c r="F70" i="44"/>
  <c r="G70" i="44" s="1"/>
  <c r="S69" i="44"/>
  <c r="T69" i="44" s="1"/>
  <c r="G69" i="44"/>
  <c r="F69" i="44"/>
  <c r="S68" i="44"/>
  <c r="T68" i="44" s="1"/>
  <c r="F68" i="44"/>
  <c r="G68" i="44" s="1"/>
  <c r="S67" i="44"/>
  <c r="T67" i="44" s="1"/>
  <c r="G67" i="44"/>
  <c r="F67" i="44"/>
  <c r="S66" i="44"/>
  <c r="T66" i="44" s="1"/>
  <c r="F66" i="44"/>
  <c r="G66" i="44" s="1"/>
  <c r="S65" i="44"/>
  <c r="T65" i="44" s="1"/>
  <c r="G65" i="44"/>
  <c r="F65" i="44"/>
  <c r="S64" i="44"/>
  <c r="T64" i="44" s="1"/>
  <c r="F64" i="44"/>
  <c r="G64" i="44" s="1"/>
  <c r="S63" i="44"/>
  <c r="T63" i="44" s="1"/>
  <c r="G63" i="44"/>
  <c r="F63" i="44"/>
  <c r="S62" i="44"/>
  <c r="T62" i="44" s="1"/>
  <c r="F62" i="44"/>
  <c r="G62" i="44" s="1"/>
  <c r="S61" i="44"/>
  <c r="T61" i="44" s="1"/>
  <c r="G61" i="44"/>
  <c r="F61" i="44"/>
  <c r="S60" i="44"/>
  <c r="T60" i="44" s="1"/>
  <c r="F60" i="44"/>
  <c r="G60" i="44" s="1"/>
  <c r="S59" i="44"/>
  <c r="T59" i="44" s="1"/>
  <c r="G59" i="44"/>
  <c r="F59" i="44"/>
  <c r="S58" i="44"/>
  <c r="T58" i="44" s="1"/>
  <c r="F58" i="44"/>
  <c r="G58" i="44" s="1"/>
  <c r="S57" i="44"/>
  <c r="T57" i="44" s="1"/>
  <c r="G57" i="44"/>
  <c r="F57" i="44"/>
  <c r="S56" i="44"/>
  <c r="T56" i="44" s="1"/>
  <c r="F56" i="44"/>
  <c r="G56" i="44" s="1"/>
  <c r="S55" i="44"/>
  <c r="T55" i="44" s="1"/>
  <c r="G55" i="44"/>
  <c r="F55" i="44"/>
  <c r="S54" i="44"/>
  <c r="T54" i="44" s="1"/>
  <c r="F54" i="44"/>
  <c r="G54" i="44" s="1"/>
  <c r="S53" i="44"/>
  <c r="T53" i="44" s="1"/>
  <c r="G53" i="44"/>
  <c r="F53" i="44"/>
  <c r="S52" i="44"/>
  <c r="T52" i="44" s="1"/>
  <c r="F52" i="44"/>
  <c r="G52" i="44" s="1"/>
  <c r="S51" i="44"/>
  <c r="T51" i="44" s="1"/>
  <c r="G51" i="44"/>
  <c r="F51" i="44"/>
  <c r="S50" i="44"/>
  <c r="T50" i="44" s="1"/>
  <c r="F50" i="44"/>
  <c r="G50" i="44" s="1"/>
  <c r="S49" i="44"/>
  <c r="T49" i="44" s="1"/>
  <c r="F49" i="44"/>
  <c r="G49" i="44" s="1"/>
  <c r="S48" i="44"/>
  <c r="T48" i="44" s="1"/>
  <c r="F48" i="44"/>
  <c r="G48" i="44" s="1"/>
  <c r="S47" i="44"/>
  <c r="T47" i="44" s="1"/>
  <c r="F47" i="44"/>
  <c r="G47" i="44" s="1"/>
  <c r="S46" i="44"/>
  <c r="T46" i="44" s="1"/>
  <c r="F46" i="44"/>
  <c r="G46" i="44" s="1"/>
  <c r="S45" i="44"/>
  <c r="T45" i="44" s="1"/>
  <c r="F45" i="44"/>
  <c r="G45" i="44" s="1"/>
  <c r="S44" i="44"/>
  <c r="T44" i="44" s="1"/>
  <c r="F44" i="44"/>
  <c r="G44" i="44" s="1"/>
  <c r="S43" i="44"/>
  <c r="T43" i="44" s="1"/>
  <c r="G43" i="44"/>
  <c r="F43" i="44"/>
  <c r="S42" i="44"/>
  <c r="T42" i="44" s="1"/>
  <c r="F42" i="44"/>
  <c r="G42" i="44" s="1"/>
  <c r="S41" i="44"/>
  <c r="T41" i="44" s="1"/>
  <c r="G41" i="44"/>
  <c r="F41" i="44"/>
  <c r="S40" i="44"/>
  <c r="T40" i="44" s="1"/>
  <c r="F40" i="44"/>
  <c r="G40" i="44" s="1"/>
  <c r="S39" i="44"/>
  <c r="T39" i="44" s="1"/>
  <c r="G39" i="44"/>
  <c r="F39" i="44"/>
  <c r="S38" i="44"/>
  <c r="T38" i="44" s="1"/>
  <c r="F38" i="44"/>
  <c r="G38" i="44" s="1"/>
  <c r="S37" i="44"/>
  <c r="T37" i="44" s="1"/>
  <c r="G37" i="44"/>
  <c r="F37" i="44"/>
  <c r="S36" i="44"/>
  <c r="T36" i="44" s="1"/>
  <c r="F36" i="44"/>
  <c r="G36" i="44" s="1"/>
  <c r="S35" i="44"/>
  <c r="T35" i="44" s="1"/>
  <c r="G35" i="44"/>
  <c r="F35" i="44"/>
  <c r="S34" i="44"/>
  <c r="T34" i="44" s="1"/>
  <c r="F34" i="44"/>
  <c r="G34" i="44" s="1"/>
  <c r="S33" i="44"/>
  <c r="T33" i="44" s="1"/>
  <c r="G33" i="44"/>
  <c r="F33" i="44"/>
  <c r="S32" i="44"/>
  <c r="T32" i="44" s="1"/>
  <c r="F32" i="44"/>
  <c r="G32" i="44" s="1"/>
  <c r="S31" i="44"/>
  <c r="T31" i="44" s="1"/>
  <c r="G31" i="44"/>
  <c r="F31" i="44"/>
  <c r="S30" i="44"/>
  <c r="T30" i="44" s="1"/>
  <c r="F30" i="44"/>
  <c r="G30" i="44" s="1"/>
  <c r="S29" i="44"/>
  <c r="T29" i="44" s="1"/>
  <c r="G29" i="44"/>
  <c r="F29" i="44"/>
  <c r="S28" i="44"/>
  <c r="T28" i="44" s="1"/>
  <c r="F28" i="44"/>
  <c r="G28" i="44" s="1"/>
  <c r="S27" i="44"/>
  <c r="T27" i="44" s="1"/>
  <c r="G27" i="44"/>
  <c r="F27" i="44"/>
  <c r="S26" i="44"/>
  <c r="T26" i="44" s="1"/>
  <c r="F26" i="44"/>
  <c r="G26" i="44" s="1"/>
  <c r="S25" i="44"/>
  <c r="T25" i="44" s="1"/>
  <c r="G25" i="44"/>
  <c r="F25" i="44"/>
  <c r="S24" i="44"/>
  <c r="T24" i="44" s="1"/>
  <c r="F24" i="44"/>
  <c r="G24" i="44" s="1"/>
  <c r="S23" i="44"/>
  <c r="T23" i="44" s="1"/>
  <c r="G23" i="44"/>
  <c r="F23" i="44"/>
  <c r="S22" i="44"/>
  <c r="T22" i="44" s="1"/>
  <c r="F22" i="44"/>
  <c r="G22" i="44" s="1"/>
  <c r="S21" i="44"/>
  <c r="T21" i="44" s="1"/>
  <c r="G21" i="44"/>
  <c r="F21" i="44"/>
  <c r="S20" i="44"/>
  <c r="T20" i="44" s="1"/>
  <c r="F20" i="44"/>
  <c r="G20" i="44" s="1"/>
  <c r="S19" i="44"/>
  <c r="T19" i="44" s="1"/>
  <c r="G19" i="44"/>
  <c r="F19" i="44"/>
  <c r="S18" i="44"/>
  <c r="T18" i="44" s="1"/>
  <c r="F18" i="44"/>
  <c r="G18" i="44" s="1"/>
  <c r="S17" i="44"/>
  <c r="T17" i="44" s="1"/>
  <c r="G17" i="44"/>
  <c r="F17" i="44"/>
  <c r="S16" i="44"/>
  <c r="T16" i="44" s="1"/>
  <c r="F16" i="44"/>
  <c r="G16" i="44" s="1"/>
  <c r="S15" i="44"/>
  <c r="T15" i="44" s="1"/>
  <c r="G15" i="44"/>
  <c r="F15" i="44"/>
  <c r="S14" i="44"/>
  <c r="T14" i="44" s="1"/>
  <c r="F14" i="44"/>
  <c r="E191" i="44" l="1"/>
  <c r="F191" i="44"/>
  <c r="T77" i="44"/>
  <c r="U8" i="44" s="1"/>
  <c r="U9" i="44" s="1"/>
  <c r="G14" i="44"/>
  <c r="S77" i="44"/>
  <c r="U76" i="44" l="1"/>
  <c r="V76" i="44" s="1"/>
  <c r="U75" i="44"/>
  <c r="V75" i="44" s="1"/>
  <c r="U74" i="44"/>
  <c r="V74" i="44" s="1"/>
  <c r="U73" i="44"/>
  <c r="V73" i="44" s="1"/>
  <c r="U72" i="44"/>
  <c r="V72" i="44" s="1"/>
  <c r="U71" i="44"/>
  <c r="V71" i="44" s="1"/>
  <c r="U70" i="44"/>
  <c r="V70" i="44" s="1"/>
  <c r="U69" i="44"/>
  <c r="V69" i="44" s="1"/>
  <c r="U68" i="44"/>
  <c r="V68" i="44" s="1"/>
  <c r="U67" i="44"/>
  <c r="V67" i="44" s="1"/>
  <c r="U66" i="44"/>
  <c r="V66" i="44" s="1"/>
  <c r="U65" i="44"/>
  <c r="V65" i="44" s="1"/>
  <c r="U64" i="44"/>
  <c r="V64" i="44" s="1"/>
  <c r="U63" i="44"/>
  <c r="V63" i="44" s="1"/>
  <c r="U62" i="44"/>
  <c r="V62" i="44" s="1"/>
  <c r="U61" i="44"/>
  <c r="V61" i="44" s="1"/>
  <c r="U60" i="44"/>
  <c r="V60" i="44" s="1"/>
  <c r="U59" i="44"/>
  <c r="V59" i="44" s="1"/>
  <c r="U58" i="44"/>
  <c r="V58" i="44" s="1"/>
  <c r="U57" i="44"/>
  <c r="V57" i="44" s="1"/>
  <c r="U56" i="44"/>
  <c r="V56" i="44" s="1"/>
  <c r="U55" i="44"/>
  <c r="V55" i="44" s="1"/>
  <c r="U54" i="44"/>
  <c r="V54" i="44" s="1"/>
  <c r="U53" i="44"/>
  <c r="V53" i="44" s="1"/>
  <c r="U52" i="44"/>
  <c r="V52" i="44" s="1"/>
  <c r="U51" i="44"/>
  <c r="V51" i="44" s="1"/>
  <c r="U50" i="44"/>
  <c r="V50" i="44" s="1"/>
  <c r="U49" i="44"/>
  <c r="V49" i="44" s="1"/>
  <c r="U48" i="44"/>
  <c r="V48" i="44" s="1"/>
  <c r="U47" i="44"/>
  <c r="V47" i="44" s="1"/>
  <c r="U46" i="44"/>
  <c r="V46" i="44" s="1"/>
  <c r="U45" i="44"/>
  <c r="V45" i="44" s="1"/>
  <c r="U44" i="44"/>
  <c r="V44" i="44" s="1"/>
  <c r="U43" i="44"/>
  <c r="V43" i="44" s="1"/>
  <c r="U42" i="44"/>
  <c r="V42" i="44" s="1"/>
  <c r="U41" i="44"/>
  <c r="V41" i="44" s="1"/>
  <c r="U40" i="44"/>
  <c r="V40" i="44" s="1"/>
  <c r="U39" i="44"/>
  <c r="V39" i="44" s="1"/>
  <c r="U38" i="44"/>
  <c r="V38" i="44" s="1"/>
  <c r="U37" i="44"/>
  <c r="V37" i="44" s="1"/>
  <c r="U36" i="44"/>
  <c r="V36" i="44" s="1"/>
  <c r="U35" i="44"/>
  <c r="V35" i="44" s="1"/>
  <c r="U34" i="44"/>
  <c r="V34" i="44" s="1"/>
  <c r="U33" i="44"/>
  <c r="V33" i="44" s="1"/>
  <c r="U32" i="44"/>
  <c r="V32" i="44" s="1"/>
  <c r="U31" i="44"/>
  <c r="V31" i="44" s="1"/>
  <c r="U30" i="44"/>
  <c r="V30" i="44" s="1"/>
  <c r="U29" i="44"/>
  <c r="V29" i="44" s="1"/>
  <c r="U28" i="44"/>
  <c r="V28" i="44" s="1"/>
  <c r="U27" i="44"/>
  <c r="V27" i="44" s="1"/>
  <c r="U26" i="44"/>
  <c r="V26" i="44" s="1"/>
  <c r="U25" i="44"/>
  <c r="V25" i="44" s="1"/>
  <c r="U24" i="44"/>
  <c r="V24" i="44" s="1"/>
  <c r="U23" i="44"/>
  <c r="V23" i="44" s="1"/>
  <c r="U22" i="44"/>
  <c r="V22" i="44" s="1"/>
  <c r="U21" i="44"/>
  <c r="V21" i="44" s="1"/>
  <c r="U20" i="44"/>
  <c r="V20" i="44" s="1"/>
  <c r="U19" i="44"/>
  <c r="V19" i="44" s="1"/>
  <c r="U18" i="44"/>
  <c r="V18" i="44" s="1"/>
  <c r="U17" i="44"/>
  <c r="V17" i="44" s="1"/>
  <c r="U16" i="44"/>
  <c r="V16" i="44" s="1"/>
  <c r="U15" i="44"/>
  <c r="V15" i="44" s="1"/>
  <c r="U14" i="44"/>
  <c r="G191" i="44"/>
  <c r="H8" i="44" s="1"/>
  <c r="H9" i="44" s="1"/>
  <c r="H187" i="44" l="1"/>
  <c r="I187" i="44" s="1"/>
  <c r="H185" i="44"/>
  <c r="I185" i="44" s="1"/>
  <c r="H183" i="44"/>
  <c r="I183" i="44" s="1"/>
  <c r="H181" i="44"/>
  <c r="I181" i="44" s="1"/>
  <c r="H179" i="44"/>
  <c r="I179" i="44" s="1"/>
  <c r="H177" i="44"/>
  <c r="I177" i="44" s="1"/>
  <c r="H175" i="44"/>
  <c r="I175" i="44" s="1"/>
  <c r="H173" i="44"/>
  <c r="I173" i="44" s="1"/>
  <c r="H171" i="44"/>
  <c r="I171" i="44" s="1"/>
  <c r="H169" i="44"/>
  <c r="I169" i="44" s="1"/>
  <c r="H167" i="44"/>
  <c r="I167" i="44" s="1"/>
  <c r="H165" i="44"/>
  <c r="I165" i="44" s="1"/>
  <c r="H163" i="44"/>
  <c r="I163" i="44" s="1"/>
  <c r="H161" i="44"/>
  <c r="I161" i="44" s="1"/>
  <c r="H159" i="44"/>
  <c r="I159" i="44" s="1"/>
  <c r="H157" i="44"/>
  <c r="I157" i="44" s="1"/>
  <c r="H155" i="44"/>
  <c r="I155" i="44" s="1"/>
  <c r="H153" i="44"/>
  <c r="I153" i="44" s="1"/>
  <c r="H151" i="44"/>
  <c r="I151" i="44" s="1"/>
  <c r="H188" i="44"/>
  <c r="I188" i="44" s="1"/>
  <c r="H186" i="44"/>
  <c r="I186" i="44" s="1"/>
  <c r="H184" i="44"/>
  <c r="I184" i="44" s="1"/>
  <c r="H182" i="44"/>
  <c r="I182" i="44" s="1"/>
  <c r="H180" i="44"/>
  <c r="I180" i="44" s="1"/>
  <c r="H178" i="44"/>
  <c r="I178" i="44" s="1"/>
  <c r="H176" i="44"/>
  <c r="I176" i="44" s="1"/>
  <c r="H174" i="44"/>
  <c r="I174" i="44" s="1"/>
  <c r="H172" i="44"/>
  <c r="I172" i="44" s="1"/>
  <c r="H170" i="44"/>
  <c r="I170" i="44" s="1"/>
  <c r="H168" i="44"/>
  <c r="I168" i="44" s="1"/>
  <c r="H166" i="44"/>
  <c r="I166" i="44" s="1"/>
  <c r="H148" i="44"/>
  <c r="I148" i="44" s="1"/>
  <c r="H146" i="44"/>
  <c r="I146" i="44" s="1"/>
  <c r="H144" i="44"/>
  <c r="I144" i="44" s="1"/>
  <c r="H142" i="44"/>
  <c r="I142" i="44" s="1"/>
  <c r="H140" i="44"/>
  <c r="I140" i="44" s="1"/>
  <c r="H138" i="44"/>
  <c r="I138" i="44" s="1"/>
  <c r="H136" i="44"/>
  <c r="I136" i="44" s="1"/>
  <c r="H134" i="44"/>
  <c r="I134" i="44" s="1"/>
  <c r="H132" i="44"/>
  <c r="I132" i="44" s="1"/>
  <c r="H130" i="44"/>
  <c r="I130" i="44" s="1"/>
  <c r="H128" i="44"/>
  <c r="I128" i="44" s="1"/>
  <c r="H126" i="44"/>
  <c r="I126" i="44" s="1"/>
  <c r="H124" i="44"/>
  <c r="I124" i="44" s="1"/>
  <c r="H122" i="44"/>
  <c r="I122" i="44" s="1"/>
  <c r="H120" i="44"/>
  <c r="I120" i="44" s="1"/>
  <c r="H118" i="44"/>
  <c r="I118" i="44" s="1"/>
  <c r="H116" i="44"/>
  <c r="I116" i="44" s="1"/>
  <c r="H114" i="44"/>
  <c r="I114" i="44" s="1"/>
  <c r="H112" i="44"/>
  <c r="I112" i="44" s="1"/>
  <c r="H110" i="44"/>
  <c r="I110" i="44" s="1"/>
  <c r="H108" i="44"/>
  <c r="I108" i="44" s="1"/>
  <c r="H106" i="44"/>
  <c r="I106" i="44" s="1"/>
  <c r="H104" i="44"/>
  <c r="I104" i="44" s="1"/>
  <c r="H102" i="44"/>
  <c r="I102" i="44" s="1"/>
  <c r="H100" i="44"/>
  <c r="I100" i="44" s="1"/>
  <c r="H98" i="44"/>
  <c r="I98" i="44" s="1"/>
  <c r="H96" i="44"/>
  <c r="I96" i="44" s="1"/>
  <c r="H94" i="44"/>
  <c r="I94" i="44" s="1"/>
  <c r="H92" i="44"/>
  <c r="I92" i="44" s="1"/>
  <c r="H164" i="44"/>
  <c r="H162" i="44"/>
  <c r="I162" i="44" s="1"/>
  <c r="H160" i="44"/>
  <c r="I160" i="44" s="1"/>
  <c r="H158" i="44"/>
  <c r="I158" i="44" s="1"/>
  <c r="H156" i="44"/>
  <c r="I156" i="44" s="1"/>
  <c r="H154" i="44"/>
  <c r="I154" i="44" s="1"/>
  <c r="H152" i="44"/>
  <c r="I152" i="44" s="1"/>
  <c r="H150" i="44"/>
  <c r="I150" i="44" s="1"/>
  <c r="H149" i="44"/>
  <c r="I149" i="44" s="1"/>
  <c r="H147" i="44"/>
  <c r="I147" i="44" s="1"/>
  <c r="H145" i="44"/>
  <c r="I145" i="44" s="1"/>
  <c r="H143" i="44"/>
  <c r="I143" i="44" s="1"/>
  <c r="H141" i="44"/>
  <c r="I141" i="44" s="1"/>
  <c r="H139" i="44"/>
  <c r="I139" i="44" s="1"/>
  <c r="H137" i="44"/>
  <c r="I137" i="44" s="1"/>
  <c r="H135" i="44"/>
  <c r="I135" i="44" s="1"/>
  <c r="H133" i="44"/>
  <c r="I133" i="44" s="1"/>
  <c r="H131" i="44"/>
  <c r="I131" i="44" s="1"/>
  <c r="H129" i="44"/>
  <c r="I129" i="44" s="1"/>
  <c r="H127" i="44"/>
  <c r="I127" i="44" s="1"/>
  <c r="H125" i="44"/>
  <c r="I125" i="44" s="1"/>
  <c r="H123" i="44"/>
  <c r="I123" i="44" s="1"/>
  <c r="H121" i="44"/>
  <c r="I121" i="44" s="1"/>
  <c r="H119" i="44"/>
  <c r="I119" i="44" s="1"/>
  <c r="H117" i="44"/>
  <c r="I117" i="44" s="1"/>
  <c r="H115" i="44"/>
  <c r="I115" i="44" s="1"/>
  <c r="H113" i="44"/>
  <c r="I113" i="44" s="1"/>
  <c r="H91" i="44"/>
  <c r="I91" i="44" s="1"/>
  <c r="H89" i="44"/>
  <c r="I89" i="44" s="1"/>
  <c r="H87" i="44"/>
  <c r="I87" i="44" s="1"/>
  <c r="H85" i="44"/>
  <c r="I85" i="44" s="1"/>
  <c r="H83" i="44"/>
  <c r="I83" i="44" s="1"/>
  <c r="H81" i="44"/>
  <c r="I81" i="44" s="1"/>
  <c r="H79" i="44"/>
  <c r="I79" i="44" s="1"/>
  <c r="H78" i="44"/>
  <c r="I78" i="44" s="1"/>
  <c r="H111" i="44"/>
  <c r="I111" i="44" s="1"/>
  <c r="H109" i="44"/>
  <c r="I109" i="44" s="1"/>
  <c r="H107" i="44"/>
  <c r="I107" i="44" s="1"/>
  <c r="H105" i="44"/>
  <c r="I105" i="44" s="1"/>
  <c r="H103" i="44"/>
  <c r="I103" i="44" s="1"/>
  <c r="H101" i="44"/>
  <c r="I101" i="44" s="1"/>
  <c r="H99" i="44"/>
  <c r="I99" i="44" s="1"/>
  <c r="H97" i="44"/>
  <c r="I97" i="44" s="1"/>
  <c r="H95" i="44"/>
  <c r="I95" i="44" s="1"/>
  <c r="H93" i="44"/>
  <c r="I93" i="44" s="1"/>
  <c r="H90" i="44"/>
  <c r="I90" i="44" s="1"/>
  <c r="H88" i="44"/>
  <c r="I88" i="44" s="1"/>
  <c r="H86" i="44"/>
  <c r="I86" i="44" s="1"/>
  <c r="H84" i="44"/>
  <c r="I84" i="44" s="1"/>
  <c r="H82" i="44"/>
  <c r="I82" i="44" s="1"/>
  <c r="H80" i="44"/>
  <c r="I80" i="44" s="1"/>
  <c r="H77" i="44"/>
  <c r="I77" i="44" s="1"/>
  <c r="H76" i="44"/>
  <c r="I76" i="44" s="1"/>
  <c r="H75" i="44"/>
  <c r="I75" i="44" s="1"/>
  <c r="H74" i="44"/>
  <c r="I74" i="44" s="1"/>
  <c r="H73" i="44"/>
  <c r="I73" i="44" s="1"/>
  <c r="H72" i="44"/>
  <c r="I72" i="44" s="1"/>
  <c r="H71" i="44"/>
  <c r="I71" i="44" s="1"/>
  <c r="H70" i="44"/>
  <c r="I70" i="44" s="1"/>
  <c r="H69" i="44"/>
  <c r="I69" i="44" s="1"/>
  <c r="H68" i="44"/>
  <c r="I68" i="44" s="1"/>
  <c r="H67" i="44"/>
  <c r="I67" i="44" s="1"/>
  <c r="H66" i="44"/>
  <c r="I66" i="44" s="1"/>
  <c r="H65" i="44"/>
  <c r="I65" i="44" s="1"/>
  <c r="H64" i="44"/>
  <c r="I64" i="44" s="1"/>
  <c r="H63" i="44"/>
  <c r="I63" i="44" s="1"/>
  <c r="H62" i="44"/>
  <c r="I62" i="44" s="1"/>
  <c r="H61" i="44"/>
  <c r="I61" i="44" s="1"/>
  <c r="H60" i="44"/>
  <c r="I60" i="44" s="1"/>
  <c r="H59" i="44"/>
  <c r="I59" i="44" s="1"/>
  <c r="H58" i="44"/>
  <c r="I58" i="44" s="1"/>
  <c r="H57" i="44"/>
  <c r="I57" i="44" s="1"/>
  <c r="H56" i="44"/>
  <c r="I56" i="44" s="1"/>
  <c r="H55" i="44"/>
  <c r="I55" i="44" s="1"/>
  <c r="H54" i="44"/>
  <c r="I54" i="44" s="1"/>
  <c r="H53" i="44"/>
  <c r="I53" i="44" s="1"/>
  <c r="H52" i="44"/>
  <c r="I52" i="44" s="1"/>
  <c r="H51" i="44"/>
  <c r="I51" i="44" s="1"/>
  <c r="H14" i="44"/>
  <c r="H50" i="44"/>
  <c r="I50" i="44" s="1"/>
  <c r="H49" i="44"/>
  <c r="I49" i="44" s="1"/>
  <c r="H48" i="44"/>
  <c r="I48" i="44" s="1"/>
  <c r="H47" i="44"/>
  <c r="I47" i="44" s="1"/>
  <c r="H46" i="44"/>
  <c r="I46" i="44" s="1"/>
  <c r="H45" i="44"/>
  <c r="I45" i="44" s="1"/>
  <c r="H44" i="44"/>
  <c r="I44" i="44" s="1"/>
  <c r="H43" i="44"/>
  <c r="I43" i="44" s="1"/>
  <c r="H42" i="44"/>
  <c r="I42" i="44" s="1"/>
  <c r="H41" i="44"/>
  <c r="I41" i="44" s="1"/>
  <c r="H40" i="44"/>
  <c r="I40" i="44" s="1"/>
  <c r="H39" i="44"/>
  <c r="I39" i="44" s="1"/>
  <c r="H38" i="44"/>
  <c r="I38" i="44" s="1"/>
  <c r="H37" i="44"/>
  <c r="I37" i="44" s="1"/>
  <c r="H36" i="44"/>
  <c r="I36" i="44" s="1"/>
  <c r="H35" i="44"/>
  <c r="I35" i="44" s="1"/>
  <c r="H34" i="44"/>
  <c r="I34" i="44" s="1"/>
  <c r="H33" i="44"/>
  <c r="I33" i="44" s="1"/>
  <c r="H32" i="44"/>
  <c r="I32" i="44" s="1"/>
  <c r="H31" i="44"/>
  <c r="I31" i="44" s="1"/>
  <c r="H30" i="44"/>
  <c r="I30" i="44" s="1"/>
  <c r="H29" i="44"/>
  <c r="I29" i="44" s="1"/>
  <c r="H28" i="44"/>
  <c r="I28" i="44" s="1"/>
  <c r="H27" i="44"/>
  <c r="I27" i="44" s="1"/>
  <c r="H26" i="44"/>
  <c r="I26" i="44" s="1"/>
  <c r="H25" i="44"/>
  <c r="I25" i="44" s="1"/>
  <c r="H24" i="44"/>
  <c r="I24" i="44" s="1"/>
  <c r="H23" i="44"/>
  <c r="I23" i="44" s="1"/>
  <c r="H22" i="44"/>
  <c r="I22" i="44" s="1"/>
  <c r="H21" i="44"/>
  <c r="I21" i="44" s="1"/>
  <c r="H20" i="44"/>
  <c r="I20" i="44" s="1"/>
  <c r="H19" i="44"/>
  <c r="I19" i="44" s="1"/>
  <c r="H18" i="44"/>
  <c r="I18" i="44" s="1"/>
  <c r="H17" i="44"/>
  <c r="I17" i="44" s="1"/>
  <c r="H16" i="44"/>
  <c r="I16" i="44" s="1"/>
  <c r="H15" i="44"/>
  <c r="I15" i="44" s="1"/>
  <c r="U77" i="44"/>
  <c r="V14" i="44"/>
  <c r="V77" i="44" l="1"/>
  <c r="H191" i="44"/>
  <c r="I14" i="44"/>
  <c r="I164" i="44"/>
  <c r="I191" i="44" l="1"/>
  <c r="F69" i="43" l="1"/>
  <c r="F69" i="42" l="1"/>
  <c r="E190" i="41" l="1"/>
  <c r="D190" i="41"/>
  <c r="C190" i="41"/>
  <c r="F189" i="41"/>
  <c r="G189" i="41" s="1"/>
  <c r="I189" i="41" s="1"/>
  <c r="E189" i="41"/>
  <c r="G188" i="41"/>
  <c r="I188" i="41" s="1"/>
  <c r="F188" i="41"/>
  <c r="F187" i="41"/>
  <c r="G187" i="41" s="1"/>
  <c r="G186" i="41"/>
  <c r="F186" i="41"/>
  <c r="F185" i="41"/>
  <c r="G185" i="41" s="1"/>
  <c r="G184" i="41"/>
  <c r="F184" i="41"/>
  <c r="F183" i="41"/>
  <c r="G183" i="41" s="1"/>
  <c r="G182" i="41"/>
  <c r="F182" i="41"/>
  <c r="F181" i="41"/>
  <c r="G181" i="41" s="1"/>
  <c r="G180" i="41"/>
  <c r="F180" i="41"/>
  <c r="F179" i="41"/>
  <c r="G179" i="41" s="1"/>
  <c r="G178" i="41"/>
  <c r="F178" i="41"/>
  <c r="F177" i="41"/>
  <c r="G177" i="41" s="1"/>
  <c r="G176" i="41"/>
  <c r="F176" i="41"/>
  <c r="F175" i="41"/>
  <c r="G175" i="41" s="1"/>
  <c r="G174" i="41"/>
  <c r="F174" i="41"/>
  <c r="F173" i="41"/>
  <c r="G173" i="41" s="1"/>
  <c r="G172" i="41"/>
  <c r="F172" i="41"/>
  <c r="F171" i="41"/>
  <c r="G171" i="41" s="1"/>
  <c r="G170" i="41"/>
  <c r="F170" i="41"/>
  <c r="F169" i="41"/>
  <c r="G169" i="41" s="1"/>
  <c r="G168" i="41"/>
  <c r="F168" i="41"/>
  <c r="F167" i="41"/>
  <c r="G167" i="41" s="1"/>
  <c r="G166" i="41"/>
  <c r="F166" i="41"/>
  <c r="F165" i="41"/>
  <c r="G165" i="41" s="1"/>
  <c r="G164" i="41"/>
  <c r="F164" i="41"/>
  <c r="F163" i="41"/>
  <c r="G163" i="41" s="1"/>
  <c r="G162" i="41"/>
  <c r="F162" i="41"/>
  <c r="F161" i="41"/>
  <c r="G161" i="41" s="1"/>
  <c r="G160" i="41"/>
  <c r="F160" i="41"/>
  <c r="F159" i="41"/>
  <c r="G159" i="41" s="1"/>
  <c r="G158" i="41"/>
  <c r="F158" i="41"/>
  <c r="F157" i="41"/>
  <c r="G157" i="41" s="1"/>
  <c r="G156" i="41"/>
  <c r="F156" i="41"/>
  <c r="F155" i="41"/>
  <c r="G155" i="41" s="1"/>
  <c r="G154" i="41"/>
  <c r="F154" i="41"/>
  <c r="F153" i="41"/>
  <c r="G153" i="41" s="1"/>
  <c r="G152" i="41"/>
  <c r="F152" i="41"/>
  <c r="F151" i="41"/>
  <c r="G151" i="41" s="1"/>
  <c r="G150" i="41"/>
  <c r="F150" i="41"/>
  <c r="F149" i="41"/>
  <c r="G149" i="41" s="1"/>
  <c r="G148" i="41"/>
  <c r="F148" i="41"/>
  <c r="F147" i="41"/>
  <c r="G147" i="41" s="1"/>
  <c r="G146" i="41"/>
  <c r="F146" i="41"/>
  <c r="F145" i="41"/>
  <c r="G145" i="41" s="1"/>
  <c r="G144" i="41"/>
  <c r="F144" i="41"/>
  <c r="F143" i="41"/>
  <c r="G143" i="41" s="1"/>
  <c r="G142" i="41"/>
  <c r="F142" i="41"/>
  <c r="F141" i="41"/>
  <c r="G141" i="41" s="1"/>
  <c r="G140" i="41"/>
  <c r="F140" i="41"/>
  <c r="F139" i="41"/>
  <c r="G139" i="41" s="1"/>
  <c r="G138" i="41"/>
  <c r="F138" i="41"/>
  <c r="F137" i="41"/>
  <c r="G137" i="41" s="1"/>
  <c r="G136" i="41"/>
  <c r="F136" i="41"/>
  <c r="F135" i="41"/>
  <c r="G135" i="41" s="1"/>
  <c r="G134" i="41"/>
  <c r="F134" i="41"/>
  <c r="F133" i="41"/>
  <c r="G133" i="41" s="1"/>
  <c r="G132" i="41"/>
  <c r="F132" i="41"/>
  <c r="F131" i="41"/>
  <c r="G131" i="41" s="1"/>
  <c r="G130" i="41"/>
  <c r="F130" i="41"/>
  <c r="F129" i="41"/>
  <c r="G129" i="41" s="1"/>
  <c r="G128" i="41"/>
  <c r="F128" i="41"/>
  <c r="F127" i="41"/>
  <c r="G127" i="41" s="1"/>
  <c r="G126" i="41"/>
  <c r="F126" i="41"/>
  <c r="F125" i="41"/>
  <c r="G125" i="41" s="1"/>
  <c r="G124" i="41"/>
  <c r="F124" i="41"/>
  <c r="F123" i="41"/>
  <c r="G123" i="41" s="1"/>
  <c r="G122" i="41"/>
  <c r="F122" i="41"/>
  <c r="F121" i="41"/>
  <c r="G121" i="41" s="1"/>
  <c r="G120" i="41"/>
  <c r="F120" i="41"/>
  <c r="F119" i="41"/>
  <c r="G119" i="41" s="1"/>
  <c r="G118" i="41"/>
  <c r="F118" i="41"/>
  <c r="F117" i="41"/>
  <c r="G117" i="41" s="1"/>
  <c r="G116" i="41"/>
  <c r="F116" i="41"/>
  <c r="F115" i="41"/>
  <c r="G115" i="41" s="1"/>
  <c r="G114" i="41"/>
  <c r="F114" i="41"/>
  <c r="F113" i="41"/>
  <c r="G113" i="41" s="1"/>
  <c r="G112" i="41"/>
  <c r="F112" i="41"/>
  <c r="F111" i="41"/>
  <c r="G111" i="41" s="1"/>
  <c r="G110" i="41"/>
  <c r="F110" i="41"/>
  <c r="F109" i="41"/>
  <c r="G109" i="41" s="1"/>
  <c r="G108" i="41"/>
  <c r="F108" i="41"/>
  <c r="F107" i="41"/>
  <c r="G107" i="41" s="1"/>
  <c r="G106" i="41"/>
  <c r="F106" i="41"/>
  <c r="F105" i="41"/>
  <c r="G105" i="41" s="1"/>
  <c r="G104" i="41"/>
  <c r="F104" i="41"/>
  <c r="F103" i="41"/>
  <c r="G103" i="41" s="1"/>
  <c r="G102" i="41"/>
  <c r="F102" i="41"/>
  <c r="F101" i="41"/>
  <c r="G101" i="41" s="1"/>
  <c r="G100" i="41"/>
  <c r="F100" i="41"/>
  <c r="F99" i="41"/>
  <c r="G99" i="41" s="1"/>
  <c r="G98" i="41"/>
  <c r="F98" i="41"/>
  <c r="F97" i="41"/>
  <c r="G97" i="41" s="1"/>
  <c r="G96" i="41"/>
  <c r="F96" i="41"/>
  <c r="F95" i="41"/>
  <c r="G95" i="41" s="1"/>
  <c r="G94" i="41"/>
  <c r="F94" i="41"/>
  <c r="F93" i="41"/>
  <c r="G93" i="41" s="1"/>
  <c r="G92" i="41"/>
  <c r="F92" i="41"/>
  <c r="F91" i="41"/>
  <c r="G91" i="41" s="1"/>
  <c r="G90" i="41"/>
  <c r="F90" i="41"/>
  <c r="F89" i="41"/>
  <c r="G89" i="41" s="1"/>
  <c r="G88" i="41"/>
  <c r="F88" i="41"/>
  <c r="F87" i="41"/>
  <c r="G87" i="41" s="1"/>
  <c r="G86" i="41"/>
  <c r="F86" i="41"/>
  <c r="F85" i="41"/>
  <c r="G85" i="41" s="1"/>
  <c r="G84" i="41"/>
  <c r="F84" i="41"/>
  <c r="F83" i="41"/>
  <c r="G83" i="41" s="1"/>
  <c r="G82" i="41"/>
  <c r="F82" i="41"/>
  <c r="F81" i="41"/>
  <c r="G81" i="41" s="1"/>
  <c r="G80" i="41"/>
  <c r="F80" i="41"/>
  <c r="F79" i="41"/>
  <c r="G79" i="41" s="1"/>
  <c r="R78" i="41"/>
  <c r="Q78" i="41"/>
  <c r="P78" i="41"/>
  <c r="G78" i="41"/>
  <c r="F78" i="41"/>
  <c r="S77" i="41"/>
  <c r="T77" i="41" s="1"/>
  <c r="G77" i="41"/>
  <c r="F77" i="41"/>
  <c r="S76" i="41"/>
  <c r="T76" i="41" s="1"/>
  <c r="G76" i="41"/>
  <c r="F76" i="41"/>
  <c r="S75" i="41"/>
  <c r="T75" i="41" s="1"/>
  <c r="G75" i="41"/>
  <c r="F75" i="41"/>
  <c r="S74" i="41"/>
  <c r="T74" i="41" s="1"/>
  <c r="G74" i="41"/>
  <c r="F74" i="41"/>
  <c r="S73" i="41"/>
  <c r="T73" i="41" s="1"/>
  <c r="G73" i="41"/>
  <c r="F73" i="41"/>
  <c r="S72" i="41"/>
  <c r="T72" i="41" s="1"/>
  <c r="G72" i="41"/>
  <c r="F72" i="41"/>
  <c r="S71" i="41"/>
  <c r="T71" i="41" s="1"/>
  <c r="F71" i="41"/>
  <c r="G71" i="41" s="1"/>
  <c r="T70" i="41"/>
  <c r="S70" i="41"/>
  <c r="F70" i="41"/>
  <c r="G70" i="41" s="1"/>
  <c r="T69" i="41"/>
  <c r="S69" i="41"/>
  <c r="F69" i="41"/>
  <c r="G69" i="41" s="1"/>
  <c r="T68" i="41"/>
  <c r="S68" i="41"/>
  <c r="F68" i="41"/>
  <c r="G68" i="41" s="1"/>
  <c r="T67" i="41"/>
  <c r="S67" i="41"/>
  <c r="F67" i="41"/>
  <c r="G67" i="41" s="1"/>
  <c r="T66" i="41"/>
  <c r="S66" i="41"/>
  <c r="F66" i="41"/>
  <c r="G66" i="41" s="1"/>
  <c r="T65" i="41"/>
  <c r="S65" i="41"/>
  <c r="F65" i="41"/>
  <c r="G65" i="41" s="1"/>
  <c r="T64" i="41"/>
  <c r="S64" i="41"/>
  <c r="F64" i="41"/>
  <c r="G64" i="41" s="1"/>
  <c r="T63" i="41"/>
  <c r="S63" i="41"/>
  <c r="F63" i="41"/>
  <c r="G63" i="41" s="1"/>
  <c r="T62" i="41"/>
  <c r="S62" i="41"/>
  <c r="F62" i="41"/>
  <c r="G62" i="41" s="1"/>
  <c r="T61" i="41"/>
  <c r="S61" i="41"/>
  <c r="F61" i="41"/>
  <c r="G61" i="41" s="1"/>
  <c r="T60" i="41"/>
  <c r="S60" i="41"/>
  <c r="F60" i="41"/>
  <c r="G60" i="41" s="1"/>
  <c r="T59" i="41"/>
  <c r="S59" i="41"/>
  <c r="F59" i="41"/>
  <c r="G59" i="41" s="1"/>
  <c r="T58" i="41"/>
  <c r="S58" i="41"/>
  <c r="F58" i="41"/>
  <c r="G58" i="41" s="1"/>
  <c r="T57" i="41"/>
  <c r="S57" i="41"/>
  <c r="F57" i="41"/>
  <c r="G57" i="41" s="1"/>
  <c r="T56" i="41"/>
  <c r="S56" i="41"/>
  <c r="F56" i="41"/>
  <c r="G56" i="41" s="1"/>
  <c r="T55" i="41"/>
  <c r="S55" i="41"/>
  <c r="F55" i="41"/>
  <c r="G55" i="41" s="1"/>
  <c r="T54" i="41"/>
  <c r="S54" i="41"/>
  <c r="F54" i="41"/>
  <c r="G54" i="41" s="1"/>
  <c r="T53" i="41"/>
  <c r="S53" i="41"/>
  <c r="F53" i="41"/>
  <c r="G53" i="41" s="1"/>
  <c r="T52" i="41"/>
  <c r="S52" i="41"/>
  <c r="F52" i="41"/>
  <c r="G52" i="41" s="1"/>
  <c r="T51" i="41"/>
  <c r="S51" i="41"/>
  <c r="F51" i="41"/>
  <c r="G51" i="41" s="1"/>
  <c r="T50" i="41"/>
  <c r="S50" i="41"/>
  <c r="F50" i="41"/>
  <c r="G50" i="41" s="1"/>
  <c r="T49" i="41"/>
  <c r="S49" i="41"/>
  <c r="F49" i="41"/>
  <c r="G49" i="41" s="1"/>
  <c r="T48" i="41"/>
  <c r="S48" i="41"/>
  <c r="F48" i="41"/>
  <c r="G48" i="41" s="1"/>
  <c r="T47" i="41"/>
  <c r="S47" i="41"/>
  <c r="F47" i="41"/>
  <c r="G47" i="41" s="1"/>
  <c r="T46" i="41"/>
  <c r="S46" i="41"/>
  <c r="F46" i="41"/>
  <c r="G46" i="41" s="1"/>
  <c r="T45" i="41"/>
  <c r="S45" i="41"/>
  <c r="F45" i="41"/>
  <c r="G45" i="41" s="1"/>
  <c r="T44" i="41"/>
  <c r="S44" i="41"/>
  <c r="F44" i="41"/>
  <c r="G44" i="41" s="1"/>
  <c r="T43" i="41"/>
  <c r="S43" i="41"/>
  <c r="F43" i="41"/>
  <c r="G43" i="41" s="1"/>
  <c r="T42" i="41"/>
  <c r="S42" i="41"/>
  <c r="F42" i="41"/>
  <c r="G42" i="41" s="1"/>
  <c r="T41" i="41"/>
  <c r="S41" i="41"/>
  <c r="F41" i="41"/>
  <c r="G41" i="41" s="1"/>
  <c r="T40" i="41"/>
  <c r="S40" i="41"/>
  <c r="F40" i="41"/>
  <c r="G40" i="41" s="1"/>
  <c r="T39" i="41"/>
  <c r="S39" i="41"/>
  <c r="F39" i="41"/>
  <c r="G39" i="41" s="1"/>
  <c r="T38" i="41"/>
  <c r="S38" i="41"/>
  <c r="F38" i="41"/>
  <c r="G38" i="41" s="1"/>
  <c r="T37" i="41"/>
  <c r="S37" i="41"/>
  <c r="F37" i="41"/>
  <c r="G37" i="41" s="1"/>
  <c r="T36" i="41"/>
  <c r="S36" i="41"/>
  <c r="F36" i="41"/>
  <c r="G36" i="41" s="1"/>
  <c r="T35" i="41"/>
  <c r="S35" i="41"/>
  <c r="F35" i="41"/>
  <c r="G35" i="41" s="1"/>
  <c r="T34" i="41"/>
  <c r="S34" i="41"/>
  <c r="F34" i="41"/>
  <c r="G34" i="41" s="1"/>
  <c r="T33" i="41"/>
  <c r="S33" i="41"/>
  <c r="F33" i="41"/>
  <c r="G33" i="41" s="1"/>
  <c r="T32" i="41"/>
  <c r="S32" i="41"/>
  <c r="F32" i="41"/>
  <c r="G32" i="41" s="1"/>
  <c r="T31" i="41"/>
  <c r="S31" i="41"/>
  <c r="F31" i="41"/>
  <c r="G31" i="41" s="1"/>
  <c r="T30" i="41"/>
  <c r="S30" i="41"/>
  <c r="F30" i="41"/>
  <c r="G30" i="41" s="1"/>
  <c r="T29" i="41"/>
  <c r="S29" i="41"/>
  <c r="F29" i="41"/>
  <c r="G29" i="41" s="1"/>
  <c r="T28" i="41"/>
  <c r="S28" i="41"/>
  <c r="F28" i="41"/>
  <c r="G28" i="41" s="1"/>
  <c r="T27" i="41"/>
  <c r="S27" i="41"/>
  <c r="F27" i="41"/>
  <c r="G27" i="41" s="1"/>
  <c r="T26" i="41"/>
  <c r="S26" i="41"/>
  <c r="F26" i="41"/>
  <c r="G26" i="41" s="1"/>
  <c r="T25" i="41"/>
  <c r="S25" i="41"/>
  <c r="F25" i="41"/>
  <c r="G25" i="41" s="1"/>
  <c r="T24" i="41"/>
  <c r="S24" i="41"/>
  <c r="F24" i="41"/>
  <c r="G24" i="41" s="1"/>
  <c r="T23" i="41"/>
  <c r="S23" i="41"/>
  <c r="F23" i="41"/>
  <c r="G23" i="41" s="1"/>
  <c r="T22" i="41"/>
  <c r="S22" i="41"/>
  <c r="F22" i="41"/>
  <c r="G22" i="41" s="1"/>
  <c r="T21" i="41"/>
  <c r="S21" i="41"/>
  <c r="F21" i="41"/>
  <c r="G21" i="41" s="1"/>
  <c r="T20" i="41"/>
  <c r="S20" i="41"/>
  <c r="F20" i="41"/>
  <c r="G20" i="41" s="1"/>
  <c r="T19" i="41"/>
  <c r="S19" i="41"/>
  <c r="F19" i="41"/>
  <c r="G19" i="41" s="1"/>
  <c r="T18" i="41"/>
  <c r="S18" i="41"/>
  <c r="F18" i="41"/>
  <c r="G18" i="41" s="1"/>
  <c r="T17" i="41"/>
  <c r="S17" i="41"/>
  <c r="F17" i="41"/>
  <c r="G17" i="41" s="1"/>
  <c r="T16" i="41"/>
  <c r="S16" i="41"/>
  <c r="F16" i="41"/>
  <c r="G16" i="41" s="1"/>
  <c r="T15" i="41"/>
  <c r="S15" i="41"/>
  <c r="F15" i="41"/>
  <c r="G15" i="41" s="1"/>
  <c r="T14" i="41"/>
  <c r="S14" i="41"/>
  <c r="F14" i="41"/>
  <c r="G14" i="41" s="1"/>
  <c r="T13" i="41"/>
  <c r="T78" i="41" s="1"/>
  <c r="U7" i="41" s="1"/>
  <c r="U8" i="41" s="1"/>
  <c r="S13" i="41"/>
  <c r="S78" i="41" s="1"/>
  <c r="F13" i="41"/>
  <c r="F190" i="41" s="1"/>
  <c r="U70" i="41" l="1"/>
  <c r="V70" i="41" s="1"/>
  <c r="U69" i="41"/>
  <c r="V69" i="41" s="1"/>
  <c r="U68" i="41"/>
  <c r="V68" i="41" s="1"/>
  <c r="U67" i="41"/>
  <c r="V67" i="41" s="1"/>
  <c r="U66" i="41"/>
  <c r="V66" i="41" s="1"/>
  <c r="U65" i="41"/>
  <c r="V65" i="41" s="1"/>
  <c r="U64" i="41"/>
  <c r="V64" i="41" s="1"/>
  <c r="U63" i="41"/>
  <c r="V63" i="41" s="1"/>
  <c r="U62" i="41"/>
  <c r="V62" i="41" s="1"/>
  <c r="U61" i="41"/>
  <c r="V61" i="41" s="1"/>
  <c r="U60" i="41"/>
  <c r="V60" i="41" s="1"/>
  <c r="U59" i="41"/>
  <c r="V59" i="41" s="1"/>
  <c r="U58" i="41"/>
  <c r="V58" i="41" s="1"/>
  <c r="U57" i="41"/>
  <c r="V57" i="41" s="1"/>
  <c r="U56" i="41"/>
  <c r="V56" i="41" s="1"/>
  <c r="U55" i="41"/>
  <c r="V55" i="41" s="1"/>
  <c r="U54" i="41"/>
  <c r="V54" i="41" s="1"/>
  <c r="U53" i="41"/>
  <c r="V53" i="41" s="1"/>
  <c r="U52" i="41"/>
  <c r="V52" i="41" s="1"/>
  <c r="U51" i="41"/>
  <c r="V51" i="41" s="1"/>
  <c r="U50" i="41"/>
  <c r="V50" i="41" s="1"/>
  <c r="U49" i="41"/>
  <c r="V49" i="41" s="1"/>
  <c r="U48" i="41"/>
  <c r="V48" i="41" s="1"/>
  <c r="U47" i="41"/>
  <c r="V47" i="41" s="1"/>
  <c r="U46" i="41"/>
  <c r="V46" i="41" s="1"/>
  <c r="U45" i="41"/>
  <c r="V45" i="41" s="1"/>
  <c r="U44" i="41"/>
  <c r="V44" i="41" s="1"/>
  <c r="U43" i="41"/>
  <c r="V43" i="41" s="1"/>
  <c r="U42" i="41"/>
  <c r="V42" i="41" s="1"/>
  <c r="U41" i="41"/>
  <c r="V41" i="41" s="1"/>
  <c r="U40" i="41"/>
  <c r="V40" i="41" s="1"/>
  <c r="U39" i="41"/>
  <c r="V39" i="41" s="1"/>
  <c r="U38" i="41"/>
  <c r="V38" i="41" s="1"/>
  <c r="U37" i="41"/>
  <c r="V37" i="41" s="1"/>
  <c r="U36" i="41"/>
  <c r="V36" i="41" s="1"/>
  <c r="U35" i="41"/>
  <c r="V35" i="41" s="1"/>
  <c r="U34" i="41"/>
  <c r="V34" i="41" s="1"/>
  <c r="U33" i="41"/>
  <c r="V33" i="41" s="1"/>
  <c r="U77" i="41"/>
  <c r="V77" i="41" s="1"/>
  <c r="U75" i="41"/>
  <c r="U73" i="41"/>
  <c r="V73" i="41" s="1"/>
  <c r="U71" i="41"/>
  <c r="U32" i="41"/>
  <c r="V32" i="41" s="1"/>
  <c r="U31" i="41"/>
  <c r="U30" i="41"/>
  <c r="V30" i="41" s="1"/>
  <c r="U29" i="41"/>
  <c r="U28" i="41"/>
  <c r="V28" i="41" s="1"/>
  <c r="U27" i="41"/>
  <c r="U26" i="41"/>
  <c r="V26" i="41" s="1"/>
  <c r="U25" i="41"/>
  <c r="U24" i="41"/>
  <c r="V24" i="41" s="1"/>
  <c r="U23" i="41"/>
  <c r="U22" i="41"/>
  <c r="V22" i="41" s="1"/>
  <c r="U21" i="41"/>
  <c r="U20" i="41"/>
  <c r="V20" i="41" s="1"/>
  <c r="U19" i="41"/>
  <c r="U18" i="41"/>
  <c r="V18" i="41" s="1"/>
  <c r="U17" i="41"/>
  <c r="U16" i="41"/>
  <c r="V16" i="41" s="1"/>
  <c r="U15" i="41"/>
  <c r="U14" i="41"/>
  <c r="V14" i="41" s="1"/>
  <c r="U13" i="41"/>
  <c r="U76" i="41"/>
  <c r="U74" i="41"/>
  <c r="U72" i="41"/>
  <c r="V15" i="41"/>
  <c r="V17" i="41"/>
  <c r="V19" i="41"/>
  <c r="V21" i="41"/>
  <c r="V23" i="41"/>
  <c r="V25" i="41"/>
  <c r="V27" i="41"/>
  <c r="V29" i="41"/>
  <c r="V31" i="41"/>
  <c r="V13" i="41"/>
  <c r="G13" i="41"/>
  <c r="V71" i="41"/>
  <c r="V72" i="41"/>
  <c r="V74" i="41"/>
  <c r="V75" i="41"/>
  <c r="V76" i="41"/>
  <c r="G190" i="41" l="1"/>
  <c r="H7" i="41" s="1"/>
  <c r="H8" i="41" s="1"/>
  <c r="V78" i="41"/>
  <c r="U78" i="41"/>
  <c r="H187" i="41" l="1"/>
  <c r="I187" i="41" s="1"/>
  <c r="H185" i="41"/>
  <c r="I185" i="41" s="1"/>
  <c r="H183" i="41"/>
  <c r="I183" i="41" s="1"/>
  <c r="H181" i="41"/>
  <c r="I181" i="41" s="1"/>
  <c r="H179" i="41"/>
  <c r="I179" i="41" s="1"/>
  <c r="H177" i="41"/>
  <c r="I177" i="41" s="1"/>
  <c r="H175" i="41"/>
  <c r="I175" i="41" s="1"/>
  <c r="H173" i="41"/>
  <c r="I173" i="41" s="1"/>
  <c r="H171" i="41"/>
  <c r="I171" i="41" s="1"/>
  <c r="H169" i="41"/>
  <c r="I169" i="41" s="1"/>
  <c r="H186" i="41"/>
  <c r="I186" i="41" s="1"/>
  <c r="H184" i="41"/>
  <c r="I184" i="41" s="1"/>
  <c r="H182" i="41"/>
  <c r="I182" i="41" s="1"/>
  <c r="H180" i="41"/>
  <c r="I180" i="41" s="1"/>
  <c r="H178" i="41"/>
  <c r="I178" i="41" s="1"/>
  <c r="H176" i="41"/>
  <c r="I176" i="41" s="1"/>
  <c r="H174" i="41"/>
  <c r="I174" i="41" s="1"/>
  <c r="H172" i="41"/>
  <c r="I172" i="41" s="1"/>
  <c r="H170" i="41"/>
  <c r="I170" i="41" s="1"/>
  <c r="H168" i="41"/>
  <c r="I168" i="41" s="1"/>
  <c r="H166" i="41"/>
  <c r="I166" i="41" s="1"/>
  <c r="H164" i="41"/>
  <c r="I164" i="41" s="1"/>
  <c r="H162" i="41"/>
  <c r="I162" i="41" s="1"/>
  <c r="H160" i="41"/>
  <c r="I160" i="41" s="1"/>
  <c r="H158" i="41"/>
  <c r="I158" i="41" s="1"/>
  <c r="H156" i="41"/>
  <c r="I156" i="41" s="1"/>
  <c r="H154" i="41"/>
  <c r="I154" i="41" s="1"/>
  <c r="H152" i="41"/>
  <c r="I152" i="41" s="1"/>
  <c r="H150" i="41"/>
  <c r="I150" i="41" s="1"/>
  <c r="H163" i="41"/>
  <c r="H161" i="41"/>
  <c r="I161" i="41" s="1"/>
  <c r="H159" i="41"/>
  <c r="I159" i="41" s="1"/>
  <c r="H157" i="41"/>
  <c r="I157" i="41" s="1"/>
  <c r="H155" i="41"/>
  <c r="I155" i="41" s="1"/>
  <c r="H153" i="41"/>
  <c r="I153" i="41" s="1"/>
  <c r="H151" i="41"/>
  <c r="I151" i="41" s="1"/>
  <c r="H149" i="41"/>
  <c r="I149" i="41" s="1"/>
  <c r="H147" i="41"/>
  <c r="I147" i="41" s="1"/>
  <c r="H145" i="41"/>
  <c r="I145" i="41" s="1"/>
  <c r="H143" i="41"/>
  <c r="I143" i="41" s="1"/>
  <c r="H141" i="41"/>
  <c r="I141" i="41" s="1"/>
  <c r="H139" i="41"/>
  <c r="I139" i="41" s="1"/>
  <c r="H137" i="41"/>
  <c r="I137" i="41" s="1"/>
  <c r="H135" i="41"/>
  <c r="I135" i="41" s="1"/>
  <c r="H133" i="41"/>
  <c r="I133" i="41" s="1"/>
  <c r="H131" i="41"/>
  <c r="I131" i="41" s="1"/>
  <c r="H129" i="41"/>
  <c r="I129" i="41" s="1"/>
  <c r="H127" i="41"/>
  <c r="I127" i="41" s="1"/>
  <c r="H125" i="41"/>
  <c r="I125" i="41" s="1"/>
  <c r="H123" i="41"/>
  <c r="I123" i="41" s="1"/>
  <c r="H121" i="41"/>
  <c r="I121" i="41" s="1"/>
  <c r="H119" i="41"/>
  <c r="I119" i="41" s="1"/>
  <c r="H167" i="41"/>
  <c r="I167" i="41" s="1"/>
  <c r="H165" i="41"/>
  <c r="I165" i="41" s="1"/>
  <c r="H148" i="41"/>
  <c r="I148" i="41" s="1"/>
  <c r="H146" i="41"/>
  <c r="I146" i="41" s="1"/>
  <c r="H144" i="41"/>
  <c r="I144" i="41" s="1"/>
  <c r="H142" i="41"/>
  <c r="I142" i="41" s="1"/>
  <c r="H140" i="41"/>
  <c r="I140" i="41" s="1"/>
  <c r="H138" i="41"/>
  <c r="I138" i="41" s="1"/>
  <c r="H136" i="41"/>
  <c r="I136" i="41" s="1"/>
  <c r="H134" i="41"/>
  <c r="I134" i="41" s="1"/>
  <c r="H132" i="41"/>
  <c r="I132" i="41" s="1"/>
  <c r="H130" i="41"/>
  <c r="I130" i="41" s="1"/>
  <c r="H128" i="41"/>
  <c r="I128" i="41" s="1"/>
  <c r="H126" i="41"/>
  <c r="I126" i="41" s="1"/>
  <c r="H124" i="41"/>
  <c r="I124" i="41" s="1"/>
  <c r="H122" i="41"/>
  <c r="I122" i="41" s="1"/>
  <c r="H120" i="41"/>
  <c r="I120" i="41" s="1"/>
  <c r="H118" i="41"/>
  <c r="I118" i="41" s="1"/>
  <c r="H116" i="41"/>
  <c r="I116" i="41" s="1"/>
  <c r="H114" i="41"/>
  <c r="I114" i="41" s="1"/>
  <c r="H112" i="41"/>
  <c r="I112" i="41" s="1"/>
  <c r="H110" i="41"/>
  <c r="I110" i="41" s="1"/>
  <c r="H108" i="41"/>
  <c r="I108" i="41" s="1"/>
  <c r="H106" i="41"/>
  <c r="I106" i="41" s="1"/>
  <c r="H104" i="41"/>
  <c r="I104" i="41" s="1"/>
  <c r="H102" i="41"/>
  <c r="I102" i="41" s="1"/>
  <c r="H100" i="41"/>
  <c r="I100" i="41" s="1"/>
  <c r="H98" i="41"/>
  <c r="I98" i="41" s="1"/>
  <c r="H96" i="41"/>
  <c r="I96" i="41" s="1"/>
  <c r="H94" i="41"/>
  <c r="I94" i="41" s="1"/>
  <c r="H92" i="41"/>
  <c r="I92" i="41" s="1"/>
  <c r="H90" i="41"/>
  <c r="I90" i="41" s="1"/>
  <c r="H88" i="41"/>
  <c r="I88" i="41" s="1"/>
  <c r="H86" i="41"/>
  <c r="I86" i="41" s="1"/>
  <c r="H84" i="41"/>
  <c r="I84" i="41" s="1"/>
  <c r="H82" i="41"/>
  <c r="I82" i="41" s="1"/>
  <c r="H80" i="41"/>
  <c r="I80" i="41" s="1"/>
  <c r="H117" i="41"/>
  <c r="I117" i="41" s="1"/>
  <c r="H115" i="41"/>
  <c r="I115" i="41" s="1"/>
  <c r="H113" i="41"/>
  <c r="I113" i="41" s="1"/>
  <c r="H111" i="41"/>
  <c r="I111" i="41" s="1"/>
  <c r="H109" i="41"/>
  <c r="I109" i="41" s="1"/>
  <c r="H107" i="41"/>
  <c r="I107" i="41" s="1"/>
  <c r="H105" i="41"/>
  <c r="I105" i="41" s="1"/>
  <c r="H103" i="41"/>
  <c r="I103" i="41" s="1"/>
  <c r="H101" i="41"/>
  <c r="I101" i="41" s="1"/>
  <c r="H99" i="41"/>
  <c r="I99" i="41" s="1"/>
  <c r="H97" i="41"/>
  <c r="I97" i="41" s="1"/>
  <c r="H95" i="41"/>
  <c r="I95" i="41" s="1"/>
  <c r="H93" i="41"/>
  <c r="I93" i="41" s="1"/>
  <c r="H91" i="41"/>
  <c r="I91" i="41" s="1"/>
  <c r="H89" i="41"/>
  <c r="I89" i="41" s="1"/>
  <c r="H87" i="41"/>
  <c r="I87" i="41" s="1"/>
  <c r="H85" i="41"/>
  <c r="I85" i="41" s="1"/>
  <c r="H83" i="41"/>
  <c r="I83" i="41" s="1"/>
  <c r="H81" i="41"/>
  <c r="I81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H190" i="41" l="1"/>
  <c r="I13" i="41"/>
  <c r="I163" i="41"/>
  <c r="I190" i="41" l="1"/>
  <c r="E192" i="40" l="1"/>
  <c r="D192" i="40"/>
  <c r="C192" i="40"/>
  <c r="F191" i="40"/>
  <c r="G191" i="40" s="1"/>
  <c r="I191" i="40" s="1"/>
  <c r="F190" i="40"/>
  <c r="G190" i="40" s="1"/>
  <c r="I190" i="40" s="1"/>
  <c r="G189" i="40"/>
  <c r="F189" i="40"/>
  <c r="F188" i="40"/>
  <c r="G188" i="40" s="1"/>
  <c r="G187" i="40"/>
  <c r="F187" i="40"/>
  <c r="F186" i="40"/>
  <c r="G186" i="40" s="1"/>
  <c r="G185" i="40"/>
  <c r="F185" i="40"/>
  <c r="F184" i="40"/>
  <c r="G184" i="40" s="1"/>
  <c r="G183" i="40"/>
  <c r="F183" i="40"/>
  <c r="F182" i="40"/>
  <c r="G182" i="40" s="1"/>
  <c r="G181" i="40"/>
  <c r="F181" i="40"/>
  <c r="F180" i="40"/>
  <c r="G180" i="40" s="1"/>
  <c r="G179" i="40"/>
  <c r="F179" i="40"/>
  <c r="F178" i="40"/>
  <c r="G178" i="40" s="1"/>
  <c r="G177" i="40"/>
  <c r="F177" i="40"/>
  <c r="F176" i="40"/>
  <c r="G176" i="40" s="1"/>
  <c r="G175" i="40"/>
  <c r="F175" i="40"/>
  <c r="F174" i="40"/>
  <c r="G174" i="40" s="1"/>
  <c r="G173" i="40"/>
  <c r="F173" i="40"/>
  <c r="F172" i="40"/>
  <c r="G172" i="40" s="1"/>
  <c r="G171" i="40"/>
  <c r="F171" i="40"/>
  <c r="F170" i="40"/>
  <c r="G170" i="40" s="1"/>
  <c r="G169" i="40"/>
  <c r="F169" i="40"/>
  <c r="F168" i="40"/>
  <c r="G168" i="40" s="1"/>
  <c r="G167" i="40"/>
  <c r="F167" i="40"/>
  <c r="F166" i="40"/>
  <c r="G166" i="40" s="1"/>
  <c r="G165" i="40"/>
  <c r="F165" i="40"/>
  <c r="F164" i="40"/>
  <c r="G164" i="40" s="1"/>
  <c r="G163" i="40"/>
  <c r="F163" i="40"/>
  <c r="F162" i="40"/>
  <c r="G162" i="40" s="1"/>
  <c r="G161" i="40"/>
  <c r="F161" i="40"/>
  <c r="F160" i="40"/>
  <c r="G160" i="40" s="1"/>
  <c r="G159" i="40"/>
  <c r="F159" i="40"/>
  <c r="F158" i="40"/>
  <c r="G158" i="40" s="1"/>
  <c r="G157" i="40"/>
  <c r="F157" i="40"/>
  <c r="F156" i="40"/>
  <c r="G156" i="40" s="1"/>
  <c r="G155" i="40"/>
  <c r="F155" i="40"/>
  <c r="F154" i="40"/>
  <c r="G154" i="40" s="1"/>
  <c r="G153" i="40"/>
  <c r="F153" i="40"/>
  <c r="F152" i="40"/>
  <c r="G152" i="40" s="1"/>
  <c r="G151" i="40"/>
  <c r="F151" i="40"/>
  <c r="F150" i="40"/>
  <c r="G150" i="40" s="1"/>
  <c r="G149" i="40"/>
  <c r="F149" i="40"/>
  <c r="F148" i="40"/>
  <c r="G148" i="40" s="1"/>
  <c r="G147" i="40"/>
  <c r="F147" i="40"/>
  <c r="F146" i="40"/>
  <c r="G146" i="40" s="1"/>
  <c r="G145" i="40"/>
  <c r="F145" i="40"/>
  <c r="F144" i="40"/>
  <c r="G144" i="40" s="1"/>
  <c r="G143" i="40"/>
  <c r="F143" i="40"/>
  <c r="F142" i="40"/>
  <c r="G142" i="40" s="1"/>
  <c r="G141" i="40"/>
  <c r="F141" i="40"/>
  <c r="F140" i="40"/>
  <c r="G140" i="40" s="1"/>
  <c r="G139" i="40"/>
  <c r="F139" i="40"/>
  <c r="F138" i="40"/>
  <c r="G138" i="40" s="1"/>
  <c r="G137" i="40"/>
  <c r="F137" i="40"/>
  <c r="F136" i="40"/>
  <c r="G136" i="40" s="1"/>
  <c r="G135" i="40"/>
  <c r="F135" i="40"/>
  <c r="F134" i="40"/>
  <c r="G134" i="40" s="1"/>
  <c r="G133" i="40"/>
  <c r="F133" i="40"/>
  <c r="F132" i="40"/>
  <c r="G132" i="40" s="1"/>
  <c r="G131" i="40"/>
  <c r="F131" i="40"/>
  <c r="F130" i="40"/>
  <c r="G130" i="40" s="1"/>
  <c r="G129" i="40"/>
  <c r="F129" i="40"/>
  <c r="F128" i="40"/>
  <c r="G128" i="40" s="1"/>
  <c r="G127" i="40"/>
  <c r="F127" i="40"/>
  <c r="F126" i="40"/>
  <c r="G126" i="40" s="1"/>
  <c r="G125" i="40"/>
  <c r="F125" i="40"/>
  <c r="F124" i="40"/>
  <c r="G124" i="40" s="1"/>
  <c r="G123" i="40"/>
  <c r="F123" i="40"/>
  <c r="F122" i="40"/>
  <c r="G122" i="40" s="1"/>
  <c r="G121" i="40"/>
  <c r="F121" i="40"/>
  <c r="F120" i="40"/>
  <c r="G120" i="40" s="1"/>
  <c r="G119" i="40"/>
  <c r="F119" i="40"/>
  <c r="F118" i="40"/>
  <c r="G118" i="40" s="1"/>
  <c r="G117" i="40"/>
  <c r="F117" i="40"/>
  <c r="F116" i="40"/>
  <c r="G116" i="40" s="1"/>
  <c r="G115" i="40"/>
  <c r="F115" i="40"/>
  <c r="F114" i="40"/>
  <c r="G114" i="40" s="1"/>
  <c r="G113" i="40"/>
  <c r="F113" i="40"/>
  <c r="F112" i="40"/>
  <c r="G112" i="40" s="1"/>
  <c r="G111" i="40"/>
  <c r="F111" i="40"/>
  <c r="F110" i="40"/>
  <c r="G110" i="40" s="1"/>
  <c r="G109" i="40"/>
  <c r="F109" i="40"/>
  <c r="G108" i="40"/>
  <c r="F108" i="40"/>
  <c r="F107" i="40"/>
  <c r="G107" i="40" s="1"/>
  <c r="G106" i="40"/>
  <c r="F106" i="40"/>
  <c r="F105" i="40"/>
  <c r="G105" i="40" s="1"/>
  <c r="G104" i="40"/>
  <c r="F104" i="40"/>
  <c r="F103" i="40"/>
  <c r="G103" i="40" s="1"/>
  <c r="G102" i="40"/>
  <c r="F102" i="40"/>
  <c r="F101" i="40"/>
  <c r="G101" i="40" s="1"/>
  <c r="G100" i="40"/>
  <c r="F100" i="40"/>
  <c r="F99" i="40"/>
  <c r="G99" i="40" s="1"/>
  <c r="G98" i="40"/>
  <c r="F98" i="40"/>
  <c r="F97" i="40"/>
  <c r="G97" i="40" s="1"/>
  <c r="G96" i="40"/>
  <c r="F96" i="40"/>
  <c r="F95" i="40"/>
  <c r="G95" i="40" s="1"/>
  <c r="G94" i="40"/>
  <c r="F94" i="40"/>
  <c r="F93" i="40"/>
  <c r="G93" i="40" s="1"/>
  <c r="G92" i="40"/>
  <c r="F92" i="40"/>
  <c r="F91" i="40"/>
  <c r="G91" i="40" s="1"/>
  <c r="G90" i="40"/>
  <c r="F90" i="40"/>
  <c r="F89" i="40"/>
  <c r="G89" i="40" s="1"/>
  <c r="G88" i="40"/>
  <c r="F88" i="40"/>
  <c r="F87" i="40"/>
  <c r="G87" i="40" s="1"/>
  <c r="G86" i="40"/>
  <c r="F86" i="40"/>
  <c r="F85" i="40"/>
  <c r="G85" i="40" s="1"/>
  <c r="G84" i="40"/>
  <c r="F84" i="40"/>
  <c r="F83" i="40"/>
  <c r="G83" i="40" s="1"/>
  <c r="G82" i="40"/>
  <c r="F82" i="40"/>
  <c r="F81" i="40"/>
  <c r="G81" i="40" s="1"/>
  <c r="R80" i="40"/>
  <c r="Q80" i="40"/>
  <c r="P80" i="40"/>
  <c r="F80" i="40"/>
  <c r="G80" i="40" s="1"/>
  <c r="T79" i="40"/>
  <c r="S79" i="40"/>
  <c r="F79" i="40"/>
  <c r="G79" i="40" s="1"/>
  <c r="T78" i="40"/>
  <c r="S78" i="40"/>
  <c r="F78" i="40"/>
  <c r="G78" i="40" s="1"/>
  <c r="T77" i="40"/>
  <c r="S77" i="40"/>
  <c r="F77" i="40"/>
  <c r="G77" i="40" s="1"/>
  <c r="T76" i="40"/>
  <c r="S76" i="40"/>
  <c r="F76" i="40"/>
  <c r="G76" i="40" s="1"/>
  <c r="T75" i="40"/>
  <c r="S75" i="40"/>
  <c r="F75" i="40"/>
  <c r="G75" i="40" s="1"/>
  <c r="T74" i="40"/>
  <c r="S74" i="40"/>
  <c r="F74" i="40"/>
  <c r="G74" i="40" s="1"/>
  <c r="T73" i="40"/>
  <c r="S73" i="40"/>
  <c r="F73" i="40"/>
  <c r="G73" i="40" s="1"/>
  <c r="T72" i="40"/>
  <c r="S72" i="40"/>
  <c r="F72" i="40"/>
  <c r="G72" i="40" s="1"/>
  <c r="T71" i="40"/>
  <c r="S71" i="40"/>
  <c r="F71" i="40"/>
  <c r="G71" i="40" s="1"/>
  <c r="T70" i="40"/>
  <c r="S70" i="40"/>
  <c r="F70" i="40"/>
  <c r="G70" i="40" s="1"/>
  <c r="T69" i="40"/>
  <c r="S69" i="40"/>
  <c r="F69" i="40"/>
  <c r="G69" i="40" s="1"/>
  <c r="T68" i="40"/>
  <c r="S68" i="40"/>
  <c r="F68" i="40"/>
  <c r="G68" i="40" s="1"/>
  <c r="T67" i="40"/>
  <c r="S67" i="40"/>
  <c r="F67" i="40"/>
  <c r="G67" i="40" s="1"/>
  <c r="T66" i="40"/>
  <c r="S66" i="40"/>
  <c r="F66" i="40"/>
  <c r="G66" i="40" s="1"/>
  <c r="T65" i="40"/>
  <c r="S65" i="40"/>
  <c r="F65" i="40"/>
  <c r="G65" i="40" s="1"/>
  <c r="T64" i="40"/>
  <c r="S64" i="40"/>
  <c r="F64" i="40"/>
  <c r="G64" i="40" s="1"/>
  <c r="T63" i="40"/>
  <c r="S63" i="40"/>
  <c r="F63" i="40"/>
  <c r="G63" i="40" s="1"/>
  <c r="T62" i="40"/>
  <c r="S62" i="40"/>
  <c r="F62" i="40"/>
  <c r="G62" i="40" s="1"/>
  <c r="T61" i="40"/>
  <c r="S61" i="40"/>
  <c r="F61" i="40"/>
  <c r="G61" i="40" s="1"/>
  <c r="T60" i="40"/>
  <c r="S60" i="40"/>
  <c r="F60" i="40"/>
  <c r="G60" i="40" s="1"/>
  <c r="T59" i="40"/>
  <c r="S59" i="40"/>
  <c r="F59" i="40"/>
  <c r="G59" i="40" s="1"/>
  <c r="T58" i="40"/>
  <c r="S58" i="40"/>
  <c r="F58" i="40"/>
  <c r="G58" i="40" s="1"/>
  <c r="S57" i="40"/>
  <c r="T57" i="40" s="1"/>
  <c r="G57" i="40"/>
  <c r="F57" i="40"/>
  <c r="S56" i="40"/>
  <c r="T56" i="40" s="1"/>
  <c r="G56" i="40"/>
  <c r="F56" i="40"/>
  <c r="S55" i="40"/>
  <c r="T55" i="40" s="1"/>
  <c r="G55" i="40"/>
  <c r="F55" i="40"/>
  <c r="S54" i="40"/>
  <c r="T54" i="40" s="1"/>
  <c r="G54" i="40"/>
  <c r="F54" i="40"/>
  <c r="S53" i="40"/>
  <c r="T53" i="40" s="1"/>
  <c r="G53" i="40"/>
  <c r="F53" i="40"/>
  <c r="S52" i="40"/>
  <c r="T52" i="40" s="1"/>
  <c r="G52" i="40"/>
  <c r="F52" i="40"/>
  <c r="S51" i="40"/>
  <c r="T51" i="40" s="1"/>
  <c r="G51" i="40"/>
  <c r="F51" i="40"/>
  <c r="S50" i="40"/>
  <c r="T50" i="40" s="1"/>
  <c r="G50" i="40"/>
  <c r="F50" i="40"/>
  <c r="S49" i="40"/>
  <c r="T49" i="40" s="1"/>
  <c r="G49" i="40"/>
  <c r="F49" i="40"/>
  <c r="S48" i="40"/>
  <c r="T48" i="40" s="1"/>
  <c r="G48" i="40"/>
  <c r="F48" i="40"/>
  <c r="S47" i="40"/>
  <c r="T47" i="40" s="1"/>
  <c r="G47" i="40"/>
  <c r="F47" i="40"/>
  <c r="S46" i="40"/>
  <c r="T46" i="40" s="1"/>
  <c r="G46" i="40"/>
  <c r="F46" i="40"/>
  <c r="S45" i="40"/>
  <c r="T45" i="40" s="1"/>
  <c r="G45" i="40"/>
  <c r="F45" i="40"/>
  <c r="S44" i="40"/>
  <c r="T44" i="40" s="1"/>
  <c r="G44" i="40"/>
  <c r="F44" i="40"/>
  <c r="S43" i="40"/>
  <c r="T43" i="40" s="1"/>
  <c r="G43" i="40"/>
  <c r="F43" i="40"/>
  <c r="S42" i="40"/>
  <c r="T42" i="40" s="1"/>
  <c r="G42" i="40"/>
  <c r="F42" i="40"/>
  <c r="S41" i="40"/>
  <c r="T41" i="40" s="1"/>
  <c r="G41" i="40"/>
  <c r="F41" i="40"/>
  <c r="S40" i="40"/>
  <c r="T40" i="40" s="1"/>
  <c r="G40" i="40"/>
  <c r="F40" i="40"/>
  <c r="S39" i="40"/>
  <c r="T39" i="40" s="1"/>
  <c r="G39" i="40"/>
  <c r="F39" i="40"/>
  <c r="S38" i="40"/>
  <c r="T38" i="40" s="1"/>
  <c r="G38" i="40"/>
  <c r="F38" i="40"/>
  <c r="S37" i="40"/>
  <c r="T37" i="40" s="1"/>
  <c r="G37" i="40"/>
  <c r="F37" i="40"/>
  <c r="S36" i="40"/>
  <c r="T36" i="40" s="1"/>
  <c r="G36" i="40"/>
  <c r="F36" i="40"/>
  <c r="S35" i="40"/>
  <c r="T35" i="40" s="1"/>
  <c r="G35" i="40"/>
  <c r="F35" i="40"/>
  <c r="S34" i="40"/>
  <c r="T34" i="40" s="1"/>
  <c r="G34" i="40"/>
  <c r="F34" i="40"/>
  <c r="S33" i="40"/>
  <c r="T33" i="40" s="1"/>
  <c r="G33" i="40"/>
  <c r="F33" i="40"/>
  <c r="S32" i="40"/>
  <c r="T32" i="40" s="1"/>
  <c r="G32" i="40"/>
  <c r="F32" i="40"/>
  <c r="S31" i="40"/>
  <c r="T31" i="40" s="1"/>
  <c r="G31" i="40"/>
  <c r="F31" i="40"/>
  <c r="S30" i="40"/>
  <c r="T30" i="40" s="1"/>
  <c r="G30" i="40"/>
  <c r="F30" i="40"/>
  <c r="S29" i="40"/>
  <c r="T29" i="40" s="1"/>
  <c r="G29" i="40"/>
  <c r="F29" i="40"/>
  <c r="S28" i="40"/>
  <c r="T28" i="40" s="1"/>
  <c r="G28" i="40"/>
  <c r="F28" i="40"/>
  <c r="S27" i="40"/>
  <c r="T27" i="40" s="1"/>
  <c r="G27" i="40"/>
  <c r="F27" i="40"/>
  <c r="S26" i="40"/>
  <c r="T26" i="40" s="1"/>
  <c r="G26" i="40"/>
  <c r="F26" i="40"/>
  <c r="S25" i="40"/>
  <c r="T25" i="40" s="1"/>
  <c r="G25" i="40"/>
  <c r="F25" i="40"/>
  <c r="S24" i="40"/>
  <c r="T24" i="40" s="1"/>
  <c r="G24" i="40"/>
  <c r="F24" i="40"/>
  <c r="S23" i="40"/>
  <c r="T23" i="40" s="1"/>
  <c r="G23" i="40"/>
  <c r="F23" i="40"/>
  <c r="S22" i="40"/>
  <c r="T22" i="40" s="1"/>
  <c r="G22" i="40"/>
  <c r="F22" i="40"/>
  <c r="S21" i="40"/>
  <c r="T21" i="40" s="1"/>
  <c r="G21" i="40"/>
  <c r="F21" i="40"/>
  <c r="S20" i="40"/>
  <c r="T20" i="40" s="1"/>
  <c r="G20" i="40"/>
  <c r="F20" i="40"/>
  <c r="S19" i="40"/>
  <c r="T19" i="40" s="1"/>
  <c r="G19" i="40"/>
  <c r="F19" i="40"/>
  <c r="S18" i="40"/>
  <c r="T18" i="40" s="1"/>
  <c r="G18" i="40"/>
  <c r="F18" i="40"/>
  <c r="S17" i="40"/>
  <c r="T17" i="40" s="1"/>
  <c r="G17" i="40"/>
  <c r="F17" i="40"/>
  <c r="S16" i="40"/>
  <c r="T16" i="40" s="1"/>
  <c r="G16" i="40"/>
  <c r="F16" i="40"/>
  <c r="S15" i="40"/>
  <c r="S80" i="40" s="1"/>
  <c r="G15" i="40"/>
  <c r="G192" i="40" s="1"/>
  <c r="H9" i="40" s="1"/>
  <c r="H10" i="40" s="1"/>
  <c r="F15" i="40"/>
  <c r="F192" i="40" s="1"/>
  <c r="H188" i="40" l="1"/>
  <c r="H186" i="40"/>
  <c r="I186" i="40" s="1"/>
  <c r="H184" i="40"/>
  <c r="H182" i="40"/>
  <c r="I182" i="40" s="1"/>
  <c r="H180" i="40"/>
  <c r="H178" i="40"/>
  <c r="I178" i="40" s="1"/>
  <c r="H176" i="40"/>
  <c r="H174" i="40"/>
  <c r="I174" i="40" s="1"/>
  <c r="H172" i="40"/>
  <c r="H170" i="40"/>
  <c r="I170" i="40" s="1"/>
  <c r="H168" i="40"/>
  <c r="H166" i="40"/>
  <c r="I166" i="40" s="1"/>
  <c r="H164" i="40"/>
  <c r="H162" i="40"/>
  <c r="I162" i="40" s="1"/>
  <c r="H189" i="40"/>
  <c r="H187" i="40"/>
  <c r="H185" i="40"/>
  <c r="H183" i="40"/>
  <c r="H181" i="40"/>
  <c r="H179" i="40"/>
  <c r="H177" i="40"/>
  <c r="H175" i="40"/>
  <c r="H173" i="40"/>
  <c r="H171" i="40"/>
  <c r="H169" i="40"/>
  <c r="H167" i="40"/>
  <c r="H165" i="40"/>
  <c r="H163" i="40"/>
  <c r="H161" i="40"/>
  <c r="H159" i="40"/>
  <c r="I159" i="40" s="1"/>
  <c r="H157" i="40"/>
  <c r="I157" i="40" s="1"/>
  <c r="H155" i="40"/>
  <c r="H153" i="40"/>
  <c r="H151" i="40"/>
  <c r="I151" i="40" s="1"/>
  <c r="H150" i="40"/>
  <c r="H148" i="40"/>
  <c r="H146" i="40"/>
  <c r="H144" i="40"/>
  <c r="H142" i="40"/>
  <c r="H140" i="40"/>
  <c r="H138" i="40"/>
  <c r="H136" i="40"/>
  <c r="H134" i="40"/>
  <c r="H132" i="40"/>
  <c r="H130" i="40"/>
  <c r="H128" i="40"/>
  <c r="H126" i="40"/>
  <c r="H124" i="40"/>
  <c r="H122" i="40"/>
  <c r="H120" i="40"/>
  <c r="H118" i="40"/>
  <c r="H116" i="40"/>
  <c r="H114" i="40"/>
  <c r="H112" i="40"/>
  <c r="H110" i="40"/>
  <c r="H160" i="40"/>
  <c r="H158" i="40"/>
  <c r="H156" i="40"/>
  <c r="H154" i="40"/>
  <c r="H152" i="40"/>
  <c r="H149" i="40"/>
  <c r="H147" i="40"/>
  <c r="I147" i="40" s="1"/>
  <c r="H145" i="40"/>
  <c r="H143" i="40"/>
  <c r="I143" i="40" s="1"/>
  <c r="H141" i="40"/>
  <c r="H139" i="40"/>
  <c r="I139" i="40" s="1"/>
  <c r="H137" i="40"/>
  <c r="H135" i="40"/>
  <c r="I135" i="40" s="1"/>
  <c r="H133" i="40"/>
  <c r="H131" i="40"/>
  <c r="I131" i="40" s="1"/>
  <c r="H129" i="40"/>
  <c r="H127" i="40"/>
  <c r="I127" i="40" s="1"/>
  <c r="H125" i="40"/>
  <c r="H123" i="40"/>
  <c r="I123" i="40" s="1"/>
  <c r="H121" i="40"/>
  <c r="H119" i="40"/>
  <c r="I119" i="40" s="1"/>
  <c r="H117" i="40"/>
  <c r="H115" i="40"/>
  <c r="I115" i="40" s="1"/>
  <c r="H113" i="40"/>
  <c r="H111" i="40"/>
  <c r="I111" i="40" s="1"/>
  <c r="H109" i="40"/>
  <c r="H107" i="40"/>
  <c r="I107" i="40" s="1"/>
  <c r="H105" i="40"/>
  <c r="H103" i="40"/>
  <c r="I103" i="40" s="1"/>
  <c r="H101" i="40"/>
  <c r="H99" i="40"/>
  <c r="I99" i="40" s="1"/>
  <c r="H97" i="40"/>
  <c r="H95" i="40"/>
  <c r="I95" i="40" s="1"/>
  <c r="H93" i="40"/>
  <c r="H91" i="40"/>
  <c r="I91" i="40" s="1"/>
  <c r="H89" i="40"/>
  <c r="H87" i="40"/>
  <c r="I87" i="40" s="1"/>
  <c r="H85" i="40"/>
  <c r="H83" i="40"/>
  <c r="I83" i="40" s="1"/>
  <c r="H81" i="40"/>
  <c r="H80" i="40"/>
  <c r="I80" i="40" s="1"/>
  <c r="H79" i="40"/>
  <c r="H78" i="40"/>
  <c r="I78" i="40" s="1"/>
  <c r="H77" i="40"/>
  <c r="H76" i="40"/>
  <c r="I76" i="40" s="1"/>
  <c r="H75" i="40"/>
  <c r="H74" i="40"/>
  <c r="I74" i="40" s="1"/>
  <c r="H73" i="40"/>
  <c r="H108" i="40"/>
  <c r="I108" i="40" s="1"/>
  <c r="H106" i="40"/>
  <c r="H104" i="40"/>
  <c r="H102" i="40"/>
  <c r="H100" i="40"/>
  <c r="H98" i="40"/>
  <c r="H96" i="40"/>
  <c r="H94" i="40"/>
  <c r="H92" i="40"/>
  <c r="H90" i="40"/>
  <c r="H88" i="40"/>
  <c r="H86" i="40"/>
  <c r="H84" i="40"/>
  <c r="H82" i="40"/>
  <c r="H72" i="40"/>
  <c r="I72" i="40" s="1"/>
  <c r="H71" i="40"/>
  <c r="H70" i="40"/>
  <c r="I70" i="40" s="1"/>
  <c r="H69" i="40"/>
  <c r="H68" i="40"/>
  <c r="I68" i="40" s="1"/>
  <c r="H67" i="40"/>
  <c r="H66" i="40"/>
  <c r="I66" i="40" s="1"/>
  <c r="H65" i="40"/>
  <c r="H64" i="40"/>
  <c r="I64" i="40" s="1"/>
  <c r="H63" i="40"/>
  <c r="H62" i="40"/>
  <c r="I62" i="40" s="1"/>
  <c r="H61" i="40"/>
  <c r="H60" i="40"/>
  <c r="I60" i="40" s="1"/>
  <c r="H59" i="40"/>
  <c r="H58" i="40"/>
  <c r="I58" i="40" s="1"/>
  <c r="H57" i="40"/>
  <c r="H56" i="40"/>
  <c r="H55" i="40"/>
  <c r="H54" i="40"/>
  <c r="H53" i="40"/>
  <c r="H52" i="40"/>
  <c r="H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H36" i="40"/>
  <c r="H35" i="40"/>
  <c r="H34" i="40"/>
  <c r="H33" i="40"/>
  <c r="H32" i="40"/>
  <c r="H31" i="40"/>
  <c r="H30" i="40"/>
  <c r="I30" i="40" s="1"/>
  <c r="H29" i="40"/>
  <c r="H28" i="40"/>
  <c r="I28" i="40" s="1"/>
  <c r="H27" i="40"/>
  <c r="H26" i="40"/>
  <c r="I26" i="40" s="1"/>
  <c r="H25" i="40"/>
  <c r="H24" i="40"/>
  <c r="I24" i="40" s="1"/>
  <c r="H23" i="40"/>
  <c r="H22" i="40"/>
  <c r="I22" i="40" s="1"/>
  <c r="H21" i="40"/>
  <c r="H20" i="40"/>
  <c r="I20" i="40" s="1"/>
  <c r="H19" i="40"/>
  <c r="H18" i="40"/>
  <c r="I18" i="40" s="1"/>
  <c r="H17" i="40"/>
  <c r="H16" i="40"/>
  <c r="I16" i="40" s="1"/>
  <c r="H15" i="40"/>
  <c r="I17" i="40"/>
  <c r="I19" i="40"/>
  <c r="I32" i="40"/>
  <c r="I34" i="40"/>
  <c r="I36" i="40"/>
  <c r="I38" i="40"/>
  <c r="I40" i="40"/>
  <c r="I42" i="40"/>
  <c r="I44" i="40"/>
  <c r="I46" i="40"/>
  <c r="I48" i="40"/>
  <c r="I50" i="40"/>
  <c r="I52" i="40"/>
  <c r="I54" i="40"/>
  <c r="I56" i="40"/>
  <c r="I21" i="40"/>
  <c r="I23" i="40"/>
  <c r="I25" i="40"/>
  <c r="I27" i="40"/>
  <c r="I29" i="40"/>
  <c r="I31" i="40"/>
  <c r="I33" i="40"/>
  <c r="I35" i="40"/>
  <c r="I37" i="40"/>
  <c r="I39" i="40"/>
  <c r="I41" i="40"/>
  <c r="I43" i="40"/>
  <c r="I45" i="40"/>
  <c r="I47" i="40"/>
  <c r="I49" i="40"/>
  <c r="I51" i="40"/>
  <c r="I53" i="40"/>
  <c r="I55" i="40"/>
  <c r="I57" i="40"/>
  <c r="I15" i="40"/>
  <c r="T15" i="40"/>
  <c r="I73" i="40"/>
  <c r="I75" i="40"/>
  <c r="I77" i="40"/>
  <c r="I79" i="40"/>
  <c r="I84" i="40"/>
  <c r="I88" i="40"/>
  <c r="I92" i="40"/>
  <c r="I96" i="40"/>
  <c r="I100" i="40"/>
  <c r="I104" i="40"/>
  <c r="I109" i="40"/>
  <c r="I59" i="40"/>
  <c r="I61" i="40"/>
  <c r="I63" i="40"/>
  <c r="I65" i="40"/>
  <c r="I67" i="40"/>
  <c r="I69" i="40"/>
  <c r="I71" i="40"/>
  <c r="I81" i="40"/>
  <c r="I82" i="40"/>
  <c r="I85" i="40"/>
  <c r="I86" i="40"/>
  <c r="I89" i="40"/>
  <c r="I90" i="40"/>
  <c r="I93" i="40"/>
  <c r="I94" i="40"/>
  <c r="I97" i="40"/>
  <c r="I98" i="40"/>
  <c r="I101" i="40"/>
  <c r="I102" i="40"/>
  <c r="I105" i="40"/>
  <c r="I106" i="40"/>
  <c r="I112" i="40"/>
  <c r="I113" i="40"/>
  <c r="I116" i="40"/>
  <c r="I117" i="40"/>
  <c r="I120" i="40"/>
  <c r="I121" i="40"/>
  <c r="I124" i="40"/>
  <c r="I125" i="40"/>
  <c r="I128" i="40"/>
  <c r="I129" i="40"/>
  <c r="I132" i="40"/>
  <c r="I133" i="40"/>
  <c r="I136" i="40"/>
  <c r="I137" i="40"/>
  <c r="I140" i="40"/>
  <c r="I141" i="40"/>
  <c r="I144" i="40"/>
  <c r="I145" i="40"/>
  <c r="I148" i="40"/>
  <c r="I149" i="40"/>
  <c r="I153" i="40"/>
  <c r="I110" i="40"/>
  <c r="I114" i="40"/>
  <c r="I118" i="40"/>
  <c r="I122" i="40"/>
  <c r="I126" i="40"/>
  <c r="I130" i="40"/>
  <c r="I134" i="40"/>
  <c r="I138" i="40"/>
  <c r="I142" i="40"/>
  <c r="I146" i="40"/>
  <c r="I150" i="40"/>
  <c r="I155" i="40"/>
  <c r="I161" i="40"/>
  <c r="I164" i="40"/>
  <c r="I165" i="40"/>
  <c r="I168" i="40"/>
  <c r="I169" i="40"/>
  <c r="I172" i="40"/>
  <c r="I173" i="40"/>
  <c r="I176" i="40"/>
  <c r="I177" i="40"/>
  <c r="I180" i="40"/>
  <c r="I181" i="40"/>
  <c r="I184" i="40"/>
  <c r="I185" i="40"/>
  <c r="I188" i="40"/>
  <c r="I189" i="40"/>
  <c r="I152" i="40"/>
  <c r="I154" i="40"/>
  <c r="I156" i="40"/>
  <c r="I158" i="40"/>
  <c r="I160" i="40"/>
  <c r="I163" i="40"/>
  <c r="I167" i="40"/>
  <c r="I171" i="40"/>
  <c r="I175" i="40"/>
  <c r="I179" i="40"/>
  <c r="I183" i="40"/>
  <c r="I187" i="40"/>
  <c r="T80" i="40" l="1"/>
  <c r="U9" i="40" s="1"/>
  <c r="U10" i="40" s="1"/>
  <c r="I192" i="40"/>
  <c r="H192" i="40"/>
  <c r="U79" i="40" l="1"/>
  <c r="V79" i="40" s="1"/>
  <c r="U78" i="40"/>
  <c r="V78" i="40" s="1"/>
  <c r="U77" i="40"/>
  <c r="V77" i="40" s="1"/>
  <c r="U76" i="40"/>
  <c r="V76" i="40" s="1"/>
  <c r="U75" i="40"/>
  <c r="V75" i="40" s="1"/>
  <c r="U74" i="40"/>
  <c r="V74" i="40" s="1"/>
  <c r="U73" i="40"/>
  <c r="V73" i="40" s="1"/>
  <c r="U72" i="40"/>
  <c r="V72" i="40" s="1"/>
  <c r="U71" i="40"/>
  <c r="V71" i="40" s="1"/>
  <c r="U70" i="40"/>
  <c r="V70" i="40" s="1"/>
  <c r="U69" i="40"/>
  <c r="V69" i="40" s="1"/>
  <c r="U68" i="40"/>
  <c r="V68" i="40" s="1"/>
  <c r="U67" i="40"/>
  <c r="V67" i="40" s="1"/>
  <c r="U66" i="40"/>
  <c r="V66" i="40" s="1"/>
  <c r="U65" i="40"/>
  <c r="V65" i="40" s="1"/>
  <c r="U64" i="40"/>
  <c r="V64" i="40" s="1"/>
  <c r="U63" i="40"/>
  <c r="V63" i="40" s="1"/>
  <c r="U62" i="40"/>
  <c r="V62" i="40" s="1"/>
  <c r="U61" i="40"/>
  <c r="V61" i="40" s="1"/>
  <c r="U60" i="40"/>
  <c r="V60" i="40" s="1"/>
  <c r="U59" i="40"/>
  <c r="V59" i="40" s="1"/>
  <c r="U58" i="40"/>
  <c r="V58" i="40" s="1"/>
  <c r="U57" i="40"/>
  <c r="V57" i="40" s="1"/>
  <c r="U56" i="40"/>
  <c r="V56" i="40" s="1"/>
  <c r="U55" i="40"/>
  <c r="V55" i="40" s="1"/>
  <c r="U54" i="40"/>
  <c r="V54" i="40" s="1"/>
  <c r="U53" i="40"/>
  <c r="V53" i="40" s="1"/>
  <c r="U52" i="40"/>
  <c r="V52" i="40" s="1"/>
  <c r="U51" i="40"/>
  <c r="V51" i="40" s="1"/>
  <c r="U50" i="40"/>
  <c r="V50" i="40" s="1"/>
  <c r="U49" i="40"/>
  <c r="V49" i="40" s="1"/>
  <c r="U48" i="40"/>
  <c r="V48" i="40" s="1"/>
  <c r="U47" i="40"/>
  <c r="V47" i="40" s="1"/>
  <c r="U46" i="40"/>
  <c r="V46" i="40" s="1"/>
  <c r="U45" i="40"/>
  <c r="V45" i="40" s="1"/>
  <c r="U44" i="40"/>
  <c r="V44" i="40" s="1"/>
  <c r="U43" i="40"/>
  <c r="V43" i="40" s="1"/>
  <c r="U42" i="40"/>
  <c r="V42" i="40" s="1"/>
  <c r="U41" i="40"/>
  <c r="V41" i="40" s="1"/>
  <c r="U40" i="40"/>
  <c r="V40" i="40" s="1"/>
  <c r="U39" i="40"/>
  <c r="V39" i="40" s="1"/>
  <c r="U38" i="40"/>
  <c r="V38" i="40" s="1"/>
  <c r="U37" i="40"/>
  <c r="V37" i="40" s="1"/>
  <c r="U36" i="40"/>
  <c r="V36" i="40" s="1"/>
  <c r="U35" i="40"/>
  <c r="V35" i="40" s="1"/>
  <c r="U34" i="40"/>
  <c r="V34" i="40" s="1"/>
  <c r="U33" i="40"/>
  <c r="V33" i="40" s="1"/>
  <c r="U32" i="40"/>
  <c r="V32" i="40" s="1"/>
  <c r="U31" i="40"/>
  <c r="V31" i="40" s="1"/>
  <c r="U30" i="40"/>
  <c r="V30" i="40" s="1"/>
  <c r="U29" i="40"/>
  <c r="V29" i="40" s="1"/>
  <c r="U27" i="40"/>
  <c r="V27" i="40" s="1"/>
  <c r="U25" i="40"/>
  <c r="V25" i="40" s="1"/>
  <c r="U20" i="40"/>
  <c r="V20" i="40" s="1"/>
  <c r="U17" i="40"/>
  <c r="V17" i="40" s="1"/>
  <c r="U28" i="40"/>
  <c r="V28" i="40" s="1"/>
  <c r="U26" i="40"/>
  <c r="V26" i="40" s="1"/>
  <c r="U24" i="40"/>
  <c r="V24" i="40" s="1"/>
  <c r="U23" i="40"/>
  <c r="V23" i="40" s="1"/>
  <c r="U22" i="40"/>
  <c r="V22" i="40" s="1"/>
  <c r="U21" i="40"/>
  <c r="V21" i="40" s="1"/>
  <c r="U19" i="40"/>
  <c r="V19" i="40" s="1"/>
  <c r="U18" i="40"/>
  <c r="V18" i="40" s="1"/>
  <c r="U16" i="40"/>
  <c r="V16" i="40" s="1"/>
  <c r="U15" i="40"/>
  <c r="U80" i="40" l="1"/>
  <c r="V15" i="40"/>
  <c r="V80" i="40" l="1"/>
  <c r="E192" i="39" l="1"/>
  <c r="D192" i="39"/>
  <c r="C192" i="39"/>
  <c r="F191" i="39"/>
  <c r="G191" i="39" s="1"/>
  <c r="I191" i="39" s="1"/>
  <c r="F190" i="39"/>
  <c r="G190" i="39" s="1"/>
  <c r="I190" i="39" s="1"/>
  <c r="F189" i="39"/>
  <c r="G189" i="39" s="1"/>
  <c r="G188" i="39"/>
  <c r="F188" i="39"/>
  <c r="F187" i="39"/>
  <c r="G187" i="39" s="1"/>
  <c r="F186" i="39"/>
  <c r="G186" i="39" s="1"/>
  <c r="F185" i="39"/>
  <c r="G185" i="39" s="1"/>
  <c r="G184" i="39"/>
  <c r="F184" i="39"/>
  <c r="F183" i="39"/>
  <c r="G183" i="39" s="1"/>
  <c r="F182" i="39"/>
  <c r="G182" i="39" s="1"/>
  <c r="F181" i="39"/>
  <c r="G181" i="39" s="1"/>
  <c r="G180" i="39"/>
  <c r="F180" i="39"/>
  <c r="F179" i="39"/>
  <c r="G179" i="39" s="1"/>
  <c r="F178" i="39"/>
  <c r="G178" i="39" s="1"/>
  <c r="F177" i="39"/>
  <c r="G177" i="39" s="1"/>
  <c r="G176" i="39"/>
  <c r="F176" i="39"/>
  <c r="F175" i="39"/>
  <c r="G175" i="39" s="1"/>
  <c r="F174" i="39"/>
  <c r="G174" i="39" s="1"/>
  <c r="F173" i="39"/>
  <c r="G173" i="39" s="1"/>
  <c r="G172" i="39"/>
  <c r="F172" i="39"/>
  <c r="F171" i="39"/>
  <c r="G171" i="39" s="1"/>
  <c r="F170" i="39"/>
  <c r="G170" i="39" s="1"/>
  <c r="F169" i="39"/>
  <c r="G169" i="39" s="1"/>
  <c r="G168" i="39"/>
  <c r="F168" i="39"/>
  <c r="F167" i="39"/>
  <c r="G167" i="39" s="1"/>
  <c r="F166" i="39"/>
  <c r="G166" i="39" s="1"/>
  <c r="F165" i="39"/>
  <c r="G165" i="39" s="1"/>
  <c r="G164" i="39"/>
  <c r="F164" i="39"/>
  <c r="F163" i="39"/>
  <c r="G163" i="39" s="1"/>
  <c r="F162" i="39"/>
  <c r="G162" i="39" s="1"/>
  <c r="F161" i="39"/>
  <c r="G161" i="39" s="1"/>
  <c r="F160" i="39"/>
  <c r="G160" i="39" s="1"/>
  <c r="F159" i="39"/>
  <c r="G159" i="39" s="1"/>
  <c r="F158" i="39"/>
  <c r="G158" i="39" s="1"/>
  <c r="F157" i="39"/>
  <c r="G157" i="39" s="1"/>
  <c r="G156" i="39"/>
  <c r="F156" i="39"/>
  <c r="F155" i="39"/>
  <c r="G155" i="39" s="1"/>
  <c r="F154" i="39"/>
  <c r="G154" i="39" s="1"/>
  <c r="F153" i="39"/>
  <c r="G153" i="39" s="1"/>
  <c r="G152" i="39"/>
  <c r="F152" i="39"/>
  <c r="F151" i="39"/>
  <c r="G151" i="39" s="1"/>
  <c r="F150" i="39"/>
  <c r="G150" i="39" s="1"/>
  <c r="G149" i="39"/>
  <c r="F149" i="39"/>
  <c r="F148" i="39"/>
  <c r="G148" i="39" s="1"/>
  <c r="F147" i="39"/>
  <c r="G147" i="39" s="1"/>
  <c r="F146" i="39"/>
  <c r="G146" i="39" s="1"/>
  <c r="G145" i="39"/>
  <c r="F145" i="39"/>
  <c r="F144" i="39"/>
  <c r="G144" i="39" s="1"/>
  <c r="F143" i="39"/>
  <c r="G143" i="39" s="1"/>
  <c r="F142" i="39"/>
  <c r="G142" i="39" s="1"/>
  <c r="G141" i="39"/>
  <c r="F141" i="39"/>
  <c r="F140" i="39"/>
  <c r="G140" i="39" s="1"/>
  <c r="F139" i="39"/>
  <c r="G139" i="39" s="1"/>
  <c r="F138" i="39"/>
  <c r="G138" i="39" s="1"/>
  <c r="F137" i="39"/>
  <c r="G137" i="39" s="1"/>
  <c r="F136" i="39"/>
  <c r="G136" i="39" s="1"/>
  <c r="F135" i="39"/>
  <c r="G135" i="39" s="1"/>
  <c r="F134" i="39"/>
  <c r="G134" i="39" s="1"/>
  <c r="G133" i="39"/>
  <c r="F133" i="39"/>
  <c r="F132" i="39"/>
  <c r="G132" i="39" s="1"/>
  <c r="F131" i="39"/>
  <c r="G131" i="39" s="1"/>
  <c r="F130" i="39"/>
  <c r="G130" i="39" s="1"/>
  <c r="F129" i="39"/>
  <c r="G129" i="39" s="1"/>
  <c r="F128" i="39"/>
  <c r="G128" i="39" s="1"/>
  <c r="F127" i="39"/>
  <c r="G127" i="39" s="1"/>
  <c r="F126" i="39"/>
  <c r="G126" i="39" s="1"/>
  <c r="F125" i="39"/>
  <c r="G125" i="39" s="1"/>
  <c r="F124" i="39"/>
  <c r="G124" i="39" s="1"/>
  <c r="F123" i="39"/>
  <c r="G123" i="39" s="1"/>
  <c r="F122" i="39"/>
  <c r="G122" i="39" s="1"/>
  <c r="F121" i="39"/>
  <c r="G121" i="39" s="1"/>
  <c r="F120" i="39"/>
  <c r="G120" i="39" s="1"/>
  <c r="G119" i="39"/>
  <c r="F119" i="39"/>
  <c r="F118" i="39"/>
  <c r="G118" i="39" s="1"/>
  <c r="F117" i="39"/>
  <c r="G117" i="39" s="1"/>
  <c r="F116" i="39"/>
  <c r="G116" i="39" s="1"/>
  <c r="G115" i="39"/>
  <c r="F115" i="39"/>
  <c r="F114" i="39"/>
  <c r="G114" i="39" s="1"/>
  <c r="F113" i="39"/>
  <c r="G113" i="39" s="1"/>
  <c r="F112" i="39"/>
  <c r="G112" i="39" s="1"/>
  <c r="G111" i="39"/>
  <c r="F111" i="39"/>
  <c r="F110" i="39"/>
  <c r="G110" i="39" s="1"/>
  <c r="F109" i="39"/>
  <c r="G109" i="39" s="1"/>
  <c r="F108" i="39"/>
  <c r="G108" i="39" s="1"/>
  <c r="G107" i="39"/>
  <c r="F107" i="39"/>
  <c r="F106" i="39"/>
  <c r="G106" i="39" s="1"/>
  <c r="F105" i="39"/>
  <c r="G105" i="39" s="1"/>
  <c r="F104" i="39"/>
  <c r="G104" i="39" s="1"/>
  <c r="G103" i="39"/>
  <c r="F103" i="39"/>
  <c r="F102" i="39"/>
  <c r="G102" i="39" s="1"/>
  <c r="F101" i="39"/>
  <c r="G101" i="39" s="1"/>
  <c r="F100" i="39"/>
  <c r="G100" i="39" s="1"/>
  <c r="G99" i="39"/>
  <c r="F99" i="39"/>
  <c r="F98" i="39"/>
  <c r="G98" i="39" s="1"/>
  <c r="F97" i="39"/>
  <c r="G97" i="39" s="1"/>
  <c r="F96" i="39"/>
  <c r="G96" i="39" s="1"/>
  <c r="G95" i="39"/>
  <c r="F95" i="39"/>
  <c r="F94" i="39"/>
  <c r="G94" i="39" s="1"/>
  <c r="F93" i="39"/>
  <c r="G93" i="39" s="1"/>
  <c r="F92" i="39"/>
  <c r="G92" i="39" s="1"/>
  <c r="G91" i="39"/>
  <c r="F91" i="39"/>
  <c r="F90" i="39"/>
  <c r="G90" i="39" s="1"/>
  <c r="F89" i="39"/>
  <c r="G89" i="39" s="1"/>
  <c r="F88" i="39"/>
  <c r="G88" i="39" s="1"/>
  <c r="G87" i="39"/>
  <c r="F87" i="39"/>
  <c r="F86" i="39"/>
  <c r="G86" i="39" s="1"/>
  <c r="F85" i="39"/>
  <c r="G85" i="39" s="1"/>
  <c r="F84" i="39"/>
  <c r="G84" i="39" s="1"/>
  <c r="G83" i="39"/>
  <c r="F83" i="39"/>
  <c r="F82" i="39"/>
  <c r="G82" i="39" s="1"/>
  <c r="F81" i="39"/>
  <c r="G81" i="39" s="1"/>
  <c r="R80" i="39"/>
  <c r="Q80" i="39"/>
  <c r="P80" i="39"/>
  <c r="F80" i="39"/>
  <c r="G80" i="39" s="1"/>
  <c r="S79" i="39"/>
  <c r="T79" i="39" s="1"/>
  <c r="G79" i="39"/>
  <c r="F79" i="39"/>
  <c r="S78" i="39"/>
  <c r="T78" i="39" s="1"/>
  <c r="F78" i="39"/>
  <c r="G78" i="39" s="1"/>
  <c r="S77" i="39"/>
  <c r="T77" i="39" s="1"/>
  <c r="G77" i="39"/>
  <c r="F77" i="39"/>
  <c r="S76" i="39"/>
  <c r="T76" i="39" s="1"/>
  <c r="F76" i="39"/>
  <c r="G76" i="39" s="1"/>
  <c r="S75" i="39"/>
  <c r="T75" i="39" s="1"/>
  <c r="G75" i="39"/>
  <c r="F75" i="39"/>
  <c r="S74" i="39"/>
  <c r="T74" i="39" s="1"/>
  <c r="F74" i="39"/>
  <c r="G74" i="39" s="1"/>
  <c r="S73" i="39"/>
  <c r="T73" i="39" s="1"/>
  <c r="G73" i="39"/>
  <c r="F73" i="39"/>
  <c r="S72" i="39"/>
  <c r="T72" i="39" s="1"/>
  <c r="F72" i="39"/>
  <c r="G72" i="39" s="1"/>
  <c r="S71" i="39"/>
  <c r="T71" i="39" s="1"/>
  <c r="G71" i="39"/>
  <c r="F71" i="39"/>
  <c r="S70" i="39"/>
  <c r="T70" i="39" s="1"/>
  <c r="F70" i="39"/>
  <c r="G70" i="39" s="1"/>
  <c r="S69" i="39"/>
  <c r="T69" i="39" s="1"/>
  <c r="G69" i="39"/>
  <c r="F69" i="39"/>
  <c r="S68" i="39"/>
  <c r="T68" i="39" s="1"/>
  <c r="F68" i="39"/>
  <c r="G68" i="39" s="1"/>
  <c r="S67" i="39"/>
  <c r="T67" i="39" s="1"/>
  <c r="G67" i="39"/>
  <c r="F67" i="39"/>
  <c r="S66" i="39"/>
  <c r="T66" i="39" s="1"/>
  <c r="F66" i="39"/>
  <c r="G66" i="39" s="1"/>
  <c r="S65" i="39"/>
  <c r="T65" i="39" s="1"/>
  <c r="G65" i="39"/>
  <c r="F65" i="39"/>
  <c r="S64" i="39"/>
  <c r="T64" i="39" s="1"/>
  <c r="F64" i="39"/>
  <c r="G64" i="39" s="1"/>
  <c r="S63" i="39"/>
  <c r="T63" i="39" s="1"/>
  <c r="G63" i="39"/>
  <c r="F63" i="39"/>
  <c r="S62" i="39"/>
  <c r="T62" i="39" s="1"/>
  <c r="F62" i="39"/>
  <c r="G62" i="39" s="1"/>
  <c r="S61" i="39"/>
  <c r="T61" i="39" s="1"/>
  <c r="G61" i="39"/>
  <c r="F61" i="39"/>
  <c r="S60" i="39"/>
  <c r="T60" i="39" s="1"/>
  <c r="F60" i="39"/>
  <c r="G60" i="39" s="1"/>
  <c r="S59" i="39"/>
  <c r="T59" i="39" s="1"/>
  <c r="G59" i="39"/>
  <c r="F59" i="39"/>
  <c r="S58" i="39"/>
  <c r="T58" i="39" s="1"/>
  <c r="F58" i="39"/>
  <c r="G58" i="39" s="1"/>
  <c r="S57" i="39"/>
  <c r="T57" i="39" s="1"/>
  <c r="G57" i="39"/>
  <c r="F57" i="39"/>
  <c r="S56" i="39"/>
  <c r="T56" i="39" s="1"/>
  <c r="F56" i="39"/>
  <c r="G56" i="39" s="1"/>
  <c r="S55" i="39"/>
  <c r="T55" i="39" s="1"/>
  <c r="G55" i="39"/>
  <c r="F55" i="39"/>
  <c r="S54" i="39"/>
  <c r="T54" i="39" s="1"/>
  <c r="F54" i="39"/>
  <c r="G54" i="39" s="1"/>
  <c r="S53" i="39"/>
  <c r="T53" i="39" s="1"/>
  <c r="G53" i="39"/>
  <c r="F53" i="39"/>
  <c r="S52" i="39"/>
  <c r="T52" i="39" s="1"/>
  <c r="F52" i="39"/>
  <c r="G52" i="39" s="1"/>
  <c r="S51" i="39"/>
  <c r="T51" i="39" s="1"/>
  <c r="G51" i="39"/>
  <c r="F51" i="39"/>
  <c r="S50" i="39"/>
  <c r="T50" i="39" s="1"/>
  <c r="F50" i="39"/>
  <c r="G50" i="39" s="1"/>
  <c r="S49" i="39"/>
  <c r="T49" i="39" s="1"/>
  <c r="G49" i="39"/>
  <c r="F49" i="39"/>
  <c r="S48" i="39"/>
  <c r="T48" i="39" s="1"/>
  <c r="F48" i="39"/>
  <c r="G48" i="39" s="1"/>
  <c r="S47" i="39"/>
  <c r="T47" i="39" s="1"/>
  <c r="G47" i="39"/>
  <c r="F47" i="39"/>
  <c r="S46" i="39"/>
  <c r="T46" i="39" s="1"/>
  <c r="F46" i="39"/>
  <c r="G46" i="39" s="1"/>
  <c r="S45" i="39"/>
  <c r="T45" i="39" s="1"/>
  <c r="G45" i="39"/>
  <c r="F45" i="39"/>
  <c r="S44" i="39"/>
  <c r="T44" i="39" s="1"/>
  <c r="F44" i="39"/>
  <c r="G44" i="39" s="1"/>
  <c r="S43" i="39"/>
  <c r="T43" i="39" s="1"/>
  <c r="G43" i="39"/>
  <c r="F43" i="39"/>
  <c r="S42" i="39"/>
  <c r="T42" i="39" s="1"/>
  <c r="F42" i="39"/>
  <c r="G42" i="39" s="1"/>
  <c r="S41" i="39"/>
  <c r="T41" i="39" s="1"/>
  <c r="G41" i="39"/>
  <c r="F41" i="39"/>
  <c r="S40" i="39"/>
  <c r="T40" i="39" s="1"/>
  <c r="F40" i="39"/>
  <c r="G40" i="39" s="1"/>
  <c r="S39" i="39"/>
  <c r="T39" i="39" s="1"/>
  <c r="G39" i="39"/>
  <c r="F39" i="39"/>
  <c r="S38" i="39"/>
  <c r="T38" i="39" s="1"/>
  <c r="F38" i="39"/>
  <c r="G38" i="39" s="1"/>
  <c r="S37" i="39"/>
  <c r="T37" i="39" s="1"/>
  <c r="G37" i="39"/>
  <c r="F37" i="39"/>
  <c r="S36" i="39"/>
  <c r="T36" i="39" s="1"/>
  <c r="F36" i="39"/>
  <c r="G36" i="39" s="1"/>
  <c r="S35" i="39"/>
  <c r="T35" i="39" s="1"/>
  <c r="G35" i="39"/>
  <c r="F35" i="39"/>
  <c r="S34" i="39"/>
  <c r="T34" i="39" s="1"/>
  <c r="F34" i="39"/>
  <c r="G34" i="39" s="1"/>
  <c r="S33" i="39"/>
  <c r="T33" i="39" s="1"/>
  <c r="G33" i="39"/>
  <c r="F33" i="39"/>
  <c r="S32" i="39"/>
  <c r="T32" i="39" s="1"/>
  <c r="F32" i="39"/>
  <c r="G32" i="39" s="1"/>
  <c r="S31" i="39"/>
  <c r="T31" i="39" s="1"/>
  <c r="G31" i="39"/>
  <c r="F31" i="39"/>
  <c r="S30" i="39"/>
  <c r="T30" i="39" s="1"/>
  <c r="F30" i="39"/>
  <c r="G30" i="39" s="1"/>
  <c r="S29" i="39"/>
  <c r="T29" i="39" s="1"/>
  <c r="G29" i="39"/>
  <c r="F29" i="39"/>
  <c r="S28" i="39"/>
  <c r="T28" i="39" s="1"/>
  <c r="F28" i="39"/>
  <c r="G28" i="39" s="1"/>
  <c r="S27" i="39"/>
  <c r="T27" i="39" s="1"/>
  <c r="G27" i="39"/>
  <c r="F27" i="39"/>
  <c r="S26" i="39"/>
  <c r="T26" i="39" s="1"/>
  <c r="F26" i="39"/>
  <c r="G26" i="39" s="1"/>
  <c r="S25" i="39"/>
  <c r="T25" i="39" s="1"/>
  <c r="G25" i="39"/>
  <c r="F25" i="39"/>
  <c r="S24" i="39"/>
  <c r="T24" i="39" s="1"/>
  <c r="F24" i="39"/>
  <c r="G24" i="39" s="1"/>
  <c r="S23" i="39"/>
  <c r="T23" i="39" s="1"/>
  <c r="G23" i="39"/>
  <c r="F23" i="39"/>
  <c r="S22" i="39"/>
  <c r="T22" i="39" s="1"/>
  <c r="F22" i="39"/>
  <c r="G22" i="39" s="1"/>
  <c r="S21" i="39"/>
  <c r="T21" i="39" s="1"/>
  <c r="G21" i="39"/>
  <c r="F21" i="39"/>
  <c r="S20" i="39"/>
  <c r="T20" i="39" s="1"/>
  <c r="F20" i="39"/>
  <c r="G20" i="39" s="1"/>
  <c r="S19" i="39"/>
  <c r="T19" i="39" s="1"/>
  <c r="F19" i="39"/>
  <c r="G19" i="39" s="1"/>
  <c r="S18" i="39"/>
  <c r="T18" i="39" s="1"/>
  <c r="F18" i="39"/>
  <c r="G18" i="39" s="1"/>
  <c r="S17" i="39"/>
  <c r="T17" i="39" s="1"/>
  <c r="F17" i="39"/>
  <c r="G17" i="39" s="1"/>
  <c r="S16" i="39"/>
  <c r="T16" i="39" s="1"/>
  <c r="F16" i="39"/>
  <c r="G16" i="39" s="1"/>
  <c r="S15" i="39"/>
  <c r="S80" i="39" s="1"/>
  <c r="F15" i="39"/>
  <c r="F192" i="39" s="1"/>
  <c r="T15" i="39" l="1"/>
  <c r="T80" i="39" s="1"/>
  <c r="U9" i="39" s="1"/>
  <c r="U10" i="39" s="1"/>
  <c r="U78" i="39" s="1"/>
  <c r="V78" i="39" s="1"/>
  <c r="U76" i="39"/>
  <c r="U72" i="39"/>
  <c r="U68" i="39"/>
  <c r="U64" i="39"/>
  <c r="U60" i="39"/>
  <c r="U56" i="39"/>
  <c r="U54" i="39"/>
  <c r="U52" i="39"/>
  <c r="U50" i="39"/>
  <c r="U48" i="39"/>
  <c r="U46" i="39"/>
  <c r="U44" i="39"/>
  <c r="U42" i="39"/>
  <c r="U40" i="39"/>
  <c r="U38" i="39"/>
  <c r="U36" i="39"/>
  <c r="U34" i="39"/>
  <c r="U32" i="39"/>
  <c r="U30" i="39"/>
  <c r="U28" i="39"/>
  <c r="U26" i="39"/>
  <c r="U24" i="39"/>
  <c r="U22" i="39"/>
  <c r="U20" i="39"/>
  <c r="U79" i="39"/>
  <c r="V79" i="39" s="1"/>
  <c r="U75" i="39"/>
  <c r="V75" i="39" s="1"/>
  <c r="U71" i="39"/>
  <c r="V71" i="39" s="1"/>
  <c r="U67" i="39"/>
  <c r="V67" i="39" s="1"/>
  <c r="U63" i="39"/>
  <c r="V63" i="39" s="1"/>
  <c r="U59" i="39"/>
  <c r="V59" i="39" s="1"/>
  <c r="U18" i="39"/>
  <c r="V18" i="39" s="1"/>
  <c r="U16" i="39"/>
  <c r="V16" i="39" s="1"/>
  <c r="G15" i="39"/>
  <c r="V20" i="39"/>
  <c r="V22" i="39"/>
  <c r="V24" i="39"/>
  <c r="V26" i="39"/>
  <c r="V28" i="39"/>
  <c r="V30" i="39"/>
  <c r="V32" i="39"/>
  <c r="V34" i="39"/>
  <c r="V36" i="39"/>
  <c r="V38" i="39"/>
  <c r="V40" i="39"/>
  <c r="V42" i="39"/>
  <c r="V44" i="39"/>
  <c r="V46" i="39"/>
  <c r="V48" i="39"/>
  <c r="V50" i="39"/>
  <c r="V52" i="39"/>
  <c r="V54" i="39"/>
  <c r="V56" i="39"/>
  <c r="V60" i="39"/>
  <c r="V64" i="39"/>
  <c r="V68" i="39"/>
  <c r="V72" i="39"/>
  <c r="V76" i="39"/>
  <c r="V15" i="39" l="1"/>
  <c r="U15" i="39"/>
  <c r="U17" i="39"/>
  <c r="V17" i="39" s="1"/>
  <c r="U57" i="39"/>
  <c r="V57" i="39" s="1"/>
  <c r="U61" i="39"/>
  <c r="V61" i="39" s="1"/>
  <c r="U65" i="39"/>
  <c r="V65" i="39" s="1"/>
  <c r="U69" i="39"/>
  <c r="V69" i="39" s="1"/>
  <c r="U73" i="39"/>
  <c r="V73" i="39" s="1"/>
  <c r="U77" i="39"/>
  <c r="V77" i="39" s="1"/>
  <c r="U19" i="39"/>
  <c r="V19" i="39" s="1"/>
  <c r="U21" i="39"/>
  <c r="V21" i="39" s="1"/>
  <c r="U23" i="39"/>
  <c r="V23" i="39" s="1"/>
  <c r="U25" i="39"/>
  <c r="V25" i="39" s="1"/>
  <c r="U27" i="39"/>
  <c r="V27" i="39" s="1"/>
  <c r="U29" i="39"/>
  <c r="V29" i="39" s="1"/>
  <c r="U31" i="39"/>
  <c r="V31" i="39" s="1"/>
  <c r="U33" i="39"/>
  <c r="V33" i="39" s="1"/>
  <c r="U35" i="39"/>
  <c r="V35" i="39" s="1"/>
  <c r="U37" i="39"/>
  <c r="V37" i="39" s="1"/>
  <c r="U39" i="39"/>
  <c r="V39" i="39" s="1"/>
  <c r="U41" i="39"/>
  <c r="V41" i="39" s="1"/>
  <c r="U43" i="39"/>
  <c r="V43" i="39" s="1"/>
  <c r="U45" i="39"/>
  <c r="V45" i="39" s="1"/>
  <c r="U47" i="39"/>
  <c r="V47" i="39" s="1"/>
  <c r="U49" i="39"/>
  <c r="V49" i="39" s="1"/>
  <c r="U51" i="39"/>
  <c r="V51" i="39" s="1"/>
  <c r="U53" i="39"/>
  <c r="V53" i="39" s="1"/>
  <c r="U55" i="39"/>
  <c r="V55" i="39" s="1"/>
  <c r="U58" i="39"/>
  <c r="V58" i="39" s="1"/>
  <c r="U62" i="39"/>
  <c r="V62" i="39" s="1"/>
  <c r="U66" i="39"/>
  <c r="V66" i="39" s="1"/>
  <c r="U70" i="39"/>
  <c r="V70" i="39" s="1"/>
  <c r="U74" i="39"/>
  <c r="V74" i="39" s="1"/>
  <c r="G192" i="39"/>
  <c r="H9" i="39" s="1"/>
  <c r="H10" i="39" s="1"/>
  <c r="V80" i="39"/>
  <c r="U80" i="39" l="1"/>
  <c r="H188" i="39"/>
  <c r="I188" i="39" s="1"/>
  <c r="H186" i="39"/>
  <c r="I186" i="39" s="1"/>
  <c r="H184" i="39"/>
  <c r="I184" i="39" s="1"/>
  <c r="H182" i="39"/>
  <c r="I182" i="39" s="1"/>
  <c r="H180" i="39"/>
  <c r="I180" i="39" s="1"/>
  <c r="H178" i="39"/>
  <c r="I178" i="39" s="1"/>
  <c r="H176" i="39"/>
  <c r="I176" i="39" s="1"/>
  <c r="H174" i="39"/>
  <c r="I174" i="39" s="1"/>
  <c r="H172" i="39"/>
  <c r="I172" i="39" s="1"/>
  <c r="H170" i="39"/>
  <c r="I170" i="39" s="1"/>
  <c r="H168" i="39"/>
  <c r="I168" i="39" s="1"/>
  <c r="H166" i="39"/>
  <c r="I166" i="39" s="1"/>
  <c r="H164" i="39"/>
  <c r="I164" i="39" s="1"/>
  <c r="H162" i="39"/>
  <c r="I162" i="39" s="1"/>
  <c r="H160" i="39"/>
  <c r="I160" i="39" s="1"/>
  <c r="H158" i="39"/>
  <c r="I158" i="39" s="1"/>
  <c r="H156" i="39"/>
  <c r="I156" i="39" s="1"/>
  <c r="H154" i="39"/>
  <c r="I154" i="39" s="1"/>
  <c r="H152" i="39"/>
  <c r="I152" i="39" s="1"/>
  <c r="H150" i="39"/>
  <c r="I150" i="39" s="1"/>
  <c r="H189" i="39"/>
  <c r="I189" i="39" s="1"/>
  <c r="H187" i="39"/>
  <c r="I187" i="39" s="1"/>
  <c r="H185" i="39"/>
  <c r="I185" i="39" s="1"/>
  <c r="H183" i="39"/>
  <c r="I183" i="39" s="1"/>
  <c r="H181" i="39"/>
  <c r="I181" i="39" s="1"/>
  <c r="H179" i="39"/>
  <c r="I179" i="39" s="1"/>
  <c r="H177" i="39"/>
  <c r="I177" i="39" s="1"/>
  <c r="H175" i="39"/>
  <c r="I175" i="39" s="1"/>
  <c r="H173" i="39"/>
  <c r="I173" i="39" s="1"/>
  <c r="H171" i="39"/>
  <c r="I171" i="39" s="1"/>
  <c r="H169" i="39"/>
  <c r="I169" i="39" s="1"/>
  <c r="H167" i="39"/>
  <c r="I167" i="39" s="1"/>
  <c r="H149" i="39"/>
  <c r="I149" i="39" s="1"/>
  <c r="H147" i="39"/>
  <c r="I147" i="39" s="1"/>
  <c r="H145" i="39"/>
  <c r="I145" i="39" s="1"/>
  <c r="H143" i="39"/>
  <c r="I143" i="39" s="1"/>
  <c r="H141" i="39"/>
  <c r="I141" i="39" s="1"/>
  <c r="H139" i="39"/>
  <c r="I139" i="39" s="1"/>
  <c r="H137" i="39"/>
  <c r="I137" i="39" s="1"/>
  <c r="H135" i="39"/>
  <c r="I135" i="39" s="1"/>
  <c r="H133" i="39"/>
  <c r="I133" i="39" s="1"/>
  <c r="H131" i="39"/>
  <c r="I131" i="39" s="1"/>
  <c r="H129" i="39"/>
  <c r="I129" i="39" s="1"/>
  <c r="H127" i="39"/>
  <c r="I127" i="39" s="1"/>
  <c r="H125" i="39"/>
  <c r="I125" i="39" s="1"/>
  <c r="H123" i="39"/>
  <c r="I123" i="39" s="1"/>
  <c r="H121" i="39"/>
  <c r="I121" i="39" s="1"/>
  <c r="H119" i="39"/>
  <c r="I119" i="39" s="1"/>
  <c r="H117" i="39"/>
  <c r="I117" i="39" s="1"/>
  <c r="H115" i="39"/>
  <c r="I115" i="39" s="1"/>
  <c r="H113" i="39"/>
  <c r="I113" i="39" s="1"/>
  <c r="H111" i="39"/>
  <c r="I111" i="39" s="1"/>
  <c r="H109" i="39"/>
  <c r="I109" i="39" s="1"/>
  <c r="H107" i="39"/>
  <c r="I107" i="39" s="1"/>
  <c r="H105" i="39"/>
  <c r="I105" i="39" s="1"/>
  <c r="H103" i="39"/>
  <c r="I103" i="39" s="1"/>
  <c r="H101" i="39"/>
  <c r="I101" i="39" s="1"/>
  <c r="H99" i="39"/>
  <c r="I99" i="39" s="1"/>
  <c r="H97" i="39"/>
  <c r="I97" i="39" s="1"/>
  <c r="H95" i="39"/>
  <c r="I95" i="39" s="1"/>
  <c r="H93" i="39"/>
  <c r="I93" i="39" s="1"/>
  <c r="H91" i="39"/>
  <c r="I91" i="39" s="1"/>
  <c r="H89" i="39"/>
  <c r="I89" i="39" s="1"/>
  <c r="H87" i="39"/>
  <c r="I87" i="39" s="1"/>
  <c r="H165" i="39"/>
  <c r="H161" i="39"/>
  <c r="I161" i="39" s="1"/>
  <c r="H157" i="39"/>
  <c r="I157" i="39" s="1"/>
  <c r="H153" i="39"/>
  <c r="I153" i="39" s="1"/>
  <c r="H85" i="39"/>
  <c r="I85" i="39" s="1"/>
  <c r="H83" i="39"/>
  <c r="I83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I73" i="39" s="1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63" i="39"/>
  <c r="I163" i="39" s="1"/>
  <c r="H159" i="39"/>
  <c r="I159" i="39" s="1"/>
  <c r="H155" i="39"/>
  <c r="I155" i="39" s="1"/>
  <c r="H151" i="39"/>
  <c r="I151" i="39" s="1"/>
  <c r="H146" i="39"/>
  <c r="I146" i="39" s="1"/>
  <c r="H142" i="39"/>
  <c r="I142" i="39" s="1"/>
  <c r="H138" i="39"/>
  <c r="I138" i="39" s="1"/>
  <c r="H134" i="39"/>
  <c r="I134" i="39" s="1"/>
  <c r="H130" i="39"/>
  <c r="I130" i="39" s="1"/>
  <c r="H126" i="39"/>
  <c r="I126" i="39" s="1"/>
  <c r="H122" i="39"/>
  <c r="I122" i="39" s="1"/>
  <c r="H118" i="39"/>
  <c r="I118" i="39" s="1"/>
  <c r="H114" i="39"/>
  <c r="I114" i="39" s="1"/>
  <c r="H110" i="39"/>
  <c r="I110" i="39" s="1"/>
  <c r="H106" i="39"/>
  <c r="I106" i="39" s="1"/>
  <c r="H102" i="39"/>
  <c r="I102" i="39" s="1"/>
  <c r="H98" i="39"/>
  <c r="I98" i="39" s="1"/>
  <c r="H94" i="39"/>
  <c r="I94" i="39" s="1"/>
  <c r="H90" i="39"/>
  <c r="I90" i="39" s="1"/>
  <c r="H86" i="39"/>
  <c r="I86" i="39" s="1"/>
  <c r="H84" i="39"/>
  <c r="I84" i="39" s="1"/>
  <c r="H82" i="39"/>
  <c r="I82" i="39" s="1"/>
  <c r="H148" i="39"/>
  <c r="I148" i="39" s="1"/>
  <c r="H144" i="39"/>
  <c r="I144" i="39" s="1"/>
  <c r="H140" i="39"/>
  <c r="I140" i="39" s="1"/>
  <c r="H136" i="39"/>
  <c r="I136" i="39" s="1"/>
  <c r="H132" i="39"/>
  <c r="I132" i="39" s="1"/>
  <c r="H128" i="39"/>
  <c r="I128" i="39" s="1"/>
  <c r="H124" i="39"/>
  <c r="I124" i="39" s="1"/>
  <c r="H120" i="39"/>
  <c r="I120" i="39" s="1"/>
  <c r="H116" i="39"/>
  <c r="I116" i="39" s="1"/>
  <c r="H112" i="39"/>
  <c r="I112" i="39" s="1"/>
  <c r="H108" i="39"/>
  <c r="I108" i="39" s="1"/>
  <c r="H104" i="39"/>
  <c r="I104" i="39" s="1"/>
  <c r="H100" i="39"/>
  <c r="I100" i="39" s="1"/>
  <c r="H96" i="39"/>
  <c r="I96" i="39" s="1"/>
  <c r="H92" i="39"/>
  <c r="I92" i="39" s="1"/>
  <c r="H88" i="39"/>
  <c r="I88" i="39" s="1"/>
  <c r="H19" i="39"/>
  <c r="I19" i="39" s="1"/>
  <c r="H18" i="39"/>
  <c r="I18" i="39" s="1"/>
  <c r="H17" i="39"/>
  <c r="I17" i="39" s="1"/>
  <c r="H16" i="39"/>
  <c r="I16" i="39" s="1"/>
  <c r="H15" i="39"/>
  <c r="H192" i="39" l="1"/>
  <c r="I15" i="39"/>
  <c r="I165" i="39"/>
  <c r="I192" i="39" l="1"/>
  <c r="E190" i="38" l="1"/>
  <c r="D190" i="38"/>
  <c r="C190" i="38"/>
  <c r="F189" i="38"/>
  <c r="G189" i="38" s="1"/>
  <c r="I189" i="38" s="1"/>
  <c r="F188" i="38"/>
  <c r="G188" i="38" s="1"/>
  <c r="I188" i="38" s="1"/>
  <c r="G187" i="38"/>
  <c r="F187" i="38"/>
  <c r="F186" i="38"/>
  <c r="G186" i="38" s="1"/>
  <c r="G185" i="38"/>
  <c r="F185" i="38"/>
  <c r="F184" i="38"/>
  <c r="G184" i="38" s="1"/>
  <c r="G183" i="38"/>
  <c r="F183" i="38"/>
  <c r="F182" i="38"/>
  <c r="G182" i="38" s="1"/>
  <c r="G181" i="38"/>
  <c r="F181" i="38"/>
  <c r="F180" i="38"/>
  <c r="G180" i="38" s="1"/>
  <c r="G179" i="38"/>
  <c r="F179" i="38"/>
  <c r="F178" i="38"/>
  <c r="G178" i="38" s="1"/>
  <c r="G177" i="38"/>
  <c r="F177" i="38"/>
  <c r="F176" i="38"/>
  <c r="G176" i="38" s="1"/>
  <c r="G175" i="38"/>
  <c r="F175" i="38"/>
  <c r="F174" i="38"/>
  <c r="G174" i="38" s="1"/>
  <c r="G173" i="38"/>
  <c r="F173" i="38"/>
  <c r="F172" i="38"/>
  <c r="G172" i="38" s="1"/>
  <c r="G171" i="38"/>
  <c r="F171" i="38"/>
  <c r="F170" i="38"/>
  <c r="G170" i="38" s="1"/>
  <c r="G169" i="38"/>
  <c r="F169" i="38"/>
  <c r="F168" i="38"/>
  <c r="G168" i="38" s="1"/>
  <c r="G167" i="38"/>
  <c r="F167" i="38"/>
  <c r="F166" i="38"/>
  <c r="G166" i="38" s="1"/>
  <c r="G165" i="38"/>
  <c r="F165" i="38"/>
  <c r="F164" i="38"/>
  <c r="G164" i="38" s="1"/>
  <c r="G163" i="38"/>
  <c r="F163" i="38"/>
  <c r="F162" i="38"/>
  <c r="G162" i="38" s="1"/>
  <c r="G161" i="38"/>
  <c r="F161" i="38"/>
  <c r="F160" i="38"/>
  <c r="G160" i="38" s="1"/>
  <c r="G159" i="38"/>
  <c r="F159" i="38"/>
  <c r="F158" i="38"/>
  <c r="G158" i="38" s="1"/>
  <c r="G157" i="38"/>
  <c r="F157" i="38"/>
  <c r="F156" i="38"/>
  <c r="G156" i="38" s="1"/>
  <c r="G155" i="38"/>
  <c r="F155" i="38"/>
  <c r="F154" i="38"/>
  <c r="G154" i="38" s="1"/>
  <c r="G153" i="38"/>
  <c r="F153" i="38"/>
  <c r="F152" i="38"/>
  <c r="G152" i="38" s="1"/>
  <c r="G151" i="38"/>
  <c r="F151" i="38"/>
  <c r="F150" i="38"/>
  <c r="G150" i="38" s="1"/>
  <c r="G149" i="38"/>
  <c r="F149" i="38"/>
  <c r="F148" i="38"/>
  <c r="G148" i="38" s="1"/>
  <c r="G147" i="38"/>
  <c r="F147" i="38"/>
  <c r="F146" i="38"/>
  <c r="G146" i="38" s="1"/>
  <c r="G145" i="38"/>
  <c r="F145" i="38"/>
  <c r="F144" i="38"/>
  <c r="G144" i="38" s="1"/>
  <c r="G143" i="38"/>
  <c r="F143" i="38"/>
  <c r="F142" i="38"/>
  <c r="G142" i="38" s="1"/>
  <c r="G141" i="38"/>
  <c r="F141" i="38"/>
  <c r="F140" i="38"/>
  <c r="G140" i="38" s="1"/>
  <c r="G139" i="38"/>
  <c r="F139" i="38"/>
  <c r="F138" i="38"/>
  <c r="G138" i="38" s="1"/>
  <c r="G137" i="38"/>
  <c r="F137" i="38"/>
  <c r="F136" i="38"/>
  <c r="G136" i="38" s="1"/>
  <c r="G135" i="38"/>
  <c r="F135" i="38"/>
  <c r="F134" i="38"/>
  <c r="G134" i="38" s="1"/>
  <c r="G133" i="38"/>
  <c r="F133" i="38"/>
  <c r="F132" i="38"/>
  <c r="G132" i="38" s="1"/>
  <c r="G131" i="38"/>
  <c r="F131" i="38"/>
  <c r="F130" i="38"/>
  <c r="G130" i="38" s="1"/>
  <c r="G129" i="38"/>
  <c r="F129" i="38"/>
  <c r="F128" i="38"/>
  <c r="G128" i="38" s="1"/>
  <c r="G127" i="38"/>
  <c r="F127" i="38"/>
  <c r="F126" i="38"/>
  <c r="G126" i="38" s="1"/>
  <c r="G125" i="38"/>
  <c r="F125" i="38"/>
  <c r="F124" i="38"/>
  <c r="G124" i="38" s="1"/>
  <c r="G123" i="38"/>
  <c r="F123" i="38"/>
  <c r="F122" i="38"/>
  <c r="G122" i="38" s="1"/>
  <c r="G121" i="38"/>
  <c r="F121" i="38"/>
  <c r="F120" i="38"/>
  <c r="G120" i="38" s="1"/>
  <c r="G119" i="38"/>
  <c r="F119" i="38"/>
  <c r="F118" i="38"/>
  <c r="G118" i="38" s="1"/>
  <c r="G117" i="38"/>
  <c r="F117" i="38"/>
  <c r="F116" i="38"/>
  <c r="G116" i="38" s="1"/>
  <c r="G115" i="38"/>
  <c r="F115" i="38"/>
  <c r="F114" i="38"/>
  <c r="G114" i="38" s="1"/>
  <c r="G113" i="38"/>
  <c r="F113" i="38"/>
  <c r="F112" i="38"/>
  <c r="G112" i="38" s="1"/>
  <c r="G111" i="38"/>
  <c r="F111" i="38"/>
  <c r="F110" i="38"/>
  <c r="G110" i="38" s="1"/>
  <c r="G109" i="38"/>
  <c r="F109" i="38"/>
  <c r="F108" i="38"/>
  <c r="G108" i="38" s="1"/>
  <c r="G107" i="38"/>
  <c r="F107" i="38"/>
  <c r="F106" i="38"/>
  <c r="G106" i="38" s="1"/>
  <c r="G105" i="38"/>
  <c r="F105" i="38"/>
  <c r="F104" i="38"/>
  <c r="G104" i="38" s="1"/>
  <c r="G103" i="38"/>
  <c r="F103" i="38"/>
  <c r="F102" i="38"/>
  <c r="G102" i="38" s="1"/>
  <c r="G101" i="38"/>
  <c r="F101" i="38"/>
  <c r="F100" i="38"/>
  <c r="G100" i="38" s="1"/>
  <c r="G99" i="38"/>
  <c r="F99" i="38"/>
  <c r="F98" i="38"/>
  <c r="G98" i="38" s="1"/>
  <c r="G97" i="38"/>
  <c r="F97" i="38"/>
  <c r="F96" i="38"/>
  <c r="G96" i="38" s="1"/>
  <c r="G95" i="38"/>
  <c r="F95" i="38"/>
  <c r="F94" i="38"/>
  <c r="G94" i="38" s="1"/>
  <c r="G93" i="38"/>
  <c r="F93" i="38"/>
  <c r="F92" i="38"/>
  <c r="G92" i="38" s="1"/>
  <c r="G91" i="38"/>
  <c r="F91" i="38"/>
  <c r="F90" i="38"/>
  <c r="G90" i="38" s="1"/>
  <c r="G89" i="38"/>
  <c r="F89" i="38"/>
  <c r="F88" i="38"/>
  <c r="G88" i="38" s="1"/>
  <c r="G87" i="38"/>
  <c r="F87" i="38"/>
  <c r="F86" i="38"/>
  <c r="G86" i="38" s="1"/>
  <c r="G85" i="38"/>
  <c r="F85" i="38"/>
  <c r="F84" i="38"/>
  <c r="G84" i="38" s="1"/>
  <c r="G83" i="38"/>
  <c r="F83" i="38"/>
  <c r="F82" i="38"/>
  <c r="G82" i="38" s="1"/>
  <c r="G81" i="38"/>
  <c r="F81" i="38"/>
  <c r="G80" i="38"/>
  <c r="F80" i="38"/>
  <c r="F79" i="38"/>
  <c r="G79" i="38" s="1"/>
  <c r="R78" i="38"/>
  <c r="P78" i="38"/>
  <c r="F78" i="38"/>
  <c r="G78" i="38" s="1"/>
  <c r="T77" i="38"/>
  <c r="S77" i="38"/>
  <c r="F77" i="38"/>
  <c r="G77" i="38" s="1"/>
  <c r="T76" i="38"/>
  <c r="S76" i="38"/>
  <c r="F76" i="38"/>
  <c r="G76" i="38" s="1"/>
  <c r="T75" i="38"/>
  <c r="S75" i="38"/>
  <c r="F75" i="38"/>
  <c r="G75" i="38" s="1"/>
  <c r="Q74" i="38"/>
  <c r="Q78" i="38" s="1"/>
  <c r="G74" i="38"/>
  <c r="F74" i="38"/>
  <c r="S73" i="38"/>
  <c r="T73" i="38" s="1"/>
  <c r="G73" i="38"/>
  <c r="F73" i="38"/>
  <c r="S72" i="38"/>
  <c r="T72" i="38" s="1"/>
  <c r="G72" i="38"/>
  <c r="F72" i="38"/>
  <c r="S71" i="38"/>
  <c r="T71" i="38" s="1"/>
  <c r="G71" i="38"/>
  <c r="F71" i="38"/>
  <c r="S70" i="38"/>
  <c r="T70" i="38" s="1"/>
  <c r="G70" i="38"/>
  <c r="F70" i="38"/>
  <c r="S69" i="38"/>
  <c r="T69" i="38" s="1"/>
  <c r="G69" i="38"/>
  <c r="F69" i="38"/>
  <c r="S68" i="38"/>
  <c r="T68" i="38" s="1"/>
  <c r="G68" i="38"/>
  <c r="F68" i="38"/>
  <c r="T67" i="38"/>
  <c r="S67" i="38"/>
  <c r="F67" i="38"/>
  <c r="G67" i="38" s="1"/>
  <c r="T66" i="38"/>
  <c r="S66" i="38"/>
  <c r="F66" i="38"/>
  <c r="G66" i="38" s="1"/>
  <c r="T65" i="38"/>
  <c r="S65" i="38"/>
  <c r="F65" i="38"/>
  <c r="G65" i="38" s="1"/>
  <c r="T64" i="38"/>
  <c r="S64" i="38"/>
  <c r="F64" i="38"/>
  <c r="G64" i="38" s="1"/>
  <c r="T63" i="38"/>
  <c r="S63" i="38"/>
  <c r="F63" i="38"/>
  <c r="G63" i="38" s="1"/>
  <c r="T62" i="38"/>
  <c r="S62" i="38"/>
  <c r="F62" i="38"/>
  <c r="G62" i="38" s="1"/>
  <c r="T61" i="38"/>
  <c r="S61" i="38"/>
  <c r="F61" i="38"/>
  <c r="G61" i="38" s="1"/>
  <c r="T60" i="38"/>
  <c r="S60" i="38"/>
  <c r="F60" i="38"/>
  <c r="G60" i="38" s="1"/>
  <c r="T59" i="38"/>
  <c r="S59" i="38"/>
  <c r="F59" i="38"/>
  <c r="G59" i="38" s="1"/>
  <c r="S58" i="38"/>
  <c r="T58" i="38" s="1"/>
  <c r="G58" i="38"/>
  <c r="F58" i="38"/>
  <c r="S57" i="38"/>
  <c r="T57" i="38" s="1"/>
  <c r="G57" i="38"/>
  <c r="F57" i="38"/>
  <c r="S56" i="38"/>
  <c r="T56" i="38" s="1"/>
  <c r="G56" i="38"/>
  <c r="F56" i="38"/>
  <c r="S55" i="38"/>
  <c r="T55" i="38" s="1"/>
  <c r="G55" i="38"/>
  <c r="F55" i="38"/>
  <c r="S54" i="38"/>
  <c r="T54" i="38" s="1"/>
  <c r="G54" i="38"/>
  <c r="F54" i="38"/>
  <c r="S53" i="38"/>
  <c r="T53" i="38" s="1"/>
  <c r="G53" i="38"/>
  <c r="F53" i="38"/>
  <c r="S52" i="38"/>
  <c r="T52" i="38" s="1"/>
  <c r="G52" i="38"/>
  <c r="F52" i="38"/>
  <c r="S51" i="38"/>
  <c r="T51" i="38" s="1"/>
  <c r="G51" i="38"/>
  <c r="F51" i="38"/>
  <c r="S50" i="38"/>
  <c r="T50" i="38" s="1"/>
  <c r="G50" i="38"/>
  <c r="F50" i="38"/>
  <c r="S49" i="38"/>
  <c r="T49" i="38" s="1"/>
  <c r="G49" i="38"/>
  <c r="F49" i="38"/>
  <c r="S48" i="38"/>
  <c r="T48" i="38" s="1"/>
  <c r="G48" i="38"/>
  <c r="F48" i="38"/>
  <c r="S47" i="38"/>
  <c r="T47" i="38" s="1"/>
  <c r="G47" i="38"/>
  <c r="F47" i="38"/>
  <c r="S46" i="38"/>
  <c r="T46" i="38" s="1"/>
  <c r="G46" i="38"/>
  <c r="F46" i="38"/>
  <c r="S45" i="38"/>
  <c r="T45" i="38" s="1"/>
  <c r="G45" i="38"/>
  <c r="F45" i="38"/>
  <c r="S44" i="38"/>
  <c r="T44" i="38" s="1"/>
  <c r="G44" i="38"/>
  <c r="F44" i="38"/>
  <c r="S43" i="38"/>
  <c r="T43" i="38" s="1"/>
  <c r="G43" i="38"/>
  <c r="F43" i="38"/>
  <c r="S42" i="38"/>
  <c r="T42" i="38" s="1"/>
  <c r="G42" i="38"/>
  <c r="F42" i="38"/>
  <c r="S41" i="38"/>
  <c r="T41" i="38" s="1"/>
  <c r="G41" i="38"/>
  <c r="F41" i="38"/>
  <c r="S40" i="38"/>
  <c r="T40" i="38" s="1"/>
  <c r="G40" i="38"/>
  <c r="F40" i="38"/>
  <c r="S39" i="38"/>
  <c r="T39" i="38" s="1"/>
  <c r="G39" i="38"/>
  <c r="F39" i="38"/>
  <c r="S38" i="38"/>
  <c r="T38" i="38" s="1"/>
  <c r="G38" i="38"/>
  <c r="F38" i="38"/>
  <c r="S37" i="38"/>
  <c r="T37" i="38" s="1"/>
  <c r="G37" i="38"/>
  <c r="F37" i="38"/>
  <c r="S36" i="38"/>
  <c r="T36" i="38" s="1"/>
  <c r="G36" i="38"/>
  <c r="F36" i="38"/>
  <c r="S35" i="38"/>
  <c r="T35" i="38" s="1"/>
  <c r="G35" i="38"/>
  <c r="F35" i="38"/>
  <c r="S34" i="38"/>
  <c r="T34" i="38" s="1"/>
  <c r="G34" i="38"/>
  <c r="F34" i="38"/>
  <c r="S33" i="38"/>
  <c r="T33" i="38" s="1"/>
  <c r="G33" i="38"/>
  <c r="F33" i="38"/>
  <c r="S32" i="38"/>
  <c r="T32" i="38" s="1"/>
  <c r="G32" i="38"/>
  <c r="F32" i="38"/>
  <c r="S31" i="38"/>
  <c r="T31" i="38" s="1"/>
  <c r="G31" i="38"/>
  <c r="F31" i="38"/>
  <c r="S30" i="38"/>
  <c r="T30" i="38" s="1"/>
  <c r="G30" i="38"/>
  <c r="F30" i="38"/>
  <c r="S29" i="38"/>
  <c r="T29" i="38" s="1"/>
  <c r="G29" i="38"/>
  <c r="F29" i="38"/>
  <c r="S28" i="38"/>
  <c r="T28" i="38" s="1"/>
  <c r="G28" i="38"/>
  <c r="F28" i="38"/>
  <c r="S27" i="38"/>
  <c r="T27" i="38" s="1"/>
  <c r="G27" i="38"/>
  <c r="F27" i="38"/>
  <c r="S26" i="38"/>
  <c r="T26" i="38" s="1"/>
  <c r="G26" i="38"/>
  <c r="F26" i="38"/>
  <c r="S25" i="38"/>
  <c r="T25" i="38" s="1"/>
  <c r="G25" i="38"/>
  <c r="F25" i="38"/>
  <c r="S24" i="38"/>
  <c r="T24" i="38" s="1"/>
  <c r="G24" i="38"/>
  <c r="F24" i="38"/>
  <c r="S23" i="38"/>
  <c r="T23" i="38" s="1"/>
  <c r="G23" i="38"/>
  <c r="F23" i="38"/>
  <c r="S22" i="38"/>
  <c r="T22" i="38" s="1"/>
  <c r="G22" i="38"/>
  <c r="F22" i="38"/>
  <c r="S21" i="38"/>
  <c r="T21" i="38" s="1"/>
  <c r="G21" i="38"/>
  <c r="F21" i="38"/>
  <c r="S20" i="38"/>
  <c r="T20" i="38" s="1"/>
  <c r="G20" i="38"/>
  <c r="F20" i="38"/>
  <c r="S19" i="38"/>
  <c r="T19" i="38" s="1"/>
  <c r="G19" i="38"/>
  <c r="F19" i="38"/>
  <c r="S18" i="38"/>
  <c r="T18" i="38" s="1"/>
  <c r="G18" i="38"/>
  <c r="F18" i="38"/>
  <c r="S17" i="38"/>
  <c r="T17" i="38" s="1"/>
  <c r="G17" i="38"/>
  <c r="F17" i="38"/>
  <c r="S16" i="38"/>
  <c r="T16" i="38" s="1"/>
  <c r="G16" i="38"/>
  <c r="F16" i="38"/>
  <c r="S15" i="38"/>
  <c r="T15" i="38" s="1"/>
  <c r="G15" i="38"/>
  <c r="F15" i="38"/>
  <c r="S14" i="38"/>
  <c r="T14" i="38" s="1"/>
  <c r="G14" i="38"/>
  <c r="F14" i="38"/>
  <c r="S13" i="38"/>
  <c r="G13" i="38"/>
  <c r="G190" i="38" s="1"/>
  <c r="H7" i="38" s="1"/>
  <c r="H8" i="38" s="1"/>
  <c r="F13" i="38"/>
  <c r="H186" i="38" l="1"/>
  <c r="H184" i="38"/>
  <c r="H182" i="38"/>
  <c r="H180" i="38"/>
  <c r="H178" i="38"/>
  <c r="H176" i="38"/>
  <c r="H174" i="38"/>
  <c r="H187" i="38"/>
  <c r="H185" i="38"/>
  <c r="H183" i="38"/>
  <c r="H181" i="38"/>
  <c r="H179" i="38"/>
  <c r="H177" i="38"/>
  <c r="H175" i="38"/>
  <c r="H173" i="38"/>
  <c r="I173" i="38" s="1"/>
  <c r="H171" i="38"/>
  <c r="I171" i="38" s="1"/>
  <c r="H169" i="38"/>
  <c r="I169" i="38" s="1"/>
  <c r="H167" i="38"/>
  <c r="I167" i="38" s="1"/>
  <c r="H165" i="38"/>
  <c r="I165" i="38" s="1"/>
  <c r="H163" i="38"/>
  <c r="H161" i="38"/>
  <c r="H159" i="38"/>
  <c r="H157" i="38"/>
  <c r="H155" i="38"/>
  <c r="H153" i="38"/>
  <c r="H151" i="38"/>
  <c r="H149" i="38"/>
  <c r="H172" i="38"/>
  <c r="H170" i="38"/>
  <c r="H168" i="38"/>
  <c r="H166" i="38"/>
  <c r="H164" i="38"/>
  <c r="H148" i="38"/>
  <c r="H146" i="38"/>
  <c r="H144" i="38"/>
  <c r="H142" i="38"/>
  <c r="H140" i="38"/>
  <c r="H138" i="38"/>
  <c r="H136" i="38"/>
  <c r="H134" i="38"/>
  <c r="H132" i="38"/>
  <c r="H130" i="38"/>
  <c r="H128" i="38"/>
  <c r="H126" i="38"/>
  <c r="H124" i="38"/>
  <c r="H122" i="38"/>
  <c r="H162" i="38"/>
  <c r="H160" i="38"/>
  <c r="H158" i="38"/>
  <c r="H156" i="38"/>
  <c r="H154" i="38"/>
  <c r="H152" i="38"/>
  <c r="H150" i="38"/>
  <c r="H147" i="38"/>
  <c r="H145" i="38"/>
  <c r="H143" i="38"/>
  <c r="H141" i="38"/>
  <c r="H139" i="38"/>
  <c r="H137" i="38"/>
  <c r="H135" i="38"/>
  <c r="H133" i="38"/>
  <c r="H131" i="38"/>
  <c r="H129" i="38"/>
  <c r="H127" i="38"/>
  <c r="H125" i="38"/>
  <c r="H123" i="38"/>
  <c r="H121" i="38"/>
  <c r="H119" i="38"/>
  <c r="H117" i="38"/>
  <c r="H115" i="38"/>
  <c r="H113" i="38"/>
  <c r="H111" i="38"/>
  <c r="H109" i="38"/>
  <c r="H107" i="38"/>
  <c r="H105" i="38"/>
  <c r="H103" i="38"/>
  <c r="H101" i="38"/>
  <c r="H99" i="38"/>
  <c r="H97" i="38"/>
  <c r="H95" i="38"/>
  <c r="H93" i="38"/>
  <c r="H91" i="38"/>
  <c r="H89" i="38"/>
  <c r="H87" i="38"/>
  <c r="H85" i="38"/>
  <c r="H83" i="38"/>
  <c r="H81" i="38"/>
  <c r="H79" i="38"/>
  <c r="H78" i="38"/>
  <c r="H77" i="38"/>
  <c r="H76" i="38"/>
  <c r="H75" i="38"/>
  <c r="H120" i="38"/>
  <c r="H118" i="38"/>
  <c r="H116" i="38"/>
  <c r="H114" i="38"/>
  <c r="H112" i="38"/>
  <c r="H110" i="38"/>
  <c r="H108" i="38"/>
  <c r="H106" i="38"/>
  <c r="H104" i="38"/>
  <c r="H102" i="38"/>
  <c r="H100" i="38"/>
  <c r="H98" i="38"/>
  <c r="H96" i="38"/>
  <c r="H94" i="38"/>
  <c r="H92" i="38"/>
  <c r="H90" i="38"/>
  <c r="H88" i="38"/>
  <c r="H86" i="38"/>
  <c r="H84" i="38"/>
  <c r="H82" i="38"/>
  <c r="H80" i="38"/>
  <c r="H74" i="38"/>
  <c r="H73" i="38"/>
  <c r="H72" i="38"/>
  <c r="H71" i="38"/>
  <c r="H70" i="38"/>
  <c r="I70" i="38" s="1"/>
  <c r="H69" i="38"/>
  <c r="I69" i="38" s="1"/>
  <c r="H68" i="38"/>
  <c r="I68" i="38" s="1"/>
  <c r="H58" i="38"/>
  <c r="I58" i="38" s="1"/>
  <c r="H57" i="38"/>
  <c r="I57" i="38" s="1"/>
  <c r="H56" i="38"/>
  <c r="I56" i="38" s="1"/>
  <c r="H55" i="38"/>
  <c r="I55" i="38" s="1"/>
  <c r="H54" i="38"/>
  <c r="I54" i="38" s="1"/>
  <c r="H53" i="38"/>
  <c r="I53" i="38" s="1"/>
  <c r="H52" i="38"/>
  <c r="I52" i="38" s="1"/>
  <c r="H51" i="38"/>
  <c r="I51" i="38" s="1"/>
  <c r="H50" i="38"/>
  <c r="I50" i="38" s="1"/>
  <c r="H49" i="38"/>
  <c r="I49" i="38" s="1"/>
  <c r="H48" i="38"/>
  <c r="I48" i="38" s="1"/>
  <c r="H47" i="38"/>
  <c r="I47" i="38" s="1"/>
  <c r="H46" i="38"/>
  <c r="I46" i="38" s="1"/>
  <c r="H45" i="38"/>
  <c r="I45" i="38" s="1"/>
  <c r="H44" i="38"/>
  <c r="I44" i="38" s="1"/>
  <c r="H43" i="38"/>
  <c r="I43" i="38" s="1"/>
  <c r="H42" i="38"/>
  <c r="I42" i="38" s="1"/>
  <c r="H41" i="38"/>
  <c r="I41" i="38" s="1"/>
  <c r="H40" i="38"/>
  <c r="I40" i="38" s="1"/>
  <c r="H39" i="38"/>
  <c r="I39" i="38" s="1"/>
  <c r="H38" i="38"/>
  <c r="I38" i="38" s="1"/>
  <c r="H37" i="38"/>
  <c r="I37" i="38" s="1"/>
  <c r="H36" i="38"/>
  <c r="I36" i="38" s="1"/>
  <c r="H35" i="38"/>
  <c r="I35" i="38" s="1"/>
  <c r="H34" i="38"/>
  <c r="I34" i="38" s="1"/>
  <c r="H33" i="38"/>
  <c r="I33" i="38" s="1"/>
  <c r="H32" i="38"/>
  <c r="I32" i="38" s="1"/>
  <c r="H31" i="38"/>
  <c r="I31" i="38" s="1"/>
  <c r="H30" i="38"/>
  <c r="I30" i="38" s="1"/>
  <c r="H67" i="38"/>
  <c r="H66" i="38"/>
  <c r="I66" i="38" s="1"/>
  <c r="H65" i="38"/>
  <c r="H64" i="38"/>
  <c r="I64" i="38" s="1"/>
  <c r="H63" i="38"/>
  <c r="H62" i="38"/>
  <c r="I62" i="38" s="1"/>
  <c r="H61" i="38"/>
  <c r="H60" i="38"/>
  <c r="I60" i="38" s="1"/>
  <c r="H59" i="38"/>
  <c r="H29" i="38"/>
  <c r="H28" i="38"/>
  <c r="I28" i="38" s="1"/>
  <c r="H27" i="38"/>
  <c r="H26" i="38"/>
  <c r="I26" i="38" s="1"/>
  <c r="H25" i="38"/>
  <c r="H24" i="38"/>
  <c r="I24" i="38" s="1"/>
  <c r="H23" i="38"/>
  <c r="H22" i="38"/>
  <c r="I22" i="38" s="1"/>
  <c r="H21" i="38"/>
  <c r="H20" i="38"/>
  <c r="I20" i="38" s="1"/>
  <c r="H19" i="38"/>
  <c r="H18" i="38"/>
  <c r="I18" i="38" s="1"/>
  <c r="H17" i="38"/>
  <c r="H16" i="38"/>
  <c r="I16" i="38" s="1"/>
  <c r="H15" i="38"/>
  <c r="H14" i="38"/>
  <c r="I14" i="38" s="1"/>
  <c r="H13" i="38"/>
  <c r="H190" i="38" s="1"/>
  <c r="I15" i="38"/>
  <c r="I17" i="38"/>
  <c r="I19" i="38"/>
  <c r="I21" i="38"/>
  <c r="I23" i="38"/>
  <c r="I25" i="38"/>
  <c r="I27" i="38"/>
  <c r="I29" i="38"/>
  <c r="I71" i="38"/>
  <c r="I13" i="38"/>
  <c r="I59" i="38"/>
  <c r="I61" i="38"/>
  <c r="I63" i="38"/>
  <c r="I65" i="38"/>
  <c r="I67" i="38"/>
  <c r="I72" i="38"/>
  <c r="I74" i="38"/>
  <c r="I75" i="38"/>
  <c r="I77" i="38"/>
  <c r="I79" i="38"/>
  <c r="I81" i="38"/>
  <c r="I85" i="38"/>
  <c r="I89" i="38"/>
  <c r="I93" i="38"/>
  <c r="I97" i="38"/>
  <c r="I101" i="38"/>
  <c r="I105" i="38"/>
  <c r="I109" i="38"/>
  <c r="I113" i="38"/>
  <c r="I117" i="38"/>
  <c r="F190" i="38"/>
  <c r="T13" i="38"/>
  <c r="I73" i="38"/>
  <c r="I76" i="38"/>
  <c r="I78" i="38"/>
  <c r="I83" i="38"/>
  <c r="I87" i="38"/>
  <c r="I91" i="38"/>
  <c r="I95" i="38"/>
  <c r="I99" i="38"/>
  <c r="I103" i="38"/>
  <c r="I107" i="38"/>
  <c r="I111" i="38"/>
  <c r="I115" i="38"/>
  <c r="I119" i="38"/>
  <c r="S74" i="38"/>
  <c r="T74" i="38" s="1"/>
  <c r="I122" i="38"/>
  <c r="I123" i="38"/>
  <c r="I126" i="38"/>
  <c r="I127" i="38"/>
  <c r="I130" i="38"/>
  <c r="I131" i="38"/>
  <c r="I134" i="38"/>
  <c r="I135" i="38"/>
  <c r="I138" i="38"/>
  <c r="I139" i="38"/>
  <c r="I142" i="38"/>
  <c r="I143" i="38"/>
  <c r="I146" i="38"/>
  <c r="I147" i="38"/>
  <c r="I151" i="38"/>
  <c r="I155" i="38"/>
  <c r="I159" i="38"/>
  <c r="I163" i="38"/>
  <c r="I80" i="38"/>
  <c r="I82" i="38"/>
  <c r="I84" i="38"/>
  <c r="I86" i="38"/>
  <c r="I88" i="38"/>
  <c r="I90" i="38"/>
  <c r="I92" i="38"/>
  <c r="I94" i="38"/>
  <c r="I96" i="38"/>
  <c r="I98" i="38"/>
  <c r="I100" i="38"/>
  <c r="I102" i="38"/>
  <c r="I104" i="38"/>
  <c r="I106" i="38"/>
  <c r="I108" i="38"/>
  <c r="I110" i="38"/>
  <c r="I112" i="38"/>
  <c r="I114" i="38"/>
  <c r="I116" i="38"/>
  <c r="I118" i="38"/>
  <c r="I120" i="38"/>
  <c r="I121" i="38"/>
  <c r="I124" i="38"/>
  <c r="I125" i="38"/>
  <c r="I128" i="38"/>
  <c r="I129" i="38"/>
  <c r="I132" i="38"/>
  <c r="I133" i="38"/>
  <c r="I136" i="38"/>
  <c r="I137" i="38"/>
  <c r="I140" i="38"/>
  <c r="I141" i="38"/>
  <c r="I144" i="38"/>
  <c r="I145" i="38"/>
  <c r="I148" i="38"/>
  <c r="I149" i="38"/>
  <c r="I153" i="38"/>
  <c r="I157" i="38"/>
  <c r="I161" i="38"/>
  <c r="I164" i="38"/>
  <c r="I166" i="38"/>
  <c r="I168" i="38"/>
  <c r="I170" i="38"/>
  <c r="I172" i="38"/>
  <c r="I174" i="38"/>
  <c r="I175" i="38"/>
  <c r="I178" i="38"/>
  <c r="I179" i="38"/>
  <c r="I182" i="38"/>
  <c r="I183" i="38"/>
  <c r="I186" i="38"/>
  <c r="I187" i="38"/>
  <c r="I150" i="38"/>
  <c r="I152" i="38"/>
  <c r="I154" i="38"/>
  <c r="I156" i="38"/>
  <c r="I158" i="38"/>
  <c r="I160" i="38"/>
  <c r="I162" i="38"/>
  <c r="I176" i="38"/>
  <c r="I177" i="38"/>
  <c r="I180" i="38"/>
  <c r="I181" i="38"/>
  <c r="I184" i="38"/>
  <c r="I185" i="38"/>
  <c r="T78" i="38" l="1"/>
  <c r="U7" i="38" s="1"/>
  <c r="U8" i="38" s="1"/>
  <c r="S78" i="38"/>
  <c r="I190" i="38"/>
  <c r="U73" i="38" l="1"/>
  <c r="V73" i="38" s="1"/>
  <c r="U72" i="38"/>
  <c r="V72" i="38" s="1"/>
  <c r="U77" i="38"/>
  <c r="V77" i="38" s="1"/>
  <c r="U76" i="38"/>
  <c r="V76" i="38" s="1"/>
  <c r="U75" i="38"/>
  <c r="V75" i="38" s="1"/>
  <c r="U74" i="38"/>
  <c r="V74" i="38" s="1"/>
  <c r="U67" i="38"/>
  <c r="V67" i="38" s="1"/>
  <c r="U66" i="38"/>
  <c r="V66" i="38" s="1"/>
  <c r="U65" i="38"/>
  <c r="V65" i="38" s="1"/>
  <c r="U64" i="38"/>
  <c r="V64" i="38" s="1"/>
  <c r="U63" i="38"/>
  <c r="V63" i="38" s="1"/>
  <c r="U62" i="38"/>
  <c r="V62" i="38" s="1"/>
  <c r="U61" i="38"/>
  <c r="V61" i="38" s="1"/>
  <c r="U60" i="38"/>
  <c r="V60" i="38" s="1"/>
  <c r="U59" i="38"/>
  <c r="V59" i="38" s="1"/>
  <c r="U71" i="38"/>
  <c r="V71" i="38" s="1"/>
  <c r="U70" i="38"/>
  <c r="V70" i="38" s="1"/>
  <c r="U69" i="38"/>
  <c r="V69" i="38" s="1"/>
  <c r="U68" i="38"/>
  <c r="V68" i="38" s="1"/>
  <c r="U58" i="38"/>
  <c r="V58" i="38" s="1"/>
  <c r="U57" i="38"/>
  <c r="V57" i="38" s="1"/>
  <c r="U56" i="38"/>
  <c r="V56" i="38" s="1"/>
  <c r="U55" i="38"/>
  <c r="V55" i="38" s="1"/>
  <c r="U54" i="38"/>
  <c r="V54" i="38" s="1"/>
  <c r="U53" i="38"/>
  <c r="V53" i="38" s="1"/>
  <c r="U52" i="38"/>
  <c r="V52" i="38" s="1"/>
  <c r="U51" i="38"/>
  <c r="V51" i="38" s="1"/>
  <c r="U50" i="38"/>
  <c r="V50" i="38" s="1"/>
  <c r="U49" i="38"/>
  <c r="V49" i="38" s="1"/>
  <c r="U48" i="38"/>
  <c r="V48" i="38" s="1"/>
  <c r="U47" i="38"/>
  <c r="V47" i="38" s="1"/>
  <c r="U46" i="38"/>
  <c r="V46" i="38" s="1"/>
  <c r="U45" i="38"/>
  <c r="V45" i="38" s="1"/>
  <c r="U44" i="38"/>
  <c r="V44" i="38" s="1"/>
  <c r="U43" i="38"/>
  <c r="V43" i="38" s="1"/>
  <c r="U42" i="38"/>
  <c r="V42" i="38" s="1"/>
  <c r="U41" i="38"/>
  <c r="V41" i="38" s="1"/>
  <c r="U40" i="38"/>
  <c r="V40" i="38" s="1"/>
  <c r="U39" i="38"/>
  <c r="V39" i="38" s="1"/>
  <c r="U38" i="38"/>
  <c r="V38" i="38" s="1"/>
  <c r="U37" i="38"/>
  <c r="V37" i="38" s="1"/>
  <c r="U36" i="38"/>
  <c r="V36" i="38" s="1"/>
  <c r="U35" i="38"/>
  <c r="V35" i="38" s="1"/>
  <c r="U34" i="38"/>
  <c r="V34" i="38" s="1"/>
  <c r="U33" i="38"/>
  <c r="V33" i="38" s="1"/>
  <c r="U32" i="38"/>
  <c r="V32" i="38" s="1"/>
  <c r="U31" i="38"/>
  <c r="V31" i="38" s="1"/>
  <c r="U30" i="38"/>
  <c r="V30" i="38" s="1"/>
  <c r="U29" i="38"/>
  <c r="V29" i="38" s="1"/>
  <c r="U28" i="38"/>
  <c r="V28" i="38" s="1"/>
  <c r="U27" i="38"/>
  <c r="V27" i="38" s="1"/>
  <c r="U26" i="38"/>
  <c r="V26" i="38" s="1"/>
  <c r="U25" i="38"/>
  <c r="V25" i="38" s="1"/>
  <c r="U24" i="38"/>
  <c r="V24" i="38" s="1"/>
  <c r="U23" i="38"/>
  <c r="V23" i="38" s="1"/>
  <c r="U22" i="38"/>
  <c r="V22" i="38" s="1"/>
  <c r="U21" i="38"/>
  <c r="V21" i="38" s="1"/>
  <c r="U20" i="38"/>
  <c r="V20" i="38" s="1"/>
  <c r="U19" i="38"/>
  <c r="V19" i="38" s="1"/>
  <c r="U18" i="38"/>
  <c r="V18" i="38" s="1"/>
  <c r="U17" i="38"/>
  <c r="V17" i="38" s="1"/>
  <c r="U16" i="38"/>
  <c r="V16" i="38" s="1"/>
  <c r="U15" i="38"/>
  <c r="V15" i="38" s="1"/>
  <c r="U14" i="38"/>
  <c r="V14" i="38" s="1"/>
  <c r="U13" i="38"/>
  <c r="U78" i="38" l="1"/>
  <c r="V13" i="38"/>
  <c r="V78" i="38" l="1"/>
  <c r="Q77" i="37" l="1"/>
  <c r="E193" i="37"/>
  <c r="D193" i="37"/>
  <c r="C193" i="37"/>
  <c r="F192" i="37"/>
  <c r="G192" i="37" s="1"/>
  <c r="I192" i="37" s="1"/>
  <c r="F191" i="37"/>
  <c r="G191" i="37" s="1"/>
  <c r="I191" i="37" s="1"/>
  <c r="F190" i="37"/>
  <c r="G190" i="37" s="1"/>
  <c r="F189" i="37"/>
  <c r="G189" i="37" s="1"/>
  <c r="F188" i="37"/>
  <c r="G188" i="37" s="1"/>
  <c r="F187" i="37"/>
  <c r="G187" i="37" s="1"/>
  <c r="F186" i="37"/>
  <c r="G186" i="37" s="1"/>
  <c r="F185" i="37"/>
  <c r="G185" i="37" s="1"/>
  <c r="F184" i="37"/>
  <c r="G184" i="37" s="1"/>
  <c r="F183" i="37"/>
  <c r="G183" i="37" s="1"/>
  <c r="F182" i="37"/>
  <c r="G182" i="37" s="1"/>
  <c r="F181" i="37"/>
  <c r="G181" i="37" s="1"/>
  <c r="F180" i="37"/>
  <c r="G180" i="37" s="1"/>
  <c r="G179" i="37"/>
  <c r="F179" i="37"/>
  <c r="F178" i="37"/>
  <c r="G178" i="37" s="1"/>
  <c r="F177" i="37"/>
  <c r="G177" i="37" s="1"/>
  <c r="F176" i="37"/>
  <c r="G176" i="37" s="1"/>
  <c r="F175" i="37"/>
  <c r="G175" i="37" s="1"/>
  <c r="F174" i="37"/>
  <c r="G174" i="37" s="1"/>
  <c r="F173" i="37"/>
  <c r="G173" i="37" s="1"/>
  <c r="F172" i="37"/>
  <c r="G172" i="37" s="1"/>
  <c r="G171" i="37"/>
  <c r="F171" i="37"/>
  <c r="F170" i="37"/>
  <c r="G170" i="37" s="1"/>
  <c r="F169" i="37"/>
  <c r="G169" i="37" s="1"/>
  <c r="F168" i="37"/>
  <c r="G168" i="37" s="1"/>
  <c r="F167" i="37"/>
  <c r="G167" i="37" s="1"/>
  <c r="F166" i="37"/>
  <c r="G166" i="37" s="1"/>
  <c r="F165" i="37"/>
  <c r="G165" i="37" s="1"/>
  <c r="F164" i="37"/>
  <c r="G164" i="37" s="1"/>
  <c r="F163" i="37"/>
  <c r="G163" i="37" s="1"/>
  <c r="F162" i="37"/>
  <c r="G162" i="37" s="1"/>
  <c r="F161" i="37"/>
  <c r="G161" i="37" s="1"/>
  <c r="F160" i="37"/>
  <c r="G160" i="37" s="1"/>
  <c r="G159" i="37"/>
  <c r="F159" i="37"/>
  <c r="F158" i="37"/>
  <c r="G158" i="37" s="1"/>
  <c r="F157" i="37"/>
  <c r="G157" i="37" s="1"/>
  <c r="F156" i="37"/>
  <c r="G156" i="37" s="1"/>
  <c r="F155" i="37"/>
  <c r="G155" i="37" s="1"/>
  <c r="F154" i="37"/>
  <c r="G154" i="37" s="1"/>
  <c r="F153" i="37"/>
  <c r="G153" i="37" s="1"/>
  <c r="F152" i="37"/>
  <c r="G152" i="37" s="1"/>
  <c r="F151" i="37"/>
  <c r="G151" i="37" s="1"/>
  <c r="F150" i="37"/>
  <c r="G150" i="37" s="1"/>
  <c r="F149" i="37"/>
  <c r="G149" i="37" s="1"/>
  <c r="F148" i="37"/>
  <c r="G148" i="37" s="1"/>
  <c r="F147" i="37"/>
  <c r="G147" i="37" s="1"/>
  <c r="F146" i="37"/>
  <c r="G146" i="37" s="1"/>
  <c r="F145" i="37"/>
  <c r="G145" i="37" s="1"/>
  <c r="F144" i="37"/>
  <c r="G144" i="37" s="1"/>
  <c r="F143" i="37"/>
  <c r="G143" i="37" s="1"/>
  <c r="F142" i="37"/>
  <c r="G142" i="37" s="1"/>
  <c r="F141" i="37"/>
  <c r="G141" i="37" s="1"/>
  <c r="F140" i="37"/>
  <c r="G140" i="37" s="1"/>
  <c r="F139" i="37"/>
  <c r="G139" i="37" s="1"/>
  <c r="F138" i="37"/>
  <c r="G138" i="37" s="1"/>
  <c r="F137" i="37"/>
  <c r="G137" i="37" s="1"/>
  <c r="F136" i="37"/>
  <c r="G136" i="37" s="1"/>
  <c r="F135" i="37"/>
  <c r="G135" i="37" s="1"/>
  <c r="F134" i="37"/>
  <c r="G134" i="37" s="1"/>
  <c r="F133" i="37"/>
  <c r="G133" i="37" s="1"/>
  <c r="F132" i="37"/>
  <c r="G132" i="37" s="1"/>
  <c r="G131" i="37"/>
  <c r="F131" i="37"/>
  <c r="F130" i="37"/>
  <c r="G130" i="37" s="1"/>
  <c r="F129" i="37"/>
  <c r="G129" i="37" s="1"/>
  <c r="F128" i="37"/>
  <c r="G128" i="37" s="1"/>
  <c r="F127" i="37"/>
  <c r="G127" i="37" s="1"/>
  <c r="F126" i="37"/>
  <c r="G126" i="37" s="1"/>
  <c r="F125" i="37"/>
  <c r="G125" i="37" s="1"/>
  <c r="F124" i="37"/>
  <c r="G124" i="37" s="1"/>
  <c r="G123" i="37"/>
  <c r="F123" i="37"/>
  <c r="F122" i="37"/>
  <c r="G122" i="37" s="1"/>
  <c r="F121" i="37"/>
  <c r="G121" i="37" s="1"/>
  <c r="F120" i="37"/>
  <c r="G120" i="37" s="1"/>
  <c r="F119" i="37"/>
  <c r="G119" i="37" s="1"/>
  <c r="F118" i="37"/>
  <c r="G118" i="37" s="1"/>
  <c r="F117" i="37"/>
  <c r="G117" i="37" s="1"/>
  <c r="F116" i="37"/>
  <c r="G116" i="37" s="1"/>
  <c r="G115" i="37"/>
  <c r="F115" i="37"/>
  <c r="F114" i="37"/>
  <c r="G114" i="37" s="1"/>
  <c r="F113" i="37"/>
  <c r="G113" i="37" s="1"/>
  <c r="F112" i="37"/>
  <c r="G112" i="37" s="1"/>
  <c r="F111" i="37"/>
  <c r="G111" i="37" s="1"/>
  <c r="F110" i="37"/>
  <c r="G110" i="37" s="1"/>
  <c r="F109" i="37"/>
  <c r="G109" i="37" s="1"/>
  <c r="F108" i="37"/>
  <c r="G108" i="37" s="1"/>
  <c r="G107" i="37"/>
  <c r="F107" i="37"/>
  <c r="F106" i="37"/>
  <c r="G106" i="37" s="1"/>
  <c r="F105" i="37"/>
  <c r="G105" i="37" s="1"/>
  <c r="F104" i="37"/>
  <c r="G104" i="37" s="1"/>
  <c r="F103" i="37"/>
  <c r="G103" i="37" s="1"/>
  <c r="F102" i="37"/>
  <c r="G102" i="37" s="1"/>
  <c r="F101" i="37"/>
  <c r="G101" i="37" s="1"/>
  <c r="F100" i="37"/>
  <c r="G100" i="37" s="1"/>
  <c r="G99" i="37"/>
  <c r="F99" i="37"/>
  <c r="F98" i="37"/>
  <c r="G98" i="37" s="1"/>
  <c r="F97" i="37"/>
  <c r="G97" i="37" s="1"/>
  <c r="F96" i="37"/>
  <c r="G96" i="37" s="1"/>
  <c r="F95" i="37"/>
  <c r="G95" i="37" s="1"/>
  <c r="F94" i="37"/>
  <c r="G94" i="37" s="1"/>
  <c r="F93" i="37"/>
  <c r="G93" i="37" s="1"/>
  <c r="F92" i="37"/>
  <c r="G92" i="37" s="1"/>
  <c r="G91" i="37"/>
  <c r="F91" i="37"/>
  <c r="F90" i="37"/>
  <c r="G90" i="37" s="1"/>
  <c r="F89" i="37"/>
  <c r="G89" i="37" s="1"/>
  <c r="F88" i="37"/>
  <c r="G88" i="37" s="1"/>
  <c r="F87" i="37"/>
  <c r="G87" i="37" s="1"/>
  <c r="F86" i="37"/>
  <c r="G86" i="37" s="1"/>
  <c r="F85" i="37"/>
  <c r="G85" i="37" s="1"/>
  <c r="F84" i="37"/>
  <c r="G84" i="37" s="1"/>
  <c r="G83" i="37"/>
  <c r="F83" i="37"/>
  <c r="F82" i="37"/>
  <c r="G82" i="37" s="1"/>
  <c r="Q81" i="37"/>
  <c r="P81" i="37"/>
  <c r="F81" i="37"/>
  <c r="G81" i="37" s="1"/>
  <c r="T80" i="37"/>
  <c r="S80" i="37"/>
  <c r="F80" i="37"/>
  <c r="G80" i="37" s="1"/>
  <c r="S79" i="37"/>
  <c r="T79" i="37" s="1"/>
  <c r="F79" i="37"/>
  <c r="G79" i="37" s="1"/>
  <c r="T78" i="37"/>
  <c r="S78" i="37"/>
  <c r="F78" i="37"/>
  <c r="G78" i="37" s="1"/>
  <c r="R77" i="37"/>
  <c r="R81" i="37" s="1"/>
  <c r="F77" i="37"/>
  <c r="G77" i="37" s="1"/>
  <c r="S76" i="37"/>
  <c r="T76" i="37" s="1"/>
  <c r="F76" i="37"/>
  <c r="G76" i="37" s="1"/>
  <c r="S75" i="37"/>
  <c r="T75" i="37" s="1"/>
  <c r="G75" i="37"/>
  <c r="F75" i="37"/>
  <c r="S74" i="37"/>
  <c r="T74" i="37" s="1"/>
  <c r="F74" i="37"/>
  <c r="G74" i="37" s="1"/>
  <c r="S73" i="37"/>
  <c r="T73" i="37" s="1"/>
  <c r="G73" i="37"/>
  <c r="F73" i="37"/>
  <c r="S72" i="37"/>
  <c r="T72" i="37" s="1"/>
  <c r="F72" i="37"/>
  <c r="G72" i="37" s="1"/>
  <c r="S71" i="37"/>
  <c r="T71" i="37" s="1"/>
  <c r="F71" i="37"/>
  <c r="G71" i="37" s="1"/>
  <c r="S70" i="37"/>
  <c r="T70" i="37" s="1"/>
  <c r="F70" i="37"/>
  <c r="G70" i="37" s="1"/>
  <c r="T69" i="37"/>
  <c r="S69" i="37"/>
  <c r="F69" i="37"/>
  <c r="G69" i="37" s="1"/>
  <c r="S68" i="37"/>
  <c r="T68" i="37" s="1"/>
  <c r="F68" i="37"/>
  <c r="G68" i="37" s="1"/>
  <c r="S67" i="37"/>
  <c r="T67" i="37" s="1"/>
  <c r="F67" i="37"/>
  <c r="G67" i="37" s="1"/>
  <c r="S66" i="37"/>
  <c r="T66" i="37" s="1"/>
  <c r="F66" i="37"/>
  <c r="G66" i="37" s="1"/>
  <c r="T65" i="37"/>
  <c r="S65" i="37"/>
  <c r="F65" i="37"/>
  <c r="G65" i="37" s="1"/>
  <c r="S64" i="37"/>
  <c r="T64" i="37" s="1"/>
  <c r="F64" i="37"/>
  <c r="G64" i="37" s="1"/>
  <c r="S63" i="37"/>
  <c r="T63" i="37" s="1"/>
  <c r="F63" i="37"/>
  <c r="G63" i="37" s="1"/>
  <c r="S62" i="37"/>
  <c r="T62" i="37" s="1"/>
  <c r="F62" i="37"/>
  <c r="G62" i="37" s="1"/>
  <c r="S61" i="37"/>
  <c r="T61" i="37" s="1"/>
  <c r="F61" i="37"/>
  <c r="G61" i="37" s="1"/>
  <c r="S60" i="37"/>
  <c r="T60" i="37" s="1"/>
  <c r="F60" i="37"/>
  <c r="G60" i="37" s="1"/>
  <c r="S59" i="37"/>
  <c r="T59" i="37" s="1"/>
  <c r="G59" i="37"/>
  <c r="F59" i="37"/>
  <c r="S58" i="37"/>
  <c r="T58" i="37" s="1"/>
  <c r="F58" i="37"/>
  <c r="G58" i="37" s="1"/>
  <c r="S57" i="37"/>
  <c r="T57" i="37" s="1"/>
  <c r="F57" i="37"/>
  <c r="G57" i="37" s="1"/>
  <c r="S56" i="37"/>
  <c r="T56" i="37" s="1"/>
  <c r="F56" i="37"/>
  <c r="G56" i="37" s="1"/>
  <c r="S55" i="37"/>
  <c r="T55" i="37" s="1"/>
  <c r="G55" i="37"/>
  <c r="F55" i="37"/>
  <c r="S54" i="37"/>
  <c r="T54" i="37" s="1"/>
  <c r="F54" i="37"/>
  <c r="G54" i="37" s="1"/>
  <c r="S53" i="37"/>
  <c r="T53" i="37" s="1"/>
  <c r="F53" i="37"/>
  <c r="G53" i="37" s="1"/>
  <c r="S52" i="37"/>
  <c r="T52" i="37" s="1"/>
  <c r="F52" i="37"/>
  <c r="G52" i="37" s="1"/>
  <c r="S51" i="37"/>
  <c r="T51" i="37" s="1"/>
  <c r="G51" i="37"/>
  <c r="F51" i="37"/>
  <c r="S50" i="37"/>
  <c r="T50" i="37" s="1"/>
  <c r="F50" i="37"/>
  <c r="G50" i="37" s="1"/>
  <c r="S49" i="37"/>
  <c r="T49" i="37" s="1"/>
  <c r="F49" i="37"/>
  <c r="G49" i="37" s="1"/>
  <c r="S48" i="37"/>
  <c r="T48" i="37" s="1"/>
  <c r="F48" i="37"/>
  <c r="G48" i="37" s="1"/>
  <c r="S47" i="37"/>
  <c r="T47" i="37" s="1"/>
  <c r="G47" i="37"/>
  <c r="F47" i="37"/>
  <c r="S46" i="37"/>
  <c r="T46" i="37" s="1"/>
  <c r="F46" i="37"/>
  <c r="G46" i="37" s="1"/>
  <c r="S45" i="37"/>
  <c r="T45" i="37" s="1"/>
  <c r="G45" i="37"/>
  <c r="F45" i="37"/>
  <c r="S44" i="37"/>
  <c r="T44" i="37" s="1"/>
  <c r="F44" i="37"/>
  <c r="G44" i="37" s="1"/>
  <c r="S43" i="37"/>
  <c r="T43" i="37" s="1"/>
  <c r="G43" i="37"/>
  <c r="F43" i="37"/>
  <c r="S42" i="37"/>
  <c r="T42" i="37" s="1"/>
  <c r="F42" i="37"/>
  <c r="G42" i="37" s="1"/>
  <c r="S41" i="37"/>
  <c r="T41" i="37" s="1"/>
  <c r="F41" i="37"/>
  <c r="G41" i="37" s="1"/>
  <c r="S40" i="37"/>
  <c r="T40" i="37" s="1"/>
  <c r="F40" i="37"/>
  <c r="G40" i="37" s="1"/>
  <c r="S39" i="37"/>
  <c r="T39" i="37" s="1"/>
  <c r="G39" i="37"/>
  <c r="F39" i="37"/>
  <c r="S38" i="37"/>
  <c r="T38" i="37" s="1"/>
  <c r="F38" i="37"/>
  <c r="G38" i="37" s="1"/>
  <c r="S37" i="37"/>
  <c r="T37" i="37" s="1"/>
  <c r="G37" i="37"/>
  <c r="F37" i="37"/>
  <c r="S36" i="37"/>
  <c r="T36" i="37" s="1"/>
  <c r="F36" i="37"/>
  <c r="G36" i="37" s="1"/>
  <c r="S35" i="37"/>
  <c r="T35" i="37" s="1"/>
  <c r="F35" i="37"/>
  <c r="G35" i="37" s="1"/>
  <c r="S34" i="37"/>
  <c r="T34" i="37" s="1"/>
  <c r="F34" i="37"/>
  <c r="G34" i="37" s="1"/>
  <c r="S33" i="37"/>
  <c r="T33" i="37" s="1"/>
  <c r="F33" i="37"/>
  <c r="G33" i="37" s="1"/>
  <c r="S32" i="37"/>
  <c r="T32" i="37" s="1"/>
  <c r="F32" i="37"/>
  <c r="G32" i="37" s="1"/>
  <c r="S31" i="37"/>
  <c r="T31" i="37" s="1"/>
  <c r="G31" i="37"/>
  <c r="F31" i="37"/>
  <c r="S30" i="37"/>
  <c r="T30" i="37" s="1"/>
  <c r="F30" i="37"/>
  <c r="G30" i="37" s="1"/>
  <c r="S29" i="37"/>
  <c r="T29" i="37" s="1"/>
  <c r="F29" i="37"/>
  <c r="G29" i="37" s="1"/>
  <c r="S28" i="37"/>
  <c r="T28" i="37" s="1"/>
  <c r="F28" i="37"/>
  <c r="G28" i="37" s="1"/>
  <c r="S27" i="37"/>
  <c r="T27" i="37" s="1"/>
  <c r="G27" i="37"/>
  <c r="F27" i="37"/>
  <c r="S26" i="37"/>
  <c r="T26" i="37" s="1"/>
  <c r="F26" i="37"/>
  <c r="G26" i="37" s="1"/>
  <c r="S25" i="37"/>
  <c r="T25" i="37" s="1"/>
  <c r="F25" i="37"/>
  <c r="G25" i="37" s="1"/>
  <c r="S24" i="37"/>
  <c r="T24" i="37" s="1"/>
  <c r="F24" i="37"/>
  <c r="G24" i="37" s="1"/>
  <c r="S23" i="37"/>
  <c r="T23" i="37" s="1"/>
  <c r="F23" i="37"/>
  <c r="G23" i="37" s="1"/>
  <c r="T22" i="37"/>
  <c r="S22" i="37"/>
  <c r="F22" i="37"/>
  <c r="G22" i="37" s="1"/>
  <c r="S21" i="37"/>
  <c r="T21" i="37" s="1"/>
  <c r="F21" i="37"/>
  <c r="G21" i="37" s="1"/>
  <c r="S20" i="37"/>
  <c r="T20" i="37" s="1"/>
  <c r="F20" i="37"/>
  <c r="G20" i="37" s="1"/>
  <c r="S19" i="37"/>
  <c r="T19" i="37" s="1"/>
  <c r="F19" i="37"/>
  <c r="G19" i="37" s="1"/>
  <c r="T18" i="37"/>
  <c r="S18" i="37"/>
  <c r="F18" i="37"/>
  <c r="G18" i="37" s="1"/>
  <c r="S17" i="37"/>
  <c r="T17" i="37" s="1"/>
  <c r="F17" i="37"/>
  <c r="G17" i="37" s="1"/>
  <c r="S16" i="37"/>
  <c r="T16" i="37" s="1"/>
  <c r="F16" i="37"/>
  <c r="F193" i="37" l="1"/>
  <c r="G16" i="37"/>
  <c r="S77" i="37"/>
  <c r="T77" i="37" s="1"/>
  <c r="S81" i="37" l="1"/>
  <c r="T81" i="37"/>
  <c r="U10" i="37" s="1"/>
  <c r="U11" i="37" s="1"/>
  <c r="G193" i="37"/>
  <c r="H10" i="37" s="1"/>
  <c r="H11" i="37" s="1"/>
  <c r="H189" i="37" l="1"/>
  <c r="I189" i="37" s="1"/>
  <c r="H187" i="37"/>
  <c r="I187" i="37" s="1"/>
  <c r="H185" i="37"/>
  <c r="I185" i="37" s="1"/>
  <c r="H183" i="37"/>
  <c r="I183" i="37" s="1"/>
  <c r="H181" i="37"/>
  <c r="I181" i="37" s="1"/>
  <c r="H179" i="37"/>
  <c r="I179" i="37" s="1"/>
  <c r="H177" i="37"/>
  <c r="I177" i="37" s="1"/>
  <c r="H175" i="37"/>
  <c r="I175" i="37" s="1"/>
  <c r="H173" i="37"/>
  <c r="I173" i="37" s="1"/>
  <c r="H171" i="37"/>
  <c r="I171" i="37" s="1"/>
  <c r="H169" i="37"/>
  <c r="I169" i="37" s="1"/>
  <c r="H167" i="37"/>
  <c r="I167" i="37" s="1"/>
  <c r="H165" i="37"/>
  <c r="I165" i="37" s="1"/>
  <c r="H163" i="37"/>
  <c r="I163" i="37" s="1"/>
  <c r="H161" i="37"/>
  <c r="I161" i="37" s="1"/>
  <c r="H159" i="37"/>
  <c r="I159" i="37" s="1"/>
  <c r="H157" i="37"/>
  <c r="I157" i="37" s="1"/>
  <c r="H155" i="37"/>
  <c r="I155" i="37" s="1"/>
  <c r="H153" i="37"/>
  <c r="I153" i="37" s="1"/>
  <c r="H151" i="37"/>
  <c r="I151" i="37" s="1"/>
  <c r="H190" i="37"/>
  <c r="I190" i="37" s="1"/>
  <c r="H188" i="37"/>
  <c r="I188" i="37" s="1"/>
  <c r="H186" i="37"/>
  <c r="I186" i="37" s="1"/>
  <c r="H184" i="37"/>
  <c r="I184" i="37" s="1"/>
  <c r="H182" i="37"/>
  <c r="I182" i="37" s="1"/>
  <c r="H180" i="37"/>
  <c r="I180" i="37" s="1"/>
  <c r="H178" i="37"/>
  <c r="I178" i="37" s="1"/>
  <c r="H176" i="37"/>
  <c r="I176" i="37" s="1"/>
  <c r="H174" i="37"/>
  <c r="I174" i="37" s="1"/>
  <c r="H172" i="37"/>
  <c r="I172" i="37" s="1"/>
  <c r="H170" i="37"/>
  <c r="I170" i="37" s="1"/>
  <c r="H168" i="37"/>
  <c r="I168" i="37" s="1"/>
  <c r="H166" i="37"/>
  <c r="H164" i="37"/>
  <c r="I164" i="37" s="1"/>
  <c r="H162" i="37"/>
  <c r="I162" i="37" s="1"/>
  <c r="H160" i="37"/>
  <c r="I160" i="37" s="1"/>
  <c r="H158" i="37"/>
  <c r="I158" i="37" s="1"/>
  <c r="H156" i="37"/>
  <c r="I156" i="37" s="1"/>
  <c r="H154" i="37"/>
  <c r="I154" i="37" s="1"/>
  <c r="H152" i="37"/>
  <c r="I152" i="37" s="1"/>
  <c r="H149" i="37"/>
  <c r="I149" i="37" s="1"/>
  <c r="H147" i="37"/>
  <c r="I147" i="37" s="1"/>
  <c r="H145" i="37"/>
  <c r="I145" i="37" s="1"/>
  <c r="H143" i="37"/>
  <c r="I143" i="37" s="1"/>
  <c r="H141" i="37"/>
  <c r="I141" i="37" s="1"/>
  <c r="H139" i="37"/>
  <c r="I139" i="37" s="1"/>
  <c r="H137" i="37"/>
  <c r="I137" i="37" s="1"/>
  <c r="H135" i="37"/>
  <c r="I135" i="37" s="1"/>
  <c r="H133" i="37"/>
  <c r="I133" i="37" s="1"/>
  <c r="H131" i="37"/>
  <c r="I131" i="37" s="1"/>
  <c r="H129" i="37"/>
  <c r="I129" i="37" s="1"/>
  <c r="H127" i="37"/>
  <c r="I127" i="37" s="1"/>
  <c r="H125" i="37"/>
  <c r="I125" i="37" s="1"/>
  <c r="H123" i="37"/>
  <c r="I123" i="37" s="1"/>
  <c r="H121" i="37"/>
  <c r="I121" i="37" s="1"/>
  <c r="H119" i="37"/>
  <c r="I119" i="37" s="1"/>
  <c r="H117" i="37"/>
  <c r="I117" i="37" s="1"/>
  <c r="H115" i="37"/>
  <c r="I115" i="37" s="1"/>
  <c r="H113" i="37"/>
  <c r="I113" i="37" s="1"/>
  <c r="H111" i="37"/>
  <c r="I111" i="37" s="1"/>
  <c r="H109" i="37"/>
  <c r="I109" i="37" s="1"/>
  <c r="H107" i="37"/>
  <c r="I107" i="37" s="1"/>
  <c r="H105" i="37"/>
  <c r="I105" i="37" s="1"/>
  <c r="H103" i="37"/>
  <c r="I103" i="37" s="1"/>
  <c r="H101" i="37"/>
  <c r="I101" i="37" s="1"/>
  <c r="H99" i="37"/>
  <c r="I99" i="37" s="1"/>
  <c r="H97" i="37"/>
  <c r="I97" i="37" s="1"/>
  <c r="H95" i="37"/>
  <c r="I95" i="37" s="1"/>
  <c r="H93" i="37"/>
  <c r="I93" i="37" s="1"/>
  <c r="H91" i="37"/>
  <c r="I91" i="37" s="1"/>
  <c r="H89" i="37"/>
  <c r="I89" i="37" s="1"/>
  <c r="H87" i="37"/>
  <c r="I87" i="37" s="1"/>
  <c r="H85" i="37"/>
  <c r="I85" i="37" s="1"/>
  <c r="H83" i="37"/>
  <c r="I83" i="37" s="1"/>
  <c r="H150" i="37"/>
  <c r="I150" i="37" s="1"/>
  <c r="H148" i="37"/>
  <c r="I148" i="37" s="1"/>
  <c r="H146" i="37"/>
  <c r="I146" i="37" s="1"/>
  <c r="H144" i="37"/>
  <c r="I144" i="37" s="1"/>
  <c r="H142" i="37"/>
  <c r="I142" i="37" s="1"/>
  <c r="H140" i="37"/>
  <c r="I140" i="37" s="1"/>
  <c r="H138" i="37"/>
  <c r="I138" i="37" s="1"/>
  <c r="H136" i="37"/>
  <c r="I136" i="37" s="1"/>
  <c r="H134" i="37"/>
  <c r="I134" i="37" s="1"/>
  <c r="H132" i="37"/>
  <c r="I132" i="37" s="1"/>
  <c r="H130" i="37"/>
  <c r="I130" i="37" s="1"/>
  <c r="H128" i="37"/>
  <c r="I128" i="37" s="1"/>
  <c r="H126" i="37"/>
  <c r="I126" i="37" s="1"/>
  <c r="H124" i="37"/>
  <c r="I124" i="37" s="1"/>
  <c r="H122" i="37"/>
  <c r="I122" i="37" s="1"/>
  <c r="H120" i="37"/>
  <c r="I120" i="37" s="1"/>
  <c r="H118" i="37"/>
  <c r="I118" i="37" s="1"/>
  <c r="H116" i="37"/>
  <c r="I116" i="37" s="1"/>
  <c r="H114" i="37"/>
  <c r="I114" i="37" s="1"/>
  <c r="H112" i="37"/>
  <c r="I112" i="37" s="1"/>
  <c r="H110" i="37"/>
  <c r="I110" i="37" s="1"/>
  <c r="H108" i="37"/>
  <c r="I108" i="37" s="1"/>
  <c r="H106" i="37"/>
  <c r="I106" i="37" s="1"/>
  <c r="H104" i="37"/>
  <c r="I104" i="37" s="1"/>
  <c r="H102" i="37"/>
  <c r="I102" i="37" s="1"/>
  <c r="H100" i="37"/>
  <c r="I100" i="37" s="1"/>
  <c r="H98" i="37"/>
  <c r="I98" i="37" s="1"/>
  <c r="H96" i="37"/>
  <c r="I96" i="37" s="1"/>
  <c r="H94" i="37"/>
  <c r="I94" i="37" s="1"/>
  <c r="H92" i="37"/>
  <c r="I92" i="37" s="1"/>
  <c r="H90" i="37"/>
  <c r="I90" i="37" s="1"/>
  <c r="H88" i="37"/>
  <c r="I88" i="37" s="1"/>
  <c r="H86" i="37"/>
  <c r="I86" i="37" s="1"/>
  <c r="H84" i="37"/>
  <c r="I84" i="37" s="1"/>
  <c r="H82" i="37"/>
  <c r="I82" i="37" s="1"/>
  <c r="H77" i="37"/>
  <c r="I77" i="37" s="1"/>
  <c r="H76" i="37"/>
  <c r="I76" i="37" s="1"/>
  <c r="H75" i="37"/>
  <c r="I75" i="37" s="1"/>
  <c r="H74" i="37"/>
  <c r="I74" i="37" s="1"/>
  <c r="H73" i="37"/>
  <c r="I73" i="37" s="1"/>
  <c r="H72" i="37"/>
  <c r="I72" i="37" s="1"/>
  <c r="H71" i="37"/>
  <c r="I71" i="37" s="1"/>
  <c r="H61" i="37"/>
  <c r="I61" i="37" s="1"/>
  <c r="H60" i="37"/>
  <c r="I60" i="37" s="1"/>
  <c r="H59" i="37"/>
  <c r="I59" i="37" s="1"/>
  <c r="H58" i="37"/>
  <c r="I58" i="37" s="1"/>
  <c r="H57" i="37"/>
  <c r="I57" i="37" s="1"/>
  <c r="H56" i="37"/>
  <c r="I56" i="37" s="1"/>
  <c r="H55" i="37"/>
  <c r="I55" i="37" s="1"/>
  <c r="H54" i="37"/>
  <c r="I54" i="37" s="1"/>
  <c r="H53" i="37"/>
  <c r="I53" i="37" s="1"/>
  <c r="H52" i="37"/>
  <c r="I52" i="37" s="1"/>
  <c r="H51" i="37"/>
  <c r="I51" i="37" s="1"/>
  <c r="H50" i="37"/>
  <c r="I50" i="37" s="1"/>
  <c r="H49" i="37"/>
  <c r="I49" i="37" s="1"/>
  <c r="H48" i="37"/>
  <c r="I48" i="37" s="1"/>
  <c r="H47" i="37"/>
  <c r="I47" i="37" s="1"/>
  <c r="H46" i="37"/>
  <c r="I46" i="37" s="1"/>
  <c r="H45" i="37"/>
  <c r="I45" i="37" s="1"/>
  <c r="H44" i="37"/>
  <c r="I44" i="37" s="1"/>
  <c r="H43" i="37"/>
  <c r="I43" i="37" s="1"/>
  <c r="H42" i="37"/>
  <c r="I42" i="37" s="1"/>
  <c r="H41" i="37"/>
  <c r="I41" i="37" s="1"/>
  <c r="H40" i="37"/>
  <c r="I40" i="37" s="1"/>
  <c r="H39" i="37"/>
  <c r="I39" i="37" s="1"/>
  <c r="H38" i="37"/>
  <c r="I38" i="37" s="1"/>
  <c r="H37" i="37"/>
  <c r="I37" i="37" s="1"/>
  <c r="H36" i="37"/>
  <c r="I36" i="37" s="1"/>
  <c r="H35" i="37"/>
  <c r="I35" i="37" s="1"/>
  <c r="H34" i="37"/>
  <c r="I34" i="37" s="1"/>
  <c r="H33" i="37"/>
  <c r="I33" i="37" s="1"/>
  <c r="H32" i="37"/>
  <c r="I32" i="37" s="1"/>
  <c r="H31" i="37"/>
  <c r="I31" i="37" s="1"/>
  <c r="H30" i="37"/>
  <c r="I30" i="37" s="1"/>
  <c r="H29" i="37"/>
  <c r="I29" i="37" s="1"/>
  <c r="H28" i="37"/>
  <c r="I28" i="37" s="1"/>
  <c r="H27" i="37"/>
  <c r="I27" i="37" s="1"/>
  <c r="H26" i="37"/>
  <c r="I26" i="37" s="1"/>
  <c r="H25" i="37"/>
  <c r="I25" i="37" s="1"/>
  <c r="H24" i="37"/>
  <c r="I24" i="37" s="1"/>
  <c r="H81" i="37"/>
  <c r="I81" i="37" s="1"/>
  <c r="H80" i="37"/>
  <c r="I80" i="37" s="1"/>
  <c r="H79" i="37"/>
  <c r="I79" i="37" s="1"/>
  <c r="H78" i="37"/>
  <c r="I78" i="37" s="1"/>
  <c r="H23" i="37"/>
  <c r="I23" i="37" s="1"/>
  <c r="H22" i="37"/>
  <c r="I22" i="37" s="1"/>
  <c r="H21" i="37"/>
  <c r="I21" i="37" s="1"/>
  <c r="H20" i="37"/>
  <c r="I20" i="37" s="1"/>
  <c r="H19" i="37"/>
  <c r="I19" i="37" s="1"/>
  <c r="H17" i="37"/>
  <c r="I17" i="37" s="1"/>
  <c r="H70" i="37"/>
  <c r="I70" i="37" s="1"/>
  <c r="H69" i="37"/>
  <c r="I69" i="37" s="1"/>
  <c r="H68" i="37"/>
  <c r="I68" i="37" s="1"/>
  <c r="H67" i="37"/>
  <c r="I67" i="37" s="1"/>
  <c r="H66" i="37"/>
  <c r="I66" i="37" s="1"/>
  <c r="H65" i="37"/>
  <c r="I65" i="37" s="1"/>
  <c r="H64" i="37"/>
  <c r="I64" i="37" s="1"/>
  <c r="H63" i="37"/>
  <c r="I63" i="37" s="1"/>
  <c r="H62" i="37"/>
  <c r="I62" i="37" s="1"/>
  <c r="H18" i="37"/>
  <c r="I18" i="37" s="1"/>
  <c r="H16" i="37"/>
  <c r="U80" i="37"/>
  <c r="V80" i="37" s="1"/>
  <c r="U79" i="37"/>
  <c r="V79" i="37" s="1"/>
  <c r="U78" i="37"/>
  <c r="V78" i="37" s="1"/>
  <c r="U77" i="37"/>
  <c r="V77" i="37" s="1"/>
  <c r="U70" i="37"/>
  <c r="V70" i="37" s="1"/>
  <c r="U69" i="37"/>
  <c r="V69" i="37" s="1"/>
  <c r="U68" i="37"/>
  <c r="V68" i="37" s="1"/>
  <c r="U67" i="37"/>
  <c r="V67" i="37" s="1"/>
  <c r="U66" i="37"/>
  <c r="V66" i="37" s="1"/>
  <c r="U65" i="37"/>
  <c r="V65" i="37" s="1"/>
  <c r="U64" i="37"/>
  <c r="V64" i="37" s="1"/>
  <c r="U63" i="37"/>
  <c r="V63" i="37" s="1"/>
  <c r="U62" i="37"/>
  <c r="V62" i="37" s="1"/>
  <c r="U76" i="37"/>
  <c r="V76" i="37" s="1"/>
  <c r="U75" i="37"/>
  <c r="V75" i="37" s="1"/>
  <c r="U74" i="37"/>
  <c r="V74" i="37" s="1"/>
  <c r="U73" i="37"/>
  <c r="V73" i="37" s="1"/>
  <c r="U72" i="37"/>
  <c r="V72" i="37" s="1"/>
  <c r="U71" i="37"/>
  <c r="V71" i="37" s="1"/>
  <c r="U61" i="37"/>
  <c r="V61" i="37" s="1"/>
  <c r="U60" i="37"/>
  <c r="V60" i="37" s="1"/>
  <c r="U59" i="37"/>
  <c r="V59" i="37" s="1"/>
  <c r="U58" i="37"/>
  <c r="V58" i="37" s="1"/>
  <c r="U57" i="37"/>
  <c r="V57" i="37" s="1"/>
  <c r="U56" i="37"/>
  <c r="V56" i="37" s="1"/>
  <c r="U55" i="37"/>
  <c r="V55" i="37" s="1"/>
  <c r="U54" i="37"/>
  <c r="V54" i="37" s="1"/>
  <c r="U53" i="37"/>
  <c r="V53" i="37" s="1"/>
  <c r="U52" i="37"/>
  <c r="V52" i="37" s="1"/>
  <c r="U51" i="37"/>
  <c r="V51" i="37" s="1"/>
  <c r="U50" i="37"/>
  <c r="V50" i="37" s="1"/>
  <c r="U49" i="37"/>
  <c r="V49" i="37" s="1"/>
  <c r="U48" i="37"/>
  <c r="V48" i="37" s="1"/>
  <c r="U47" i="37"/>
  <c r="V47" i="37" s="1"/>
  <c r="U46" i="37"/>
  <c r="V46" i="37" s="1"/>
  <c r="U45" i="37"/>
  <c r="V45" i="37" s="1"/>
  <c r="U44" i="37"/>
  <c r="V44" i="37" s="1"/>
  <c r="U43" i="37"/>
  <c r="V43" i="37" s="1"/>
  <c r="U42" i="37"/>
  <c r="V42" i="37" s="1"/>
  <c r="U41" i="37"/>
  <c r="V41" i="37" s="1"/>
  <c r="U40" i="37"/>
  <c r="V40" i="37" s="1"/>
  <c r="U39" i="37"/>
  <c r="V39" i="37" s="1"/>
  <c r="U38" i="37"/>
  <c r="V38" i="37" s="1"/>
  <c r="U37" i="37"/>
  <c r="V37" i="37" s="1"/>
  <c r="U36" i="37"/>
  <c r="V36" i="37" s="1"/>
  <c r="U35" i="37"/>
  <c r="V35" i="37" s="1"/>
  <c r="U34" i="37"/>
  <c r="V34" i="37" s="1"/>
  <c r="U33" i="37"/>
  <c r="V33" i="37" s="1"/>
  <c r="U32" i="37"/>
  <c r="V32" i="37" s="1"/>
  <c r="U31" i="37"/>
  <c r="V31" i="37" s="1"/>
  <c r="U30" i="37"/>
  <c r="V30" i="37" s="1"/>
  <c r="U29" i="37"/>
  <c r="V29" i="37" s="1"/>
  <c r="U28" i="37"/>
  <c r="V28" i="37" s="1"/>
  <c r="U27" i="37"/>
  <c r="V27" i="37" s="1"/>
  <c r="U26" i="37"/>
  <c r="V26" i="37" s="1"/>
  <c r="U25" i="37"/>
  <c r="V25" i="37" s="1"/>
  <c r="U24" i="37"/>
  <c r="V24" i="37" s="1"/>
  <c r="U23" i="37"/>
  <c r="V23" i="37" s="1"/>
  <c r="U22" i="37"/>
  <c r="V22" i="37" s="1"/>
  <c r="U21" i="37"/>
  <c r="V21" i="37" s="1"/>
  <c r="U20" i="37"/>
  <c r="V20" i="37" s="1"/>
  <c r="U19" i="37"/>
  <c r="V19" i="37" s="1"/>
  <c r="U18" i="37"/>
  <c r="V18" i="37" s="1"/>
  <c r="U17" i="37"/>
  <c r="V17" i="37" s="1"/>
  <c r="U16" i="37"/>
  <c r="U81" i="37" l="1"/>
  <c r="V16" i="37"/>
  <c r="H193" i="37"/>
  <c r="I16" i="37"/>
  <c r="I166" i="37"/>
  <c r="I193" i="37" l="1"/>
  <c r="V81" i="37"/>
</calcChain>
</file>

<file path=xl/sharedStrings.xml><?xml version="1.0" encoding="utf-8"?>
<sst xmlns="http://schemas.openxmlformats.org/spreadsheetml/2006/main" count="2113" uniqueCount="307">
  <si>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</si>
  <si>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</si>
  <si>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</si>
  <si>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</si>
  <si>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</si>
  <si>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</si>
  <si>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</si>
  <si>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</si>
  <si>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</si>
  <si>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</si>
  <si>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</si>
  <si>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</si>
  <si>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</si>
  <si>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</si>
  <si>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Всего, Гкал</t>
  </si>
  <si>
    <t>Квартиры+МОП</t>
  </si>
  <si>
    <t xml:space="preserve"> Расчет показателей отопления в жилом доме по адресу: г. Белгород, ул. Вокзальная д. 26А                                   </t>
  </si>
  <si>
    <t>Блок-Секция №1</t>
  </si>
  <si>
    <t>6ZRI8845060912</t>
  </si>
  <si>
    <t>6ZRI8845061605</t>
  </si>
  <si>
    <t>6ZRI8845061402</t>
  </si>
  <si>
    <t>6ZRI8845061271</t>
  </si>
  <si>
    <t>6ZRI8845055250</t>
  </si>
  <si>
    <t>6ZRI8845055598</t>
  </si>
  <si>
    <t>6ZRI8845055260</t>
  </si>
  <si>
    <t>6ZRI8845063124</t>
  </si>
  <si>
    <t>6ZRI8845061342</t>
  </si>
  <si>
    <t>6ZRI8845061366</t>
  </si>
  <si>
    <t>6ZRI8845055301</t>
  </si>
  <si>
    <t>6ZRI8845061412</t>
  </si>
  <si>
    <t>6ZRI8845055308</t>
  </si>
  <si>
    <t>6ZRI8845061329</t>
  </si>
  <si>
    <t>6ZRI8845055288</t>
  </si>
  <si>
    <t>6ZRI8845061360</t>
  </si>
  <si>
    <t>6ZRI8845055261</t>
  </si>
  <si>
    <t>6ZRI8845029660</t>
  </si>
  <si>
    <t>6ZRI8845065232</t>
  </si>
  <si>
    <t>6ZRI8845064608</t>
  </si>
  <si>
    <t>6ZRI8845061396</t>
  </si>
  <si>
    <t>6ZRI8845061654</t>
  </si>
  <si>
    <t>6ZRI8845061279</t>
  </si>
  <si>
    <t>6ZRI8845061644</t>
  </si>
  <si>
    <t>6ZRI8845061425</t>
  </si>
  <si>
    <t>6ZRI8845067014</t>
  </si>
  <si>
    <t>6ZRI8845063138</t>
  </si>
  <si>
    <t>6ZRI8845065372</t>
  </si>
  <si>
    <t>6ZRI8845061382</t>
  </si>
  <si>
    <t>6ZRI8845061372</t>
  </si>
  <si>
    <t>6ZRI8845055592</t>
  </si>
  <si>
    <t>6ZRI8845055256</t>
  </si>
  <si>
    <t>6ZRI8845065507</t>
  </si>
  <si>
    <t>6ZRI8845060933</t>
  </si>
  <si>
    <t>6ZRI8845055253</t>
  </si>
  <si>
    <t>6ZRI8845063717</t>
  </si>
  <si>
    <t>6ZRI8845056423</t>
  </si>
  <si>
    <t>6ZRI8845056415</t>
  </si>
  <si>
    <t>6ZRI8845063773</t>
  </si>
  <si>
    <t>6ZRI8845061344</t>
  </si>
  <si>
    <t>6ZRI8845056101</t>
  </si>
  <si>
    <t>6ZRI8845063277</t>
  </si>
  <si>
    <t>6ZRI8845056484</t>
  </si>
  <si>
    <t>6ZRI8845055252</t>
  </si>
  <si>
    <t>6ZRI8845061343</t>
  </si>
  <si>
    <t>6ZRI8845063784</t>
  </si>
  <si>
    <t>6ZRI8845055695</t>
  </si>
  <si>
    <t>6ZRI8845060914</t>
  </si>
  <si>
    <t>6ZRI8845061352</t>
  </si>
  <si>
    <t>6ZRI8845061131</t>
  </si>
  <si>
    <t>6ZRI8845063210</t>
  </si>
  <si>
    <t>6ZRI8845061359</t>
  </si>
  <si>
    <t>6ZRI8845061269</t>
  </si>
  <si>
    <t>6ZRI8845029668</t>
  </si>
  <si>
    <t>6ZRI8845067019</t>
  </si>
  <si>
    <t>6ZRI8845061395</t>
  </si>
  <si>
    <t>6ZRI8845065521</t>
  </si>
  <si>
    <t>6ZRI8845067219</t>
  </si>
  <si>
    <t>6ZRI8845064010</t>
  </si>
  <si>
    <t>6ZRI8845029642</t>
  </si>
  <si>
    <t>6ZRI8845065560</t>
  </si>
  <si>
    <t>6ZRI8845062302</t>
  </si>
  <si>
    <t>6ZRI8845067216</t>
  </si>
  <si>
    <t>6ZRI8845067012</t>
  </si>
  <si>
    <t>6ZRI8845061337</t>
  </si>
  <si>
    <t>6ZRI8845061423</t>
  </si>
  <si>
    <t>6ZRI8845063808</t>
  </si>
  <si>
    <t>6ZRI8845063821</t>
  </si>
  <si>
    <t>6ZRI8845064008</t>
  </si>
  <si>
    <t>6ZRI8845062283</t>
  </si>
  <si>
    <t>6ZRI8845029385</t>
  </si>
  <si>
    <t>6ZRI8845065328</t>
  </si>
  <si>
    <t>6ZRI8845061399</t>
  </si>
  <si>
    <t>6ZRI8845061241</t>
  </si>
  <si>
    <t>6ZRI8845061380</t>
  </si>
  <si>
    <t>6ZRI8845062611</t>
  </si>
  <si>
    <t>6ZRI8845065371</t>
  </si>
  <si>
    <t>6ZRI8845063850</t>
  </si>
  <si>
    <t>6ZRI8845066582</t>
  </si>
  <si>
    <t>6ZRI8845062464</t>
  </si>
  <si>
    <t>6ZRI8845061384</t>
  </si>
  <si>
    <t>6ZRI8845029641</t>
  </si>
  <si>
    <t>6ZRI8845061467</t>
  </si>
  <si>
    <t>6ZRI8845061503</t>
  </si>
  <si>
    <t>6ZRI8845061594</t>
  </si>
  <si>
    <t>6ZRI8845062939</t>
  </si>
  <si>
    <t>6ZRI8845062645</t>
  </si>
  <si>
    <t>6ZRI8845061406</t>
  </si>
  <si>
    <t>6ZRI8845063764</t>
  </si>
  <si>
    <t>6ZRI8845062812</t>
  </si>
  <si>
    <t>6ZRI8845064277</t>
  </si>
  <si>
    <t>6ZRI8845061514</t>
  </si>
  <si>
    <t>6ZRI8845063110</t>
  </si>
  <si>
    <t>6ZRI8845064022</t>
  </si>
  <si>
    <t>6ZRI8845029659</t>
  </si>
  <si>
    <t>6ZRI8845062348</t>
  </si>
  <si>
    <t>6ZRI8845062658</t>
  </si>
  <si>
    <t>6ZRI8845067215</t>
  </si>
  <si>
    <t>6ZRI8845063087</t>
  </si>
  <si>
    <t>6ZRI8845056469</t>
  </si>
  <si>
    <t>6ZRI8845063267</t>
  </si>
  <si>
    <t>6ZRI8845067227</t>
  </si>
  <si>
    <t>6ZRI8845058871</t>
  </si>
  <si>
    <t>6ZRI8845056444</t>
  </si>
  <si>
    <t>6ZRI8845063812</t>
  </si>
  <si>
    <t>6ZRI8845055317</t>
  </si>
  <si>
    <t>6ZRI8845055194</t>
  </si>
  <si>
    <t>6ZRI8845064731</t>
  </si>
  <si>
    <t>6ZRI8845061356</t>
  </si>
  <si>
    <t>6ZRI8845055828</t>
  </si>
  <si>
    <t>6ZRI8845055907</t>
  </si>
  <si>
    <t>6ZRI8845055704</t>
  </si>
  <si>
    <t>6ZRI8845055350</t>
  </si>
  <si>
    <t>6ZRI8845063852</t>
  </si>
  <si>
    <t>6ZRI8845056427</t>
  </si>
  <si>
    <t>6ZRI8845055330</t>
  </si>
  <si>
    <t>6ZRI8845055247</t>
  </si>
  <si>
    <t>6ZRI8845063055</t>
  </si>
  <si>
    <t>6ZRI8845062748</t>
  </si>
  <si>
    <t>6ZRI8845061456</t>
  </si>
  <si>
    <t>6ZRI8845062622</t>
  </si>
  <si>
    <t>6ZRI8845064318</t>
  </si>
  <si>
    <t>6ZRI8845061483</t>
  </si>
  <si>
    <t>6ZRI8845062469</t>
  </si>
  <si>
    <t>6ZRI8845064314</t>
  </si>
  <si>
    <t>6ZRI8844125095</t>
  </si>
  <si>
    <t>6ZRI8844125353</t>
  </si>
  <si>
    <t>6ZRI8844125218</t>
  </si>
  <si>
    <t>6ZRI8844125431</t>
  </si>
  <si>
    <t>6ZRI8844125168</t>
  </si>
  <si>
    <t>6ZRI8844125358</t>
  </si>
  <si>
    <t>6ZRI8844125405</t>
  </si>
  <si>
    <t>6ZRI8844125093</t>
  </si>
  <si>
    <t>6ZRI8844125368</t>
  </si>
  <si>
    <t>6ZRI8810026029</t>
  </si>
  <si>
    <t>6ZRI8845125381</t>
  </si>
  <si>
    <t>6ZRI8845125377</t>
  </si>
  <si>
    <t>6ZRI8845125390</t>
  </si>
  <si>
    <t>6ZRI8845125396</t>
  </si>
  <si>
    <t>6ZRI8845125488</t>
  </si>
  <si>
    <t>6ZRI8845124488</t>
  </si>
  <si>
    <t>6ZRI8845125392</t>
  </si>
  <si>
    <t>6ZRI8845125407</t>
  </si>
  <si>
    <t>6ZRI8845125514</t>
  </si>
  <si>
    <t>6ZRI8845125114</t>
  </si>
  <si>
    <t>6ZRI8845125406</t>
  </si>
  <si>
    <t>6ZRI8845125388</t>
  </si>
  <si>
    <t>6ZRI8845125394</t>
  </si>
  <si>
    <t>6ZRI8845125389</t>
  </si>
  <si>
    <t>6ZRI8844129550</t>
  </si>
  <si>
    <t>6ZRI8844129586</t>
  </si>
  <si>
    <t>6ZRI8844129684</t>
  </si>
  <si>
    <t>6ZRI8844129544</t>
  </si>
  <si>
    <t>6ZRI8844129581</t>
  </si>
  <si>
    <t>6ZRI8844129333</t>
  </si>
  <si>
    <t>6ZRI8844129660</t>
  </si>
  <si>
    <t>6ZRI8844129711</t>
  </si>
  <si>
    <t>6ZRI8844129595</t>
  </si>
  <si>
    <t>6ZRI8844129624</t>
  </si>
  <si>
    <t>6ZRI8844129540</t>
  </si>
  <si>
    <t>6ZRI8844129702</t>
  </si>
  <si>
    <t>6ZRI8845125395</t>
  </si>
  <si>
    <t>6ZRI8844129470</t>
  </si>
  <si>
    <t>6ZRI8810026026</t>
  </si>
  <si>
    <t xml:space="preserve"> Расчет показателей отопления в жилом доме по адресу: г. Белгород, ул. Вокзальная д. 26А  Строение 1                    </t>
  </si>
  <si>
    <t>6ZRI8844129057</t>
  </si>
  <si>
    <t>6ZRI8844129047</t>
  </si>
  <si>
    <t>6ZRI8844129110</t>
  </si>
  <si>
    <t>6ZRI8844129023</t>
  </si>
  <si>
    <t>6ZRI8844129011</t>
  </si>
  <si>
    <t>6ZRI8844125380</t>
  </si>
  <si>
    <t>6ZRI8844125255</t>
  </si>
  <si>
    <t>6ZRI8844124614</t>
  </si>
  <si>
    <t>6ZRI8844129022</t>
  </si>
  <si>
    <t>6ZRI8844129336</t>
  </si>
  <si>
    <t>6ZRI8844128998</t>
  </si>
  <si>
    <t>6ZRI8844129032</t>
  </si>
  <si>
    <t>6ZRI8844128978</t>
  </si>
  <si>
    <t>6ZRI8844122917</t>
  </si>
  <si>
    <t>6ZRI8844129034</t>
  </si>
  <si>
    <t>6ZRI8844125225</t>
  </si>
  <si>
    <t>6ZRI8844125420</t>
  </si>
  <si>
    <t>6ZRI8844125215</t>
  </si>
  <si>
    <t>6ZRI8844125208</t>
  </si>
  <si>
    <t>6ZRI8844125083</t>
  </si>
  <si>
    <t>6ZRI8844125104</t>
  </si>
  <si>
    <t>6ZRI8844125213</t>
  </si>
  <si>
    <t>6ZRI8844125102</t>
  </si>
  <si>
    <t>6ZRI8844125126</t>
  </si>
  <si>
    <t>6ZRI8844125216</t>
  </si>
  <si>
    <t>6ZRI8844125214</t>
  </si>
  <si>
    <t>6ZRI8844125294</t>
  </si>
  <si>
    <t>6ZRI8844129169</t>
  </si>
  <si>
    <t>6ZRI8844125346</t>
  </si>
  <si>
    <t>6ZRI8844125137</t>
  </si>
  <si>
    <t>6ZRI8844128990</t>
  </si>
  <si>
    <t>6ZRI8844129045</t>
  </si>
  <si>
    <t>6ZRI8844129484</t>
  </si>
  <si>
    <t>6ZRI8844129377</t>
  </si>
  <si>
    <t>6ZRI8844129374</t>
  </si>
  <si>
    <t>6ZRI8844129009</t>
  </si>
  <si>
    <t>6ZRI8844128979</t>
  </si>
  <si>
    <t>6ZRI8844129400</t>
  </si>
  <si>
    <t>6ZRI8844129399</t>
  </si>
  <si>
    <t>6ZRI8844129000</t>
  </si>
  <si>
    <t>6ZRI8844128995</t>
  </si>
  <si>
    <t>6ZRI8844129410</t>
  </si>
  <si>
    <t>6ZRI8844129376</t>
  </si>
  <si>
    <t>6ZRI8844129004</t>
  </si>
  <si>
    <t>6ZRI8844129027</t>
  </si>
  <si>
    <t>6ZRI8844129051</t>
  </si>
  <si>
    <t>6ZRI8844129551</t>
  </si>
  <si>
    <t>6ZRI8844129385</t>
  </si>
  <si>
    <t>6ZRI8844129091</t>
  </si>
  <si>
    <t>6ZRI8844129020</t>
  </si>
  <si>
    <t>6ZRI8844128513</t>
  </si>
  <si>
    <t>6ZRI8844129160</t>
  </si>
  <si>
    <t>6ZRI8844128999</t>
  </si>
  <si>
    <t>6ZRI8844129161</t>
  </si>
  <si>
    <t>6ZRI8844129054</t>
  </si>
  <si>
    <t>6ZRI8844129162</t>
  </si>
  <si>
    <t>6ZRI8844129378</t>
  </si>
  <si>
    <t>6ZRI8844129152</t>
  </si>
  <si>
    <t>6ZRI8844129064</t>
  </si>
  <si>
    <t>6ZRI8844129168</t>
  </si>
  <si>
    <t>6ZRI8844128987</t>
  </si>
  <si>
    <t>6ZRI8844129419</t>
  </si>
  <si>
    <t>6ZRI8845061500</t>
  </si>
  <si>
    <t>Блок-Секция №3</t>
  </si>
  <si>
    <t>Разница, МВт</t>
  </si>
  <si>
    <t>Разница *0,8598 Гкал</t>
  </si>
  <si>
    <t>6ZRI8844129001</t>
  </si>
  <si>
    <t>6ZRI88450617225</t>
  </si>
  <si>
    <t>6ZRI8845061353</t>
  </si>
  <si>
    <t>6ZRI8845061349</t>
  </si>
  <si>
    <t>6ZRI8845061481</t>
  </si>
  <si>
    <t>6ZRI8845062295</t>
  </si>
  <si>
    <t>6ZRI8845062711</t>
  </si>
  <si>
    <t>6ZRI8845061371</t>
  </si>
  <si>
    <t>6ZRI8845062274</t>
  </si>
  <si>
    <t>6ZRI8845061388</t>
  </si>
  <si>
    <t>ВКТ-7 сет.№ 073. Зав.№00275955</t>
  </si>
  <si>
    <t>ВКТ-7 сет.№ 073. Зав.№00272631</t>
  </si>
  <si>
    <t>орг</t>
  </si>
  <si>
    <t>Итого:</t>
  </si>
  <si>
    <t>НП№5</t>
  </si>
  <si>
    <t>6ZRI8844125341</t>
  </si>
  <si>
    <t>6ZRI8844125121</t>
  </si>
  <si>
    <t>6ZRI8844125230</t>
  </si>
  <si>
    <t xml:space="preserve"> </t>
  </si>
  <si>
    <t>Н/П №2</t>
  </si>
  <si>
    <t>Н/П №3</t>
  </si>
  <si>
    <t>6ZRI8844125333</t>
  </si>
  <si>
    <t>6ZRI8844125349</t>
  </si>
  <si>
    <t xml:space="preserve">Директор ООО УК "СИРИУС" </t>
  </si>
  <si>
    <t>Орлов Г.А.</t>
  </si>
  <si>
    <t>Инженер ООО УК "СИРИУС"</t>
  </si>
  <si>
    <t>Коптелов М.Г.</t>
  </si>
  <si>
    <t>Показания МВт на 24.12.2018</t>
  </si>
  <si>
    <t xml:space="preserve"> Расчет показателей отопления в жилом доме по адресу: г. Белгород, ул.Вокзальная д. 26А   </t>
  </si>
  <si>
    <t xml:space="preserve"> Расчет показателей отопления в жилом доме по адресу: г. Белгород, ул.Вокзальная д. 26А   СТР 1</t>
  </si>
  <si>
    <t xml:space="preserve"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
</t>
  </si>
  <si>
    <t>за период с 24.12.2018 по 24.01.2019 .</t>
  </si>
  <si>
    <t>Разница, Гкал                   с  24.12.2018 по 24.01.2019гг.</t>
  </si>
  <si>
    <t>Показания МВт на 24.01.2019</t>
  </si>
  <si>
    <t>за период с 24.01.2019 по 24.02.2019 .</t>
  </si>
  <si>
    <t>Разница, Гкал                   с  24.01.2019 по 24.02.2019гг.</t>
  </si>
  <si>
    <t>Показания МВт на 24.02.2019</t>
  </si>
  <si>
    <t>за период с 24.02.2019 по 21.03.2019 .</t>
  </si>
  <si>
    <t>за период с24.02.2019 по 21.03.2019 .</t>
  </si>
  <si>
    <t>Разница, Гкал                   с  24.02.2019 по 21.03.2019гг.</t>
  </si>
  <si>
    <t>Разница, Гкал                   с 24.02.2019 по 21.03.2019гг.</t>
  </si>
  <si>
    <t>Показания МВт на 21.03.2019</t>
  </si>
  <si>
    <t>за период с 21.03.2019 по 21.03.2019 .</t>
  </si>
  <si>
    <t>Разница, Гкал                   с  21.03.2019 по 21.03.2019гг.</t>
  </si>
  <si>
    <t>Разница, Гкал                   с 21.03.2019 по 21.03.2019гг.</t>
  </si>
  <si>
    <t>за период с 24.04.2019 по 24.10.2019 .</t>
  </si>
  <si>
    <t>Разница, Гкал                   с  24.04.2019 по 24.10.2019гг.</t>
  </si>
  <si>
    <t>Показания МВт на 24.04.2019</t>
  </si>
  <si>
    <t>Показания МВт на 24.10.2019</t>
  </si>
  <si>
    <t xml:space="preserve"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
</t>
  </si>
  <si>
    <t>Корректировка показателей отопления в жилом доме по адресу : г. Белгород, ул. Вокзальная 26 А, Строение 1.                                                                     ООО Управляющая компания "Сириус"</t>
  </si>
  <si>
    <t>Расчет показателей отопления в жилом доме по адресу : г. Белгород, ул. Вокзальная 26 А, Строение 1.                                                                     ООО Управляющая компания "Сириус"</t>
  </si>
  <si>
    <t>за период с 24.10.2019 по 23.11.2019 .</t>
  </si>
  <si>
    <t>Разница, Гкал                   с  24.10.2019 по 23.11.2019гг.</t>
  </si>
  <si>
    <t>Показания МВт на 23.11.2019</t>
  </si>
  <si>
    <t>за период с 23.11.2019 по 24.12.2019 .</t>
  </si>
  <si>
    <t>Разница, Гкал                   с  23.11.2019 по 24.12.2019гг.</t>
  </si>
  <si>
    <t>Показания МВт на 24.12.2019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</si>
</sst>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00000"/>
    <numFmt numFmtId="167" formatCode="0.0000"/>
  </numFmts>
  <fonts count="4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i/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2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399">
    <xf numFmtId="0" fontId="0" fillId="0" borderId="0" xfId="0"/>
    <xf numFmtId="0" fontId="0" fillId="0" borderId="0" xfId="0" applyFill="1"/>
    <xf numFmtId="4" fontId="0" fillId="0" borderId="0" xfId="0" applyNumberFormat="1" applyFill="1" applyBorder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/>
    <xf numFmtId="164" fontId="7" fillId="3" borderId="2" xfId="0" applyNumberFormat="1" applyFont="1" applyFill="1" applyBorder="1"/>
    <xf numFmtId="0" fontId="8" fillId="3" borderId="0" xfId="0" applyFont="1" applyFill="1" applyBorder="1"/>
    <xf numFmtId="2" fontId="7" fillId="3" borderId="0" xfId="0" applyNumberFormat="1" applyFont="1" applyFill="1" applyBorder="1"/>
    <xf numFmtId="4" fontId="8" fillId="3" borderId="0" xfId="0" applyNumberFormat="1" applyFont="1" applyFill="1" applyBorder="1"/>
    <xf numFmtId="0" fontId="0" fillId="3" borderId="0" xfId="0" applyFill="1"/>
    <xf numFmtId="164" fontId="0" fillId="3" borderId="1" xfId="0" applyNumberForma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right"/>
    </xf>
    <xf numFmtId="1" fontId="18" fillId="3" borderId="1" xfId="0" applyNumberFormat="1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1" fontId="18" fillId="3" borderId="1" xfId="1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34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18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1" fontId="30" fillId="3" borderId="1" xfId="0" applyNumberFormat="1" applyFont="1" applyFill="1" applyBorder="1" applyAlignment="1">
      <alignment horizontal="center" vertical="center"/>
    </xf>
    <xf numFmtId="1" fontId="26" fillId="3" borderId="5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/>
    </xf>
    <xf numFmtId="2" fontId="29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/>
    <xf numFmtId="164" fontId="0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/>
    <xf numFmtId="0" fontId="0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3" fillId="3" borderId="0" xfId="0" applyFont="1" applyFill="1" applyAlignment="1">
      <alignment horizontal="center" vertical="center" wrapText="1"/>
    </xf>
    <xf numFmtId="4" fontId="0" fillId="3" borderId="0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top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1" fontId="36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/>
    </xf>
    <xf numFmtId="1" fontId="36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/>
    </xf>
    <xf numFmtId="1" fontId="26" fillId="3" borderId="1" xfId="0" applyNumberFormat="1" applyFont="1" applyFill="1" applyBorder="1" applyAlignment="1">
      <alignment horizontal="center" vertical="center"/>
    </xf>
    <xf numFmtId="2" fontId="39" fillId="3" borderId="1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/>
    <xf numFmtId="0" fontId="0" fillId="3" borderId="0" xfId="0" applyFont="1" applyFill="1" applyBorder="1"/>
    <xf numFmtId="2" fontId="0" fillId="3" borderId="0" xfId="0" applyNumberFormat="1" applyFont="1" applyFill="1" applyBorder="1"/>
    <xf numFmtId="1" fontId="26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/>
    <xf numFmtId="2" fontId="0" fillId="3" borderId="1" xfId="0" applyNumberFormat="1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right" vertical="center"/>
    </xf>
    <xf numFmtId="2" fontId="0" fillId="3" borderId="0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/>
    <xf numFmtId="164" fontId="40" fillId="3" borderId="7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/>
    </xf>
    <xf numFmtId="2" fontId="41" fillId="3" borderId="1" xfId="0" applyNumberFormat="1" applyFont="1" applyFill="1" applyBorder="1" applyAlignment="1">
      <alignment horizontal="center" vertical="center"/>
    </xf>
    <xf numFmtId="1" fontId="26" fillId="3" borderId="1" xfId="1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65" fontId="0" fillId="3" borderId="0" xfId="0" applyNumberFormat="1" applyFont="1" applyFill="1" applyBorder="1"/>
    <xf numFmtId="165" fontId="26" fillId="3" borderId="0" xfId="0" applyNumberFormat="1" applyFont="1" applyFill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center"/>
    </xf>
    <xf numFmtId="1" fontId="26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/>
    </xf>
    <xf numFmtId="1" fontId="18" fillId="3" borderId="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/>
    <xf numFmtId="2" fontId="18" fillId="3" borderId="1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7" fillId="3" borderId="0" xfId="0" applyFont="1" applyFill="1" applyBorder="1"/>
    <xf numFmtId="164" fontId="8" fillId="3" borderId="0" xfId="0" applyNumberFormat="1" applyFont="1" applyFill="1" applyBorder="1"/>
    <xf numFmtId="164" fontId="21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4" fontId="0" fillId="3" borderId="0" xfId="0" applyNumberFormat="1" applyFill="1" applyBorder="1"/>
    <xf numFmtId="0" fontId="3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 wrapText="1"/>
    </xf>
    <xf numFmtId="2" fontId="33" fillId="3" borderId="0" xfId="0" applyNumberFormat="1" applyFont="1" applyFill="1" applyBorder="1"/>
    <xf numFmtId="2" fontId="7" fillId="3" borderId="0" xfId="0" applyNumberFormat="1" applyFont="1" applyFill="1" applyBorder="1" applyAlignment="1">
      <alignment horizontal="center"/>
    </xf>
    <xf numFmtId="2" fontId="31" fillId="3" borderId="0" xfId="0" applyNumberFormat="1" applyFont="1" applyFill="1" applyBorder="1"/>
    <xf numFmtId="0" fontId="0" fillId="3" borderId="0" xfId="0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165" fontId="8" fillId="3" borderId="0" xfId="0" applyNumberFormat="1" applyFont="1" applyFill="1" applyBorder="1"/>
    <xf numFmtId="164" fontId="7" fillId="3" borderId="0" xfId="0" applyNumberFormat="1" applyFont="1" applyFill="1" applyBorder="1"/>
    <xf numFmtId="165" fontId="16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18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1" fontId="0" fillId="3" borderId="0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 applyFont="1" applyFill="1" applyBorder="1"/>
    <xf numFmtId="2" fontId="1" fillId="0" borderId="0" xfId="0" applyNumberFormat="1" applyFont="1" applyFill="1" applyBorder="1"/>
    <xf numFmtId="1" fontId="2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164" fontId="0" fillId="3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/>
    </xf>
    <xf numFmtId="0" fontId="35" fillId="3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top" wrapText="1"/>
    </xf>
    <xf numFmtId="1" fontId="7" fillId="3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43" fillId="0" borderId="0" xfId="0" applyFont="1" applyBorder="1"/>
    <xf numFmtId="164" fontId="44" fillId="3" borderId="0" xfId="0" applyNumberFormat="1" applyFont="1" applyFill="1" applyBorder="1"/>
    <xf numFmtId="0" fontId="43" fillId="0" borderId="0" xfId="0" applyFont="1"/>
    <xf numFmtId="166" fontId="0" fillId="0" borderId="0" xfId="0" applyNumberFormat="1" applyFont="1"/>
    <xf numFmtId="164" fontId="0" fillId="0" borderId="0" xfId="0" applyNumberFormat="1" applyFont="1"/>
    <xf numFmtId="167" fontId="0" fillId="3" borderId="0" xfId="0" applyNumberFormat="1" applyFont="1" applyFill="1" applyBorder="1"/>
    <xf numFmtId="0" fontId="0" fillId="0" borderId="0" xfId="0" applyFill="1" applyBorder="1"/>
    <xf numFmtId="0" fontId="43" fillId="0" borderId="0" xfId="0" applyFont="1" applyFill="1" applyBorder="1"/>
    <xf numFmtId="166" fontId="0" fillId="0" borderId="0" xfId="0" applyNumberFormat="1" applyFont="1" applyBorder="1"/>
    <xf numFmtId="0" fontId="10" fillId="3" borderId="0" xfId="0" applyFont="1" applyFill="1" applyBorder="1" applyAlignment="1">
      <alignment horizontal="center" vertical="top" wrapText="1"/>
    </xf>
    <xf numFmtId="1" fontId="7" fillId="3" borderId="0" xfId="0" applyNumberFormat="1" applyFont="1" applyFill="1" applyBorder="1" applyAlignment="1">
      <alignment horizontal="center"/>
    </xf>
    <xf numFmtId="0" fontId="35" fillId="3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center"/>
    </xf>
    <xf numFmtId="4" fontId="7" fillId="3" borderId="0" xfId="0" applyNumberFormat="1" applyFont="1" applyFill="1" applyBorder="1"/>
    <xf numFmtId="0" fontId="34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right" vertical="center" wrapText="1"/>
    </xf>
    <xf numFmtId="164" fontId="27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1" fontId="11" fillId="3" borderId="0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vertical="center" wrapText="1"/>
    </xf>
    <xf numFmtId="2" fontId="47" fillId="3" borderId="1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Border="1"/>
    <xf numFmtId="165" fontId="18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3" fillId="3" borderId="0" xfId="0" applyFont="1" applyFill="1"/>
    <xf numFmtId="0" fontId="33" fillId="3" borderId="0" xfId="0" applyFont="1" applyFill="1" applyBorder="1"/>
    <xf numFmtId="0" fontId="10" fillId="3" borderId="18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164" fontId="21" fillId="3" borderId="2" xfId="0" applyNumberFormat="1" applyFont="1" applyFill="1" applyBorder="1" applyAlignment="1">
      <alignment horizontal="center" vertical="center"/>
    </xf>
    <xf numFmtId="164" fontId="21" fillId="3" borderId="3" xfId="0" applyNumberFormat="1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/>
    <xf numFmtId="0" fontId="7" fillId="3" borderId="9" xfId="0" applyFont="1" applyFill="1" applyBorder="1" applyAlignment="1">
      <alignment horizontal="right"/>
    </xf>
    <xf numFmtId="0" fontId="10" fillId="3" borderId="18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164" fontId="18" fillId="3" borderId="5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2" fontId="22" fillId="3" borderId="5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/>
    <xf numFmtId="164" fontId="7" fillId="3" borderId="6" xfId="0" applyNumberFormat="1" applyFont="1" applyFill="1" applyBorder="1" applyAlignment="1"/>
    <xf numFmtId="164" fontId="7" fillId="3" borderId="8" xfId="0" applyNumberFormat="1" applyFont="1" applyFill="1" applyBorder="1" applyAlignment="1"/>
    <xf numFmtId="0" fontId="10" fillId="3" borderId="0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/>
    </xf>
    <xf numFmtId="0" fontId="7" fillId="3" borderId="0" xfId="0" applyFont="1" applyFill="1" applyAlignment="1"/>
    <xf numFmtId="164" fontId="21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46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40" fillId="3" borderId="2" xfId="0" applyNumberFormat="1" applyFont="1" applyFill="1" applyBorder="1" applyAlignment="1">
      <alignment horizontal="center" vertical="center"/>
    </xf>
    <xf numFmtId="164" fontId="40" fillId="3" borderId="3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/>
    <xf numFmtId="0" fontId="0" fillId="3" borderId="9" xfId="0" applyFont="1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26" fillId="3" borderId="5" xfId="0" applyNumberFormat="1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horizontal="center" vertical="center"/>
    </xf>
    <xf numFmtId="2" fontId="41" fillId="3" borderId="5" xfId="0" applyNumberFormat="1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4" fontId="0" fillId="3" borderId="8" xfId="0" applyNumberFormat="1" applyFont="1" applyFill="1" applyBorder="1" applyAlignment="1"/>
    <xf numFmtId="0" fontId="4" fillId="3" borderId="0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right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/>
    <xf numFmtId="164" fontId="4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/>
    <xf numFmtId="0" fontId="0" fillId="0" borderId="9" xfId="0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right"/>
    </xf>
    <xf numFmtId="0" fontId="10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5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/>
    <xf numFmtId="164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/>
    </xf>
    <xf numFmtId="164" fontId="0" fillId="3" borderId="6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/>
    <xf numFmtId="164" fontId="0" fillId="3" borderId="8" xfId="0" applyNumberFormat="1" applyFill="1" applyBorder="1" applyAlignment="1"/>
    <xf numFmtId="0" fontId="2" fillId="0" borderId="0" xfId="0" applyFont="1" applyFill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10" fillId="3" borderId="18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top"/>
    </xf>
    <xf numFmtId="0" fontId="7" fillId="3" borderId="20" xfId="0" applyFont="1" applyFill="1" applyBorder="1" applyAlignment="1">
      <alignment horizontal="center" vertical="top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1"/>
  <sheetViews>
    <sheetView tabSelected="1" workbookViewId="0">
      <selection activeCell="K17" sqref="K17"/>
    </sheetView>
  </sheetViews>
  <sheetFormatPr defaultRowHeight="15" x14ac:dyDescent="0.25"/>
  <cols>
    <col min="1" max="1" width="9.140625" style="137"/>
    <col min="2" max="2" width="16.42578125" style="137" customWidth="1"/>
    <col min="3" max="14" width="9.140625" style="137"/>
    <col min="15" max="15" width="15.5703125" style="137" customWidth="1"/>
    <col min="16" max="22" width="9.140625" style="137"/>
    <col min="23" max="23" width="10.5703125" style="137" customWidth="1"/>
    <col min="24" max="16384" width="9.140625" style="137"/>
  </cols>
  <sheetData>
    <row r="1" spans="1:26" ht="20.25" x14ac:dyDescent="0.3">
      <c r="A1" s="221"/>
      <c r="B1" s="222"/>
      <c r="C1" s="221"/>
      <c r="D1" s="222"/>
      <c r="E1" s="222"/>
      <c r="F1" s="222"/>
      <c r="G1" s="222"/>
      <c r="H1" s="223"/>
      <c r="I1" s="224"/>
      <c r="J1" s="219"/>
      <c r="K1" s="219"/>
      <c r="L1" s="219"/>
      <c r="M1" s="220"/>
      <c r="N1" s="221"/>
      <c r="O1" s="222"/>
      <c r="P1" s="221"/>
      <c r="Q1" s="222"/>
      <c r="R1" s="222"/>
      <c r="S1" s="222"/>
      <c r="T1" s="222"/>
      <c r="U1" s="223"/>
      <c r="V1" s="224"/>
      <c r="W1" s="219"/>
      <c r="X1" s="219"/>
      <c r="Y1" s="219"/>
      <c r="Z1" s="219"/>
    </row>
    <row r="2" spans="1:26" ht="18.75" x14ac:dyDescent="0.25">
      <c r="A2" s="283" t="s">
        <v>16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20"/>
      <c r="N2" s="284" t="s">
        <v>182</v>
      </c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</row>
    <row r="3" spans="1:26" ht="18.75" x14ac:dyDescent="0.25">
      <c r="A3" s="285" t="s">
        <v>277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20"/>
      <c r="N3" s="365" t="s">
        <v>278</v>
      </c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</row>
    <row r="4" spans="1:26" ht="18.75" x14ac:dyDescent="0.25">
      <c r="A4" s="285" t="s">
        <v>304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20"/>
      <c r="N4" s="285" t="s">
        <v>304</v>
      </c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ht="18.75" x14ac:dyDescent="0.25">
      <c r="A5" s="218"/>
      <c r="B5" s="218"/>
      <c r="C5" s="218"/>
      <c r="D5" s="218"/>
      <c r="E5" s="218"/>
      <c r="F5" s="218"/>
      <c r="G5" s="218"/>
      <c r="H5" s="218"/>
      <c r="I5" s="114"/>
      <c r="J5" s="114"/>
      <c r="K5" s="114"/>
      <c r="L5" s="114"/>
      <c r="M5" s="220"/>
      <c r="N5" s="218"/>
      <c r="O5" s="218"/>
      <c r="P5" s="218"/>
      <c r="Q5" s="218"/>
      <c r="R5" s="218"/>
      <c r="S5" s="218"/>
      <c r="T5" s="218"/>
      <c r="U5" s="218"/>
      <c r="V5" s="114"/>
      <c r="W5" s="114"/>
      <c r="X5" s="114"/>
      <c r="Y5" s="114"/>
      <c r="Z5" s="114"/>
    </row>
    <row r="6" spans="1:26" ht="15" customHeight="1" x14ac:dyDescent="0.25">
      <c r="A6" s="278" t="s">
        <v>9</v>
      </c>
      <c r="B6" s="279"/>
      <c r="C6" s="279"/>
      <c r="D6" s="279"/>
      <c r="E6" s="279"/>
      <c r="F6" s="279"/>
      <c r="G6" s="279"/>
      <c r="H6" s="280"/>
      <c r="I6" s="387" t="s">
        <v>279</v>
      </c>
      <c r="J6" s="388"/>
      <c r="K6" s="281"/>
      <c r="L6" s="281"/>
      <c r="M6" s="220"/>
      <c r="N6" s="278" t="s">
        <v>9</v>
      </c>
      <c r="O6" s="279"/>
      <c r="P6" s="279"/>
      <c r="Q6" s="279"/>
      <c r="R6" s="279"/>
      <c r="S6" s="279"/>
      <c r="T6" s="279"/>
      <c r="U6" s="280"/>
      <c r="V6" s="389" t="s">
        <v>298</v>
      </c>
      <c r="W6" s="390"/>
      <c r="X6" s="281"/>
      <c r="Y6" s="281"/>
      <c r="Z6" s="281"/>
    </row>
    <row r="7" spans="1:26" ht="84" x14ac:dyDescent="0.25">
      <c r="A7" s="276" t="s">
        <v>4</v>
      </c>
      <c r="B7" s="276"/>
      <c r="C7" s="276"/>
      <c r="D7" s="276"/>
      <c r="E7" s="276" t="s">
        <v>5</v>
      </c>
      <c r="F7" s="276"/>
      <c r="G7" s="276"/>
      <c r="H7" s="225" t="s">
        <v>305</v>
      </c>
      <c r="I7" s="391"/>
      <c r="J7" s="392"/>
      <c r="K7" s="281"/>
      <c r="L7" s="281"/>
      <c r="M7" s="220"/>
      <c r="N7" s="276" t="s">
        <v>4</v>
      </c>
      <c r="O7" s="276"/>
      <c r="P7" s="276"/>
      <c r="Q7" s="276"/>
      <c r="R7" s="276" t="s">
        <v>5</v>
      </c>
      <c r="S7" s="276"/>
      <c r="T7" s="276"/>
      <c r="U7" s="225" t="s">
        <v>305</v>
      </c>
      <c r="V7" s="393"/>
      <c r="W7" s="394"/>
      <c r="X7" s="282"/>
      <c r="Y7" s="281"/>
      <c r="Z7" s="281"/>
    </row>
    <row r="8" spans="1:26" x14ac:dyDescent="0.25">
      <c r="A8" s="275" t="s">
        <v>259</v>
      </c>
      <c r="B8" s="275"/>
      <c r="C8" s="275"/>
      <c r="D8" s="275"/>
      <c r="E8" s="276" t="s">
        <v>15</v>
      </c>
      <c r="F8" s="276"/>
      <c r="G8" s="276"/>
      <c r="H8" s="118">
        <v>140.97200000000001</v>
      </c>
      <c r="I8" s="391"/>
      <c r="J8" s="392"/>
      <c r="K8" s="281"/>
      <c r="L8" s="281"/>
      <c r="M8" s="220"/>
      <c r="N8" s="275" t="s">
        <v>260</v>
      </c>
      <c r="O8" s="275"/>
      <c r="P8" s="275"/>
      <c r="Q8" s="275"/>
      <c r="R8" s="276" t="s">
        <v>15</v>
      </c>
      <c r="S8" s="276"/>
      <c r="T8" s="276"/>
      <c r="U8" s="119">
        <v>29.265999999999998</v>
      </c>
      <c r="V8" s="393"/>
      <c r="W8" s="394"/>
      <c r="X8" s="282"/>
      <c r="Y8" s="281"/>
      <c r="Z8" s="281"/>
    </row>
    <row r="9" spans="1:26" x14ac:dyDescent="0.25">
      <c r="A9" s="277" t="s">
        <v>6</v>
      </c>
      <c r="B9" s="277"/>
      <c r="C9" s="277"/>
      <c r="D9" s="277"/>
      <c r="E9" s="276" t="s">
        <v>10</v>
      </c>
      <c r="F9" s="276"/>
      <c r="G9" s="276"/>
      <c r="H9" s="118">
        <f>G192</f>
        <v>133.47105299999998</v>
      </c>
      <c r="I9" s="391"/>
      <c r="J9" s="392"/>
      <c r="K9" s="281"/>
      <c r="L9" s="281"/>
      <c r="M9" s="220"/>
      <c r="N9" s="277" t="s">
        <v>6</v>
      </c>
      <c r="O9" s="277"/>
      <c r="P9" s="277"/>
      <c r="Q9" s="277"/>
      <c r="R9" s="276" t="s">
        <v>10</v>
      </c>
      <c r="S9" s="276"/>
      <c r="T9" s="276"/>
      <c r="U9" s="118">
        <f>T78</f>
        <v>25.639235999999997</v>
      </c>
      <c r="V9" s="393"/>
      <c r="W9" s="394"/>
      <c r="X9" s="282"/>
      <c r="Y9" s="281"/>
      <c r="Z9" s="281"/>
    </row>
    <row r="10" spans="1:26" x14ac:dyDescent="0.25">
      <c r="A10" s="277"/>
      <c r="B10" s="277"/>
      <c r="C10" s="277"/>
      <c r="D10" s="277"/>
      <c r="E10" s="276" t="s">
        <v>11</v>
      </c>
      <c r="F10" s="276"/>
      <c r="G10" s="276"/>
      <c r="H10" s="118">
        <f>H8-H9</f>
        <v>7.5009470000000249</v>
      </c>
      <c r="I10" s="395"/>
      <c r="J10" s="396"/>
      <c r="K10" s="281"/>
      <c r="L10" s="281"/>
      <c r="M10" s="220"/>
      <c r="N10" s="277"/>
      <c r="O10" s="277"/>
      <c r="P10" s="277"/>
      <c r="Q10" s="277"/>
      <c r="R10" s="276" t="s">
        <v>11</v>
      </c>
      <c r="S10" s="276"/>
      <c r="T10" s="276"/>
      <c r="U10" s="118">
        <f>U8-U9</f>
        <v>3.6267640000000014</v>
      </c>
      <c r="V10" s="397"/>
      <c r="W10" s="398"/>
      <c r="X10" s="282"/>
      <c r="Y10" s="281"/>
      <c r="Z10" s="281"/>
    </row>
    <row r="11" spans="1:26" x14ac:dyDescent="0.25">
      <c r="A11" s="226"/>
      <c r="B11" s="227"/>
      <c r="C11" s="226"/>
      <c r="D11" s="227"/>
      <c r="E11" s="226"/>
      <c r="F11" s="226"/>
      <c r="G11" s="226"/>
      <c r="H11" s="228"/>
      <c r="I11" s="229"/>
      <c r="J11" s="230"/>
      <c r="K11" s="120"/>
      <c r="L11" s="120"/>
      <c r="M11" s="220"/>
      <c r="N11" s="226"/>
      <c r="O11" s="227"/>
      <c r="P11" s="226"/>
      <c r="Q11" s="227"/>
      <c r="R11" s="226"/>
      <c r="S11" s="226"/>
      <c r="T11" s="226"/>
      <c r="U11" s="228"/>
      <c r="V11" s="229"/>
      <c r="W11" s="230"/>
      <c r="X11" s="230"/>
      <c r="Y11" s="120"/>
      <c r="Z11" s="216"/>
    </row>
    <row r="12" spans="1:26" x14ac:dyDescent="0.25">
      <c r="A12" s="226"/>
      <c r="B12" s="227"/>
      <c r="C12" s="226"/>
      <c r="D12" s="227"/>
      <c r="E12" s="226"/>
      <c r="F12" s="226"/>
      <c r="G12" s="226"/>
      <c r="H12" s="228"/>
      <c r="I12" s="229"/>
      <c r="J12" s="230"/>
      <c r="K12" s="267"/>
      <c r="L12" s="267"/>
      <c r="M12" s="220"/>
      <c r="N12" s="226"/>
      <c r="O12" s="227"/>
      <c r="P12" s="226"/>
      <c r="Q12" s="227"/>
      <c r="R12" s="226"/>
      <c r="S12" s="226"/>
      <c r="T12" s="226"/>
      <c r="U12" s="228"/>
      <c r="V12" s="229"/>
      <c r="W12" s="230"/>
      <c r="X12" s="230"/>
      <c r="Y12" s="267"/>
      <c r="Z12" s="267"/>
    </row>
    <row r="13" spans="1:26" ht="38.25" x14ac:dyDescent="0.25">
      <c r="A13" s="94" t="s">
        <v>0</v>
      </c>
      <c r="B13" s="95" t="s">
        <v>1</v>
      </c>
      <c r="C13" s="94" t="s">
        <v>2</v>
      </c>
      <c r="D13" s="97" t="s">
        <v>303</v>
      </c>
      <c r="E13" s="97" t="s">
        <v>306</v>
      </c>
      <c r="F13" s="97" t="s">
        <v>247</v>
      </c>
      <c r="G13" s="97" t="s">
        <v>248</v>
      </c>
      <c r="H13" s="98" t="s">
        <v>7</v>
      </c>
      <c r="I13" s="99" t="s">
        <v>14</v>
      </c>
      <c r="J13" s="125"/>
      <c r="K13" s="124"/>
      <c r="L13" s="124"/>
      <c r="M13" s="124"/>
      <c r="N13" s="94" t="s">
        <v>0</v>
      </c>
      <c r="O13" s="95" t="s">
        <v>1</v>
      </c>
      <c r="P13" s="94" t="s">
        <v>2</v>
      </c>
      <c r="Q13" s="97" t="s">
        <v>303</v>
      </c>
      <c r="R13" s="97" t="s">
        <v>306</v>
      </c>
      <c r="S13" s="97" t="s">
        <v>247</v>
      </c>
      <c r="T13" s="97" t="s">
        <v>248</v>
      </c>
      <c r="U13" s="98" t="s">
        <v>7</v>
      </c>
      <c r="V13" s="99" t="s">
        <v>14</v>
      </c>
      <c r="W13" s="125"/>
      <c r="X13" s="125"/>
      <c r="Y13" s="124"/>
      <c r="Z13" s="124"/>
    </row>
    <row r="14" spans="1:26" x14ac:dyDescent="0.25">
      <c r="A14" s="268" t="s">
        <v>17</v>
      </c>
      <c r="B14" s="269"/>
      <c r="C14" s="269"/>
      <c r="D14" s="269"/>
      <c r="E14" s="269"/>
      <c r="F14" s="269"/>
      <c r="G14" s="269"/>
      <c r="H14" s="269"/>
      <c r="I14" s="270"/>
      <c r="J14" s="125"/>
      <c r="K14" s="124"/>
      <c r="L14" s="231"/>
      <c r="M14" s="124"/>
      <c r="N14" s="268" t="s">
        <v>246</v>
      </c>
      <c r="O14" s="269"/>
      <c r="P14" s="269"/>
      <c r="Q14" s="269"/>
      <c r="R14" s="269"/>
      <c r="S14" s="269"/>
      <c r="T14" s="269"/>
      <c r="U14" s="269"/>
      <c r="V14" s="270"/>
      <c r="W14" s="125"/>
      <c r="X14" s="125"/>
      <c r="Y14" s="124"/>
      <c r="Z14" s="217"/>
    </row>
    <row r="15" spans="1:26" x14ac:dyDescent="0.25">
      <c r="A15" s="16">
        <v>10</v>
      </c>
      <c r="B15" s="232" t="s">
        <v>18</v>
      </c>
      <c r="C15" s="20">
        <v>98.5</v>
      </c>
      <c r="D15" s="232">
        <v>9.5549999999999997</v>
      </c>
      <c r="E15" s="232">
        <v>10.522</v>
      </c>
      <c r="F15" s="232">
        <f>E15-D15</f>
        <v>0.96700000000000053</v>
      </c>
      <c r="G15" s="8">
        <f>F15*0.8598</f>
        <v>0.83142660000000046</v>
      </c>
      <c r="H15" s="9">
        <f>(H10/C192)*C15</f>
        <v>6.2744643876216727E-2</v>
      </c>
      <c r="I15" s="15">
        <f>G15+H15</f>
        <v>0.89417124387621716</v>
      </c>
      <c r="J15" s="109"/>
      <c r="K15" s="11"/>
      <c r="L15" s="27"/>
      <c r="M15" s="109"/>
      <c r="N15" s="17">
        <v>1</v>
      </c>
      <c r="O15" s="232" t="s">
        <v>183</v>
      </c>
      <c r="P15" s="20">
        <v>41.1</v>
      </c>
      <c r="Q15" s="232">
        <v>20.451000000000001</v>
      </c>
      <c r="R15" s="232">
        <v>21.931000000000001</v>
      </c>
      <c r="S15" s="232">
        <f>R15-Q15</f>
        <v>1.4800000000000004</v>
      </c>
      <c r="T15" s="8">
        <f>S15*0.8598</f>
        <v>1.2725040000000003</v>
      </c>
      <c r="U15" s="9">
        <f>(U10/P78)*P15</f>
        <v>6.9249709825783989E-2</v>
      </c>
      <c r="V15" s="15">
        <f>T15+U15</f>
        <v>1.3417537098257843</v>
      </c>
      <c r="W15" s="11"/>
      <c r="X15" s="11"/>
      <c r="Y15" s="126"/>
      <c r="Z15" s="27"/>
    </row>
    <row r="16" spans="1:26" x14ac:dyDescent="0.25">
      <c r="A16" s="16">
        <v>11</v>
      </c>
      <c r="B16" s="232" t="s">
        <v>19</v>
      </c>
      <c r="C16" s="20">
        <v>67.900000000000006</v>
      </c>
      <c r="D16" s="232">
        <v>9.2710000000000008</v>
      </c>
      <c r="E16" s="232">
        <v>9.2710000000000008</v>
      </c>
      <c r="F16" s="232">
        <f t="shared" ref="F16:F79" si="0">E16-D16</f>
        <v>0</v>
      </c>
      <c r="G16" s="8">
        <f t="shared" ref="G16:G79" si="1">F16*0.8598</f>
        <v>0</v>
      </c>
      <c r="H16" s="9">
        <f>(H10/C192)*C16</f>
        <v>4.3252399179645844E-2</v>
      </c>
      <c r="I16" s="15">
        <f t="shared" ref="I16:I86" si="2">G16+H16</f>
        <v>4.3252399179645844E-2</v>
      </c>
      <c r="J16" s="109"/>
      <c r="K16" s="11"/>
      <c r="L16" s="27"/>
      <c r="M16" s="109"/>
      <c r="N16" s="17">
        <v>2</v>
      </c>
      <c r="O16" s="232" t="s">
        <v>184</v>
      </c>
      <c r="P16" s="20">
        <v>36.4</v>
      </c>
      <c r="Q16" s="232">
        <v>5.38</v>
      </c>
      <c r="R16" s="232">
        <v>5.7859999999999996</v>
      </c>
      <c r="S16" s="232">
        <f t="shared" ref="S16:S29" si="3">R16-Q16</f>
        <v>0.40599999999999969</v>
      </c>
      <c r="T16" s="8">
        <f t="shared" ref="T16:T77" si="4">S16*0.8598</f>
        <v>0.34907879999999974</v>
      </c>
      <c r="U16" s="9">
        <f>(U10/P78)*P16</f>
        <v>6.1330643252032531E-2</v>
      </c>
      <c r="V16" s="15">
        <f t="shared" ref="V16:V49" si="5">T16+U16</f>
        <v>0.41040944325203227</v>
      </c>
      <c r="W16" s="11"/>
      <c r="X16" s="11"/>
      <c r="Y16" s="126"/>
      <c r="Z16" s="27"/>
    </row>
    <row r="17" spans="1:26" x14ac:dyDescent="0.25">
      <c r="A17" s="16">
        <v>12</v>
      </c>
      <c r="B17" s="232" t="s">
        <v>20</v>
      </c>
      <c r="C17" s="20">
        <v>51</v>
      </c>
      <c r="D17" s="232">
        <v>12.932</v>
      </c>
      <c r="E17" s="232">
        <v>13.776999999999999</v>
      </c>
      <c r="F17" s="232">
        <f t="shared" si="0"/>
        <v>0.84499999999999886</v>
      </c>
      <c r="G17" s="8">
        <f>F17*0.8598</f>
        <v>0.72653099999999904</v>
      </c>
      <c r="H17" s="9">
        <f>(H10/C192)*C17</f>
        <v>3.2487074494284798E-2</v>
      </c>
      <c r="I17" s="15">
        <f t="shared" si="2"/>
        <v>0.75901807449428382</v>
      </c>
      <c r="J17" s="109"/>
      <c r="K17" s="11"/>
      <c r="L17" s="27"/>
      <c r="M17" s="109"/>
      <c r="N17" s="17">
        <v>3</v>
      </c>
      <c r="O17" s="232" t="s">
        <v>185</v>
      </c>
      <c r="P17" s="20">
        <v>34.5</v>
      </c>
      <c r="Q17" s="232">
        <v>10.878</v>
      </c>
      <c r="R17" s="232">
        <v>11.718999999999999</v>
      </c>
      <c r="S17" s="232">
        <f t="shared" si="3"/>
        <v>0.8409999999999993</v>
      </c>
      <c r="T17" s="8">
        <f t="shared" si="4"/>
        <v>0.7230917999999994</v>
      </c>
      <c r="U17" s="9">
        <f>(U10/P78)*P17</f>
        <v>5.8129318466898963E-2</v>
      </c>
      <c r="V17" s="15">
        <f t="shared" si="5"/>
        <v>0.78122111846689835</v>
      </c>
      <c r="W17" s="11"/>
      <c r="X17" s="11"/>
      <c r="Y17" s="126"/>
      <c r="Z17" s="27"/>
    </row>
    <row r="18" spans="1:26" x14ac:dyDescent="0.25">
      <c r="A18" s="16">
        <v>13</v>
      </c>
      <c r="B18" s="232" t="s">
        <v>21</v>
      </c>
      <c r="C18" s="18">
        <v>50.9</v>
      </c>
      <c r="D18" s="232">
        <v>2.6749999999999998</v>
      </c>
      <c r="E18" s="232">
        <v>3.399</v>
      </c>
      <c r="F18" s="232">
        <f t="shared" si="0"/>
        <v>0.7240000000000002</v>
      </c>
      <c r="G18" s="8">
        <f t="shared" si="1"/>
        <v>0.62249520000000014</v>
      </c>
      <c r="H18" s="9">
        <f>(H10/C192)*C18</f>
        <v>3.2423374348217578E-2</v>
      </c>
      <c r="I18" s="15">
        <f t="shared" si="2"/>
        <v>0.65491857434821776</v>
      </c>
      <c r="J18" s="109"/>
      <c r="K18" s="11"/>
      <c r="L18" s="27"/>
      <c r="M18" s="109"/>
      <c r="N18" s="17">
        <v>4</v>
      </c>
      <c r="O18" s="232" t="s">
        <v>186</v>
      </c>
      <c r="P18" s="18">
        <v>37.200000000000003</v>
      </c>
      <c r="Q18" s="232">
        <v>12.558999999999999</v>
      </c>
      <c r="R18" s="232">
        <v>13.920999999999999</v>
      </c>
      <c r="S18" s="232">
        <f t="shared" si="3"/>
        <v>1.3620000000000001</v>
      </c>
      <c r="T18" s="8">
        <f t="shared" si="4"/>
        <v>1.1710476000000001</v>
      </c>
      <c r="U18" s="9">
        <f>(U10/P78)*P18</f>
        <v>6.2678569477351925E-2</v>
      </c>
      <c r="V18" s="15">
        <f t="shared" si="5"/>
        <v>1.233726169477352</v>
      </c>
      <c r="W18" s="11"/>
      <c r="X18" s="11"/>
      <c r="Y18" s="126"/>
      <c r="Z18" s="27"/>
    </row>
    <row r="19" spans="1:26" x14ac:dyDescent="0.25">
      <c r="A19" s="16">
        <v>14</v>
      </c>
      <c r="B19" s="232" t="s">
        <v>22</v>
      </c>
      <c r="C19" s="18">
        <v>45.1</v>
      </c>
      <c r="D19" s="232">
        <v>13.859</v>
      </c>
      <c r="E19" s="232">
        <v>14.56</v>
      </c>
      <c r="F19" s="232">
        <f t="shared" si="0"/>
        <v>0.70100000000000051</v>
      </c>
      <c r="G19" s="8">
        <f t="shared" si="1"/>
        <v>0.60271980000000047</v>
      </c>
      <c r="H19" s="9">
        <f>(H10/C192)*C19</f>
        <v>2.8728765876318521E-2</v>
      </c>
      <c r="I19" s="15">
        <f t="shared" si="2"/>
        <v>0.63144856587631903</v>
      </c>
      <c r="J19" s="109"/>
      <c r="K19" s="11"/>
      <c r="L19" s="27"/>
      <c r="M19" s="109"/>
      <c r="N19" s="17">
        <v>5</v>
      </c>
      <c r="O19" s="232" t="s">
        <v>187</v>
      </c>
      <c r="P19" s="18">
        <v>34.1</v>
      </c>
      <c r="Q19" s="232">
        <v>10.981999999999999</v>
      </c>
      <c r="R19" s="232">
        <v>11.808999999999999</v>
      </c>
      <c r="S19" s="232">
        <f t="shared" si="3"/>
        <v>0.82699999999999996</v>
      </c>
      <c r="T19" s="8">
        <f t="shared" si="4"/>
        <v>0.71105459999999998</v>
      </c>
      <c r="U19" s="9">
        <f>(U10/P78)*P19</f>
        <v>5.7455355354239269E-2</v>
      </c>
      <c r="V19" s="15">
        <f t="shared" si="5"/>
        <v>0.76850995535423927</v>
      </c>
      <c r="W19" s="11"/>
      <c r="X19" s="11"/>
      <c r="Y19" s="126"/>
      <c r="Z19" s="27"/>
    </row>
    <row r="20" spans="1:26" x14ac:dyDescent="0.25">
      <c r="A20" s="16">
        <v>15</v>
      </c>
      <c r="B20" s="232" t="s">
        <v>23</v>
      </c>
      <c r="C20" s="18">
        <v>75.599999999999994</v>
      </c>
      <c r="D20" s="232">
        <v>2.8690000000000002</v>
      </c>
      <c r="E20" s="232">
        <v>2.8690000000000002</v>
      </c>
      <c r="F20" s="232">
        <f t="shared" si="0"/>
        <v>0</v>
      </c>
      <c r="G20" s="8">
        <f t="shared" si="1"/>
        <v>0</v>
      </c>
      <c r="H20" s="9">
        <f>(H10/C192)*C20</f>
        <v>4.815731042682217E-2</v>
      </c>
      <c r="I20" s="15">
        <f t="shared" si="2"/>
        <v>4.815731042682217E-2</v>
      </c>
      <c r="J20" s="109"/>
      <c r="K20" s="11"/>
      <c r="L20" s="27"/>
      <c r="M20" s="109"/>
      <c r="N20" s="17">
        <v>6</v>
      </c>
      <c r="O20" s="232" t="s">
        <v>188</v>
      </c>
      <c r="P20" s="18">
        <v>28.2</v>
      </c>
      <c r="Q20" s="232">
        <v>7.1390000000000002</v>
      </c>
      <c r="R20" s="232">
        <v>7.5279999999999996</v>
      </c>
      <c r="S20" s="232">
        <f t="shared" si="3"/>
        <v>0.38899999999999935</v>
      </c>
      <c r="T20" s="8">
        <f t="shared" si="4"/>
        <v>0.33446219999999943</v>
      </c>
      <c r="U20" s="9">
        <f>(U10/P78)*P20</f>
        <v>4.7514399442508716E-2</v>
      </c>
      <c r="V20" s="15">
        <f t="shared" si="5"/>
        <v>0.38197659944250817</v>
      </c>
      <c r="W20" s="11"/>
      <c r="X20" s="11"/>
      <c r="Y20" s="126"/>
      <c r="Z20" s="27"/>
    </row>
    <row r="21" spans="1:26" x14ac:dyDescent="0.25">
      <c r="A21" s="16">
        <v>16</v>
      </c>
      <c r="B21" s="232" t="s">
        <v>24</v>
      </c>
      <c r="C21" s="18">
        <v>45.8</v>
      </c>
      <c r="D21" s="232">
        <v>17.428999999999998</v>
      </c>
      <c r="E21" s="232">
        <v>18.376000000000001</v>
      </c>
      <c r="F21" s="232">
        <f t="shared" si="0"/>
        <v>0.94700000000000273</v>
      </c>
      <c r="G21" s="8">
        <f t="shared" si="1"/>
        <v>0.81423060000000236</v>
      </c>
      <c r="H21" s="9">
        <f>(H10/C192)*C21</f>
        <v>2.9174666898789094E-2</v>
      </c>
      <c r="I21" s="15">
        <f t="shared" si="2"/>
        <v>0.84340526689879147</v>
      </c>
      <c r="J21" s="109"/>
      <c r="K21" s="11"/>
      <c r="L21" s="27"/>
      <c r="M21" s="109"/>
      <c r="N21" s="17">
        <v>7</v>
      </c>
      <c r="O21" s="232" t="s">
        <v>189</v>
      </c>
      <c r="P21" s="18">
        <v>26.8</v>
      </c>
      <c r="Q21" s="232">
        <v>7.2370000000000001</v>
      </c>
      <c r="R21" s="232">
        <v>7.55</v>
      </c>
      <c r="S21" s="232">
        <f t="shared" si="3"/>
        <v>0.31299999999999972</v>
      </c>
      <c r="T21" s="8">
        <f t="shared" si="4"/>
        <v>0.26911739999999978</v>
      </c>
      <c r="U21" s="9">
        <f>(U10/P78)*P21</f>
        <v>4.5155528548199778E-2</v>
      </c>
      <c r="V21" s="15">
        <f t="shared" si="5"/>
        <v>0.31427292854819955</v>
      </c>
      <c r="W21" s="11"/>
      <c r="X21" s="11"/>
      <c r="Y21" s="126"/>
      <c r="Z21" s="27"/>
    </row>
    <row r="22" spans="1:26" x14ac:dyDescent="0.25">
      <c r="A22" s="16">
        <v>17</v>
      </c>
      <c r="B22" s="232" t="s">
        <v>25</v>
      </c>
      <c r="C22" s="18">
        <v>46.7</v>
      </c>
      <c r="D22" s="232">
        <v>8.8610000000000007</v>
      </c>
      <c r="E22" s="232">
        <v>9.7270000000000003</v>
      </c>
      <c r="F22" s="232">
        <f t="shared" si="0"/>
        <v>0.86599999999999966</v>
      </c>
      <c r="G22" s="8">
        <f t="shared" si="1"/>
        <v>0.74458679999999966</v>
      </c>
      <c r="H22" s="9">
        <f>(H10/C192)*C22</f>
        <v>2.9747968213394121E-2</v>
      </c>
      <c r="I22" s="15">
        <f>G22+H22</f>
        <v>0.77433476821339375</v>
      </c>
      <c r="J22" s="109"/>
      <c r="K22" s="11"/>
      <c r="L22" s="27"/>
      <c r="M22" s="109"/>
      <c r="N22" s="17">
        <v>8</v>
      </c>
      <c r="O22" s="232" t="s">
        <v>190</v>
      </c>
      <c r="P22" s="18">
        <v>27.9</v>
      </c>
      <c r="Q22" s="232">
        <v>5.407</v>
      </c>
      <c r="R22" s="232">
        <v>5.9269999999999996</v>
      </c>
      <c r="S22" s="232">
        <f t="shared" si="3"/>
        <v>0.51999999999999957</v>
      </c>
      <c r="T22" s="8">
        <f t="shared" si="4"/>
        <v>0.44709599999999966</v>
      </c>
      <c r="U22" s="9">
        <f>(U10/P78)*P22</f>
        <v>4.7008927108013944E-2</v>
      </c>
      <c r="V22" s="15">
        <f t="shared" si="5"/>
        <v>0.49410492710801363</v>
      </c>
      <c r="W22" s="11"/>
      <c r="X22" s="11"/>
      <c r="Y22" s="126"/>
      <c r="Z22" s="27"/>
    </row>
    <row r="23" spans="1:26" x14ac:dyDescent="0.25">
      <c r="A23" s="16">
        <v>18</v>
      </c>
      <c r="B23" s="232" t="s">
        <v>26</v>
      </c>
      <c r="C23" s="18">
        <v>47.6</v>
      </c>
      <c r="D23" s="232">
        <v>3.4609999999999999</v>
      </c>
      <c r="E23" s="232">
        <v>4.17</v>
      </c>
      <c r="F23" s="232">
        <f t="shared" si="0"/>
        <v>0.70900000000000007</v>
      </c>
      <c r="G23" s="8">
        <f t="shared" si="1"/>
        <v>0.60959820000000009</v>
      </c>
      <c r="H23" s="9">
        <f>(H10/C192)*C23</f>
        <v>3.0321269527999149E-2</v>
      </c>
      <c r="I23" s="15">
        <f t="shared" si="2"/>
        <v>0.63991946952799927</v>
      </c>
      <c r="J23" s="109"/>
      <c r="K23" s="11"/>
      <c r="L23" s="27"/>
      <c r="M23" s="109"/>
      <c r="N23" s="17">
        <v>9</v>
      </c>
      <c r="O23" s="232" t="s">
        <v>191</v>
      </c>
      <c r="P23" s="18">
        <v>26.5</v>
      </c>
      <c r="Q23" s="232">
        <v>8.4339999999999993</v>
      </c>
      <c r="R23" s="232">
        <v>8.8230000000000004</v>
      </c>
      <c r="S23" s="232">
        <f t="shared" si="3"/>
        <v>0.38900000000000112</v>
      </c>
      <c r="T23" s="8">
        <f t="shared" si="4"/>
        <v>0.33446220000000099</v>
      </c>
      <c r="U23" s="9">
        <f>(U10/P78)*P23</f>
        <v>4.4650056213704999E-2</v>
      </c>
      <c r="V23" s="15">
        <f t="shared" si="5"/>
        <v>0.37911225621370598</v>
      </c>
      <c r="W23" s="11"/>
      <c r="X23" s="11"/>
      <c r="Y23" s="126"/>
      <c r="Z23" s="27"/>
    </row>
    <row r="24" spans="1:26" x14ac:dyDescent="0.25">
      <c r="A24" s="16">
        <v>19</v>
      </c>
      <c r="B24" s="232" t="s">
        <v>27</v>
      </c>
      <c r="C24" s="18">
        <v>98.5</v>
      </c>
      <c r="D24" s="232">
        <v>25.576000000000001</v>
      </c>
      <c r="E24" s="232">
        <v>27.67</v>
      </c>
      <c r="F24" s="232">
        <f t="shared" si="0"/>
        <v>2.0940000000000012</v>
      </c>
      <c r="G24" s="8">
        <f t="shared" si="1"/>
        <v>1.8004212000000011</v>
      </c>
      <c r="H24" s="9">
        <f>(H10/C192)*C24</f>
        <v>6.2744643876216727E-2</v>
      </c>
      <c r="I24" s="15">
        <f t="shared" si="2"/>
        <v>1.8631658438762178</v>
      </c>
      <c r="J24" s="109"/>
      <c r="K24" s="11"/>
      <c r="L24" s="217"/>
      <c r="M24" s="109"/>
      <c r="N24" s="17">
        <v>10</v>
      </c>
      <c r="O24" s="232" t="s">
        <v>192</v>
      </c>
      <c r="P24" s="18">
        <v>26</v>
      </c>
      <c r="Q24" s="232">
        <v>3.5000000000000003E-2</v>
      </c>
      <c r="R24" s="232">
        <v>3.5000000000000003E-2</v>
      </c>
      <c r="S24" s="232">
        <f t="shared" si="3"/>
        <v>0</v>
      </c>
      <c r="T24" s="8">
        <f t="shared" si="4"/>
        <v>0</v>
      </c>
      <c r="U24" s="9">
        <f>(U10/P78)*P24</f>
        <v>4.3807602322880376E-2</v>
      </c>
      <c r="V24" s="15">
        <f t="shared" si="5"/>
        <v>4.3807602322880376E-2</v>
      </c>
      <c r="W24" s="11"/>
      <c r="X24" s="11"/>
      <c r="Y24" s="126"/>
      <c r="Z24" s="217"/>
    </row>
    <row r="25" spans="1:26" x14ac:dyDescent="0.25">
      <c r="A25" s="16">
        <v>20</v>
      </c>
      <c r="B25" s="232" t="s">
        <v>28</v>
      </c>
      <c r="C25" s="18">
        <v>67.900000000000006</v>
      </c>
      <c r="D25" s="232">
        <v>14.686999999999999</v>
      </c>
      <c r="E25" s="232">
        <v>15.827</v>
      </c>
      <c r="F25" s="232">
        <f t="shared" si="0"/>
        <v>1.1400000000000006</v>
      </c>
      <c r="G25" s="8">
        <f t="shared" si="1"/>
        <v>0.98017200000000049</v>
      </c>
      <c r="H25" s="9">
        <f>(H10/C192)*C25</f>
        <v>4.3252399179645844E-2</v>
      </c>
      <c r="I25" s="15">
        <f t="shared" si="2"/>
        <v>1.0234243991796463</v>
      </c>
      <c r="J25" s="109"/>
      <c r="K25" s="11"/>
      <c r="L25" s="217"/>
      <c r="M25" s="109"/>
      <c r="N25" s="17">
        <v>11</v>
      </c>
      <c r="O25" s="232" t="s">
        <v>193</v>
      </c>
      <c r="P25" s="18">
        <v>34.299999999999997</v>
      </c>
      <c r="Q25" s="232">
        <v>10.760999999999999</v>
      </c>
      <c r="R25" s="232">
        <v>11.4</v>
      </c>
      <c r="S25" s="232">
        <f t="shared" si="3"/>
        <v>0.63900000000000112</v>
      </c>
      <c r="T25" s="8">
        <f t="shared" si="4"/>
        <v>0.54941220000000102</v>
      </c>
      <c r="U25" s="9">
        <f>(U10/P78)*P25</f>
        <v>5.7792336910569113E-2</v>
      </c>
      <c r="V25" s="15">
        <f t="shared" si="5"/>
        <v>0.60720453691057008</v>
      </c>
      <c r="W25" s="11"/>
      <c r="X25" s="11"/>
      <c r="Y25" s="126"/>
      <c r="Z25" s="217"/>
    </row>
    <row r="26" spans="1:26" x14ac:dyDescent="0.25">
      <c r="A26" s="16">
        <v>21</v>
      </c>
      <c r="B26" s="232" t="s">
        <v>29</v>
      </c>
      <c r="C26" s="18">
        <v>50.5</v>
      </c>
      <c r="D26" s="232">
        <v>5.6920000000000002</v>
      </c>
      <c r="E26" s="232">
        <v>6.2220000000000004</v>
      </c>
      <c r="F26" s="232">
        <f t="shared" si="0"/>
        <v>0.53000000000000025</v>
      </c>
      <c r="G26" s="8">
        <f t="shared" si="1"/>
        <v>0.45569400000000021</v>
      </c>
      <c r="H26" s="9">
        <f>(H10/C192)*C26</f>
        <v>3.2168573763948674E-2</v>
      </c>
      <c r="I26" s="15">
        <f t="shared" si="2"/>
        <v>0.48786257376394887</v>
      </c>
      <c r="J26" s="109"/>
      <c r="K26" s="11"/>
      <c r="L26" s="217"/>
      <c r="M26" s="109"/>
      <c r="N26" s="17">
        <v>12</v>
      </c>
      <c r="O26" s="232" t="s">
        <v>194</v>
      </c>
      <c r="P26" s="18">
        <v>32.299999999999997</v>
      </c>
      <c r="Q26" s="232">
        <v>8.1229999999999993</v>
      </c>
      <c r="R26" s="232">
        <v>8.516</v>
      </c>
      <c r="S26" s="232">
        <f t="shared" si="3"/>
        <v>0.39300000000000068</v>
      </c>
      <c r="T26" s="8">
        <f t="shared" si="4"/>
        <v>0.33790140000000057</v>
      </c>
      <c r="U26" s="9">
        <f>(U10/P78)*P26</f>
        <v>5.4422521347270623E-2</v>
      </c>
      <c r="V26" s="15">
        <f t="shared" si="5"/>
        <v>0.39232392134727118</v>
      </c>
      <c r="W26" s="11"/>
      <c r="X26" s="11"/>
      <c r="Y26" s="126"/>
      <c r="Z26" s="217"/>
    </row>
    <row r="27" spans="1:26" x14ac:dyDescent="0.25">
      <c r="A27" s="16">
        <v>22</v>
      </c>
      <c r="B27" s="232" t="s">
        <v>30</v>
      </c>
      <c r="C27" s="18">
        <v>50.4</v>
      </c>
      <c r="D27" s="232">
        <v>14.855</v>
      </c>
      <c r="E27" s="232">
        <v>15.74</v>
      </c>
      <c r="F27" s="232">
        <f t="shared" si="0"/>
        <v>0.88499999999999979</v>
      </c>
      <c r="G27" s="8">
        <f t="shared" si="1"/>
        <v>0.76092299999999979</v>
      </c>
      <c r="H27" s="9">
        <f>(H10/C192)*C27</f>
        <v>3.2104873617881446E-2</v>
      </c>
      <c r="I27" s="15">
        <f t="shared" si="2"/>
        <v>0.7930278736178813</v>
      </c>
      <c r="J27" s="109"/>
      <c r="K27" s="11"/>
      <c r="L27" s="217"/>
      <c r="M27" s="109"/>
      <c r="N27" s="17">
        <v>13</v>
      </c>
      <c r="O27" s="232" t="s">
        <v>195</v>
      </c>
      <c r="P27" s="18">
        <v>34.299999999999997</v>
      </c>
      <c r="Q27" s="232">
        <v>4.7910000000000004</v>
      </c>
      <c r="R27" s="232">
        <v>4.9340000000000002</v>
      </c>
      <c r="S27" s="232">
        <f t="shared" si="3"/>
        <v>0.14299999999999979</v>
      </c>
      <c r="T27" s="8">
        <f t="shared" si="4"/>
        <v>0.12295139999999982</v>
      </c>
      <c r="U27" s="9">
        <f>(U10/P78)*P27</f>
        <v>5.7792336910569113E-2</v>
      </c>
      <c r="V27" s="15">
        <f t="shared" si="5"/>
        <v>0.18074373691056894</v>
      </c>
      <c r="W27" s="11"/>
      <c r="X27" s="11"/>
      <c r="Y27" s="126"/>
      <c r="Z27" s="217"/>
    </row>
    <row r="28" spans="1:26" x14ac:dyDescent="0.25">
      <c r="A28" s="16">
        <v>23</v>
      </c>
      <c r="B28" s="232" t="s">
        <v>31</v>
      </c>
      <c r="C28" s="18">
        <v>44.7</v>
      </c>
      <c r="D28" s="232">
        <v>20.076000000000001</v>
      </c>
      <c r="E28" s="232">
        <v>20.378</v>
      </c>
      <c r="F28" s="232">
        <f t="shared" si="0"/>
        <v>0.3019999999999996</v>
      </c>
      <c r="G28" s="8">
        <f t="shared" si="1"/>
        <v>0.25965959999999966</v>
      </c>
      <c r="H28" s="9">
        <f>(H10/C192)*C28</f>
        <v>2.8473965292049621E-2</v>
      </c>
      <c r="I28" s="15">
        <f t="shared" si="2"/>
        <v>0.28813356529204925</v>
      </c>
      <c r="J28" s="109"/>
      <c r="K28" s="11"/>
      <c r="L28" s="217"/>
      <c r="M28" s="109"/>
      <c r="N28" s="17">
        <v>14</v>
      </c>
      <c r="O28" s="232" t="s">
        <v>196</v>
      </c>
      <c r="P28" s="18">
        <v>37.9</v>
      </c>
      <c r="Q28" s="232">
        <v>8.3140000000000001</v>
      </c>
      <c r="R28" s="232">
        <v>8.5739999999999998</v>
      </c>
      <c r="S28" s="232">
        <f t="shared" si="3"/>
        <v>0.25999999999999979</v>
      </c>
      <c r="T28" s="8">
        <f t="shared" si="4"/>
        <v>0.22354799999999983</v>
      </c>
      <c r="U28" s="9">
        <f>(U10/P78)*P28</f>
        <v>6.3858004924506398E-2</v>
      </c>
      <c r="V28" s="15">
        <f t="shared" si="5"/>
        <v>0.28740600492450624</v>
      </c>
      <c r="W28" s="11"/>
      <c r="X28" s="11"/>
      <c r="Y28" s="126"/>
      <c r="Z28" s="217"/>
    </row>
    <row r="29" spans="1:26" x14ac:dyDescent="0.25">
      <c r="A29" s="16">
        <v>24</v>
      </c>
      <c r="B29" s="232" t="s">
        <v>32</v>
      </c>
      <c r="C29" s="18">
        <v>75.599999999999994</v>
      </c>
      <c r="D29" s="232">
        <v>28.297999999999998</v>
      </c>
      <c r="E29" s="232">
        <v>30.23</v>
      </c>
      <c r="F29" s="232">
        <f t="shared" si="0"/>
        <v>1.9320000000000022</v>
      </c>
      <c r="G29" s="8">
        <f t="shared" si="1"/>
        <v>1.6611336000000019</v>
      </c>
      <c r="H29" s="9">
        <f>(H10/C192)*C29</f>
        <v>4.815731042682217E-2</v>
      </c>
      <c r="I29" s="15">
        <f t="shared" si="2"/>
        <v>1.7092909104268241</v>
      </c>
      <c r="J29" s="109"/>
      <c r="K29" s="11"/>
      <c r="L29" s="217"/>
      <c r="M29" s="109"/>
      <c r="N29" s="17">
        <v>15</v>
      </c>
      <c r="O29" s="232" t="s">
        <v>197</v>
      </c>
      <c r="P29" s="18">
        <v>35.700000000000003</v>
      </c>
      <c r="Q29" s="232">
        <v>8.0190000000000001</v>
      </c>
      <c r="R29" s="232">
        <v>8.5519999999999996</v>
      </c>
      <c r="S29" s="232">
        <f t="shared" si="3"/>
        <v>0.53299999999999947</v>
      </c>
      <c r="T29" s="8">
        <f t="shared" si="4"/>
        <v>0.45827339999999955</v>
      </c>
      <c r="U29" s="9">
        <f>(U10/P78)*P29</f>
        <v>6.0151207804878065E-2</v>
      </c>
      <c r="V29" s="15">
        <f t="shared" si="5"/>
        <v>0.51842460780487765</v>
      </c>
      <c r="W29" s="11"/>
      <c r="X29" s="11"/>
      <c r="Y29" s="126"/>
      <c r="Z29" s="217"/>
    </row>
    <row r="30" spans="1:26" x14ac:dyDescent="0.25">
      <c r="A30" s="16">
        <v>25</v>
      </c>
      <c r="B30" s="232" t="s">
        <v>33</v>
      </c>
      <c r="C30" s="18">
        <v>46.2</v>
      </c>
      <c r="D30" s="232">
        <v>10.989000000000001</v>
      </c>
      <c r="E30" s="232">
        <v>12.19</v>
      </c>
      <c r="F30" s="232">
        <f t="shared" si="0"/>
        <v>1.2009999999999987</v>
      </c>
      <c r="G30" s="8">
        <f t="shared" si="1"/>
        <v>1.0326197999999989</v>
      </c>
      <c r="H30" s="9">
        <f>(H10/C192)*C30</f>
        <v>2.9429467483057997E-2</v>
      </c>
      <c r="I30" s="15">
        <f t="shared" si="2"/>
        <v>1.0620492674830568</v>
      </c>
      <c r="J30" s="109"/>
      <c r="K30" s="11"/>
      <c r="L30" s="217"/>
      <c r="M30" s="109"/>
      <c r="N30" s="17">
        <v>16</v>
      </c>
      <c r="O30" s="232" t="s">
        <v>198</v>
      </c>
      <c r="P30" s="18">
        <v>41.2</v>
      </c>
      <c r="Q30" s="232">
        <v>9.8819999999999997</v>
      </c>
      <c r="R30" s="232">
        <v>9.9510000000000005</v>
      </c>
      <c r="S30" s="232">
        <f>R30-Q30</f>
        <v>6.9000000000000838E-2</v>
      </c>
      <c r="T30" s="8">
        <f t="shared" si="4"/>
        <v>5.9326200000000724E-2</v>
      </c>
      <c r="U30" s="9">
        <f>(U10/P78)*P30</f>
        <v>6.9418200603948918E-2</v>
      </c>
      <c r="V30" s="15">
        <f t="shared" si="5"/>
        <v>0.12874440060394965</v>
      </c>
      <c r="W30" s="11"/>
      <c r="X30" s="11"/>
      <c r="Y30" s="126"/>
      <c r="Z30" s="217"/>
    </row>
    <row r="31" spans="1:26" x14ac:dyDescent="0.25">
      <c r="A31" s="16">
        <v>26</v>
      </c>
      <c r="B31" s="232" t="s">
        <v>34</v>
      </c>
      <c r="C31" s="18">
        <v>46.9</v>
      </c>
      <c r="D31" s="232">
        <v>12.189</v>
      </c>
      <c r="E31" s="232">
        <v>12.877000000000001</v>
      </c>
      <c r="F31" s="232">
        <f t="shared" si="0"/>
        <v>0.68800000000000061</v>
      </c>
      <c r="G31" s="8">
        <f t="shared" si="1"/>
        <v>0.59154240000000058</v>
      </c>
      <c r="H31" s="9">
        <f>(H10/C192)*C31</f>
        <v>2.987536850552857E-2</v>
      </c>
      <c r="I31" s="15">
        <f t="shared" si="2"/>
        <v>0.6214177685055291</v>
      </c>
      <c r="J31" s="109"/>
      <c r="K31" s="11"/>
      <c r="L31" s="217"/>
      <c r="M31" s="109"/>
      <c r="N31" s="17">
        <v>17</v>
      </c>
      <c r="O31" s="232" t="s">
        <v>199</v>
      </c>
      <c r="P31" s="18">
        <v>36.9</v>
      </c>
      <c r="Q31" s="232">
        <v>5.0460000000000003</v>
      </c>
      <c r="R31" s="232">
        <v>5.7839999999999998</v>
      </c>
      <c r="S31" s="232">
        <f t="shared" ref="S31:S44" si="6">R31-Q31</f>
        <v>0.73799999999999955</v>
      </c>
      <c r="T31" s="8">
        <f t="shared" si="4"/>
        <v>0.63453239999999966</v>
      </c>
      <c r="U31" s="9">
        <f>(U10/P78)*P31</f>
        <v>6.2173097142857153E-2</v>
      </c>
      <c r="V31" s="15">
        <f t="shared" si="5"/>
        <v>0.69670549714285679</v>
      </c>
      <c r="W31" s="11"/>
      <c r="X31" s="11"/>
      <c r="Y31" s="126"/>
      <c r="Z31" s="217"/>
    </row>
    <row r="32" spans="1:26" x14ac:dyDescent="0.25">
      <c r="A32" s="16">
        <v>27</v>
      </c>
      <c r="B32" s="232" t="s">
        <v>35</v>
      </c>
      <c r="C32" s="18">
        <v>47.3</v>
      </c>
      <c r="D32" s="232">
        <v>6.016</v>
      </c>
      <c r="E32" s="232">
        <v>6.2560000000000002</v>
      </c>
      <c r="F32" s="232">
        <f t="shared" si="0"/>
        <v>0.24000000000000021</v>
      </c>
      <c r="G32" s="8">
        <f t="shared" si="1"/>
        <v>0.20635200000000017</v>
      </c>
      <c r="H32" s="9">
        <f>(H10/C192)*C32</f>
        <v>3.013016908979747E-2</v>
      </c>
      <c r="I32" s="15">
        <f t="shared" si="2"/>
        <v>0.23648216908979763</v>
      </c>
      <c r="J32" s="109"/>
      <c r="K32" s="11"/>
      <c r="L32" s="217"/>
      <c r="M32" s="109"/>
      <c r="N32" s="16">
        <v>18</v>
      </c>
      <c r="O32" s="232" t="s">
        <v>200</v>
      </c>
      <c r="P32" s="18">
        <v>34.700000000000003</v>
      </c>
      <c r="Q32" s="232">
        <v>8.0690000000000008</v>
      </c>
      <c r="R32" s="232">
        <v>8.6150000000000002</v>
      </c>
      <c r="S32" s="232">
        <f t="shared" si="6"/>
        <v>0.54599999999999937</v>
      </c>
      <c r="T32" s="8">
        <f t="shared" si="4"/>
        <v>0.46945079999999945</v>
      </c>
      <c r="U32" s="9">
        <f>(U10/P78)*P32</f>
        <v>5.846630002322882E-2</v>
      </c>
      <c r="V32" s="15">
        <f t="shared" si="5"/>
        <v>0.52791710002322823</v>
      </c>
      <c r="W32" s="11"/>
      <c r="X32" s="11"/>
      <c r="Y32" s="126"/>
      <c r="Z32" s="217"/>
    </row>
    <row r="33" spans="1:29" x14ac:dyDescent="0.25">
      <c r="A33" s="16">
        <v>28</v>
      </c>
      <c r="B33" s="232" t="s">
        <v>36</v>
      </c>
      <c r="C33" s="18">
        <v>97.9</v>
      </c>
      <c r="D33" s="232">
        <v>6.8220000000000001</v>
      </c>
      <c r="E33" s="232">
        <v>6.8220000000000001</v>
      </c>
      <c r="F33" s="232">
        <f t="shared" si="0"/>
        <v>0</v>
      </c>
      <c r="G33" s="8">
        <f t="shared" si="1"/>
        <v>0</v>
      </c>
      <c r="H33" s="9">
        <f>(H10/C192)*C33</f>
        <v>6.2362442999813375E-2</v>
      </c>
      <c r="I33" s="15">
        <f t="shared" si="2"/>
        <v>6.2362442999813375E-2</v>
      </c>
      <c r="J33" s="109"/>
      <c r="K33" s="11"/>
      <c r="L33" s="217"/>
      <c r="M33" s="109"/>
      <c r="N33" s="17">
        <v>19</v>
      </c>
      <c r="O33" s="232" t="s">
        <v>201</v>
      </c>
      <c r="P33" s="18">
        <v>36.700000000000003</v>
      </c>
      <c r="Q33" s="232">
        <v>5.8999999999999997E-2</v>
      </c>
      <c r="R33" s="232">
        <v>5.8999999999999997E-2</v>
      </c>
      <c r="S33" s="232">
        <f t="shared" si="6"/>
        <v>0</v>
      </c>
      <c r="T33" s="8">
        <f t="shared" si="4"/>
        <v>0</v>
      </c>
      <c r="U33" s="9">
        <f>(U10/P78)*P33</f>
        <v>6.183611558652731E-2</v>
      </c>
      <c r="V33" s="15">
        <f t="shared" si="5"/>
        <v>6.183611558652731E-2</v>
      </c>
      <c r="W33" s="11"/>
      <c r="X33" s="11"/>
      <c r="Y33" s="126"/>
      <c r="Z33" s="11"/>
    </row>
    <row r="34" spans="1:29" x14ac:dyDescent="0.25">
      <c r="A34" s="16">
        <v>29</v>
      </c>
      <c r="B34" s="232" t="s">
        <v>37</v>
      </c>
      <c r="C34" s="18">
        <v>67.8</v>
      </c>
      <c r="D34" s="232">
        <v>10.209</v>
      </c>
      <c r="E34" s="232">
        <v>11.192</v>
      </c>
      <c r="F34" s="232">
        <f t="shared" si="0"/>
        <v>0.98300000000000054</v>
      </c>
      <c r="G34" s="8">
        <f t="shared" si="1"/>
        <v>0.84518340000000047</v>
      </c>
      <c r="H34" s="9">
        <f>(H10/C192)*C34</f>
        <v>4.3188699033578616E-2</v>
      </c>
      <c r="I34" s="15">
        <f t="shared" si="2"/>
        <v>0.88837209903357905</v>
      </c>
      <c r="J34" s="109"/>
      <c r="K34" s="11"/>
      <c r="L34" s="217"/>
      <c r="M34" s="109"/>
      <c r="N34" s="17">
        <v>20</v>
      </c>
      <c r="O34" s="232" t="s">
        <v>202</v>
      </c>
      <c r="P34" s="18">
        <v>34</v>
      </c>
      <c r="Q34" s="232">
        <v>4.7220000000000004</v>
      </c>
      <c r="R34" s="232">
        <v>5.2729999999999997</v>
      </c>
      <c r="S34" s="232">
        <f t="shared" si="6"/>
        <v>0.55099999999999927</v>
      </c>
      <c r="T34" s="8">
        <f t="shared" si="4"/>
        <v>0.47374979999999939</v>
      </c>
      <c r="U34" s="9">
        <f>(U10/P78)*P34</f>
        <v>5.7286864576074341E-2</v>
      </c>
      <c r="V34" s="15">
        <f t="shared" si="5"/>
        <v>0.53103666457607368</v>
      </c>
      <c r="W34" s="11"/>
      <c r="X34" s="11"/>
      <c r="Y34" s="126"/>
      <c r="Z34" s="217"/>
    </row>
    <row r="35" spans="1:29" x14ac:dyDescent="0.25">
      <c r="A35" s="16">
        <v>30</v>
      </c>
      <c r="B35" s="232" t="s">
        <v>38</v>
      </c>
      <c r="C35" s="18">
        <v>50.9</v>
      </c>
      <c r="D35" s="232">
        <v>7.95</v>
      </c>
      <c r="E35" s="232">
        <v>8.6440000000000001</v>
      </c>
      <c r="F35" s="232">
        <f t="shared" si="0"/>
        <v>0.69399999999999995</v>
      </c>
      <c r="G35" s="8">
        <f t="shared" si="1"/>
        <v>0.59670119999999993</v>
      </c>
      <c r="H35" s="9">
        <f>(H10/C192)*C35</f>
        <v>3.2423374348217578E-2</v>
      </c>
      <c r="I35" s="15">
        <f t="shared" si="2"/>
        <v>0.62912457434821756</v>
      </c>
      <c r="J35" s="109"/>
      <c r="K35" s="11"/>
      <c r="L35" s="217"/>
      <c r="M35" s="109"/>
      <c r="N35" s="17">
        <v>21</v>
      </c>
      <c r="O35" s="232" t="s">
        <v>203</v>
      </c>
      <c r="P35" s="18">
        <v>28.5</v>
      </c>
      <c r="Q35" s="232">
        <v>5.7089999999999996</v>
      </c>
      <c r="R35" s="232">
        <v>6.1840000000000002</v>
      </c>
      <c r="S35" s="232">
        <f t="shared" si="6"/>
        <v>0.47500000000000053</v>
      </c>
      <c r="T35" s="8">
        <f t="shared" si="4"/>
        <v>0.40840500000000046</v>
      </c>
      <c r="U35" s="9">
        <f>(U10/P78)*P35</f>
        <v>4.8019871777003495E-2</v>
      </c>
      <c r="V35" s="15">
        <f t="shared" si="5"/>
        <v>0.45642487177700397</v>
      </c>
      <c r="W35" s="11"/>
      <c r="X35" s="11"/>
      <c r="Y35" s="126"/>
      <c r="Z35" s="217"/>
    </row>
    <row r="36" spans="1:29" x14ac:dyDescent="0.25">
      <c r="A36" s="16">
        <v>31</v>
      </c>
      <c r="B36" s="232" t="s">
        <v>39</v>
      </c>
      <c r="C36" s="18">
        <v>50.5</v>
      </c>
      <c r="D36" s="232">
        <v>8.3919999999999995</v>
      </c>
      <c r="E36" s="232">
        <v>9.2899999999999991</v>
      </c>
      <c r="F36" s="232">
        <f t="shared" si="0"/>
        <v>0.89799999999999969</v>
      </c>
      <c r="G36" s="8">
        <f t="shared" si="1"/>
        <v>0.77210039999999969</v>
      </c>
      <c r="H36" s="9">
        <f>(H10/C192)*C36</f>
        <v>3.2168573763948674E-2</v>
      </c>
      <c r="I36" s="15">
        <f t="shared" si="2"/>
        <v>0.80426897376394835</v>
      </c>
      <c r="J36" s="109"/>
      <c r="K36" s="11"/>
      <c r="L36" s="217"/>
      <c r="M36" s="109"/>
      <c r="N36" s="17">
        <v>22</v>
      </c>
      <c r="O36" s="232" t="s">
        <v>204</v>
      </c>
      <c r="P36" s="18">
        <v>26.6</v>
      </c>
      <c r="Q36" s="232">
        <v>1.9770000000000001</v>
      </c>
      <c r="R36" s="232">
        <v>2.012</v>
      </c>
      <c r="S36" s="232">
        <f t="shared" si="6"/>
        <v>3.499999999999992E-2</v>
      </c>
      <c r="T36" s="8">
        <f t="shared" si="4"/>
        <v>3.0092999999999932E-2</v>
      </c>
      <c r="U36" s="9">
        <f>(U10/P78)*P36</f>
        <v>4.4818546991869927E-2</v>
      </c>
      <c r="V36" s="15">
        <f t="shared" si="5"/>
        <v>7.491154699186986E-2</v>
      </c>
      <c r="W36" s="11"/>
      <c r="X36" s="11"/>
      <c r="Y36" s="126"/>
      <c r="Z36" s="217"/>
    </row>
    <row r="37" spans="1:29" x14ac:dyDescent="0.25">
      <c r="A37" s="16">
        <v>32</v>
      </c>
      <c r="B37" s="232" t="s">
        <v>40</v>
      </c>
      <c r="C37" s="18">
        <v>44.6</v>
      </c>
      <c r="D37" s="232">
        <v>13.839</v>
      </c>
      <c r="E37" s="232">
        <v>14.944000000000001</v>
      </c>
      <c r="F37" s="232">
        <f t="shared" si="0"/>
        <v>1.1050000000000004</v>
      </c>
      <c r="G37" s="8">
        <f t="shared" si="1"/>
        <v>0.95007900000000034</v>
      </c>
      <c r="H37" s="9">
        <f>(H10/C192)*C37</f>
        <v>2.8410265145982397E-2</v>
      </c>
      <c r="I37" s="15">
        <f t="shared" si="2"/>
        <v>0.97848926514598278</v>
      </c>
      <c r="J37" s="109"/>
      <c r="K37" s="11"/>
      <c r="L37" s="217"/>
      <c r="M37" s="109"/>
      <c r="N37" s="17">
        <v>23</v>
      </c>
      <c r="O37" s="232" t="s">
        <v>205</v>
      </c>
      <c r="P37" s="18">
        <v>27.5</v>
      </c>
      <c r="Q37" s="232">
        <v>5.0609999999999999</v>
      </c>
      <c r="R37" s="232">
        <v>5.15</v>
      </c>
      <c r="S37" s="232">
        <f t="shared" si="6"/>
        <v>8.9000000000000412E-2</v>
      </c>
      <c r="T37" s="8">
        <f t="shared" si="4"/>
        <v>7.6522200000000359E-2</v>
      </c>
      <c r="U37" s="9">
        <f>(U10/P78)*P37</f>
        <v>4.633496399535425E-2</v>
      </c>
      <c r="V37" s="15">
        <f t="shared" si="5"/>
        <v>0.12285716399535461</v>
      </c>
      <c r="W37" s="11"/>
      <c r="X37" s="11"/>
      <c r="Y37" s="126"/>
      <c r="Z37" s="217"/>
    </row>
    <row r="38" spans="1:29" x14ac:dyDescent="0.25">
      <c r="A38" s="16">
        <v>33</v>
      </c>
      <c r="B38" s="232" t="s">
        <v>41</v>
      </c>
      <c r="C38" s="18">
        <v>75.7</v>
      </c>
      <c r="D38" s="232">
        <v>10.162000000000001</v>
      </c>
      <c r="E38" s="232">
        <v>10.768000000000001</v>
      </c>
      <c r="F38" s="232">
        <f t="shared" si="0"/>
        <v>0.60599999999999987</v>
      </c>
      <c r="G38" s="8">
        <f t="shared" si="1"/>
        <v>0.52103879999999991</v>
      </c>
      <c r="H38" s="9">
        <f>(H10/C192)*C38</f>
        <v>4.8221010572889404E-2</v>
      </c>
      <c r="I38" s="15">
        <f t="shared" si="2"/>
        <v>0.56925981057288932</v>
      </c>
      <c r="J38" s="109"/>
      <c r="K38" s="11"/>
      <c r="L38" s="217"/>
      <c r="M38" s="109"/>
      <c r="N38" s="17">
        <v>24</v>
      </c>
      <c r="O38" s="232" t="s">
        <v>206</v>
      </c>
      <c r="P38" s="18">
        <v>26.1</v>
      </c>
      <c r="Q38" s="232">
        <v>7.1589999999999998</v>
      </c>
      <c r="R38" s="232">
        <v>7.4130000000000003</v>
      </c>
      <c r="S38" s="232">
        <f t="shared" si="6"/>
        <v>0.25400000000000045</v>
      </c>
      <c r="T38" s="8">
        <f t="shared" si="4"/>
        <v>0.21838920000000039</v>
      </c>
      <c r="U38" s="9">
        <f>(U10/P78)*P38</f>
        <v>4.3976093101045305E-2</v>
      </c>
      <c r="V38" s="15">
        <f t="shared" si="5"/>
        <v>0.26236529310104573</v>
      </c>
      <c r="W38" s="11"/>
      <c r="X38" s="11"/>
      <c r="Y38" s="126"/>
      <c r="Z38" s="217"/>
    </row>
    <row r="39" spans="1:29" x14ac:dyDescent="0.25">
      <c r="A39" s="16">
        <v>34</v>
      </c>
      <c r="B39" s="232" t="s">
        <v>42</v>
      </c>
      <c r="C39" s="18">
        <v>45.6</v>
      </c>
      <c r="D39" s="232">
        <v>14.430999999999999</v>
      </c>
      <c r="E39" s="232">
        <v>14.436</v>
      </c>
      <c r="F39" s="232">
        <f t="shared" si="0"/>
        <v>5.0000000000007816E-3</v>
      </c>
      <c r="G39" s="8">
        <f t="shared" si="1"/>
        <v>4.2990000000006721E-3</v>
      </c>
      <c r="H39" s="9">
        <f>(H10/C192)*C39</f>
        <v>2.9047266606654645E-2</v>
      </c>
      <c r="I39" s="15">
        <f t="shared" si="2"/>
        <v>3.3346266606655316E-2</v>
      </c>
      <c r="J39" s="109"/>
      <c r="K39" s="11"/>
      <c r="L39" s="217"/>
      <c r="M39" s="109"/>
      <c r="N39" s="17">
        <v>25</v>
      </c>
      <c r="O39" s="232" t="s">
        <v>207</v>
      </c>
      <c r="P39" s="18">
        <v>26.1</v>
      </c>
      <c r="Q39" s="232">
        <v>9.9139999999999997</v>
      </c>
      <c r="R39" s="232">
        <v>10.468</v>
      </c>
      <c r="S39" s="232">
        <f t="shared" si="6"/>
        <v>0.55400000000000027</v>
      </c>
      <c r="T39" s="8">
        <f t="shared" si="4"/>
        <v>0.47632920000000023</v>
      </c>
      <c r="U39" s="9">
        <f>(U10/P78)*P39</f>
        <v>4.3976093101045305E-2</v>
      </c>
      <c r="V39" s="15">
        <f t="shared" si="5"/>
        <v>0.52030529310104556</v>
      </c>
      <c r="W39" s="11"/>
      <c r="X39" s="11"/>
      <c r="Y39" s="126"/>
      <c r="Z39" s="217"/>
    </row>
    <row r="40" spans="1:29" x14ac:dyDescent="0.25">
      <c r="A40" s="16">
        <v>35</v>
      </c>
      <c r="B40" s="232" t="s">
        <v>43</v>
      </c>
      <c r="C40" s="18">
        <v>47.2</v>
      </c>
      <c r="D40" s="232">
        <v>14.928000000000001</v>
      </c>
      <c r="E40" s="232">
        <v>16.282</v>
      </c>
      <c r="F40" s="232">
        <f t="shared" si="0"/>
        <v>1.3539999999999992</v>
      </c>
      <c r="G40" s="8">
        <f t="shared" si="1"/>
        <v>1.1641691999999992</v>
      </c>
      <c r="H40" s="9">
        <f>(H10/C192)*C40</f>
        <v>3.0066468943730249E-2</v>
      </c>
      <c r="I40" s="15">
        <f t="shared" si="2"/>
        <v>1.1942356689437295</v>
      </c>
      <c r="J40" s="109"/>
      <c r="K40" s="11"/>
      <c r="L40" s="217"/>
      <c r="M40" s="109"/>
      <c r="N40" s="17">
        <v>26</v>
      </c>
      <c r="O40" s="232" t="s">
        <v>208</v>
      </c>
      <c r="P40" s="18">
        <v>34.200000000000003</v>
      </c>
      <c r="Q40" s="232">
        <v>4</v>
      </c>
      <c r="R40" s="232">
        <v>4</v>
      </c>
      <c r="S40" s="232">
        <f>R40-Q40</f>
        <v>0</v>
      </c>
      <c r="T40" s="8">
        <f t="shared" si="4"/>
        <v>0</v>
      </c>
      <c r="U40" s="9">
        <f>(U10/P78)*P40</f>
        <v>5.7623846132404198E-2</v>
      </c>
      <c r="V40" s="15">
        <f t="shared" si="5"/>
        <v>5.7623846132404198E-2</v>
      </c>
      <c r="W40" s="11"/>
      <c r="X40" s="11"/>
      <c r="Y40" s="126"/>
      <c r="Z40" s="271"/>
      <c r="AA40" s="272"/>
      <c r="AB40" s="272"/>
      <c r="AC40" s="272"/>
    </row>
    <row r="41" spans="1:29" x14ac:dyDescent="0.25">
      <c r="A41" s="16">
        <v>36</v>
      </c>
      <c r="B41" s="232" t="s">
        <v>44</v>
      </c>
      <c r="C41" s="18">
        <v>48.4</v>
      </c>
      <c r="D41" s="232">
        <v>17.492999999999999</v>
      </c>
      <c r="E41" s="232">
        <v>18.831</v>
      </c>
      <c r="F41" s="232">
        <f t="shared" si="0"/>
        <v>1.338000000000001</v>
      </c>
      <c r="G41" s="8">
        <f t="shared" si="1"/>
        <v>1.1504124000000009</v>
      </c>
      <c r="H41" s="9">
        <f>(H10/C192)*C41</f>
        <v>3.0830870696536946E-2</v>
      </c>
      <c r="I41" s="15">
        <f t="shared" si="2"/>
        <v>1.1812432706965379</v>
      </c>
      <c r="J41" s="109"/>
      <c r="K41" s="11"/>
      <c r="L41" s="217"/>
      <c r="M41" s="109"/>
      <c r="N41" s="16">
        <v>27</v>
      </c>
      <c r="O41" s="232" t="s">
        <v>209</v>
      </c>
      <c r="P41" s="18">
        <v>32.5</v>
      </c>
      <c r="Q41" s="232">
        <v>5.4279999999999999</v>
      </c>
      <c r="R41" s="232">
        <v>6.048</v>
      </c>
      <c r="S41" s="232">
        <f t="shared" si="6"/>
        <v>0.62000000000000011</v>
      </c>
      <c r="T41" s="8">
        <f t="shared" si="4"/>
        <v>0.53307600000000011</v>
      </c>
      <c r="U41" s="9">
        <f>(U10/P78)*P41</f>
        <v>5.4759502903600474E-2</v>
      </c>
      <c r="V41" s="15">
        <f t="shared" si="5"/>
        <v>0.58783550290360054</v>
      </c>
      <c r="W41" s="11"/>
      <c r="X41" s="11"/>
      <c r="Y41" s="126"/>
      <c r="Z41" s="217"/>
    </row>
    <row r="42" spans="1:29" x14ac:dyDescent="0.25">
      <c r="A42" s="16">
        <v>37</v>
      </c>
      <c r="B42" s="232" t="s">
        <v>45</v>
      </c>
      <c r="C42" s="18">
        <v>98.5</v>
      </c>
      <c r="D42" s="232">
        <v>24.401</v>
      </c>
      <c r="E42" s="232">
        <v>25.026</v>
      </c>
      <c r="F42" s="232">
        <f t="shared" si="0"/>
        <v>0.625</v>
      </c>
      <c r="G42" s="8">
        <f t="shared" si="1"/>
        <v>0.53737500000000005</v>
      </c>
      <c r="H42" s="9">
        <f>(H10/C192)*C42</f>
        <v>6.2744643876216727E-2</v>
      </c>
      <c r="I42" s="15">
        <f t="shared" si="2"/>
        <v>0.60011964387621675</v>
      </c>
      <c r="J42" s="109"/>
      <c r="K42" s="11"/>
      <c r="L42" s="217"/>
      <c r="M42" s="109"/>
      <c r="N42" s="16">
        <v>28</v>
      </c>
      <c r="O42" s="232" t="s">
        <v>210</v>
      </c>
      <c r="P42" s="18">
        <v>34.1</v>
      </c>
      <c r="Q42" s="232">
        <v>2.7</v>
      </c>
      <c r="R42" s="232">
        <v>2.7</v>
      </c>
      <c r="S42" s="232">
        <f t="shared" si="6"/>
        <v>0</v>
      </c>
      <c r="T42" s="8">
        <f t="shared" si="4"/>
        <v>0</v>
      </c>
      <c r="U42" s="9">
        <f>(U10/P78)*P42</f>
        <v>5.7455355354239269E-2</v>
      </c>
      <c r="V42" s="15">
        <f t="shared" si="5"/>
        <v>5.7455355354239269E-2</v>
      </c>
      <c r="W42" s="11"/>
      <c r="X42" s="11"/>
      <c r="Y42" s="126"/>
      <c r="Z42" s="217"/>
    </row>
    <row r="43" spans="1:29" x14ac:dyDescent="0.25">
      <c r="A43" s="16">
        <v>38</v>
      </c>
      <c r="B43" s="232" t="s">
        <v>46</v>
      </c>
      <c r="C43" s="18">
        <v>67.7</v>
      </c>
      <c r="D43" s="232">
        <v>20.204000000000001</v>
      </c>
      <c r="E43" s="232">
        <v>21.826000000000001</v>
      </c>
      <c r="F43" s="232">
        <f t="shared" si="0"/>
        <v>1.6219999999999999</v>
      </c>
      <c r="G43" s="8">
        <f t="shared" si="1"/>
        <v>1.3945955999999999</v>
      </c>
      <c r="H43" s="9">
        <f>(H10/C192)*C43</f>
        <v>4.3124998887511395E-2</v>
      </c>
      <c r="I43" s="15">
        <f t="shared" si="2"/>
        <v>1.4377205988875112</v>
      </c>
      <c r="J43" s="109"/>
      <c r="K43" s="11"/>
      <c r="L43" s="217"/>
      <c r="M43" s="109"/>
      <c r="N43" s="16">
        <v>29</v>
      </c>
      <c r="O43" s="232" t="s">
        <v>211</v>
      </c>
      <c r="P43" s="18">
        <v>37.5</v>
      </c>
      <c r="Q43" s="232">
        <v>7.0640000000000001</v>
      </c>
      <c r="R43" s="232">
        <v>7.423</v>
      </c>
      <c r="S43" s="232">
        <f t="shared" si="6"/>
        <v>0.35899999999999999</v>
      </c>
      <c r="T43" s="8">
        <f t="shared" si="4"/>
        <v>0.3086682</v>
      </c>
      <c r="U43" s="9">
        <f>(U10/P78)*P43</f>
        <v>6.3184041811846697E-2</v>
      </c>
      <c r="V43" s="15">
        <f t="shared" si="5"/>
        <v>0.37185224181184673</v>
      </c>
      <c r="W43" s="11"/>
      <c r="X43" s="11"/>
      <c r="Y43" s="126"/>
      <c r="Z43" s="217"/>
    </row>
    <row r="44" spans="1:29" x14ac:dyDescent="0.25">
      <c r="A44" s="16">
        <v>39</v>
      </c>
      <c r="B44" s="232" t="s">
        <v>47</v>
      </c>
      <c r="C44" s="18">
        <v>50.6</v>
      </c>
      <c r="D44" s="232">
        <v>7.4029999999999996</v>
      </c>
      <c r="E44" s="232">
        <v>8.0790000000000006</v>
      </c>
      <c r="F44" s="232">
        <f t="shared" si="0"/>
        <v>0.67600000000000104</v>
      </c>
      <c r="G44" s="8">
        <f t="shared" si="1"/>
        <v>0.58122480000000087</v>
      </c>
      <c r="H44" s="9">
        <f>(H10/C192)*C44</f>
        <v>3.2232273910015902E-2</v>
      </c>
      <c r="I44" s="15">
        <f t="shared" si="2"/>
        <v>0.6134570739100168</v>
      </c>
      <c r="J44" s="109"/>
      <c r="K44" s="11"/>
      <c r="L44" s="217"/>
      <c r="M44" s="109"/>
      <c r="N44" s="17">
        <v>30</v>
      </c>
      <c r="O44" s="232" t="s">
        <v>212</v>
      </c>
      <c r="P44" s="18">
        <v>34.9</v>
      </c>
      <c r="Q44" s="232">
        <v>9.1890000000000001</v>
      </c>
      <c r="R44" s="232">
        <v>9.7669999999999995</v>
      </c>
      <c r="S44" s="232">
        <f t="shared" si="6"/>
        <v>0.5779999999999994</v>
      </c>
      <c r="T44" s="8">
        <f t="shared" si="4"/>
        <v>0.49696439999999947</v>
      </c>
      <c r="U44" s="9">
        <f>(U10/P78)*P44</f>
        <v>5.8803281579558664E-2</v>
      </c>
      <c r="V44" s="15">
        <f t="shared" si="5"/>
        <v>0.55576768157955814</v>
      </c>
      <c r="W44" s="11"/>
      <c r="X44" s="11"/>
      <c r="Y44" s="126"/>
      <c r="Z44" s="217"/>
    </row>
    <row r="45" spans="1:29" x14ac:dyDescent="0.25">
      <c r="A45" s="16">
        <v>40</v>
      </c>
      <c r="B45" s="232" t="s">
        <v>48</v>
      </c>
      <c r="C45" s="18">
        <v>50.3</v>
      </c>
      <c r="D45" s="232">
        <v>5.6580000000000004</v>
      </c>
      <c r="E45" s="232">
        <v>5.84</v>
      </c>
      <c r="F45" s="232">
        <f t="shared" si="0"/>
        <v>0.1819999999999995</v>
      </c>
      <c r="G45" s="8">
        <f t="shared" si="1"/>
        <v>0.15648359999999956</v>
      </c>
      <c r="H45" s="9">
        <f>(H10/C192)*C45</f>
        <v>3.2041173471814226E-2</v>
      </c>
      <c r="I45" s="15">
        <f t="shared" si="2"/>
        <v>0.18852477347181379</v>
      </c>
      <c r="J45" s="109"/>
      <c r="K45" s="11"/>
      <c r="L45" s="217"/>
      <c r="M45" s="109"/>
      <c r="N45" s="17">
        <v>31</v>
      </c>
      <c r="O45" s="232" t="s">
        <v>213</v>
      </c>
      <c r="P45" s="18">
        <v>38.9</v>
      </c>
      <c r="Q45" s="232">
        <v>14.010999999999999</v>
      </c>
      <c r="R45" s="232">
        <v>14.904999999999999</v>
      </c>
      <c r="S45" s="232">
        <f>R45-Q45</f>
        <v>0.89400000000000013</v>
      </c>
      <c r="T45" s="8">
        <f t="shared" si="4"/>
        <v>0.76866120000000016</v>
      </c>
      <c r="U45" s="9">
        <f>(U10/P78)*P45</f>
        <v>6.5542912706155643E-2</v>
      </c>
      <c r="V45" s="15">
        <f t="shared" si="5"/>
        <v>0.8342041127061558</v>
      </c>
      <c r="W45" s="11"/>
      <c r="X45" s="11"/>
      <c r="Y45" s="126"/>
      <c r="Z45" s="217"/>
    </row>
    <row r="46" spans="1:29" x14ac:dyDescent="0.25">
      <c r="A46" s="16">
        <v>41</v>
      </c>
      <c r="B46" s="232" t="s">
        <v>49</v>
      </c>
      <c r="C46" s="18">
        <v>44.6</v>
      </c>
      <c r="D46" s="232">
        <v>0</v>
      </c>
      <c r="E46" s="232">
        <v>0</v>
      </c>
      <c r="F46" s="232">
        <f t="shared" si="0"/>
        <v>0</v>
      </c>
      <c r="G46" s="8">
        <f t="shared" si="1"/>
        <v>0</v>
      </c>
      <c r="H46" s="9">
        <f>(H10/C192)*C46</f>
        <v>2.8410265145982397E-2</v>
      </c>
      <c r="I46" s="15">
        <f t="shared" si="2"/>
        <v>2.8410265145982397E-2</v>
      </c>
      <c r="J46" s="109"/>
      <c r="K46" s="11"/>
      <c r="L46" s="217"/>
      <c r="M46" s="109"/>
      <c r="N46" s="17">
        <v>32</v>
      </c>
      <c r="O46" s="232" t="s">
        <v>214</v>
      </c>
      <c r="P46" s="18">
        <v>36.5</v>
      </c>
      <c r="Q46" s="232">
        <v>5.6749999999999998</v>
      </c>
      <c r="R46" s="232">
        <v>6.1609999999999996</v>
      </c>
      <c r="S46" s="232">
        <f t="shared" ref="S46:S56" si="7">R46-Q46</f>
        <v>0.48599999999999977</v>
      </c>
      <c r="T46" s="8">
        <f t="shared" si="4"/>
        <v>0.41786279999999981</v>
      </c>
      <c r="U46" s="9">
        <f>(U10/P78)*P46</f>
        <v>6.1499134030197453E-2</v>
      </c>
      <c r="V46" s="15">
        <f t="shared" si="5"/>
        <v>0.47936193403019728</v>
      </c>
      <c r="W46" s="11"/>
      <c r="X46" s="11"/>
      <c r="Y46" s="126"/>
      <c r="Z46" s="217"/>
    </row>
    <row r="47" spans="1:29" x14ac:dyDescent="0.25">
      <c r="A47" s="16">
        <v>42</v>
      </c>
      <c r="B47" s="232" t="s">
        <v>50</v>
      </c>
      <c r="C47" s="18">
        <v>76</v>
      </c>
      <c r="D47" s="232">
        <v>12.699</v>
      </c>
      <c r="E47" s="232">
        <v>14.335000000000001</v>
      </c>
      <c r="F47" s="232">
        <f t="shared" si="0"/>
        <v>1.636000000000001</v>
      </c>
      <c r="G47" s="8">
        <f t="shared" si="1"/>
        <v>1.4066328000000008</v>
      </c>
      <c r="H47" s="9">
        <f>(H10/C192)*C47</f>
        <v>4.8412111011091073E-2</v>
      </c>
      <c r="I47" s="15">
        <f t="shared" si="2"/>
        <v>1.4550449110110919</v>
      </c>
      <c r="J47" s="109"/>
      <c r="K47" s="11"/>
      <c r="L47" s="217"/>
      <c r="M47" s="109"/>
      <c r="N47" s="17">
        <v>33</v>
      </c>
      <c r="O47" s="232" t="s">
        <v>249</v>
      </c>
      <c r="P47" s="18">
        <v>34.4</v>
      </c>
      <c r="Q47" s="232">
        <v>1.0349999999999999</v>
      </c>
      <c r="R47" s="232">
        <v>1.0349999999999999</v>
      </c>
      <c r="S47" s="232">
        <f t="shared" si="7"/>
        <v>0</v>
      </c>
      <c r="T47" s="8">
        <f t="shared" si="4"/>
        <v>0</v>
      </c>
      <c r="U47" s="9">
        <f>(U10/P78)*P47</f>
        <v>5.7960827688734035E-2</v>
      </c>
      <c r="V47" s="15">
        <f t="shared" si="5"/>
        <v>5.7960827688734035E-2</v>
      </c>
      <c r="W47" s="11"/>
      <c r="X47" s="11"/>
      <c r="Y47" s="126"/>
      <c r="Z47" s="217"/>
    </row>
    <row r="48" spans="1:29" x14ac:dyDescent="0.25">
      <c r="A48" s="16">
        <v>43</v>
      </c>
      <c r="B48" s="232" t="s">
        <v>51</v>
      </c>
      <c r="C48" s="18">
        <v>45.4</v>
      </c>
      <c r="D48" s="232">
        <v>8.17</v>
      </c>
      <c r="E48" s="232">
        <v>8.5690000000000008</v>
      </c>
      <c r="F48" s="232">
        <f t="shared" si="0"/>
        <v>0.39900000000000091</v>
      </c>
      <c r="G48" s="8">
        <f t="shared" si="1"/>
        <v>0.34306020000000076</v>
      </c>
      <c r="H48" s="9">
        <f>(H10/C192)*C48</f>
        <v>2.8919866314520194E-2</v>
      </c>
      <c r="I48" s="15">
        <f t="shared" si="2"/>
        <v>0.37198006631452096</v>
      </c>
      <c r="J48" s="109"/>
      <c r="K48" s="11"/>
      <c r="L48" s="217"/>
      <c r="M48" s="109"/>
      <c r="N48" s="17">
        <v>34</v>
      </c>
      <c r="O48" s="232" t="s">
        <v>215</v>
      </c>
      <c r="P48" s="18">
        <v>36.9</v>
      </c>
      <c r="Q48" s="232">
        <v>11.055</v>
      </c>
      <c r="R48" s="232">
        <v>11.661</v>
      </c>
      <c r="S48" s="232">
        <f t="shared" si="7"/>
        <v>0.60599999999999987</v>
      </c>
      <c r="T48" s="8">
        <f t="shared" si="4"/>
        <v>0.52103879999999991</v>
      </c>
      <c r="U48" s="9">
        <f>(U10/P78)*P48</f>
        <v>6.2173097142857153E-2</v>
      </c>
      <c r="V48" s="15">
        <f t="shared" si="5"/>
        <v>0.58321189714285704</v>
      </c>
      <c r="W48" s="11"/>
      <c r="X48" s="11"/>
      <c r="Y48" s="126"/>
      <c r="Z48" s="217"/>
    </row>
    <row r="49" spans="1:26" x14ac:dyDescent="0.25">
      <c r="A49" s="16">
        <v>44</v>
      </c>
      <c r="B49" s="232" t="s">
        <v>52</v>
      </c>
      <c r="C49" s="18">
        <v>46.9</v>
      </c>
      <c r="D49" s="232">
        <v>0</v>
      </c>
      <c r="E49" s="232">
        <v>0</v>
      </c>
      <c r="F49" s="232">
        <f t="shared" si="0"/>
        <v>0</v>
      </c>
      <c r="G49" s="8">
        <f t="shared" si="1"/>
        <v>0</v>
      </c>
      <c r="H49" s="9">
        <f>(H10/C192)*C49</f>
        <v>2.987536850552857E-2</v>
      </c>
      <c r="I49" s="15">
        <f t="shared" si="2"/>
        <v>2.987536850552857E-2</v>
      </c>
      <c r="J49" s="109"/>
      <c r="K49" s="11"/>
      <c r="L49" s="217"/>
      <c r="M49" s="109"/>
      <c r="N49" s="17">
        <v>35</v>
      </c>
      <c r="O49" s="232" t="s">
        <v>216</v>
      </c>
      <c r="P49" s="18">
        <v>34</v>
      </c>
      <c r="Q49" s="232">
        <v>3.9870000000000001</v>
      </c>
      <c r="R49" s="232">
        <v>4.1950000000000003</v>
      </c>
      <c r="S49" s="232">
        <f t="shared" si="7"/>
        <v>0.20800000000000018</v>
      </c>
      <c r="T49" s="8">
        <f t="shared" si="4"/>
        <v>0.17883840000000015</v>
      </c>
      <c r="U49" s="9">
        <f>(U10/P78)*P49</f>
        <v>5.7286864576074341E-2</v>
      </c>
      <c r="V49" s="15">
        <f t="shared" si="5"/>
        <v>0.2361252645760745</v>
      </c>
      <c r="W49" s="11"/>
      <c r="X49" s="11"/>
      <c r="Y49" s="126"/>
      <c r="Z49" s="217"/>
    </row>
    <row r="50" spans="1:26" x14ac:dyDescent="0.25">
      <c r="A50" s="16">
        <v>45</v>
      </c>
      <c r="B50" s="232" t="s">
        <v>53</v>
      </c>
      <c r="C50" s="18">
        <v>48.6</v>
      </c>
      <c r="D50" s="232">
        <v>16.931999999999999</v>
      </c>
      <c r="E50" s="232">
        <v>18.105</v>
      </c>
      <c r="F50" s="232">
        <f t="shared" si="0"/>
        <v>1.1730000000000018</v>
      </c>
      <c r="G50" s="8">
        <f t="shared" si="1"/>
        <v>1.0085454000000016</v>
      </c>
      <c r="H50" s="9">
        <f>(H10/C192)*C50</f>
        <v>3.0958270988671398E-2</v>
      </c>
      <c r="I50" s="15">
        <f t="shared" si="2"/>
        <v>1.0395036709886729</v>
      </c>
      <c r="J50" s="109"/>
      <c r="K50" s="11"/>
      <c r="L50" s="217"/>
      <c r="M50" s="109"/>
      <c r="N50" s="17">
        <v>36</v>
      </c>
      <c r="O50" s="232" t="s">
        <v>217</v>
      </c>
      <c r="P50" s="18">
        <v>28</v>
      </c>
      <c r="Q50" s="232">
        <v>9.468</v>
      </c>
      <c r="R50" s="232">
        <v>9.8079999999999998</v>
      </c>
      <c r="S50" s="232">
        <f t="shared" si="7"/>
        <v>0.33999999999999986</v>
      </c>
      <c r="T50" s="8">
        <f t="shared" si="4"/>
        <v>0.29233199999999987</v>
      </c>
      <c r="U50" s="9">
        <f>(U10/P78)*P50</f>
        <v>4.7177417886178873E-2</v>
      </c>
      <c r="V50" s="15">
        <f>T50+U50</f>
        <v>0.33950941788617872</v>
      </c>
      <c r="W50" s="11"/>
      <c r="X50" s="11"/>
      <c r="Y50" s="126"/>
      <c r="Z50" s="217"/>
    </row>
    <row r="51" spans="1:26" x14ac:dyDescent="0.25">
      <c r="A51" s="16">
        <v>46</v>
      </c>
      <c r="B51" s="232" t="s">
        <v>54</v>
      </c>
      <c r="C51" s="18">
        <v>97.9</v>
      </c>
      <c r="D51" s="232">
        <v>6.375</v>
      </c>
      <c r="E51" s="232">
        <v>7.7830000000000004</v>
      </c>
      <c r="F51" s="232">
        <f t="shared" si="0"/>
        <v>1.4080000000000004</v>
      </c>
      <c r="G51" s="8">
        <f t="shared" si="1"/>
        <v>1.2105984000000003</v>
      </c>
      <c r="H51" s="9">
        <f>(H10/C192)*C51</f>
        <v>6.2362442999813375E-2</v>
      </c>
      <c r="I51" s="15">
        <f t="shared" si="2"/>
        <v>1.2729608429998136</v>
      </c>
      <c r="J51" s="109"/>
      <c r="K51" s="11"/>
      <c r="L51" s="217"/>
      <c r="M51" s="109"/>
      <c r="N51" s="17">
        <v>37</v>
      </c>
      <c r="O51" s="232" t="s">
        <v>218</v>
      </c>
      <c r="P51" s="102">
        <v>26.4</v>
      </c>
      <c r="Q51" s="232">
        <v>5.73</v>
      </c>
      <c r="R51" s="232">
        <v>6.1840000000000002</v>
      </c>
      <c r="S51" s="232">
        <f t="shared" si="7"/>
        <v>0.45399999999999974</v>
      </c>
      <c r="T51" s="8">
        <f t="shared" si="4"/>
        <v>0.39034919999999979</v>
      </c>
      <c r="U51" s="9">
        <f>(U10/P78)*P51</f>
        <v>4.4481565435540077E-2</v>
      </c>
      <c r="V51" s="103">
        <f>T51+U51</f>
        <v>0.43483076543553989</v>
      </c>
      <c r="W51" s="11"/>
      <c r="X51" s="11"/>
      <c r="Y51" s="126"/>
      <c r="Z51" s="217"/>
    </row>
    <row r="52" spans="1:26" x14ac:dyDescent="0.25">
      <c r="A52" s="16">
        <v>47</v>
      </c>
      <c r="B52" s="232" t="s">
        <v>55</v>
      </c>
      <c r="C52" s="18">
        <v>68.2</v>
      </c>
      <c r="D52" s="232">
        <v>5.8250000000000002</v>
      </c>
      <c r="E52" s="232">
        <v>6.2770000000000001</v>
      </c>
      <c r="F52" s="232">
        <f t="shared" si="0"/>
        <v>0.45199999999999996</v>
      </c>
      <c r="G52" s="8">
        <f t="shared" si="1"/>
        <v>0.38862959999999996</v>
      </c>
      <c r="H52" s="9">
        <f>(H10/C192)*C52</f>
        <v>4.344349961784752E-2</v>
      </c>
      <c r="I52" s="15">
        <f t="shared" si="2"/>
        <v>0.43207309961784746</v>
      </c>
      <c r="J52" s="109"/>
      <c r="K52" s="11"/>
      <c r="L52" s="217"/>
      <c r="M52" s="109"/>
      <c r="N52" s="17">
        <v>38</v>
      </c>
      <c r="O52" s="232" t="s">
        <v>219</v>
      </c>
      <c r="P52" s="18">
        <v>27.3</v>
      </c>
      <c r="Q52" s="232">
        <v>5.6749999999999998</v>
      </c>
      <c r="R52" s="232">
        <v>6.2160000000000002</v>
      </c>
      <c r="S52" s="232">
        <f t="shared" si="7"/>
        <v>0.54100000000000037</v>
      </c>
      <c r="T52" s="8">
        <f t="shared" si="4"/>
        <v>0.46515180000000034</v>
      </c>
      <c r="U52" s="9">
        <f>(U10/P78)*P52</f>
        <v>4.59979824390244E-2</v>
      </c>
      <c r="V52" s="103">
        <f>T52+U52</f>
        <v>0.51114978243902476</v>
      </c>
      <c r="W52" s="11"/>
      <c r="X52" s="11"/>
      <c r="Y52" s="126"/>
      <c r="Z52" s="217"/>
    </row>
    <row r="53" spans="1:26" x14ac:dyDescent="0.25">
      <c r="A53" s="16">
        <v>48</v>
      </c>
      <c r="B53" s="232" t="s">
        <v>56</v>
      </c>
      <c r="C53" s="18">
        <v>50.7</v>
      </c>
      <c r="D53" s="232">
        <v>1.958</v>
      </c>
      <c r="E53" s="232">
        <v>2.7709999999999999</v>
      </c>
      <c r="F53" s="232">
        <f t="shared" si="0"/>
        <v>0.81299999999999994</v>
      </c>
      <c r="G53" s="8">
        <f t="shared" si="1"/>
        <v>0.69901740000000001</v>
      </c>
      <c r="H53" s="9">
        <f>(H10/C192)*C53</f>
        <v>3.2295974056083129E-2</v>
      </c>
      <c r="I53" s="15">
        <f t="shared" si="2"/>
        <v>0.7313133740560831</v>
      </c>
      <c r="J53" s="109"/>
      <c r="K53" s="11"/>
      <c r="L53" s="217"/>
      <c r="M53" s="109"/>
      <c r="N53" s="17">
        <v>39</v>
      </c>
      <c r="O53" s="232" t="s">
        <v>220</v>
      </c>
      <c r="P53" s="18">
        <v>26.1</v>
      </c>
      <c r="Q53" s="232">
        <v>4.032</v>
      </c>
      <c r="R53" s="232">
        <v>4.3499999999999996</v>
      </c>
      <c r="S53" s="232">
        <f t="shared" si="7"/>
        <v>0.31799999999999962</v>
      </c>
      <c r="T53" s="8">
        <f t="shared" si="4"/>
        <v>0.27341639999999967</v>
      </c>
      <c r="U53" s="9">
        <f>(U10/P78)*P53</f>
        <v>4.3976093101045305E-2</v>
      </c>
      <c r="V53" s="15">
        <f t="shared" ref="V53:V70" si="8">T53+U53</f>
        <v>0.317392493101045</v>
      </c>
      <c r="W53" s="11"/>
      <c r="X53" s="11"/>
      <c r="Y53" s="126"/>
      <c r="Z53" s="217"/>
    </row>
    <row r="54" spans="1:26" x14ac:dyDescent="0.25">
      <c r="A54" s="16">
        <v>49</v>
      </c>
      <c r="B54" s="232" t="s">
        <v>57</v>
      </c>
      <c r="C54" s="18">
        <v>50.2</v>
      </c>
      <c r="D54" s="232">
        <v>16.027000000000001</v>
      </c>
      <c r="E54" s="232">
        <v>17.109000000000002</v>
      </c>
      <c r="F54" s="232">
        <f t="shared" si="0"/>
        <v>1.0820000000000007</v>
      </c>
      <c r="G54" s="8">
        <f t="shared" si="1"/>
        <v>0.93030360000000067</v>
      </c>
      <c r="H54" s="9">
        <f>(H10/C192)*C54</f>
        <v>3.1977473325747005E-2</v>
      </c>
      <c r="I54" s="15">
        <f>G54+H54</f>
        <v>0.96228107332574764</v>
      </c>
      <c r="J54" s="109"/>
      <c r="K54" s="11"/>
      <c r="L54" s="217"/>
      <c r="M54" s="109"/>
      <c r="N54" s="17">
        <v>40</v>
      </c>
      <c r="O54" s="232" t="s">
        <v>221</v>
      </c>
      <c r="P54" s="18">
        <v>25.8</v>
      </c>
      <c r="Q54" s="232">
        <v>7.3849999999999998</v>
      </c>
      <c r="R54" s="232">
        <v>8.0069999999999997</v>
      </c>
      <c r="S54" s="232">
        <f t="shared" si="7"/>
        <v>0.62199999999999989</v>
      </c>
      <c r="T54" s="8">
        <f t="shared" si="4"/>
        <v>0.53479559999999993</v>
      </c>
      <c r="U54" s="9">
        <f>(U10/P78)*P54</f>
        <v>4.3470620766550533E-2</v>
      </c>
      <c r="V54" s="15">
        <f t="shared" si="8"/>
        <v>0.57826622076655043</v>
      </c>
      <c r="W54" s="11"/>
      <c r="X54" s="11"/>
      <c r="Y54" s="126"/>
      <c r="Z54" s="217"/>
    </row>
    <row r="55" spans="1:26" x14ac:dyDescent="0.25">
      <c r="A55" s="101">
        <v>50</v>
      </c>
      <c r="B55" s="232" t="s">
        <v>58</v>
      </c>
      <c r="C55" s="102">
        <v>44.6</v>
      </c>
      <c r="D55" s="232">
        <v>7.6970000000000001</v>
      </c>
      <c r="E55" s="232">
        <v>8.3819999999999997</v>
      </c>
      <c r="F55" s="232">
        <f t="shared" si="0"/>
        <v>0.68499999999999961</v>
      </c>
      <c r="G55" s="8">
        <f t="shared" si="1"/>
        <v>0.58896299999999968</v>
      </c>
      <c r="H55" s="9">
        <f>(H10/C192)*C55</f>
        <v>2.8410265145982397E-2</v>
      </c>
      <c r="I55" s="103">
        <f>G55+H55</f>
        <v>0.61737326514598212</v>
      </c>
      <c r="J55" s="109"/>
      <c r="K55" s="11"/>
      <c r="L55" s="217"/>
      <c r="M55" s="109"/>
      <c r="N55" s="17">
        <v>41</v>
      </c>
      <c r="O55" s="232" t="s">
        <v>222</v>
      </c>
      <c r="P55" s="18">
        <v>34.5</v>
      </c>
      <c r="Q55" s="232">
        <v>5.673</v>
      </c>
      <c r="R55" s="232">
        <v>5.9809999999999999</v>
      </c>
      <c r="S55" s="232">
        <f t="shared" si="7"/>
        <v>0.30799999999999983</v>
      </c>
      <c r="T55" s="8">
        <f t="shared" si="4"/>
        <v>0.26481839999999984</v>
      </c>
      <c r="U55" s="9">
        <f>(U10/P78)*P55</f>
        <v>5.8129318466898963E-2</v>
      </c>
      <c r="V55" s="15">
        <f t="shared" si="8"/>
        <v>0.32294771846689879</v>
      </c>
      <c r="W55" s="11"/>
      <c r="X55" s="11"/>
      <c r="Y55" s="126"/>
      <c r="Z55" s="217"/>
    </row>
    <row r="56" spans="1:26" x14ac:dyDescent="0.25">
      <c r="A56" s="16">
        <v>51</v>
      </c>
      <c r="B56" s="232" t="s">
        <v>59</v>
      </c>
      <c r="C56" s="18">
        <v>75.5</v>
      </c>
      <c r="D56" s="232">
        <v>21.815000000000001</v>
      </c>
      <c r="E56" s="232">
        <v>22.991</v>
      </c>
      <c r="F56" s="232">
        <f t="shared" si="0"/>
        <v>1.1759999999999984</v>
      </c>
      <c r="G56" s="8">
        <f t="shared" si="1"/>
        <v>1.0111247999999986</v>
      </c>
      <c r="H56" s="9">
        <f>(H10/C192)*C56</f>
        <v>4.8093610280754949E-2</v>
      </c>
      <c r="I56" s="103">
        <f>G56+H56</f>
        <v>1.0592184102807536</v>
      </c>
      <c r="J56" s="109"/>
      <c r="K56" s="11"/>
      <c r="L56" s="217"/>
      <c r="M56" s="109"/>
      <c r="N56" s="17">
        <v>42</v>
      </c>
      <c r="O56" s="232" t="s">
        <v>223</v>
      </c>
      <c r="P56" s="18">
        <v>32.700000000000003</v>
      </c>
      <c r="Q56" s="232">
        <v>2.2000000000000002</v>
      </c>
      <c r="R56" s="232">
        <v>2.36</v>
      </c>
      <c r="S56" s="232">
        <f t="shared" si="7"/>
        <v>0.1599999999999997</v>
      </c>
      <c r="T56" s="8">
        <f t="shared" si="4"/>
        <v>0.13756799999999975</v>
      </c>
      <c r="U56" s="9">
        <f>(U10/P78)*P56</f>
        <v>5.5096484459930331E-2</v>
      </c>
      <c r="V56" s="15">
        <f t="shared" si="8"/>
        <v>0.19266448445993006</v>
      </c>
      <c r="W56" s="11"/>
      <c r="X56" s="11"/>
      <c r="Y56" s="126"/>
      <c r="Z56" s="217"/>
    </row>
    <row r="57" spans="1:26" x14ac:dyDescent="0.25">
      <c r="A57" s="16">
        <v>52</v>
      </c>
      <c r="B57" s="232" t="s">
        <v>60</v>
      </c>
      <c r="C57" s="18">
        <v>45.8</v>
      </c>
      <c r="D57" s="232">
        <v>13.127000000000001</v>
      </c>
      <c r="E57" s="232">
        <v>13.670999999999999</v>
      </c>
      <c r="F57" s="232">
        <f t="shared" si="0"/>
        <v>0.54399999999999871</v>
      </c>
      <c r="G57" s="8">
        <f t="shared" si="1"/>
        <v>0.4677311999999989</v>
      </c>
      <c r="H57" s="9">
        <f>(H10/C192)*C57</f>
        <v>2.9174666898789094E-2</v>
      </c>
      <c r="I57" s="15">
        <f t="shared" si="2"/>
        <v>0.49690586689878802</v>
      </c>
      <c r="J57" s="109"/>
      <c r="K57" s="11"/>
      <c r="L57" s="217"/>
      <c r="M57" s="109"/>
      <c r="N57" s="17">
        <v>43</v>
      </c>
      <c r="O57" s="232" t="s">
        <v>224</v>
      </c>
      <c r="P57" s="18">
        <v>33.4</v>
      </c>
      <c r="Q57" s="232">
        <v>7.2549999999999999</v>
      </c>
      <c r="R57" s="232">
        <v>7.6520000000000001</v>
      </c>
      <c r="S57" s="232">
        <f>R57-Q57</f>
        <v>0.39700000000000024</v>
      </c>
      <c r="T57" s="8">
        <f t="shared" si="4"/>
        <v>0.34134060000000022</v>
      </c>
      <c r="U57" s="9">
        <f>(U10/P78)*P57</f>
        <v>5.627591990708479E-2</v>
      </c>
      <c r="V57" s="15">
        <f t="shared" si="8"/>
        <v>0.39761651990708502</v>
      </c>
      <c r="W57" s="11"/>
      <c r="X57" s="11"/>
      <c r="Y57" s="126"/>
      <c r="Z57" s="217"/>
    </row>
    <row r="58" spans="1:26" x14ac:dyDescent="0.25">
      <c r="A58" s="16">
        <v>53</v>
      </c>
      <c r="B58" s="232" t="s">
        <v>61</v>
      </c>
      <c r="C58" s="18">
        <v>46.8</v>
      </c>
      <c r="D58" s="232">
        <v>18.035</v>
      </c>
      <c r="E58" s="232">
        <v>19.172999999999998</v>
      </c>
      <c r="F58" s="232">
        <f t="shared" si="0"/>
        <v>1.1379999999999981</v>
      </c>
      <c r="G58" s="8">
        <f t="shared" si="1"/>
        <v>0.97845239999999845</v>
      </c>
      <c r="H58" s="9">
        <f>(H10/C192)*C58</f>
        <v>2.9811668359461346E-2</v>
      </c>
      <c r="I58" s="15">
        <f t="shared" si="2"/>
        <v>1.0082640683594597</v>
      </c>
      <c r="J58" s="109"/>
      <c r="K58" s="11"/>
      <c r="L58" s="217"/>
      <c r="M58" s="109"/>
      <c r="N58" s="17">
        <v>44</v>
      </c>
      <c r="O58" s="232" t="s">
        <v>225</v>
      </c>
      <c r="P58" s="18">
        <v>37.299999999999997</v>
      </c>
      <c r="Q58" s="232">
        <v>5.9160000000000004</v>
      </c>
      <c r="R58" s="232">
        <v>6.2960000000000003</v>
      </c>
      <c r="S58" s="232">
        <f t="shared" ref="S58:S71" si="9">R58-Q58</f>
        <v>0.37999999999999989</v>
      </c>
      <c r="T58" s="8">
        <f t="shared" si="4"/>
        <v>0.3267239999999999</v>
      </c>
      <c r="U58" s="9">
        <f>(U10/P78)*P58</f>
        <v>6.2847060255516854E-2</v>
      </c>
      <c r="V58" s="15">
        <f t="shared" si="8"/>
        <v>0.38957106025551674</v>
      </c>
      <c r="W58" s="11"/>
      <c r="X58" s="11"/>
      <c r="Y58" s="126"/>
      <c r="Z58" s="217"/>
    </row>
    <row r="59" spans="1:26" x14ac:dyDescent="0.25">
      <c r="A59" s="16">
        <v>54</v>
      </c>
      <c r="B59" s="232" t="s">
        <v>62</v>
      </c>
      <c r="C59" s="18">
        <v>48.2</v>
      </c>
      <c r="D59" s="232">
        <v>14.557</v>
      </c>
      <c r="E59" s="232">
        <v>15.672000000000001</v>
      </c>
      <c r="F59" s="232">
        <f t="shared" si="0"/>
        <v>1.1150000000000002</v>
      </c>
      <c r="G59" s="8">
        <f t="shared" si="1"/>
        <v>0.95867700000000022</v>
      </c>
      <c r="H59" s="9">
        <f>(H10/C192)*C59</f>
        <v>3.0703470404402501E-2</v>
      </c>
      <c r="I59" s="15">
        <f t="shared" si="2"/>
        <v>0.98938047040440269</v>
      </c>
      <c r="J59" s="109"/>
      <c r="K59" s="11"/>
      <c r="L59" s="217"/>
      <c r="M59" s="109"/>
      <c r="N59" s="17">
        <v>45</v>
      </c>
      <c r="O59" s="232" t="s">
        <v>226</v>
      </c>
      <c r="P59" s="18">
        <v>38.700000000000003</v>
      </c>
      <c r="Q59" s="232">
        <v>0</v>
      </c>
      <c r="R59" s="232">
        <v>0</v>
      </c>
      <c r="S59" s="232">
        <f t="shared" si="9"/>
        <v>0</v>
      </c>
      <c r="T59" s="8">
        <f t="shared" si="4"/>
        <v>0</v>
      </c>
      <c r="U59" s="9">
        <f>(U10/P78)*P59</f>
        <v>6.5205931149825799E-2</v>
      </c>
      <c r="V59" s="15">
        <f t="shared" si="8"/>
        <v>6.5205931149825799E-2</v>
      </c>
      <c r="W59" s="11"/>
      <c r="X59" s="11"/>
      <c r="Y59" s="126"/>
      <c r="Z59" s="217"/>
    </row>
    <row r="60" spans="1:26" x14ac:dyDescent="0.25">
      <c r="A60" s="16">
        <v>55</v>
      </c>
      <c r="B60" s="232" t="s">
        <v>63</v>
      </c>
      <c r="C60" s="18">
        <v>98.4</v>
      </c>
      <c r="D60" s="232">
        <v>27.701000000000001</v>
      </c>
      <c r="E60" s="232">
        <v>29.855</v>
      </c>
      <c r="F60" s="232">
        <f t="shared" si="0"/>
        <v>2.1539999999999999</v>
      </c>
      <c r="G60" s="8">
        <f t="shared" si="1"/>
        <v>1.8520091999999999</v>
      </c>
      <c r="H60" s="9">
        <f>(H10/C192)*C60</f>
        <v>6.2680943730149499E-2</v>
      </c>
      <c r="I60" s="15">
        <f t="shared" si="2"/>
        <v>1.9146901437301493</v>
      </c>
      <c r="J60" s="109"/>
      <c r="K60" s="11"/>
      <c r="L60" s="217"/>
      <c r="M60" s="109"/>
      <c r="N60" s="17">
        <v>46</v>
      </c>
      <c r="O60" s="232" t="s">
        <v>227</v>
      </c>
      <c r="P60" s="18">
        <v>39</v>
      </c>
      <c r="Q60" s="232">
        <v>12.3</v>
      </c>
      <c r="R60" s="232">
        <v>13.3</v>
      </c>
      <c r="S60" s="232">
        <f t="shared" si="9"/>
        <v>1</v>
      </c>
      <c r="T60" s="8">
        <f t="shared" si="4"/>
        <v>0.85980000000000001</v>
      </c>
      <c r="U60" s="9">
        <f>(U10/P78)*P60</f>
        <v>6.5711403484320571E-2</v>
      </c>
      <c r="V60" s="15">
        <f t="shared" si="8"/>
        <v>0.92551140348432059</v>
      </c>
      <c r="W60" s="11"/>
      <c r="X60" s="11"/>
      <c r="Y60" s="126"/>
      <c r="Z60" s="217"/>
    </row>
    <row r="61" spans="1:26" x14ac:dyDescent="0.25">
      <c r="A61" s="16">
        <v>56</v>
      </c>
      <c r="B61" s="232" t="s">
        <v>64</v>
      </c>
      <c r="C61" s="18">
        <v>68</v>
      </c>
      <c r="D61" s="232">
        <v>7.8769999999999998</v>
      </c>
      <c r="E61" s="232">
        <v>8.2479999999999993</v>
      </c>
      <c r="F61" s="232">
        <f t="shared" si="0"/>
        <v>0.37099999999999955</v>
      </c>
      <c r="G61" s="8">
        <f t="shared" si="1"/>
        <v>0.3189857999999996</v>
      </c>
      <c r="H61" s="9">
        <f>(H10/C192)*C61</f>
        <v>4.3316099325713064E-2</v>
      </c>
      <c r="I61" s="15">
        <f t="shared" si="2"/>
        <v>0.36230189932571266</v>
      </c>
      <c r="J61" s="109"/>
      <c r="K61" s="11"/>
      <c r="L61" s="217"/>
      <c r="M61" s="109"/>
      <c r="N61" s="17">
        <v>47</v>
      </c>
      <c r="O61" s="232" t="s">
        <v>228</v>
      </c>
      <c r="P61" s="18">
        <v>35.700000000000003</v>
      </c>
      <c r="Q61" s="232">
        <v>13.327999999999999</v>
      </c>
      <c r="R61" s="232">
        <v>14.12</v>
      </c>
      <c r="S61" s="232">
        <f t="shared" si="9"/>
        <v>0.79199999999999982</v>
      </c>
      <c r="T61" s="8">
        <f t="shared" si="4"/>
        <v>0.68096159999999983</v>
      </c>
      <c r="U61" s="9">
        <f>(U10/P78)*P61</f>
        <v>6.0151207804878065E-2</v>
      </c>
      <c r="V61" s="15">
        <f t="shared" si="8"/>
        <v>0.74111280780487787</v>
      </c>
      <c r="W61" s="11"/>
      <c r="X61" s="11"/>
      <c r="Y61" s="126"/>
      <c r="Z61" s="217"/>
    </row>
    <row r="62" spans="1:26" x14ac:dyDescent="0.25">
      <c r="A62" s="16">
        <v>57</v>
      </c>
      <c r="B62" s="232" t="s">
        <v>65</v>
      </c>
      <c r="C62" s="18">
        <v>50.6</v>
      </c>
      <c r="D62" s="232">
        <v>11.936</v>
      </c>
      <c r="E62" s="232">
        <v>13.051</v>
      </c>
      <c r="F62" s="232">
        <f t="shared" si="0"/>
        <v>1.1150000000000002</v>
      </c>
      <c r="G62" s="8">
        <f t="shared" si="1"/>
        <v>0.95867700000000022</v>
      </c>
      <c r="H62" s="9">
        <f>(H10/C192)*C62</f>
        <v>3.2232273910015902E-2</v>
      </c>
      <c r="I62" s="15">
        <f t="shared" si="2"/>
        <v>0.99090927391001615</v>
      </c>
      <c r="J62" s="109"/>
      <c r="K62" s="11"/>
      <c r="L62" s="217"/>
      <c r="M62" s="109"/>
      <c r="N62" s="17">
        <v>48</v>
      </c>
      <c r="O62" s="232" t="s">
        <v>229</v>
      </c>
      <c r="P62" s="18">
        <v>34.299999999999997</v>
      </c>
      <c r="Q62" s="232">
        <v>11.46</v>
      </c>
      <c r="R62" s="232">
        <v>12.678000000000001</v>
      </c>
      <c r="S62" s="232">
        <f t="shared" si="9"/>
        <v>1.218</v>
      </c>
      <c r="T62" s="8">
        <f t="shared" si="4"/>
        <v>1.0472364000000001</v>
      </c>
      <c r="U62" s="9">
        <f>(U10/P78)*P62</f>
        <v>5.7792336910569113E-2</v>
      </c>
      <c r="V62" s="15">
        <f t="shared" si="8"/>
        <v>1.1050287369105691</v>
      </c>
      <c r="W62" s="11"/>
      <c r="X62" s="11"/>
      <c r="Y62" s="126"/>
      <c r="Z62" s="217"/>
    </row>
    <row r="63" spans="1:26" x14ac:dyDescent="0.25">
      <c r="A63" s="16">
        <v>58</v>
      </c>
      <c r="B63" s="232" t="s">
        <v>66</v>
      </c>
      <c r="C63" s="18">
        <v>50.1</v>
      </c>
      <c r="D63" s="232">
        <v>2.2549999999999999</v>
      </c>
      <c r="E63" s="232">
        <v>2.2549999999999999</v>
      </c>
      <c r="F63" s="232">
        <f t="shared" si="0"/>
        <v>0</v>
      </c>
      <c r="G63" s="8">
        <f t="shared" si="1"/>
        <v>0</v>
      </c>
      <c r="H63" s="9">
        <f>(H10/C192)*C63</f>
        <v>3.1913773179679777E-2</v>
      </c>
      <c r="I63" s="15">
        <f t="shared" si="2"/>
        <v>3.1913773179679777E-2</v>
      </c>
      <c r="J63" s="109"/>
      <c r="K63" s="11"/>
      <c r="L63" s="217"/>
      <c r="M63" s="109"/>
      <c r="N63" s="17">
        <v>49</v>
      </c>
      <c r="O63" s="232" t="s">
        <v>230</v>
      </c>
      <c r="P63" s="18">
        <v>36.1</v>
      </c>
      <c r="Q63" s="232">
        <v>6.444</v>
      </c>
      <c r="R63" s="232">
        <v>6.8849999999999998</v>
      </c>
      <c r="S63" s="232">
        <f t="shared" si="9"/>
        <v>0.44099999999999984</v>
      </c>
      <c r="T63" s="8">
        <f t="shared" si="4"/>
        <v>0.37917179999999984</v>
      </c>
      <c r="U63" s="9">
        <f>(U10/P78)*P63</f>
        <v>6.0825170917537759E-2</v>
      </c>
      <c r="V63" s="15">
        <f t="shared" si="8"/>
        <v>0.43999697091753759</v>
      </c>
      <c r="W63" s="11"/>
      <c r="X63" s="11"/>
      <c r="Y63" s="126"/>
      <c r="Z63" s="217"/>
    </row>
    <row r="64" spans="1:26" x14ac:dyDescent="0.25">
      <c r="A64" s="16">
        <v>59</v>
      </c>
      <c r="B64" s="232" t="s">
        <v>67</v>
      </c>
      <c r="C64" s="18">
        <v>44.7</v>
      </c>
      <c r="D64" s="232">
        <v>7.9950000000000001</v>
      </c>
      <c r="E64" s="232">
        <v>9.1029999999999998</v>
      </c>
      <c r="F64" s="232">
        <f t="shared" si="0"/>
        <v>1.1079999999999997</v>
      </c>
      <c r="G64" s="8">
        <f t="shared" si="1"/>
        <v>0.95265839999999968</v>
      </c>
      <c r="H64" s="9">
        <f>(H10/C192)*C64</f>
        <v>2.8473965292049621E-2</v>
      </c>
      <c r="I64" s="15">
        <f t="shared" si="2"/>
        <v>0.98113236529204928</v>
      </c>
      <c r="J64" s="109"/>
      <c r="K64" s="11"/>
      <c r="L64" s="217"/>
      <c r="M64" s="109"/>
      <c r="N64" s="17">
        <v>50</v>
      </c>
      <c r="O64" s="232" t="s">
        <v>231</v>
      </c>
      <c r="P64" s="18">
        <v>33.700000000000003</v>
      </c>
      <c r="Q64" s="232">
        <v>6.4059999999999997</v>
      </c>
      <c r="R64" s="232">
        <v>6.819</v>
      </c>
      <c r="S64" s="232">
        <f t="shared" si="9"/>
        <v>0.41300000000000026</v>
      </c>
      <c r="T64" s="8">
        <f t="shared" si="4"/>
        <v>0.35509740000000023</v>
      </c>
      <c r="U64" s="9">
        <f>(U10/P78)*P64</f>
        <v>5.6781392241579576E-2</v>
      </c>
      <c r="V64" s="15">
        <f t="shared" si="8"/>
        <v>0.41187879224157981</v>
      </c>
      <c r="W64" s="11"/>
      <c r="X64" s="11"/>
      <c r="Y64" s="126"/>
      <c r="Z64" s="217"/>
    </row>
    <row r="65" spans="1:26" x14ac:dyDescent="0.25">
      <c r="A65" s="16">
        <v>60</v>
      </c>
      <c r="B65" s="232" t="s">
        <v>68</v>
      </c>
      <c r="C65" s="18">
        <v>75.7</v>
      </c>
      <c r="D65" s="232">
        <v>20.777000000000001</v>
      </c>
      <c r="E65" s="232">
        <v>21.948</v>
      </c>
      <c r="F65" s="232">
        <f t="shared" si="0"/>
        <v>1.1709999999999994</v>
      </c>
      <c r="G65" s="8">
        <f t="shared" si="1"/>
        <v>1.0068257999999994</v>
      </c>
      <c r="H65" s="9">
        <f>(H10/C192)*C65</f>
        <v>4.8221010572889404E-2</v>
      </c>
      <c r="I65" s="15">
        <f t="shared" si="2"/>
        <v>1.0550468105728887</v>
      </c>
      <c r="J65" s="109"/>
      <c r="K65" s="11"/>
      <c r="L65" s="217"/>
      <c r="M65" s="109"/>
      <c r="N65" s="17">
        <v>51</v>
      </c>
      <c r="O65" s="232" t="s">
        <v>232</v>
      </c>
      <c r="P65" s="18">
        <v>28.1</v>
      </c>
      <c r="Q65" s="232">
        <v>8.7059999999999995</v>
      </c>
      <c r="R65" s="232">
        <v>10.018000000000001</v>
      </c>
      <c r="S65" s="232">
        <f t="shared" si="9"/>
        <v>1.3120000000000012</v>
      </c>
      <c r="T65" s="8">
        <f t="shared" si="4"/>
        <v>1.1280576000000011</v>
      </c>
      <c r="U65" s="9">
        <f>(U10/P78)*P65</f>
        <v>4.7345908664343794E-2</v>
      </c>
      <c r="V65" s="15">
        <f t="shared" si="8"/>
        <v>1.1754035086643448</v>
      </c>
      <c r="W65" s="11"/>
      <c r="X65" s="11"/>
      <c r="Y65" s="126"/>
      <c r="Z65" s="217"/>
    </row>
    <row r="66" spans="1:26" x14ac:dyDescent="0.25">
      <c r="A66" s="16">
        <v>61</v>
      </c>
      <c r="B66" s="232" t="s">
        <v>69</v>
      </c>
      <c r="C66" s="18">
        <v>45.8</v>
      </c>
      <c r="D66" s="232">
        <v>5.8979999999999997</v>
      </c>
      <c r="E66" s="232">
        <v>6.2469999999999999</v>
      </c>
      <c r="F66" s="232">
        <f t="shared" si="0"/>
        <v>0.3490000000000002</v>
      </c>
      <c r="G66" s="8">
        <f t="shared" si="1"/>
        <v>0.30007020000000018</v>
      </c>
      <c r="H66" s="9">
        <f>(H10/C192)*C66</f>
        <v>2.9174666898789094E-2</v>
      </c>
      <c r="I66" s="15">
        <f t="shared" si="2"/>
        <v>0.32924486689878929</v>
      </c>
      <c r="J66" s="109"/>
      <c r="K66" s="11"/>
      <c r="L66" s="217"/>
      <c r="M66" s="109"/>
      <c r="N66" s="17">
        <v>52</v>
      </c>
      <c r="O66" s="232" t="s">
        <v>233</v>
      </c>
      <c r="P66" s="18">
        <v>26.6</v>
      </c>
      <c r="Q66" s="232">
        <v>9.9600000000000009</v>
      </c>
      <c r="R66" s="232">
        <v>10.509</v>
      </c>
      <c r="S66" s="232">
        <f t="shared" si="9"/>
        <v>0.54899999999999949</v>
      </c>
      <c r="T66" s="8">
        <f t="shared" si="4"/>
        <v>0.47203019999999957</v>
      </c>
      <c r="U66" s="9">
        <f>(U10/P78)*P66</f>
        <v>4.4818546991869927E-2</v>
      </c>
      <c r="V66" s="15">
        <f t="shared" si="8"/>
        <v>0.51684874699186945</v>
      </c>
      <c r="W66" s="11"/>
      <c r="X66" s="11"/>
      <c r="Y66" s="126"/>
      <c r="Z66" s="217"/>
    </row>
    <row r="67" spans="1:26" x14ac:dyDescent="0.25">
      <c r="A67" s="16">
        <v>62</v>
      </c>
      <c r="B67" s="232" t="s">
        <v>70</v>
      </c>
      <c r="C67" s="18">
        <v>48.4</v>
      </c>
      <c r="D67" s="232">
        <v>13.868</v>
      </c>
      <c r="E67" s="232">
        <v>14.853</v>
      </c>
      <c r="F67" s="232">
        <f t="shared" si="0"/>
        <v>0.98499999999999943</v>
      </c>
      <c r="G67" s="8">
        <f t="shared" si="1"/>
        <v>0.84690299999999952</v>
      </c>
      <c r="H67" s="9">
        <f>(H10/C192)*C67</f>
        <v>3.0830870696536946E-2</v>
      </c>
      <c r="I67" s="15">
        <f t="shared" si="2"/>
        <v>0.87773387069653641</v>
      </c>
      <c r="J67" s="109"/>
      <c r="K67" s="11"/>
      <c r="L67" s="217"/>
      <c r="M67" s="109"/>
      <c r="N67" s="17">
        <v>53</v>
      </c>
      <c r="O67" s="232" t="s">
        <v>234</v>
      </c>
      <c r="P67" s="18">
        <v>27.9</v>
      </c>
      <c r="Q67" s="232">
        <v>10.914</v>
      </c>
      <c r="R67" s="232">
        <v>11.611000000000001</v>
      </c>
      <c r="S67" s="232">
        <f t="shared" si="9"/>
        <v>0.69700000000000095</v>
      </c>
      <c r="T67" s="8">
        <f t="shared" si="4"/>
        <v>0.59928060000000083</v>
      </c>
      <c r="U67" s="9">
        <f>(U10/P78)*P67</f>
        <v>4.7008927108013944E-2</v>
      </c>
      <c r="V67" s="15">
        <f t="shared" si="8"/>
        <v>0.64628952710801479</v>
      </c>
      <c r="W67" s="11"/>
      <c r="X67" s="11"/>
      <c r="Y67" s="126"/>
      <c r="Z67" s="217"/>
    </row>
    <row r="68" spans="1:26" x14ac:dyDescent="0.25">
      <c r="A68" s="16">
        <v>63</v>
      </c>
      <c r="B68" s="232" t="s">
        <v>71</v>
      </c>
      <c r="C68" s="18">
        <v>48</v>
      </c>
      <c r="D68" s="232">
        <v>11.831</v>
      </c>
      <c r="E68" s="232">
        <v>12.920999999999999</v>
      </c>
      <c r="F68" s="232">
        <f t="shared" si="0"/>
        <v>1.0899999999999999</v>
      </c>
      <c r="G68" s="8">
        <f t="shared" si="1"/>
        <v>0.93718199999999985</v>
      </c>
      <c r="H68" s="9">
        <f>(H10/C192)*C68</f>
        <v>3.0576070112268046E-2</v>
      </c>
      <c r="I68" s="15">
        <f t="shared" si="2"/>
        <v>0.96775807011226789</v>
      </c>
      <c r="J68" s="109"/>
      <c r="K68" s="11"/>
      <c r="L68" s="217"/>
      <c r="M68" s="109"/>
      <c r="N68" s="17">
        <v>54</v>
      </c>
      <c r="O68" s="232" t="s">
        <v>235</v>
      </c>
      <c r="P68" s="18">
        <v>25.9</v>
      </c>
      <c r="Q68" s="232">
        <v>5.7080000000000002</v>
      </c>
      <c r="R68" s="232">
        <v>6.242</v>
      </c>
      <c r="S68" s="232">
        <f t="shared" si="9"/>
        <v>0.53399999999999981</v>
      </c>
      <c r="T68" s="8">
        <f t="shared" si="4"/>
        <v>0.45913319999999985</v>
      </c>
      <c r="U68" s="9">
        <f>(U10/P78)*P68</f>
        <v>4.3639111544715455E-2</v>
      </c>
      <c r="V68" s="15">
        <f t="shared" si="8"/>
        <v>0.50277231154471536</v>
      </c>
      <c r="W68" s="11"/>
      <c r="X68" s="11"/>
      <c r="Y68" s="126"/>
      <c r="Z68" s="217"/>
    </row>
    <row r="69" spans="1:26" x14ac:dyDescent="0.25">
      <c r="A69" s="16">
        <v>64</v>
      </c>
      <c r="B69" s="232" t="s">
        <v>72</v>
      </c>
      <c r="C69" s="18">
        <v>98.7</v>
      </c>
      <c r="D69" s="232">
        <v>21.381</v>
      </c>
      <c r="E69" s="232">
        <v>22.593</v>
      </c>
      <c r="F69" s="232">
        <f t="shared" si="0"/>
        <v>1.2119999999999997</v>
      </c>
      <c r="G69" s="8">
        <f t="shared" si="1"/>
        <v>1.0420775999999998</v>
      </c>
      <c r="H69" s="9">
        <f>(H10/C192)*C69</f>
        <v>6.2872044168351168E-2</v>
      </c>
      <c r="I69" s="15">
        <f t="shared" si="2"/>
        <v>1.1049496441683511</v>
      </c>
      <c r="J69" s="109"/>
      <c r="K69" s="11"/>
      <c r="L69" s="217"/>
      <c r="M69" s="109"/>
      <c r="N69" s="17">
        <v>55</v>
      </c>
      <c r="O69" s="232" t="s">
        <v>236</v>
      </c>
      <c r="P69" s="18">
        <v>26.1</v>
      </c>
      <c r="Q69" s="232">
        <v>10.943</v>
      </c>
      <c r="R69" s="232">
        <v>11.464</v>
      </c>
      <c r="S69" s="232">
        <f t="shared" si="9"/>
        <v>0.5210000000000008</v>
      </c>
      <c r="T69" s="8">
        <f t="shared" si="4"/>
        <v>0.44795580000000068</v>
      </c>
      <c r="U69" s="9">
        <f>(U10/P78)*P69</f>
        <v>4.3976093101045305E-2</v>
      </c>
      <c r="V69" s="15">
        <f t="shared" si="8"/>
        <v>0.49193189310104601</v>
      </c>
      <c r="W69" s="11"/>
      <c r="X69" s="11"/>
      <c r="Y69" s="126"/>
      <c r="Z69" s="217"/>
    </row>
    <row r="70" spans="1:26" x14ac:dyDescent="0.25">
      <c r="A70" s="16">
        <v>65</v>
      </c>
      <c r="B70" s="232" t="s">
        <v>73</v>
      </c>
      <c r="C70" s="18">
        <v>67.7</v>
      </c>
      <c r="D70" s="232">
        <v>12.311999999999999</v>
      </c>
      <c r="E70" s="232">
        <v>13.192</v>
      </c>
      <c r="F70" s="232">
        <f t="shared" si="0"/>
        <v>0.88000000000000078</v>
      </c>
      <c r="G70" s="8">
        <f t="shared" si="1"/>
        <v>0.75662400000000063</v>
      </c>
      <c r="H70" s="9">
        <f>(H10/C192)*C70</f>
        <v>4.3124998887511395E-2</v>
      </c>
      <c r="I70" s="15">
        <f t="shared" si="2"/>
        <v>0.79974899888751205</v>
      </c>
      <c r="J70" s="109"/>
      <c r="K70" s="11"/>
      <c r="L70" s="217"/>
      <c r="M70" s="109"/>
      <c r="N70" s="17">
        <v>56</v>
      </c>
      <c r="O70" s="232" t="s">
        <v>237</v>
      </c>
      <c r="P70" s="18">
        <v>34.4</v>
      </c>
      <c r="Q70" s="232">
        <v>11.292999999999999</v>
      </c>
      <c r="R70" s="232">
        <v>12.143000000000001</v>
      </c>
      <c r="S70" s="232">
        <f t="shared" si="9"/>
        <v>0.85000000000000142</v>
      </c>
      <c r="T70" s="8">
        <f t="shared" si="4"/>
        <v>0.7308300000000012</v>
      </c>
      <c r="U70" s="9">
        <f>(U10/P78)*P70</f>
        <v>5.7960827688734035E-2</v>
      </c>
      <c r="V70" s="15">
        <f t="shared" si="8"/>
        <v>0.78879082768873521</v>
      </c>
      <c r="W70" s="11"/>
      <c r="X70" s="11"/>
      <c r="Y70" s="126"/>
      <c r="Z70" s="217"/>
    </row>
    <row r="71" spans="1:26" x14ac:dyDescent="0.25">
      <c r="A71" s="16">
        <v>66</v>
      </c>
      <c r="B71" s="232" t="s">
        <v>74</v>
      </c>
      <c r="C71" s="18">
        <v>50.1</v>
      </c>
      <c r="D71" s="232">
        <v>2.3359999999999999</v>
      </c>
      <c r="E71" s="232">
        <v>2.415</v>
      </c>
      <c r="F71" s="232">
        <f t="shared" si="0"/>
        <v>7.9000000000000181E-2</v>
      </c>
      <c r="G71" s="8">
        <f t="shared" si="1"/>
        <v>6.7924200000000157E-2</v>
      </c>
      <c r="H71" s="9">
        <f>(H10/C192)*C71</f>
        <v>3.1913773179679777E-2</v>
      </c>
      <c r="I71" s="15">
        <f t="shared" si="2"/>
        <v>9.9837973179679934E-2</v>
      </c>
      <c r="J71" s="109"/>
      <c r="K71" s="11"/>
      <c r="L71" s="217"/>
      <c r="M71" s="109"/>
      <c r="N71" s="17">
        <v>57</v>
      </c>
      <c r="O71" s="232" t="s">
        <v>238</v>
      </c>
      <c r="P71" s="18">
        <v>32.1</v>
      </c>
      <c r="Q71" s="232">
        <v>12.212999999999999</v>
      </c>
      <c r="R71" s="232">
        <v>13.162000000000001</v>
      </c>
      <c r="S71" s="232">
        <f t="shared" si="9"/>
        <v>0.94900000000000162</v>
      </c>
      <c r="T71" s="8">
        <f t="shared" si="4"/>
        <v>0.8159502000000014</v>
      </c>
      <c r="U71" s="9">
        <f>(U10/P78)*P71</f>
        <v>5.408553979094078E-2</v>
      </c>
      <c r="V71" s="15">
        <f>T71+U71</f>
        <v>0.87003573979094218</v>
      </c>
      <c r="W71" s="11"/>
      <c r="X71" s="11"/>
      <c r="Y71" s="126"/>
      <c r="Z71" s="217"/>
    </row>
    <row r="72" spans="1:26" x14ac:dyDescent="0.25">
      <c r="A72" s="16">
        <v>67</v>
      </c>
      <c r="B72" s="232" t="s">
        <v>75</v>
      </c>
      <c r="C72" s="18">
        <v>50.1</v>
      </c>
      <c r="D72" s="232">
        <v>10.836</v>
      </c>
      <c r="E72" s="232">
        <v>10.997999999999999</v>
      </c>
      <c r="F72" s="232">
        <f t="shared" si="0"/>
        <v>0.16199999999999903</v>
      </c>
      <c r="G72" s="8">
        <f t="shared" si="1"/>
        <v>0.13928759999999918</v>
      </c>
      <c r="H72" s="9">
        <f>(H10/C192)*C72</f>
        <v>3.1913773179679777E-2</v>
      </c>
      <c r="I72" s="15">
        <f t="shared" si="2"/>
        <v>0.17120137317967896</v>
      </c>
      <c r="J72" s="109"/>
      <c r="K72" s="11"/>
      <c r="L72" s="217"/>
      <c r="M72" s="109"/>
      <c r="N72" s="16">
        <v>58</v>
      </c>
      <c r="O72" s="232" t="s">
        <v>239</v>
      </c>
      <c r="P72" s="18">
        <v>33.9</v>
      </c>
      <c r="Q72" s="232">
        <v>7.7489999999999997</v>
      </c>
      <c r="R72" s="232">
        <v>8.5109999999999992</v>
      </c>
      <c r="S72" s="232">
        <f>R72-Q72</f>
        <v>0.76199999999999957</v>
      </c>
      <c r="T72" s="8">
        <f t="shared" si="4"/>
        <v>0.65516759999999963</v>
      </c>
      <c r="U72" s="9">
        <f>(U10/P78)*P72</f>
        <v>5.7118373797909412E-2</v>
      </c>
      <c r="V72" s="15">
        <f t="shared" ref="V72:V77" si="10">T72+U72</f>
        <v>0.71228597379790903</v>
      </c>
      <c r="W72" s="11"/>
      <c r="X72" s="11"/>
      <c r="Y72" s="126"/>
      <c r="Z72" s="217"/>
    </row>
    <row r="73" spans="1:26" x14ac:dyDescent="0.25">
      <c r="A73" s="16">
        <v>68</v>
      </c>
      <c r="B73" s="232" t="s">
        <v>76</v>
      </c>
      <c r="C73" s="18">
        <v>45.2</v>
      </c>
      <c r="D73" s="232">
        <v>1.256</v>
      </c>
      <c r="E73" s="232">
        <v>1.256</v>
      </c>
      <c r="F73" s="232">
        <f t="shared" si="0"/>
        <v>0</v>
      </c>
      <c r="G73" s="8">
        <f t="shared" si="1"/>
        <v>0</v>
      </c>
      <c r="H73" s="9">
        <f>(H10/C192)*C73</f>
        <v>2.8792466022385745E-2</v>
      </c>
      <c r="I73" s="15">
        <f t="shared" si="2"/>
        <v>2.8792466022385745E-2</v>
      </c>
      <c r="J73" s="109"/>
      <c r="K73" s="11"/>
      <c r="L73" s="217"/>
      <c r="M73" s="109"/>
      <c r="N73" s="17">
        <v>59</v>
      </c>
      <c r="O73" s="232" t="s">
        <v>240</v>
      </c>
      <c r="P73" s="18">
        <v>37.299999999999997</v>
      </c>
      <c r="Q73" s="232">
        <v>6.0880000000000001</v>
      </c>
      <c r="R73" s="232">
        <v>6.1109999999999998</v>
      </c>
      <c r="S73" s="232">
        <f t="shared" ref="S73:S77" si="11">R73-Q73</f>
        <v>2.2999999999999687E-2</v>
      </c>
      <c r="T73" s="8">
        <f t="shared" si="4"/>
        <v>1.9775399999999731E-2</v>
      </c>
      <c r="U73" s="9">
        <f>(U10/P78)*P73</f>
        <v>6.2847060255516854E-2</v>
      </c>
      <c r="V73" s="15">
        <f t="shared" si="10"/>
        <v>8.2622460255516589E-2</v>
      </c>
      <c r="W73" s="11"/>
      <c r="X73" s="11"/>
      <c r="Y73" s="126"/>
      <c r="Z73" s="217"/>
    </row>
    <row r="74" spans="1:26" x14ac:dyDescent="0.25">
      <c r="A74" s="16">
        <v>69</v>
      </c>
      <c r="B74" s="232" t="s">
        <v>77</v>
      </c>
      <c r="C74" s="18">
        <v>75.8</v>
      </c>
      <c r="D74" s="232">
        <v>0</v>
      </c>
      <c r="E74" s="232">
        <v>0</v>
      </c>
      <c r="F74" s="232">
        <f t="shared" si="0"/>
        <v>0</v>
      </c>
      <c r="G74" s="8">
        <f t="shared" si="1"/>
        <v>0</v>
      </c>
      <c r="H74" s="9">
        <f>(H10/C192)*C74</f>
        <v>4.8284710718956625E-2</v>
      </c>
      <c r="I74" s="15">
        <f t="shared" si="2"/>
        <v>4.8284710718956625E-2</v>
      </c>
      <c r="J74" s="109"/>
      <c r="K74" s="11"/>
      <c r="L74" s="217"/>
      <c r="M74" s="109"/>
      <c r="N74" s="17">
        <v>60</v>
      </c>
      <c r="O74" s="232" t="s">
        <v>241</v>
      </c>
      <c r="P74" s="18">
        <v>38.4</v>
      </c>
      <c r="Q74" s="232">
        <v>13.632999999999999</v>
      </c>
      <c r="R74" s="232">
        <v>14.042</v>
      </c>
      <c r="S74" s="232">
        <f t="shared" si="11"/>
        <v>0.4090000000000007</v>
      </c>
      <c r="T74" s="8">
        <f t="shared" si="4"/>
        <v>0.35165820000000059</v>
      </c>
      <c r="U74" s="9">
        <f>(U10/P78)*P74</f>
        <v>6.4700458815331013E-2</v>
      </c>
      <c r="V74" s="15">
        <f t="shared" si="10"/>
        <v>0.41635865881533163</v>
      </c>
      <c r="W74" s="11"/>
      <c r="X74" s="11"/>
      <c r="Y74" s="126"/>
      <c r="Z74" s="217"/>
    </row>
    <row r="75" spans="1:26" x14ac:dyDescent="0.25">
      <c r="A75" s="16">
        <v>70</v>
      </c>
      <c r="B75" s="232" t="s">
        <v>78</v>
      </c>
      <c r="C75" s="18">
        <v>45.6</v>
      </c>
      <c r="D75" s="232">
        <v>15.055999999999999</v>
      </c>
      <c r="E75" s="232">
        <v>16.236999999999998</v>
      </c>
      <c r="F75" s="232">
        <f t="shared" si="0"/>
        <v>1.1809999999999992</v>
      </c>
      <c r="G75" s="8">
        <f t="shared" si="1"/>
        <v>1.0154237999999993</v>
      </c>
      <c r="H75" s="9">
        <f>(H10/C192)*C75</f>
        <v>2.9047266606654645E-2</v>
      </c>
      <c r="I75" s="15">
        <f t="shared" si="2"/>
        <v>1.0444710666066539</v>
      </c>
      <c r="J75" s="109"/>
      <c r="K75" s="11"/>
      <c r="L75" s="217"/>
      <c r="M75" s="109"/>
      <c r="N75" s="17">
        <v>61</v>
      </c>
      <c r="O75" s="232" t="s">
        <v>242</v>
      </c>
      <c r="P75" s="18">
        <v>67.3</v>
      </c>
      <c r="Q75" s="232">
        <v>7.08</v>
      </c>
      <c r="R75" s="232">
        <v>7.08</v>
      </c>
      <c r="S75" s="232">
        <f t="shared" si="11"/>
        <v>0</v>
      </c>
      <c r="T75" s="8">
        <f t="shared" si="4"/>
        <v>0</v>
      </c>
      <c r="U75" s="9">
        <f>(U10/P78)*P75</f>
        <v>0.11339429370499421</v>
      </c>
      <c r="V75" s="15">
        <f t="shared" si="10"/>
        <v>0.11339429370499421</v>
      </c>
      <c r="W75" s="11"/>
      <c r="X75" s="11"/>
      <c r="Y75" s="126"/>
      <c r="Z75" s="127"/>
    </row>
    <row r="76" spans="1:26" x14ac:dyDescent="0.25">
      <c r="A76" s="16">
        <v>71</v>
      </c>
      <c r="B76" s="232" t="s">
        <v>79</v>
      </c>
      <c r="C76" s="18">
        <v>47.7</v>
      </c>
      <c r="D76" s="232">
        <v>10.003</v>
      </c>
      <c r="E76" s="232">
        <v>11.071</v>
      </c>
      <c r="F76" s="232">
        <f t="shared" si="0"/>
        <v>1.0679999999999996</v>
      </c>
      <c r="G76" s="8">
        <f t="shared" si="1"/>
        <v>0.91826639999999971</v>
      </c>
      <c r="H76" s="9">
        <f>(H10/C192)*C76</f>
        <v>3.0384969674066373E-2</v>
      </c>
      <c r="I76" s="15">
        <f t="shared" si="2"/>
        <v>0.94865136967406605</v>
      </c>
      <c r="J76" s="109"/>
      <c r="K76" s="11"/>
      <c r="L76" s="217"/>
      <c r="M76" s="109"/>
      <c r="N76" s="17">
        <v>62</v>
      </c>
      <c r="O76" s="232" t="s">
        <v>243</v>
      </c>
      <c r="P76" s="18">
        <v>32</v>
      </c>
      <c r="Q76" s="232">
        <v>1.984</v>
      </c>
      <c r="R76" s="232">
        <v>1.984</v>
      </c>
      <c r="S76" s="232">
        <f t="shared" si="11"/>
        <v>0</v>
      </c>
      <c r="T76" s="8">
        <f t="shared" si="4"/>
        <v>0</v>
      </c>
      <c r="U76" s="9">
        <f>(U10/P78)*P76</f>
        <v>5.3917049012775851E-2</v>
      </c>
      <c r="V76" s="15">
        <f t="shared" si="10"/>
        <v>5.3917049012775851E-2</v>
      </c>
      <c r="W76" s="11"/>
      <c r="X76" s="11"/>
      <c r="Y76" s="126"/>
      <c r="Z76" s="127"/>
    </row>
    <row r="77" spans="1:26" x14ac:dyDescent="0.25">
      <c r="A77" s="16">
        <v>72</v>
      </c>
      <c r="B77" s="232" t="s">
        <v>80</v>
      </c>
      <c r="C77" s="18">
        <v>48.3</v>
      </c>
      <c r="D77" s="232">
        <v>11.382999999999999</v>
      </c>
      <c r="E77" s="232">
        <v>12.403</v>
      </c>
      <c r="F77" s="232">
        <f t="shared" si="0"/>
        <v>1.0200000000000014</v>
      </c>
      <c r="G77" s="8">
        <f t="shared" si="1"/>
        <v>0.87699600000000122</v>
      </c>
      <c r="H77" s="9">
        <f>(H10/C192)*C77</f>
        <v>3.0767170550469722E-2</v>
      </c>
      <c r="I77" s="15">
        <f t="shared" si="2"/>
        <v>0.90776317055047095</v>
      </c>
      <c r="J77" s="109"/>
      <c r="K77" s="11"/>
      <c r="L77" s="217"/>
      <c r="M77" s="109"/>
      <c r="N77" s="17">
        <v>63</v>
      </c>
      <c r="O77" s="232" t="s">
        <v>244</v>
      </c>
      <c r="P77" s="18">
        <v>88.1</v>
      </c>
      <c r="Q77" s="232">
        <v>2.3159999999999998</v>
      </c>
      <c r="R77" s="232">
        <v>2.589</v>
      </c>
      <c r="S77" s="232">
        <f t="shared" si="11"/>
        <v>0.27300000000000013</v>
      </c>
      <c r="T77" s="8">
        <f t="shared" si="4"/>
        <v>0.23472540000000011</v>
      </c>
      <c r="U77" s="9">
        <f>(U10/P78)*P77</f>
        <v>0.1484403755632985</v>
      </c>
      <c r="V77" s="15">
        <f t="shared" si="10"/>
        <v>0.38316577556329862</v>
      </c>
      <c r="W77" s="11"/>
      <c r="X77" s="11"/>
      <c r="Y77" s="126"/>
      <c r="Z77" s="217"/>
    </row>
    <row r="78" spans="1:26" x14ac:dyDescent="0.25">
      <c r="A78" s="101">
        <v>73</v>
      </c>
      <c r="B78" s="232" t="s">
        <v>81</v>
      </c>
      <c r="C78" s="18">
        <v>98.7</v>
      </c>
      <c r="D78" s="232">
        <v>28.754999999999999</v>
      </c>
      <c r="E78" s="232">
        <v>30.843</v>
      </c>
      <c r="F78" s="232">
        <f t="shared" si="0"/>
        <v>2.088000000000001</v>
      </c>
      <c r="G78" s="8">
        <f t="shared" si="1"/>
        <v>1.7952624000000008</v>
      </c>
      <c r="H78" s="9">
        <f>(H10/C192)*C78</f>
        <v>6.2872044168351168E-2</v>
      </c>
      <c r="I78" s="15">
        <f>G78+H78</f>
        <v>1.8581344441683521</v>
      </c>
      <c r="J78" s="109"/>
      <c r="K78" s="11"/>
      <c r="L78" s="217"/>
      <c r="M78" s="109"/>
      <c r="N78" s="273" t="s">
        <v>262</v>
      </c>
      <c r="O78" s="274"/>
      <c r="P78" s="105">
        <f t="shared" ref="P78:V78" si="12">SUM(P15:P77)</f>
        <v>2152.5000000000005</v>
      </c>
      <c r="Q78" s="105">
        <f t="shared" ref="Q78" si="13">SUM(Q15:Q77)</f>
        <v>462.11099999999993</v>
      </c>
      <c r="R78" s="105">
        <f t="shared" si="12"/>
        <v>491.93100000000004</v>
      </c>
      <c r="S78" s="105">
        <f t="shared" si="12"/>
        <v>29.820000000000004</v>
      </c>
      <c r="T78" s="106">
        <f t="shared" si="12"/>
        <v>25.639235999999997</v>
      </c>
      <c r="U78" s="106">
        <f t="shared" si="12"/>
        <v>3.6267639999999997</v>
      </c>
      <c r="V78" s="106">
        <f t="shared" si="12"/>
        <v>29.266000000000005</v>
      </c>
      <c r="W78" s="109"/>
      <c r="X78" s="109"/>
      <c r="Y78" s="126"/>
      <c r="Z78" s="217"/>
    </row>
    <row r="79" spans="1:26" x14ac:dyDescent="0.25">
      <c r="A79" s="16">
        <v>74</v>
      </c>
      <c r="B79" s="232" t="s">
        <v>82</v>
      </c>
      <c r="C79" s="18">
        <v>67.5</v>
      </c>
      <c r="D79" s="232">
        <v>6.4610000000000003</v>
      </c>
      <c r="E79" s="232">
        <v>6.9409999999999998</v>
      </c>
      <c r="F79" s="232">
        <f t="shared" si="0"/>
        <v>0.47999999999999954</v>
      </c>
      <c r="G79" s="8">
        <f t="shared" si="1"/>
        <v>0.41270399999999963</v>
      </c>
      <c r="H79" s="9">
        <f>(H10/C192)*C79</f>
        <v>4.299759859537694E-2</v>
      </c>
      <c r="I79" s="15">
        <f t="shared" si="2"/>
        <v>0.45570159859537657</v>
      </c>
      <c r="J79" s="109"/>
      <c r="K79" s="11"/>
      <c r="L79" s="217"/>
      <c r="M79" s="109"/>
      <c r="N79" s="132" t="s">
        <v>267</v>
      </c>
      <c r="O79" s="111"/>
      <c r="P79" s="132"/>
      <c r="Q79" s="132"/>
      <c r="R79" s="132"/>
      <c r="S79" s="132"/>
      <c r="T79" s="132"/>
      <c r="U79" s="132"/>
      <c r="V79" s="132"/>
      <c r="W79" s="109"/>
      <c r="X79" s="109"/>
      <c r="Y79" s="126"/>
      <c r="Z79" s="217"/>
    </row>
    <row r="80" spans="1:26" x14ac:dyDescent="0.25">
      <c r="A80" s="16">
        <v>75</v>
      </c>
      <c r="B80" s="232" t="s">
        <v>83</v>
      </c>
      <c r="C80" s="18">
        <v>50.1</v>
      </c>
      <c r="D80" s="232">
        <v>11.896000000000001</v>
      </c>
      <c r="E80" s="232">
        <v>13.023</v>
      </c>
      <c r="F80" s="232">
        <f t="shared" ref="F80:F143" si="14">E80-D80</f>
        <v>1.1269999999999989</v>
      </c>
      <c r="G80" s="8">
        <f t="shared" ref="G80:G143" si="15">F80*0.8598</f>
        <v>0.96899459999999904</v>
      </c>
      <c r="H80" s="9">
        <f>(H10/C192)*C80</f>
        <v>3.1913773179679777E-2</v>
      </c>
      <c r="I80" s="15">
        <f t="shared" si="2"/>
        <v>1.0009083731796788</v>
      </c>
      <c r="J80" s="109"/>
      <c r="K80" s="11"/>
      <c r="L80" s="217"/>
      <c r="M80" s="109"/>
      <c r="N80" s="249" t="s">
        <v>272</v>
      </c>
      <c r="O80" s="250"/>
      <c r="P80" s="250"/>
      <c r="Q80" s="233"/>
      <c r="R80" s="251" t="s">
        <v>273</v>
      </c>
      <c r="S80" s="251"/>
      <c r="T80" s="251"/>
      <c r="U80" s="251"/>
      <c r="V80" s="251"/>
      <c r="W80" s="109"/>
      <c r="X80" s="109"/>
      <c r="Y80" s="126"/>
      <c r="Z80" s="217"/>
    </row>
    <row r="81" spans="1:26" x14ac:dyDescent="0.25">
      <c r="A81" s="16">
        <v>76</v>
      </c>
      <c r="B81" s="232" t="s">
        <v>84</v>
      </c>
      <c r="C81" s="18">
        <v>50.3</v>
      </c>
      <c r="D81" s="232">
        <v>8.5739999999999998</v>
      </c>
      <c r="E81" s="232">
        <v>9.3309999999999995</v>
      </c>
      <c r="F81" s="232">
        <f t="shared" si="14"/>
        <v>0.75699999999999967</v>
      </c>
      <c r="G81" s="8">
        <f t="shared" si="15"/>
        <v>0.65086859999999969</v>
      </c>
      <c r="H81" s="9">
        <f>(H10/C192)*C81</f>
        <v>3.2041173471814226E-2</v>
      </c>
      <c r="I81" s="15">
        <f t="shared" si="2"/>
        <v>0.68290977347181392</v>
      </c>
      <c r="J81" s="109"/>
      <c r="K81" s="11"/>
      <c r="L81" s="217"/>
      <c r="M81" s="109"/>
      <c r="W81" s="109"/>
      <c r="X81" s="109"/>
      <c r="Y81" s="126"/>
      <c r="Z81" s="217"/>
    </row>
    <row r="82" spans="1:26" x14ac:dyDescent="0.25">
      <c r="A82" s="16">
        <v>77</v>
      </c>
      <c r="B82" s="232" t="s">
        <v>85</v>
      </c>
      <c r="C82" s="18">
        <v>45.2</v>
      </c>
      <c r="D82" s="232">
        <v>1.0569999999999999</v>
      </c>
      <c r="E82" s="232">
        <v>1.0569999999999999</v>
      </c>
      <c r="F82" s="232">
        <f t="shared" si="14"/>
        <v>0</v>
      </c>
      <c r="G82" s="8">
        <f t="shared" si="15"/>
        <v>0</v>
      </c>
      <c r="H82" s="9">
        <f>(H10/C192)*C82</f>
        <v>2.8792466022385745E-2</v>
      </c>
      <c r="I82" s="15">
        <f t="shared" si="2"/>
        <v>2.8792466022385745E-2</v>
      </c>
      <c r="J82" s="109"/>
      <c r="K82" s="11"/>
      <c r="L82" s="217"/>
      <c r="M82" s="109"/>
      <c r="N82" s="249" t="s">
        <v>274</v>
      </c>
      <c r="O82" s="250"/>
      <c r="P82" s="250"/>
      <c r="Q82" s="233"/>
      <c r="R82" s="251" t="s">
        <v>275</v>
      </c>
      <c r="S82" s="251"/>
      <c r="T82" s="251"/>
      <c r="U82" s="251"/>
      <c r="V82" s="251"/>
      <c r="W82" s="109"/>
      <c r="X82" s="109"/>
      <c r="Y82" s="126"/>
      <c r="Z82" s="217"/>
    </row>
    <row r="83" spans="1:26" x14ac:dyDescent="0.25">
      <c r="A83" s="16">
        <v>78</v>
      </c>
      <c r="B83" s="232" t="s">
        <v>86</v>
      </c>
      <c r="C83" s="18">
        <v>75.5</v>
      </c>
      <c r="D83" s="232">
        <v>15.808</v>
      </c>
      <c r="E83" s="232">
        <v>17.375</v>
      </c>
      <c r="F83" s="232">
        <f t="shared" si="14"/>
        <v>1.5670000000000002</v>
      </c>
      <c r="G83" s="8">
        <f t="shared" si="15"/>
        <v>1.3473066000000002</v>
      </c>
      <c r="H83" s="9">
        <f>(H10/C192)*C83</f>
        <v>4.8093610280754949E-2</v>
      </c>
      <c r="I83" s="15">
        <f t="shared" si="2"/>
        <v>1.3954002102807552</v>
      </c>
      <c r="J83" s="109"/>
      <c r="K83" s="11"/>
      <c r="L83" s="217"/>
      <c r="M83" s="109"/>
      <c r="N83" s="234"/>
      <c r="O83" s="234"/>
      <c r="P83" s="109"/>
      <c r="Q83" s="109"/>
      <c r="R83" s="109"/>
      <c r="S83" s="109"/>
      <c r="T83" s="109"/>
      <c r="U83" s="109"/>
      <c r="V83" s="109"/>
      <c r="W83" s="109"/>
      <c r="X83" s="109"/>
      <c r="Y83" s="126"/>
      <c r="Z83" s="217"/>
    </row>
    <row r="84" spans="1:26" x14ac:dyDescent="0.25">
      <c r="A84" s="16">
        <v>79</v>
      </c>
      <c r="B84" s="232" t="s">
        <v>87</v>
      </c>
      <c r="C84" s="18">
        <v>45.7</v>
      </c>
      <c r="D84" s="232">
        <v>5.2770000000000001</v>
      </c>
      <c r="E84" s="232">
        <v>6.093</v>
      </c>
      <c r="F84" s="232">
        <f t="shared" si="14"/>
        <v>0.81599999999999984</v>
      </c>
      <c r="G84" s="8">
        <f t="shared" si="15"/>
        <v>0.70159679999999991</v>
      </c>
      <c r="H84" s="9">
        <f>(H10/C192)*C84</f>
        <v>2.9110966752721873E-2</v>
      </c>
      <c r="I84" s="15">
        <f t="shared" si="2"/>
        <v>0.73070776675272175</v>
      </c>
      <c r="J84" s="109"/>
      <c r="K84" s="11"/>
      <c r="L84" s="217"/>
      <c r="M84" s="109"/>
      <c r="N84" s="234"/>
      <c r="O84" s="234"/>
      <c r="P84" s="109"/>
      <c r="Q84" s="109"/>
      <c r="R84" s="109"/>
      <c r="S84" s="109"/>
      <c r="T84" s="109"/>
      <c r="U84" s="109"/>
      <c r="V84" s="109"/>
      <c r="W84" s="109"/>
      <c r="X84" s="109"/>
      <c r="Y84" s="126"/>
      <c r="Z84" s="217"/>
    </row>
    <row r="85" spans="1:26" x14ac:dyDescent="0.25">
      <c r="A85" s="16">
        <v>80</v>
      </c>
      <c r="B85" s="232" t="s">
        <v>88</v>
      </c>
      <c r="C85" s="18">
        <v>48.1</v>
      </c>
      <c r="D85" s="232">
        <v>12.006</v>
      </c>
      <c r="E85" s="232">
        <v>12.81</v>
      </c>
      <c r="F85" s="232">
        <f t="shared" si="14"/>
        <v>0.80400000000000027</v>
      </c>
      <c r="G85" s="8">
        <f t="shared" si="15"/>
        <v>0.6912792000000002</v>
      </c>
      <c r="H85" s="9">
        <f>(H10/C192)*C85</f>
        <v>3.0639770258335274E-2</v>
      </c>
      <c r="I85" s="15">
        <f t="shared" si="2"/>
        <v>0.72191897025833551</v>
      </c>
      <c r="J85" s="109"/>
      <c r="K85" s="11"/>
      <c r="L85" s="217"/>
      <c r="M85" s="109"/>
      <c r="N85" s="234"/>
      <c r="O85" s="234"/>
      <c r="P85" s="109"/>
      <c r="Q85" s="109"/>
      <c r="R85" s="109"/>
      <c r="S85" s="109"/>
      <c r="T85" s="109"/>
      <c r="U85" s="109"/>
      <c r="V85" s="109"/>
      <c r="W85" s="109"/>
      <c r="X85" s="109"/>
      <c r="Y85" s="126"/>
      <c r="Z85" s="217"/>
    </row>
    <row r="86" spans="1:26" x14ac:dyDescent="0.25">
      <c r="A86" s="16">
        <v>81</v>
      </c>
      <c r="B86" s="232" t="s">
        <v>89</v>
      </c>
      <c r="C86" s="18">
        <v>48.6</v>
      </c>
      <c r="D86" s="232">
        <v>13.238</v>
      </c>
      <c r="E86" s="232">
        <v>14.429</v>
      </c>
      <c r="F86" s="232">
        <f t="shared" si="14"/>
        <v>1.1910000000000007</v>
      </c>
      <c r="G86" s="8">
        <f t="shared" si="15"/>
        <v>1.0240218000000005</v>
      </c>
      <c r="H86" s="9">
        <f>(H10/C192)*C86</f>
        <v>3.0958270988671398E-2</v>
      </c>
      <c r="I86" s="15">
        <f t="shared" si="2"/>
        <v>1.0549800709886719</v>
      </c>
      <c r="J86" s="109"/>
      <c r="K86" s="11"/>
      <c r="L86" s="217"/>
      <c r="M86" s="109"/>
      <c r="N86" s="234"/>
      <c r="O86" s="234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25"/>
    </row>
    <row r="87" spans="1:26" x14ac:dyDescent="0.25">
      <c r="A87" s="16">
        <v>82</v>
      </c>
      <c r="B87" s="232" t="s">
        <v>90</v>
      </c>
      <c r="C87" s="18">
        <v>100.9</v>
      </c>
      <c r="D87" s="232">
        <v>5.1849999999999996</v>
      </c>
      <c r="E87" s="232">
        <v>5.1849999999999996</v>
      </c>
      <c r="F87" s="232">
        <f t="shared" si="14"/>
        <v>0</v>
      </c>
      <c r="G87" s="8">
        <f t="shared" si="15"/>
        <v>0</v>
      </c>
      <c r="H87" s="9">
        <f>(H10/C192)*C87</f>
        <v>6.4273447381830134E-2</v>
      </c>
      <c r="I87" s="15">
        <f t="shared" ref="I87:I153" si="16">G87+H87</f>
        <v>6.4273447381830134E-2</v>
      </c>
      <c r="J87" s="109"/>
      <c r="K87" s="11"/>
      <c r="L87" s="217"/>
      <c r="M87" s="109"/>
      <c r="N87" s="109"/>
      <c r="O87" s="234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25"/>
    </row>
    <row r="88" spans="1:26" x14ac:dyDescent="0.25">
      <c r="A88" s="16">
        <v>83</v>
      </c>
      <c r="B88" s="232" t="s">
        <v>91</v>
      </c>
      <c r="C88" s="18">
        <v>67.8</v>
      </c>
      <c r="D88" s="232">
        <v>15.984</v>
      </c>
      <c r="E88" s="232">
        <v>17.271000000000001</v>
      </c>
      <c r="F88" s="232">
        <f t="shared" si="14"/>
        <v>1.2870000000000008</v>
      </c>
      <c r="G88" s="8">
        <f t="shared" si="15"/>
        <v>1.1065626000000006</v>
      </c>
      <c r="H88" s="9">
        <f>(H10/C192)*C88</f>
        <v>4.3188699033578616E-2</v>
      </c>
      <c r="I88" s="15">
        <f t="shared" si="16"/>
        <v>1.1497512990335792</v>
      </c>
      <c r="J88" s="109"/>
      <c r="K88" s="11"/>
      <c r="L88" s="217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25"/>
    </row>
    <row r="89" spans="1:26" x14ac:dyDescent="0.25">
      <c r="A89" s="16">
        <v>84</v>
      </c>
      <c r="B89" s="232" t="s">
        <v>92</v>
      </c>
      <c r="C89" s="18">
        <v>49.9</v>
      </c>
      <c r="D89" s="232">
        <v>2.9870000000000001</v>
      </c>
      <c r="E89" s="232">
        <v>2.9870000000000001</v>
      </c>
      <c r="F89" s="232">
        <f t="shared" si="14"/>
        <v>0</v>
      </c>
      <c r="G89" s="8">
        <f t="shared" si="15"/>
        <v>0</v>
      </c>
      <c r="H89" s="9">
        <f>(H10/C192)*C89</f>
        <v>3.1786372887545322E-2</v>
      </c>
      <c r="I89" s="15">
        <f t="shared" si="16"/>
        <v>3.1786372887545322E-2</v>
      </c>
      <c r="J89" s="109"/>
      <c r="K89" s="11"/>
      <c r="L89" s="217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25"/>
    </row>
    <row r="90" spans="1:26" x14ac:dyDescent="0.25">
      <c r="A90" s="16">
        <v>85</v>
      </c>
      <c r="B90" s="232" t="s">
        <v>93</v>
      </c>
      <c r="C90" s="18">
        <v>50.7</v>
      </c>
      <c r="D90" s="232">
        <v>10.263999999999999</v>
      </c>
      <c r="E90" s="232">
        <v>10.612</v>
      </c>
      <c r="F90" s="232">
        <f t="shared" si="14"/>
        <v>0.34800000000000075</v>
      </c>
      <c r="G90" s="8">
        <f t="shared" si="15"/>
        <v>0.29921040000000065</v>
      </c>
      <c r="H90" s="9">
        <f>(H10/C192)*C90</f>
        <v>3.2295974056083129E-2</v>
      </c>
      <c r="I90" s="15">
        <f t="shared" si="16"/>
        <v>0.3315063740560838</v>
      </c>
      <c r="J90" s="109"/>
      <c r="K90" s="11"/>
      <c r="L90" s="217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25"/>
    </row>
    <row r="91" spans="1:26" x14ac:dyDescent="0.25">
      <c r="A91" s="16">
        <v>86</v>
      </c>
      <c r="B91" s="232" t="s">
        <v>94</v>
      </c>
      <c r="C91" s="18">
        <v>44.9</v>
      </c>
      <c r="D91" s="232">
        <v>15</v>
      </c>
      <c r="E91" s="232">
        <v>15.925000000000001</v>
      </c>
      <c r="F91" s="232">
        <f t="shared" si="14"/>
        <v>0.92500000000000071</v>
      </c>
      <c r="G91" s="8">
        <f t="shared" si="15"/>
        <v>0.79531500000000066</v>
      </c>
      <c r="H91" s="9">
        <f>(H10/C192)*C91</f>
        <v>2.8601365584184069E-2</v>
      </c>
      <c r="I91" s="15">
        <f t="shared" si="16"/>
        <v>0.82391636558418468</v>
      </c>
      <c r="J91" s="109"/>
      <c r="K91" s="11"/>
      <c r="L91" s="217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25"/>
    </row>
    <row r="92" spans="1:26" x14ac:dyDescent="0.25">
      <c r="A92" s="16">
        <v>87</v>
      </c>
      <c r="B92" s="232" t="s">
        <v>95</v>
      </c>
      <c r="C92" s="18">
        <v>75.8</v>
      </c>
      <c r="D92" s="232">
        <v>7.8470000000000004</v>
      </c>
      <c r="E92" s="232">
        <v>8.5990000000000002</v>
      </c>
      <c r="F92" s="232">
        <f t="shared" si="14"/>
        <v>0.75199999999999978</v>
      </c>
      <c r="G92" s="8">
        <f t="shared" si="15"/>
        <v>0.64656959999999986</v>
      </c>
      <c r="H92" s="9">
        <f>(H10/C192)*C92</f>
        <v>4.8284710718956625E-2</v>
      </c>
      <c r="I92" s="15">
        <f t="shared" si="16"/>
        <v>0.69485431071895642</v>
      </c>
      <c r="J92" s="109"/>
      <c r="K92" s="11"/>
      <c r="L92" s="217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25"/>
    </row>
    <row r="93" spans="1:26" x14ac:dyDescent="0.25">
      <c r="A93" s="16">
        <v>88</v>
      </c>
      <c r="B93" s="232" t="s">
        <v>96</v>
      </c>
      <c r="C93" s="18">
        <v>56.8</v>
      </c>
      <c r="D93" s="232">
        <v>20.457999999999998</v>
      </c>
      <c r="E93" s="232">
        <v>21.786000000000001</v>
      </c>
      <c r="F93" s="232">
        <f t="shared" si="14"/>
        <v>1.328000000000003</v>
      </c>
      <c r="G93" s="8">
        <f t="shared" si="15"/>
        <v>1.1418144000000026</v>
      </c>
      <c r="H93" s="9">
        <f>(H10/C192)*C93</f>
        <v>3.6181682966183855E-2</v>
      </c>
      <c r="I93" s="15">
        <f t="shared" si="16"/>
        <v>1.1779960829661864</v>
      </c>
      <c r="J93" s="109"/>
      <c r="K93" s="11"/>
      <c r="L93" s="217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25"/>
    </row>
    <row r="94" spans="1:26" x14ac:dyDescent="0.25">
      <c r="A94" s="16">
        <v>89</v>
      </c>
      <c r="B94" s="232" t="s">
        <v>97</v>
      </c>
      <c r="C94" s="18">
        <v>47.9</v>
      </c>
      <c r="D94" s="232">
        <v>14.414</v>
      </c>
      <c r="E94" s="232">
        <v>15.46</v>
      </c>
      <c r="F94" s="232">
        <f t="shared" si="14"/>
        <v>1.0460000000000012</v>
      </c>
      <c r="G94" s="8">
        <f t="shared" si="15"/>
        <v>0.899350800000001</v>
      </c>
      <c r="H94" s="9">
        <f>(H10/C192)*C94</f>
        <v>3.0512369966200822E-2</v>
      </c>
      <c r="I94" s="15">
        <f t="shared" si="16"/>
        <v>0.92986316996620177</v>
      </c>
      <c r="J94" s="109"/>
      <c r="K94" s="11"/>
      <c r="L94" s="217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25"/>
    </row>
    <row r="95" spans="1:26" x14ac:dyDescent="0.25">
      <c r="A95" s="16">
        <v>90</v>
      </c>
      <c r="B95" s="232" t="s">
        <v>98</v>
      </c>
      <c r="C95" s="18">
        <v>48.1</v>
      </c>
      <c r="D95" s="232">
        <v>6.0090000000000003</v>
      </c>
      <c r="E95" s="232">
        <v>6.87</v>
      </c>
      <c r="F95" s="232">
        <f t="shared" si="14"/>
        <v>0.86099999999999977</v>
      </c>
      <c r="G95" s="8">
        <f t="shared" si="15"/>
        <v>0.74028779999999983</v>
      </c>
      <c r="H95" s="9">
        <f>(H10/C192)*C95</f>
        <v>3.0639770258335274E-2</v>
      </c>
      <c r="I95" s="15">
        <f t="shared" si="16"/>
        <v>0.77092757025833514</v>
      </c>
      <c r="J95" s="109"/>
      <c r="K95" s="11"/>
      <c r="L95" s="217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25"/>
    </row>
    <row r="96" spans="1:26" x14ac:dyDescent="0.25">
      <c r="A96" s="16">
        <v>91</v>
      </c>
      <c r="B96" s="232" t="s">
        <v>99</v>
      </c>
      <c r="C96" s="18">
        <v>100.9</v>
      </c>
      <c r="D96" s="232">
        <v>14.68</v>
      </c>
      <c r="E96" s="232">
        <v>16.53</v>
      </c>
      <c r="F96" s="232">
        <f t="shared" si="14"/>
        <v>1.8500000000000014</v>
      </c>
      <c r="G96" s="8">
        <f t="shared" si="15"/>
        <v>1.5906300000000013</v>
      </c>
      <c r="H96" s="9">
        <f>(H10/C192)*C96</f>
        <v>6.4273447381830134E-2</v>
      </c>
      <c r="I96" s="15">
        <f t="shared" si="16"/>
        <v>1.6549034473818314</v>
      </c>
      <c r="J96" s="109"/>
      <c r="K96" s="11"/>
      <c r="L96" s="217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25"/>
    </row>
    <row r="97" spans="1:26" x14ac:dyDescent="0.25">
      <c r="A97" s="16">
        <v>92</v>
      </c>
      <c r="B97" s="232" t="s">
        <v>100</v>
      </c>
      <c r="C97" s="18">
        <v>67.5</v>
      </c>
      <c r="D97" s="232">
        <v>3.8340000000000001</v>
      </c>
      <c r="E97" s="232">
        <v>4.4829999999999997</v>
      </c>
      <c r="F97" s="232">
        <f t="shared" si="14"/>
        <v>0.64899999999999958</v>
      </c>
      <c r="G97" s="8">
        <f t="shared" si="15"/>
        <v>0.55801019999999968</v>
      </c>
      <c r="H97" s="9">
        <f>(H10/C192)*C97</f>
        <v>4.299759859537694E-2</v>
      </c>
      <c r="I97" s="15">
        <f t="shared" si="16"/>
        <v>0.60100779859537656</v>
      </c>
      <c r="J97" s="109"/>
      <c r="K97" s="11"/>
      <c r="L97" s="217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25"/>
    </row>
    <row r="98" spans="1:26" x14ac:dyDescent="0.25">
      <c r="A98" s="16">
        <v>93</v>
      </c>
      <c r="B98" s="232" t="s">
        <v>101</v>
      </c>
      <c r="C98" s="18">
        <v>50.4</v>
      </c>
      <c r="D98" s="232">
        <v>0.65300000000000002</v>
      </c>
      <c r="E98" s="232">
        <v>1.0469999999999999</v>
      </c>
      <c r="F98" s="232">
        <f t="shared" si="14"/>
        <v>0.39399999999999991</v>
      </c>
      <c r="G98" s="8">
        <f t="shared" si="15"/>
        <v>0.33876119999999993</v>
      </c>
      <c r="H98" s="9">
        <f>(H10/C192)*C98</f>
        <v>3.2104873617881446E-2</v>
      </c>
      <c r="I98" s="15">
        <f t="shared" si="16"/>
        <v>0.37086607361788138</v>
      </c>
      <c r="J98" s="109"/>
      <c r="K98" s="11"/>
      <c r="L98" s="217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25"/>
    </row>
    <row r="99" spans="1:26" x14ac:dyDescent="0.25">
      <c r="A99" s="16">
        <v>94</v>
      </c>
      <c r="B99" s="232" t="s">
        <v>102</v>
      </c>
      <c r="C99" s="18">
        <v>50.1</v>
      </c>
      <c r="D99" s="232">
        <v>1.974</v>
      </c>
      <c r="E99" s="232">
        <v>2.0569999999999999</v>
      </c>
      <c r="F99" s="232">
        <f t="shared" si="14"/>
        <v>8.2999999999999963E-2</v>
      </c>
      <c r="G99" s="8">
        <f t="shared" si="15"/>
        <v>7.1363399999999966E-2</v>
      </c>
      <c r="H99" s="9">
        <f>(H10/C192)*C99</f>
        <v>3.1913773179679777E-2</v>
      </c>
      <c r="I99" s="15">
        <f t="shared" si="16"/>
        <v>0.10327717317967974</v>
      </c>
      <c r="J99" s="109"/>
      <c r="K99" s="11"/>
      <c r="L99" s="217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25"/>
    </row>
    <row r="100" spans="1:26" x14ac:dyDescent="0.25">
      <c r="A100" s="16">
        <v>95</v>
      </c>
      <c r="B100" s="232" t="s">
        <v>103</v>
      </c>
      <c r="C100" s="18">
        <v>45</v>
      </c>
      <c r="D100" s="232">
        <v>4.0789999999999997</v>
      </c>
      <c r="E100" s="232">
        <v>4.1639999999999997</v>
      </c>
      <c r="F100" s="232">
        <f t="shared" si="14"/>
        <v>8.4999999999999964E-2</v>
      </c>
      <c r="G100" s="8">
        <f t="shared" si="15"/>
        <v>7.3082999999999967E-2</v>
      </c>
      <c r="H100" s="9">
        <f>(H10/C192)*C100</f>
        <v>2.8665065730251293E-2</v>
      </c>
      <c r="I100" s="15">
        <f t="shared" si="16"/>
        <v>0.10174806573025126</v>
      </c>
      <c r="J100" s="109"/>
      <c r="K100" s="11"/>
      <c r="L100" s="217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25"/>
    </row>
    <row r="101" spans="1:26" x14ac:dyDescent="0.25">
      <c r="A101" s="16">
        <v>96</v>
      </c>
      <c r="B101" s="232" t="s">
        <v>104</v>
      </c>
      <c r="C101" s="18">
        <v>77.2</v>
      </c>
      <c r="D101" s="232">
        <v>19.54</v>
      </c>
      <c r="E101" s="232">
        <v>20.934000000000001</v>
      </c>
      <c r="F101" s="232">
        <f t="shared" si="14"/>
        <v>1.3940000000000019</v>
      </c>
      <c r="G101" s="8">
        <f t="shared" si="15"/>
        <v>1.1985612000000017</v>
      </c>
      <c r="H101" s="9">
        <f>(H10/C192)*C101</f>
        <v>4.9176512763897777E-2</v>
      </c>
      <c r="I101" s="15">
        <f t="shared" si="16"/>
        <v>1.2477377127638993</v>
      </c>
      <c r="J101" s="109"/>
      <c r="K101" s="11"/>
      <c r="L101" s="217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25"/>
    </row>
    <row r="102" spans="1:26" x14ac:dyDescent="0.25">
      <c r="A102" s="16">
        <v>97</v>
      </c>
      <c r="B102" s="232" t="s">
        <v>105</v>
      </c>
      <c r="C102" s="18">
        <v>56.7</v>
      </c>
      <c r="D102" s="232">
        <v>11.843999999999999</v>
      </c>
      <c r="E102" s="232">
        <v>12.371</v>
      </c>
      <c r="F102" s="232">
        <f t="shared" si="14"/>
        <v>0.52700000000000102</v>
      </c>
      <c r="G102" s="8">
        <f t="shared" si="15"/>
        <v>0.45311460000000087</v>
      </c>
      <c r="H102" s="9">
        <f>(H10/C192)*C102</f>
        <v>3.6117982820116634E-2</v>
      </c>
      <c r="I102" s="15">
        <f t="shared" si="16"/>
        <v>0.4892325828201175</v>
      </c>
      <c r="J102" s="109"/>
      <c r="K102" s="11"/>
      <c r="L102" s="217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25"/>
    </row>
    <row r="103" spans="1:26" x14ac:dyDescent="0.25">
      <c r="A103" s="16">
        <v>98</v>
      </c>
      <c r="B103" s="232" t="s">
        <v>106</v>
      </c>
      <c r="C103" s="18">
        <v>48.1</v>
      </c>
      <c r="D103" s="232">
        <v>5.83</v>
      </c>
      <c r="E103" s="232">
        <v>6.585</v>
      </c>
      <c r="F103" s="232">
        <f t="shared" si="14"/>
        <v>0.75499999999999989</v>
      </c>
      <c r="G103" s="8">
        <f t="shared" si="15"/>
        <v>0.64914899999999987</v>
      </c>
      <c r="H103" s="9">
        <f>(H10/C192)*C103</f>
        <v>3.0639770258335274E-2</v>
      </c>
      <c r="I103" s="15">
        <f t="shared" si="16"/>
        <v>0.67978877025833517</v>
      </c>
      <c r="J103" s="109"/>
      <c r="K103" s="11"/>
      <c r="L103" s="217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25"/>
    </row>
    <row r="104" spans="1:26" x14ac:dyDescent="0.25">
      <c r="A104" s="16">
        <v>99</v>
      </c>
      <c r="B104" s="232" t="s">
        <v>107</v>
      </c>
      <c r="C104" s="18">
        <v>47.6</v>
      </c>
      <c r="D104" s="232">
        <v>11.252000000000001</v>
      </c>
      <c r="E104" s="232">
        <v>12.423</v>
      </c>
      <c r="F104" s="232">
        <f t="shared" si="14"/>
        <v>1.1709999999999994</v>
      </c>
      <c r="G104" s="8">
        <f t="shared" si="15"/>
        <v>1.0068257999999994</v>
      </c>
      <c r="H104" s="9">
        <f>(H10/C192)*C104</f>
        <v>3.0321269527999149E-2</v>
      </c>
      <c r="I104" s="15">
        <f t="shared" si="16"/>
        <v>1.0371470695279985</v>
      </c>
      <c r="J104" s="109"/>
      <c r="K104" s="11"/>
      <c r="L104" s="217"/>
      <c r="M104" s="220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25"/>
    </row>
    <row r="105" spans="1:26" x14ac:dyDescent="0.25">
      <c r="A105" s="16">
        <v>100</v>
      </c>
      <c r="B105" s="232" t="s">
        <v>108</v>
      </c>
      <c r="C105" s="18">
        <v>100.9</v>
      </c>
      <c r="D105" s="232">
        <v>26.734999999999999</v>
      </c>
      <c r="E105" s="232">
        <v>26.734999999999999</v>
      </c>
      <c r="F105" s="232">
        <f t="shared" si="14"/>
        <v>0</v>
      </c>
      <c r="G105" s="8">
        <f t="shared" si="15"/>
        <v>0</v>
      </c>
      <c r="H105" s="9">
        <f>(H10/C192)*C105</f>
        <v>6.4273447381830134E-2</v>
      </c>
      <c r="I105" s="15">
        <f t="shared" si="16"/>
        <v>6.4273447381830134E-2</v>
      </c>
      <c r="J105" s="109"/>
      <c r="K105" s="11"/>
      <c r="L105" s="217"/>
      <c r="M105" s="220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25"/>
    </row>
    <row r="106" spans="1:26" x14ac:dyDescent="0.25">
      <c r="A106" s="16">
        <v>101</v>
      </c>
      <c r="B106" s="232" t="s">
        <v>109</v>
      </c>
      <c r="C106" s="18">
        <v>67.3</v>
      </c>
      <c r="D106" s="232">
        <v>3.351</v>
      </c>
      <c r="E106" s="232">
        <v>3.351</v>
      </c>
      <c r="F106" s="232">
        <f t="shared" si="14"/>
        <v>0</v>
      </c>
      <c r="G106" s="8">
        <f t="shared" si="15"/>
        <v>0</v>
      </c>
      <c r="H106" s="9">
        <f>(H10/C192)*C106</f>
        <v>4.2870198303242492E-2</v>
      </c>
      <c r="I106" s="15">
        <f t="shared" si="16"/>
        <v>4.2870198303242492E-2</v>
      </c>
      <c r="J106" s="109"/>
      <c r="K106" s="11"/>
      <c r="L106" s="217"/>
      <c r="M106" s="220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25"/>
    </row>
    <row r="107" spans="1:26" x14ac:dyDescent="0.25">
      <c r="A107" s="16">
        <v>102</v>
      </c>
      <c r="B107" s="232" t="s">
        <v>110</v>
      </c>
      <c r="C107" s="18">
        <v>50.5</v>
      </c>
      <c r="D107" s="232">
        <v>4.8689999999999998</v>
      </c>
      <c r="E107" s="232">
        <v>5.7859999999999996</v>
      </c>
      <c r="F107" s="232">
        <f t="shared" si="14"/>
        <v>0.91699999999999982</v>
      </c>
      <c r="G107" s="8">
        <f t="shared" si="15"/>
        <v>0.78843659999999982</v>
      </c>
      <c r="H107" s="9">
        <f>(H10/C192)*C107</f>
        <v>3.2168573763948674E-2</v>
      </c>
      <c r="I107" s="15">
        <f t="shared" si="16"/>
        <v>0.82060517376394848</v>
      </c>
      <c r="J107" s="109"/>
      <c r="K107" s="11"/>
      <c r="L107" s="217"/>
      <c r="M107" s="220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25"/>
    </row>
    <row r="108" spans="1:26" x14ac:dyDescent="0.25">
      <c r="A108" s="16">
        <v>103</v>
      </c>
      <c r="B108" s="232" t="s">
        <v>111</v>
      </c>
      <c r="C108" s="18">
        <v>50.3</v>
      </c>
      <c r="D108" s="232">
        <v>8.7870000000000008</v>
      </c>
      <c r="E108" s="232">
        <v>9.6920000000000002</v>
      </c>
      <c r="F108" s="232">
        <f t="shared" si="14"/>
        <v>0.90499999999999936</v>
      </c>
      <c r="G108" s="8">
        <f t="shared" si="15"/>
        <v>0.77811899999999945</v>
      </c>
      <c r="H108" s="9">
        <f>(H10/C192)*C108</f>
        <v>3.2041173471814226E-2</v>
      </c>
      <c r="I108" s="15">
        <f t="shared" si="16"/>
        <v>0.81016017347181368</v>
      </c>
      <c r="J108" s="109"/>
      <c r="K108" s="11"/>
      <c r="L108" s="217"/>
      <c r="M108" s="220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25"/>
    </row>
    <row r="109" spans="1:26" x14ac:dyDescent="0.25">
      <c r="A109" s="16">
        <v>104</v>
      </c>
      <c r="B109" s="232" t="s">
        <v>112</v>
      </c>
      <c r="C109" s="18">
        <v>45</v>
      </c>
      <c r="D109" s="232">
        <v>10.888</v>
      </c>
      <c r="E109" s="232">
        <v>11.848000000000001</v>
      </c>
      <c r="F109" s="232">
        <f t="shared" si="14"/>
        <v>0.96000000000000085</v>
      </c>
      <c r="G109" s="8">
        <f t="shared" si="15"/>
        <v>0.8254080000000007</v>
      </c>
      <c r="H109" s="9">
        <f>(H10/C192)*C109</f>
        <v>2.8665065730251293E-2</v>
      </c>
      <c r="I109" s="15">
        <f t="shared" si="16"/>
        <v>0.85407306573025199</v>
      </c>
      <c r="J109" s="109"/>
      <c r="K109" s="11"/>
      <c r="L109" s="217"/>
      <c r="M109" s="220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25"/>
    </row>
    <row r="110" spans="1:26" x14ac:dyDescent="0.25">
      <c r="A110" s="16">
        <v>105</v>
      </c>
      <c r="B110" s="232" t="s">
        <v>113</v>
      </c>
      <c r="C110" s="18">
        <v>74.7</v>
      </c>
      <c r="D110" s="232">
        <v>22.597999999999999</v>
      </c>
      <c r="E110" s="232">
        <v>23.899000000000001</v>
      </c>
      <c r="F110" s="232">
        <f t="shared" si="14"/>
        <v>1.3010000000000019</v>
      </c>
      <c r="G110" s="8">
        <f t="shared" si="15"/>
        <v>1.1185998000000017</v>
      </c>
      <c r="H110" s="9">
        <f>(H10/C192)*C110</f>
        <v>4.7584009112217149E-2</v>
      </c>
      <c r="I110" s="15">
        <f t="shared" si="16"/>
        <v>1.1661838091122187</v>
      </c>
      <c r="J110" s="109"/>
      <c r="K110" s="11"/>
      <c r="L110" s="217"/>
      <c r="M110" s="220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25"/>
    </row>
    <row r="111" spans="1:26" x14ac:dyDescent="0.25">
      <c r="A111" s="16">
        <v>106</v>
      </c>
      <c r="B111" s="232" t="s">
        <v>114</v>
      </c>
      <c r="C111" s="18">
        <v>56.3</v>
      </c>
      <c r="D111" s="232">
        <v>9.9280000000000008</v>
      </c>
      <c r="E111" s="232">
        <v>11.452999999999999</v>
      </c>
      <c r="F111" s="232">
        <f t="shared" si="14"/>
        <v>1.5249999999999986</v>
      </c>
      <c r="G111" s="8">
        <f t="shared" si="15"/>
        <v>1.3111949999999988</v>
      </c>
      <c r="H111" s="9">
        <f>(H10/C192)*C111</f>
        <v>3.5863182235847731E-2</v>
      </c>
      <c r="I111" s="15">
        <f t="shared" si="16"/>
        <v>1.3470581822358465</v>
      </c>
      <c r="J111" s="109"/>
      <c r="K111" s="11"/>
      <c r="L111" s="217"/>
      <c r="M111" s="220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25"/>
    </row>
    <row r="112" spans="1:26" x14ac:dyDescent="0.25">
      <c r="A112" s="16">
        <v>107</v>
      </c>
      <c r="B112" s="232" t="s">
        <v>115</v>
      </c>
      <c r="C112" s="18">
        <v>47.9</v>
      </c>
      <c r="D112" s="232">
        <v>9.7469999999999999</v>
      </c>
      <c r="E112" s="232">
        <v>10.398999999999999</v>
      </c>
      <c r="F112" s="232">
        <f t="shared" si="14"/>
        <v>0.65199999999999925</v>
      </c>
      <c r="G112" s="8">
        <f t="shared" si="15"/>
        <v>0.56058959999999936</v>
      </c>
      <c r="H112" s="9">
        <f>(H10/C192)*C112</f>
        <v>3.0512369966200822E-2</v>
      </c>
      <c r="I112" s="15">
        <f t="shared" si="16"/>
        <v>0.59110196996620012</v>
      </c>
      <c r="J112" s="109"/>
      <c r="K112" s="11"/>
      <c r="L112" s="217"/>
      <c r="M112" s="220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25"/>
    </row>
    <row r="113" spans="1:26" x14ac:dyDescent="0.25">
      <c r="A113" s="16">
        <v>108</v>
      </c>
      <c r="B113" s="232" t="s">
        <v>116</v>
      </c>
      <c r="C113" s="18">
        <v>47.7</v>
      </c>
      <c r="D113" s="232">
        <v>11.74</v>
      </c>
      <c r="E113" s="232">
        <v>12.487</v>
      </c>
      <c r="F113" s="232">
        <f t="shared" si="14"/>
        <v>0.74699999999999989</v>
      </c>
      <c r="G113" s="8">
        <f t="shared" si="15"/>
        <v>0.64227059999999991</v>
      </c>
      <c r="H113" s="9">
        <f>(H10/C192)*C113</f>
        <v>3.0384969674066373E-2</v>
      </c>
      <c r="I113" s="15">
        <f t="shared" si="16"/>
        <v>0.67265556967406626</v>
      </c>
      <c r="J113" s="109"/>
      <c r="K113" s="11"/>
      <c r="L113" s="217"/>
      <c r="M113" s="220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25"/>
    </row>
    <row r="114" spans="1:26" x14ac:dyDescent="0.25">
      <c r="A114" s="16">
        <v>109</v>
      </c>
      <c r="B114" s="232" t="s">
        <v>117</v>
      </c>
      <c r="C114" s="18">
        <v>101.1</v>
      </c>
      <c r="D114" s="232">
        <v>9.8249999999999993</v>
      </c>
      <c r="E114" s="232">
        <v>12.766999999999999</v>
      </c>
      <c r="F114" s="232">
        <f t="shared" si="14"/>
        <v>2.9420000000000002</v>
      </c>
      <c r="G114" s="8">
        <f t="shared" si="15"/>
        <v>2.5295316000000003</v>
      </c>
      <c r="H114" s="9">
        <f>(H10/C192)*C114</f>
        <v>6.4400847673964576E-2</v>
      </c>
      <c r="I114" s="15">
        <f t="shared" si="16"/>
        <v>2.5939324476739647</v>
      </c>
      <c r="J114" s="109"/>
      <c r="K114" s="11"/>
      <c r="L114" s="217"/>
      <c r="M114" s="220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25"/>
    </row>
    <row r="115" spans="1:26" x14ac:dyDescent="0.25">
      <c r="A115" s="16">
        <v>110</v>
      </c>
      <c r="B115" s="232" t="s">
        <v>118</v>
      </c>
      <c r="C115" s="18">
        <v>67.400000000000006</v>
      </c>
      <c r="D115" s="232">
        <v>9.7829999999999995</v>
      </c>
      <c r="E115" s="232">
        <v>10.645</v>
      </c>
      <c r="F115" s="232">
        <f t="shared" si="14"/>
        <v>0.8620000000000001</v>
      </c>
      <c r="G115" s="8">
        <f t="shared" si="15"/>
        <v>0.74114760000000013</v>
      </c>
      <c r="H115" s="9">
        <f>(H10/C192)*C115</f>
        <v>4.2933898449309719E-2</v>
      </c>
      <c r="I115" s="15">
        <f t="shared" si="16"/>
        <v>0.78408149844930985</v>
      </c>
      <c r="J115" s="109"/>
      <c r="K115" s="11"/>
      <c r="L115" s="217"/>
      <c r="M115" s="220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25"/>
    </row>
    <row r="116" spans="1:26" x14ac:dyDescent="0.25">
      <c r="A116" s="16">
        <v>111</v>
      </c>
      <c r="B116" s="232" t="s">
        <v>119</v>
      </c>
      <c r="C116" s="18">
        <v>50.8</v>
      </c>
      <c r="D116" s="232">
        <v>4.2</v>
      </c>
      <c r="E116" s="232">
        <v>4.2</v>
      </c>
      <c r="F116" s="232">
        <f t="shared" si="14"/>
        <v>0</v>
      </c>
      <c r="G116" s="8">
        <f t="shared" si="15"/>
        <v>0</v>
      </c>
      <c r="H116" s="9">
        <f>(H10/C192)*C116</f>
        <v>3.235967420215035E-2</v>
      </c>
      <c r="I116" s="15">
        <f t="shared" si="16"/>
        <v>3.235967420215035E-2</v>
      </c>
      <c r="J116" s="109"/>
      <c r="K116" s="11"/>
      <c r="L116" s="217"/>
      <c r="M116" s="220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25"/>
    </row>
    <row r="117" spans="1:26" x14ac:dyDescent="0.25">
      <c r="A117" s="16">
        <v>112</v>
      </c>
      <c r="B117" s="232" t="s">
        <v>120</v>
      </c>
      <c r="C117" s="18">
        <v>51.2</v>
      </c>
      <c r="D117" s="232">
        <v>0</v>
      </c>
      <c r="E117" s="232">
        <v>0</v>
      </c>
      <c r="F117" s="232">
        <f t="shared" si="14"/>
        <v>0</v>
      </c>
      <c r="G117" s="8">
        <f t="shared" si="15"/>
        <v>0</v>
      </c>
      <c r="H117" s="9">
        <f>(H10/C192)*C117</f>
        <v>3.2614474786419254E-2</v>
      </c>
      <c r="I117" s="15">
        <f t="shared" si="16"/>
        <v>3.2614474786419254E-2</v>
      </c>
      <c r="J117" s="109"/>
      <c r="K117" s="11"/>
      <c r="L117" s="217"/>
      <c r="M117" s="220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25"/>
    </row>
    <row r="118" spans="1:26" x14ac:dyDescent="0.25">
      <c r="A118" s="16">
        <v>113</v>
      </c>
      <c r="B118" s="232" t="s">
        <v>121</v>
      </c>
      <c r="C118" s="18">
        <v>45.3</v>
      </c>
      <c r="D118" s="232">
        <v>9.2420000000000009</v>
      </c>
      <c r="E118" s="232">
        <v>10.311</v>
      </c>
      <c r="F118" s="232">
        <f t="shared" si="14"/>
        <v>1.0689999999999991</v>
      </c>
      <c r="G118" s="8">
        <f t="shared" si="15"/>
        <v>0.91912619999999923</v>
      </c>
      <c r="H118" s="9">
        <f>(H10/C192)*C118</f>
        <v>2.8856166168452969E-2</v>
      </c>
      <c r="I118" s="15">
        <f t="shared" si="16"/>
        <v>0.94798236616845222</v>
      </c>
      <c r="J118" s="109"/>
      <c r="K118" s="11"/>
      <c r="L118" s="217"/>
      <c r="M118" s="220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25"/>
    </row>
    <row r="119" spans="1:26" x14ac:dyDescent="0.25">
      <c r="A119" s="16">
        <v>114</v>
      </c>
      <c r="B119" s="232" t="s">
        <v>122</v>
      </c>
      <c r="C119" s="18">
        <v>74.7</v>
      </c>
      <c r="D119" s="232">
        <v>7.53</v>
      </c>
      <c r="E119" s="232">
        <v>8.6679999999999993</v>
      </c>
      <c r="F119" s="232">
        <f t="shared" si="14"/>
        <v>1.137999999999999</v>
      </c>
      <c r="G119" s="8">
        <f t="shared" si="15"/>
        <v>0.97845239999999911</v>
      </c>
      <c r="H119" s="9">
        <f>(H10/C192)*C119</f>
        <v>4.7584009112217149E-2</v>
      </c>
      <c r="I119" s="15">
        <f t="shared" si="16"/>
        <v>1.0260364091122163</v>
      </c>
      <c r="J119" s="109"/>
      <c r="K119" s="11"/>
      <c r="L119" s="217"/>
      <c r="M119" s="220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25"/>
    </row>
    <row r="120" spans="1:26" x14ac:dyDescent="0.25">
      <c r="A120" s="16">
        <v>115</v>
      </c>
      <c r="B120" s="232" t="s">
        <v>123</v>
      </c>
      <c r="C120" s="18">
        <v>56.5</v>
      </c>
      <c r="D120" s="232">
        <v>19.795999999999999</v>
      </c>
      <c r="E120" s="232">
        <v>20.611000000000001</v>
      </c>
      <c r="F120" s="232">
        <f t="shared" si="14"/>
        <v>0.81500000000000128</v>
      </c>
      <c r="G120" s="8">
        <f t="shared" si="15"/>
        <v>0.70073700000000105</v>
      </c>
      <c r="H120" s="9">
        <f>(H10/C192)*C120</f>
        <v>3.5990582527982179E-2</v>
      </c>
      <c r="I120" s="15">
        <f t="shared" si="16"/>
        <v>0.7367275825279832</v>
      </c>
      <c r="J120" s="109"/>
      <c r="K120" s="11"/>
      <c r="L120" s="217"/>
      <c r="M120" s="220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25"/>
    </row>
    <row r="121" spans="1:26" x14ac:dyDescent="0.25">
      <c r="A121" s="16">
        <v>116</v>
      </c>
      <c r="B121" s="232" t="s">
        <v>124</v>
      </c>
      <c r="C121" s="18">
        <v>48.2</v>
      </c>
      <c r="D121" s="232">
        <v>3.399</v>
      </c>
      <c r="E121" s="232">
        <v>3.6560000000000001</v>
      </c>
      <c r="F121" s="232">
        <f t="shared" si="14"/>
        <v>0.25700000000000012</v>
      </c>
      <c r="G121" s="8">
        <f t="shared" si="15"/>
        <v>0.2209686000000001</v>
      </c>
      <c r="H121" s="9">
        <f>(H10/C192)*C121</f>
        <v>3.0703470404402501E-2</v>
      </c>
      <c r="I121" s="15">
        <f t="shared" si="16"/>
        <v>0.25167207040440259</v>
      </c>
      <c r="J121" s="109"/>
      <c r="K121" s="11"/>
      <c r="L121" s="217"/>
      <c r="M121" s="220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25"/>
    </row>
    <row r="122" spans="1:26" x14ac:dyDescent="0.25">
      <c r="A122" s="16">
        <v>117</v>
      </c>
      <c r="B122" s="232" t="s">
        <v>125</v>
      </c>
      <c r="C122" s="18">
        <v>47.7</v>
      </c>
      <c r="D122" s="232">
        <v>12.196</v>
      </c>
      <c r="E122" s="232">
        <v>13.625</v>
      </c>
      <c r="F122" s="232">
        <f t="shared" si="14"/>
        <v>1.4290000000000003</v>
      </c>
      <c r="G122" s="8">
        <f t="shared" si="15"/>
        <v>1.2286542000000003</v>
      </c>
      <c r="H122" s="9">
        <f>(H10/C192)*C122</f>
        <v>3.0384969674066373E-2</v>
      </c>
      <c r="I122" s="15">
        <f t="shared" si="16"/>
        <v>1.2590391696740666</v>
      </c>
      <c r="J122" s="109"/>
      <c r="K122" s="11"/>
      <c r="L122" s="217"/>
      <c r="M122" s="220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25"/>
    </row>
    <row r="123" spans="1:26" x14ac:dyDescent="0.25">
      <c r="A123" s="16">
        <v>118</v>
      </c>
      <c r="B123" s="232" t="s">
        <v>126</v>
      </c>
      <c r="C123" s="18">
        <v>100.8</v>
      </c>
      <c r="D123" s="232">
        <v>4.4080000000000004</v>
      </c>
      <c r="E123" s="232">
        <v>4.4080000000000004</v>
      </c>
      <c r="F123" s="232">
        <f t="shared" si="14"/>
        <v>0</v>
      </c>
      <c r="G123" s="8">
        <f t="shared" si="15"/>
        <v>0</v>
      </c>
      <c r="H123" s="9">
        <f>(H10/C192)*C123</f>
        <v>6.4209747235762893E-2</v>
      </c>
      <c r="I123" s="15">
        <f t="shared" si="16"/>
        <v>6.4209747235762893E-2</v>
      </c>
      <c r="J123" s="109"/>
      <c r="K123" s="11"/>
      <c r="L123" s="217"/>
      <c r="M123" s="220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25"/>
    </row>
    <row r="124" spans="1:26" x14ac:dyDescent="0.25">
      <c r="A124" s="16">
        <v>119</v>
      </c>
      <c r="B124" s="232" t="s">
        <v>127</v>
      </c>
      <c r="C124" s="18">
        <v>67.5</v>
      </c>
      <c r="D124" s="232">
        <v>1.077</v>
      </c>
      <c r="E124" s="232">
        <v>1.786</v>
      </c>
      <c r="F124" s="232">
        <f t="shared" si="14"/>
        <v>0.70900000000000007</v>
      </c>
      <c r="G124" s="8">
        <f t="shared" si="15"/>
        <v>0.60959820000000009</v>
      </c>
      <c r="H124" s="9">
        <f>(H10/C192)*C124</f>
        <v>4.299759859537694E-2</v>
      </c>
      <c r="I124" s="15">
        <f t="shared" si="16"/>
        <v>0.65259579859537697</v>
      </c>
      <c r="J124" s="109"/>
      <c r="K124" s="11"/>
      <c r="L124" s="217"/>
      <c r="M124" s="220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25"/>
    </row>
    <row r="125" spans="1:26" x14ac:dyDescent="0.25">
      <c r="A125" s="16">
        <v>120</v>
      </c>
      <c r="B125" s="232" t="s">
        <v>128</v>
      </c>
      <c r="C125" s="18">
        <v>50.8</v>
      </c>
      <c r="D125" s="232">
        <v>13.824999999999999</v>
      </c>
      <c r="E125" s="232">
        <v>14.973000000000001</v>
      </c>
      <c r="F125" s="232">
        <f t="shared" si="14"/>
        <v>1.1480000000000015</v>
      </c>
      <c r="G125" s="8">
        <f t="shared" si="15"/>
        <v>0.98705040000000122</v>
      </c>
      <c r="H125" s="9">
        <f>(H10/C192)*C125</f>
        <v>3.235967420215035E-2</v>
      </c>
      <c r="I125" s="15">
        <f t="shared" si="16"/>
        <v>1.0194100742021515</v>
      </c>
      <c r="J125" s="109"/>
      <c r="K125" s="11"/>
      <c r="L125" s="217"/>
      <c r="M125" s="220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25"/>
    </row>
    <row r="126" spans="1:26" x14ac:dyDescent="0.25">
      <c r="A126" s="16">
        <v>121</v>
      </c>
      <c r="B126" s="232" t="s">
        <v>129</v>
      </c>
      <c r="C126" s="18">
        <v>50.3</v>
      </c>
      <c r="D126" s="232">
        <v>8.6259999999999994</v>
      </c>
      <c r="E126" s="232">
        <v>9.1890000000000001</v>
      </c>
      <c r="F126" s="232">
        <f t="shared" si="14"/>
        <v>0.56300000000000061</v>
      </c>
      <c r="G126" s="8">
        <f t="shared" si="15"/>
        <v>0.48406740000000054</v>
      </c>
      <c r="H126" s="9">
        <f>(H10/C192)*C126</f>
        <v>3.2041173471814226E-2</v>
      </c>
      <c r="I126" s="15">
        <f t="shared" si="16"/>
        <v>0.51610857347181471</v>
      </c>
      <c r="J126" s="109"/>
      <c r="K126" s="11"/>
      <c r="L126" s="217"/>
      <c r="M126" s="220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25"/>
    </row>
    <row r="127" spans="1:26" x14ac:dyDescent="0.25">
      <c r="A127" s="16">
        <v>122</v>
      </c>
      <c r="B127" s="232" t="s">
        <v>130</v>
      </c>
      <c r="C127" s="18">
        <v>44.9</v>
      </c>
      <c r="D127" s="232">
        <v>7.0000000000000001E-3</v>
      </c>
      <c r="E127" s="232">
        <v>7.0000000000000001E-3</v>
      </c>
      <c r="F127" s="232">
        <f t="shared" si="14"/>
        <v>0</v>
      </c>
      <c r="G127" s="8">
        <f t="shared" si="15"/>
        <v>0</v>
      </c>
      <c r="H127" s="9">
        <f>(H10/C192)*C127</f>
        <v>2.8601365584184069E-2</v>
      </c>
      <c r="I127" s="15">
        <f t="shared" si="16"/>
        <v>2.8601365584184069E-2</v>
      </c>
      <c r="J127" s="109"/>
      <c r="K127" s="11"/>
      <c r="L127" s="217"/>
      <c r="M127" s="220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25"/>
    </row>
    <row r="128" spans="1:26" x14ac:dyDescent="0.25">
      <c r="A128" s="16">
        <v>123</v>
      </c>
      <c r="B128" s="232" t="s">
        <v>131</v>
      </c>
      <c r="C128" s="18">
        <v>74.5</v>
      </c>
      <c r="D128" s="232">
        <v>5.9859999999999998</v>
      </c>
      <c r="E128" s="232">
        <v>7.431</v>
      </c>
      <c r="F128" s="232">
        <f t="shared" si="14"/>
        <v>1.4450000000000003</v>
      </c>
      <c r="G128" s="8">
        <f t="shared" si="15"/>
        <v>1.2424110000000002</v>
      </c>
      <c r="H128" s="9">
        <f>(H10/C192)*C128</f>
        <v>4.74566088200827E-2</v>
      </c>
      <c r="I128" s="15">
        <f t="shared" si="16"/>
        <v>1.2898676088200829</v>
      </c>
      <c r="J128" s="109"/>
      <c r="K128" s="11"/>
      <c r="L128" s="217"/>
      <c r="M128" s="220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25"/>
    </row>
    <row r="129" spans="1:26" x14ac:dyDescent="0.25">
      <c r="A129" s="16">
        <v>124</v>
      </c>
      <c r="B129" s="232" t="s">
        <v>132</v>
      </c>
      <c r="C129" s="18">
        <v>56.4</v>
      </c>
      <c r="D129" s="232">
        <v>20.629000000000001</v>
      </c>
      <c r="E129" s="232">
        <v>22.053999999999998</v>
      </c>
      <c r="F129" s="232">
        <f t="shared" si="14"/>
        <v>1.4249999999999972</v>
      </c>
      <c r="G129" s="8">
        <f t="shared" si="15"/>
        <v>1.2252149999999975</v>
      </c>
      <c r="H129" s="9">
        <f>(H10/C192)*C129</f>
        <v>3.5926882381914958E-2</v>
      </c>
      <c r="I129" s="15">
        <f t="shared" si="16"/>
        <v>1.2611418823819125</v>
      </c>
      <c r="J129" s="109"/>
      <c r="K129" s="11"/>
      <c r="L129" s="217"/>
      <c r="M129" s="220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25"/>
    </row>
    <row r="130" spans="1:26" x14ac:dyDescent="0.25">
      <c r="A130" s="16">
        <v>125</v>
      </c>
      <c r="B130" s="232" t="s">
        <v>133</v>
      </c>
      <c r="C130" s="18">
        <v>47.7</v>
      </c>
      <c r="D130" s="232">
        <v>17.411000000000001</v>
      </c>
      <c r="E130" s="232">
        <v>18.434999999999999</v>
      </c>
      <c r="F130" s="232">
        <f t="shared" si="14"/>
        <v>1.0239999999999974</v>
      </c>
      <c r="G130" s="8">
        <f t="shared" si="15"/>
        <v>0.88043519999999775</v>
      </c>
      <c r="H130" s="9">
        <f>(H10/C192)*C130</f>
        <v>3.0384969674066373E-2</v>
      </c>
      <c r="I130" s="15">
        <f t="shared" si="16"/>
        <v>0.9108201696740641</v>
      </c>
      <c r="J130" s="109"/>
      <c r="K130" s="11"/>
      <c r="L130" s="217"/>
      <c r="M130" s="220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25"/>
    </row>
    <row r="131" spans="1:26" x14ac:dyDescent="0.25">
      <c r="A131" s="16">
        <v>126</v>
      </c>
      <c r="B131" s="232" t="s">
        <v>134</v>
      </c>
      <c r="C131" s="18">
        <v>48.2</v>
      </c>
      <c r="D131" s="232">
        <v>6.5869999999999997</v>
      </c>
      <c r="E131" s="232">
        <v>7.13</v>
      </c>
      <c r="F131" s="232">
        <f t="shared" si="14"/>
        <v>0.54300000000000015</v>
      </c>
      <c r="G131" s="8">
        <f t="shared" si="15"/>
        <v>0.46687140000000016</v>
      </c>
      <c r="H131" s="9">
        <f>(H10/C192)*C131</f>
        <v>3.0703470404402501E-2</v>
      </c>
      <c r="I131" s="15">
        <f t="shared" si="16"/>
        <v>0.49757487040440268</v>
      </c>
      <c r="J131" s="109"/>
      <c r="K131" s="11"/>
      <c r="L131" s="217"/>
      <c r="M131" s="220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25"/>
    </row>
    <row r="132" spans="1:26" x14ac:dyDescent="0.25">
      <c r="A132" s="16">
        <v>127</v>
      </c>
      <c r="B132" s="232" t="s">
        <v>135</v>
      </c>
      <c r="C132" s="18">
        <v>100.8</v>
      </c>
      <c r="D132" s="232">
        <v>5.8040000000000003</v>
      </c>
      <c r="E132" s="232">
        <v>8.3789999999999996</v>
      </c>
      <c r="F132" s="232">
        <f t="shared" si="14"/>
        <v>2.5749999999999993</v>
      </c>
      <c r="G132" s="8">
        <f t="shared" si="15"/>
        <v>2.2139849999999992</v>
      </c>
      <c r="H132" s="9">
        <f>(H10/C192)*C132</f>
        <v>6.4209747235762893E-2</v>
      </c>
      <c r="I132" s="15">
        <f t="shared" si="16"/>
        <v>2.2781947472357622</v>
      </c>
      <c r="J132" s="109"/>
      <c r="K132" s="11"/>
      <c r="L132" s="217"/>
      <c r="M132" s="220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25"/>
    </row>
    <row r="133" spans="1:26" x14ac:dyDescent="0.25">
      <c r="A133" s="16">
        <v>128</v>
      </c>
      <c r="B133" s="232" t="s">
        <v>136</v>
      </c>
      <c r="C133" s="18">
        <v>67.099999999999994</v>
      </c>
      <c r="D133" s="232">
        <v>15.561999999999999</v>
      </c>
      <c r="E133" s="232">
        <v>16.827999999999999</v>
      </c>
      <c r="F133" s="232">
        <f t="shared" si="14"/>
        <v>1.266</v>
      </c>
      <c r="G133" s="8">
        <f t="shared" si="15"/>
        <v>1.0885068</v>
      </c>
      <c r="H133" s="9">
        <f>(H10/C192)*C133</f>
        <v>4.2742798011108037E-2</v>
      </c>
      <c r="I133" s="15">
        <f t="shared" si="16"/>
        <v>1.1312495980111081</v>
      </c>
      <c r="J133" s="109"/>
      <c r="K133" s="11"/>
      <c r="L133" s="217"/>
      <c r="M133" s="220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25"/>
    </row>
    <row r="134" spans="1:26" x14ac:dyDescent="0.25">
      <c r="A134" s="16">
        <v>129</v>
      </c>
      <c r="B134" s="232" t="s">
        <v>137</v>
      </c>
      <c r="C134" s="18">
        <v>50.6</v>
      </c>
      <c r="D134" s="232">
        <v>0.90700000000000003</v>
      </c>
      <c r="E134" s="232">
        <v>0.92400000000000004</v>
      </c>
      <c r="F134" s="232">
        <f t="shared" si="14"/>
        <v>1.7000000000000015E-2</v>
      </c>
      <c r="G134" s="8">
        <f t="shared" si="15"/>
        <v>1.4616600000000013E-2</v>
      </c>
      <c r="H134" s="9">
        <f>(H10/C192)*C134</f>
        <v>3.2232273910015902E-2</v>
      </c>
      <c r="I134" s="15">
        <f t="shared" si="16"/>
        <v>4.6848873910015916E-2</v>
      </c>
      <c r="J134" s="109"/>
      <c r="K134" s="11"/>
      <c r="L134" s="217"/>
      <c r="M134" s="220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25"/>
    </row>
    <row r="135" spans="1:26" x14ac:dyDescent="0.25">
      <c r="A135" s="16">
        <v>130</v>
      </c>
      <c r="B135" s="232" t="s">
        <v>138</v>
      </c>
      <c r="C135" s="18">
        <v>50.1</v>
      </c>
      <c r="D135" s="232">
        <v>4.1829999999999998</v>
      </c>
      <c r="E135" s="232">
        <v>4.28</v>
      </c>
      <c r="F135" s="232">
        <f t="shared" si="14"/>
        <v>9.7000000000000419E-2</v>
      </c>
      <c r="G135" s="8">
        <f t="shared" si="15"/>
        <v>8.3400600000000366E-2</v>
      </c>
      <c r="H135" s="9">
        <f>(H10/C192)*C135</f>
        <v>3.1913773179679777E-2</v>
      </c>
      <c r="I135" s="15">
        <f t="shared" si="16"/>
        <v>0.11531437317968014</v>
      </c>
      <c r="J135" s="109"/>
      <c r="K135" s="11"/>
      <c r="L135" s="217"/>
      <c r="M135" s="220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25"/>
    </row>
    <row r="136" spans="1:26" x14ac:dyDescent="0.25">
      <c r="A136" s="16">
        <v>131</v>
      </c>
      <c r="B136" s="232" t="s">
        <v>139</v>
      </c>
      <c r="C136" s="18">
        <v>44.9</v>
      </c>
      <c r="D136" s="232">
        <v>2.484</v>
      </c>
      <c r="E136" s="232">
        <v>2.9470000000000001</v>
      </c>
      <c r="F136" s="232">
        <f t="shared" si="14"/>
        <v>0.46300000000000008</v>
      </c>
      <c r="G136" s="8">
        <f t="shared" si="15"/>
        <v>0.39808740000000009</v>
      </c>
      <c r="H136" s="9">
        <f>(H10/C192)*C136</f>
        <v>2.8601365584184069E-2</v>
      </c>
      <c r="I136" s="15">
        <f t="shared" si="16"/>
        <v>0.42668876558418417</v>
      </c>
      <c r="J136" s="109"/>
      <c r="K136" s="11"/>
      <c r="L136" s="217"/>
      <c r="M136" s="220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25"/>
    </row>
    <row r="137" spans="1:26" x14ac:dyDescent="0.25">
      <c r="A137" s="16">
        <v>132</v>
      </c>
      <c r="B137" s="232" t="s">
        <v>140</v>
      </c>
      <c r="C137" s="18">
        <v>74.8</v>
      </c>
      <c r="D137" s="232">
        <v>3.8</v>
      </c>
      <c r="E137" s="232">
        <v>3.8</v>
      </c>
      <c r="F137" s="232">
        <f t="shared" si="14"/>
        <v>0</v>
      </c>
      <c r="G137" s="8">
        <f t="shared" si="15"/>
        <v>0</v>
      </c>
      <c r="H137" s="9">
        <f>(H10/C192)*C137</f>
        <v>4.7647709258284369E-2</v>
      </c>
      <c r="I137" s="15">
        <f t="shared" si="16"/>
        <v>4.7647709258284369E-2</v>
      </c>
      <c r="J137" s="109"/>
      <c r="K137" s="11"/>
      <c r="L137" s="217"/>
      <c r="M137" s="220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25"/>
    </row>
    <row r="138" spans="1:26" x14ac:dyDescent="0.25">
      <c r="A138" s="16">
        <v>133</v>
      </c>
      <c r="B138" s="232" t="s">
        <v>141</v>
      </c>
      <c r="C138" s="18">
        <v>56.2</v>
      </c>
      <c r="D138" s="232">
        <v>18.715</v>
      </c>
      <c r="E138" s="232">
        <v>19.498000000000001</v>
      </c>
      <c r="F138" s="232">
        <f t="shared" si="14"/>
        <v>0.78300000000000125</v>
      </c>
      <c r="G138" s="8">
        <f t="shared" si="15"/>
        <v>0.67322340000000103</v>
      </c>
      <c r="H138" s="9">
        <f>(H10/C192)*C138</f>
        <v>3.579948208978051E-2</v>
      </c>
      <c r="I138" s="15">
        <f t="shared" si="16"/>
        <v>0.70902288208978148</v>
      </c>
      <c r="J138" s="109"/>
      <c r="K138" s="11"/>
      <c r="L138" s="217"/>
      <c r="M138" s="220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25"/>
    </row>
    <row r="139" spans="1:26" x14ac:dyDescent="0.25">
      <c r="A139" s="16">
        <v>134</v>
      </c>
      <c r="B139" s="232" t="s">
        <v>250</v>
      </c>
      <c r="C139" s="18">
        <v>47.9</v>
      </c>
      <c r="D139" s="232">
        <v>11.042999999999999</v>
      </c>
      <c r="E139" s="232">
        <v>11.779</v>
      </c>
      <c r="F139" s="232">
        <f t="shared" si="14"/>
        <v>0.73600000000000065</v>
      </c>
      <c r="G139" s="8">
        <f t="shared" si="15"/>
        <v>0.63281280000000062</v>
      </c>
      <c r="H139" s="9">
        <f>(H10/C192)*C139</f>
        <v>3.0512369966200822E-2</v>
      </c>
      <c r="I139" s="15">
        <f t="shared" si="16"/>
        <v>0.66332516996620139</v>
      </c>
      <c r="J139" s="109"/>
      <c r="K139" s="11"/>
      <c r="L139" s="217"/>
      <c r="M139" s="220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25"/>
    </row>
    <row r="140" spans="1:26" x14ac:dyDescent="0.25">
      <c r="A140" s="16">
        <v>135</v>
      </c>
      <c r="B140" s="232" t="s">
        <v>251</v>
      </c>
      <c r="C140" s="18">
        <v>47.7</v>
      </c>
      <c r="D140" s="232">
        <v>6.3449999999999998</v>
      </c>
      <c r="E140" s="232">
        <v>6.71</v>
      </c>
      <c r="F140" s="232">
        <f t="shared" si="14"/>
        <v>0.36500000000000021</v>
      </c>
      <c r="G140" s="8">
        <f t="shared" si="15"/>
        <v>0.31382700000000019</v>
      </c>
      <c r="H140" s="9">
        <f>(H10/C192)*C140</f>
        <v>3.0384969674066373E-2</v>
      </c>
      <c r="I140" s="15">
        <f t="shared" si="16"/>
        <v>0.34421196967406659</v>
      </c>
      <c r="J140" s="109"/>
      <c r="K140" s="11"/>
      <c r="L140" s="217"/>
      <c r="M140" s="220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25"/>
    </row>
    <row r="141" spans="1:26" x14ac:dyDescent="0.25">
      <c r="A141" s="16">
        <v>136</v>
      </c>
      <c r="B141" s="232" t="s">
        <v>252</v>
      </c>
      <c r="C141" s="18">
        <v>101.8</v>
      </c>
      <c r="D141" s="232">
        <v>13.958</v>
      </c>
      <c r="E141" s="232">
        <v>13.958</v>
      </c>
      <c r="F141" s="232">
        <f t="shared" si="14"/>
        <v>0</v>
      </c>
      <c r="G141" s="8">
        <f t="shared" si="15"/>
        <v>0</v>
      </c>
      <c r="H141" s="9">
        <f>(H10/C192)*C141</f>
        <v>6.4846748696435155E-2</v>
      </c>
      <c r="I141" s="15">
        <f t="shared" si="16"/>
        <v>6.4846748696435155E-2</v>
      </c>
      <c r="J141" s="109"/>
      <c r="K141" s="11"/>
      <c r="L141" s="217"/>
      <c r="M141" s="220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25"/>
    </row>
    <row r="142" spans="1:26" x14ac:dyDescent="0.25">
      <c r="A142" s="16">
        <v>137</v>
      </c>
      <c r="B142" s="232" t="s">
        <v>253</v>
      </c>
      <c r="C142" s="18">
        <v>67.3</v>
      </c>
      <c r="D142" s="232">
        <v>8.4320000000000004</v>
      </c>
      <c r="E142" s="232">
        <v>9.6389999999999993</v>
      </c>
      <c r="F142" s="232">
        <f t="shared" si="14"/>
        <v>1.206999999999999</v>
      </c>
      <c r="G142" s="8">
        <f t="shared" si="15"/>
        <v>1.0377785999999991</v>
      </c>
      <c r="H142" s="9">
        <f>(H10/C192)*C142</f>
        <v>4.2870198303242492E-2</v>
      </c>
      <c r="I142" s="15">
        <f t="shared" si="16"/>
        <v>1.0806487983032416</v>
      </c>
      <c r="J142" s="109"/>
      <c r="K142" s="11"/>
      <c r="L142" s="217"/>
      <c r="M142" s="220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25"/>
    </row>
    <row r="143" spans="1:26" x14ac:dyDescent="0.25">
      <c r="A143" s="16">
        <v>138</v>
      </c>
      <c r="B143" s="232" t="s">
        <v>254</v>
      </c>
      <c r="C143" s="18">
        <v>51</v>
      </c>
      <c r="D143" s="232">
        <v>11.416</v>
      </c>
      <c r="E143" s="232">
        <v>12.13</v>
      </c>
      <c r="F143" s="232">
        <f t="shared" si="14"/>
        <v>0.71400000000000041</v>
      </c>
      <c r="G143" s="8">
        <f t="shared" si="15"/>
        <v>0.61389720000000036</v>
      </c>
      <c r="H143" s="9">
        <f>(H10/C192)*C143</f>
        <v>3.2487074494284798E-2</v>
      </c>
      <c r="I143" s="15">
        <f t="shared" si="16"/>
        <v>0.64638427449428515</v>
      </c>
      <c r="J143" s="109"/>
      <c r="K143" s="11"/>
      <c r="L143" s="217"/>
      <c r="M143" s="220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25"/>
    </row>
    <row r="144" spans="1:26" x14ac:dyDescent="0.25">
      <c r="A144" s="16">
        <v>139</v>
      </c>
      <c r="B144" s="232" t="s">
        <v>255</v>
      </c>
      <c r="C144" s="18">
        <v>50.6</v>
      </c>
      <c r="D144" s="232">
        <v>5.6719999999999997</v>
      </c>
      <c r="E144" s="232">
        <v>6.2469999999999999</v>
      </c>
      <c r="F144" s="232">
        <f t="shared" ref="F144:F190" si="17">E144-D144</f>
        <v>0.57500000000000018</v>
      </c>
      <c r="G144" s="8">
        <f t="shared" ref="G144:G191" si="18">F144*0.8598</f>
        <v>0.49438500000000019</v>
      </c>
      <c r="H144" s="9">
        <f>(H10/C192)*C144</f>
        <v>3.2232273910015902E-2</v>
      </c>
      <c r="I144" s="15">
        <f t="shared" si="16"/>
        <v>0.52661727391001611</v>
      </c>
      <c r="J144" s="109"/>
      <c r="K144" s="11"/>
      <c r="L144" s="217"/>
      <c r="M144" s="220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25"/>
    </row>
    <row r="145" spans="1:26" x14ac:dyDescent="0.25">
      <c r="A145" s="16">
        <v>140</v>
      </c>
      <c r="B145" s="232" t="s">
        <v>142</v>
      </c>
      <c r="C145" s="18">
        <v>44.8</v>
      </c>
      <c r="D145" s="232">
        <v>8.9819999999999993</v>
      </c>
      <c r="E145" s="232">
        <v>9.8140000000000001</v>
      </c>
      <c r="F145" s="232">
        <f t="shared" si="17"/>
        <v>0.83200000000000074</v>
      </c>
      <c r="G145" s="8">
        <f t="shared" si="18"/>
        <v>0.71535360000000059</v>
      </c>
      <c r="H145" s="9">
        <f>(H10/C192)*C145</f>
        <v>2.8537665438116842E-2</v>
      </c>
      <c r="I145" s="15">
        <f t="shared" si="16"/>
        <v>0.74389126543811745</v>
      </c>
      <c r="J145" s="109"/>
      <c r="K145" s="11"/>
      <c r="L145" s="217"/>
      <c r="M145" s="220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25"/>
    </row>
    <row r="146" spans="1:26" x14ac:dyDescent="0.25">
      <c r="A146" s="16">
        <v>141</v>
      </c>
      <c r="B146" s="232" t="s">
        <v>256</v>
      </c>
      <c r="C146" s="18">
        <v>75.7</v>
      </c>
      <c r="D146" s="232">
        <v>20.789000000000001</v>
      </c>
      <c r="E146" s="232">
        <v>22.341000000000001</v>
      </c>
      <c r="F146" s="232">
        <f t="shared" si="17"/>
        <v>1.5519999999999996</v>
      </c>
      <c r="G146" s="8">
        <f t="shared" si="18"/>
        <v>1.3344095999999996</v>
      </c>
      <c r="H146" s="9">
        <f>(H10/C192)*C146</f>
        <v>4.8221010572889404E-2</v>
      </c>
      <c r="I146" s="15">
        <f t="shared" si="16"/>
        <v>1.3826306105728889</v>
      </c>
      <c r="J146" s="109"/>
      <c r="K146" s="11"/>
      <c r="L146" s="217"/>
      <c r="M146" s="220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25"/>
    </row>
    <row r="147" spans="1:26" x14ac:dyDescent="0.25">
      <c r="A147" s="16">
        <v>142</v>
      </c>
      <c r="B147" s="232" t="s">
        <v>257</v>
      </c>
      <c r="C147" s="18">
        <v>56.7</v>
      </c>
      <c r="D147" s="232">
        <v>20.001000000000001</v>
      </c>
      <c r="E147" s="232">
        <v>21.364000000000001</v>
      </c>
      <c r="F147" s="232">
        <f t="shared" si="17"/>
        <v>1.3629999999999995</v>
      </c>
      <c r="G147" s="8">
        <f t="shared" si="18"/>
        <v>1.1719073999999996</v>
      </c>
      <c r="H147" s="9">
        <f>(H10/C192)*C147</f>
        <v>3.6117982820116634E-2</v>
      </c>
      <c r="I147" s="15">
        <f t="shared" si="16"/>
        <v>1.2080253828201162</v>
      </c>
      <c r="J147" s="109"/>
      <c r="K147" s="11"/>
      <c r="L147" s="217"/>
      <c r="M147" s="220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25"/>
    </row>
    <row r="148" spans="1:26" x14ac:dyDescent="0.25">
      <c r="A148" s="16">
        <v>143</v>
      </c>
      <c r="B148" s="232" t="s">
        <v>245</v>
      </c>
      <c r="C148" s="18">
        <v>47.7</v>
      </c>
      <c r="D148" s="232">
        <v>8.1940000000000008</v>
      </c>
      <c r="E148" s="232">
        <v>9.077</v>
      </c>
      <c r="F148" s="232">
        <f t="shared" si="17"/>
        <v>0.88299999999999912</v>
      </c>
      <c r="G148" s="8">
        <f t="shared" si="18"/>
        <v>0.7592033999999992</v>
      </c>
      <c r="H148" s="9">
        <f>(H10/C192)*C148</f>
        <v>3.0384969674066373E-2</v>
      </c>
      <c r="I148" s="15">
        <f t="shared" si="16"/>
        <v>0.78958836967406554</v>
      </c>
      <c r="J148" s="109"/>
      <c r="K148" s="11"/>
      <c r="L148" s="217"/>
      <c r="M148" s="220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25"/>
    </row>
    <row r="149" spans="1:26" x14ac:dyDescent="0.25">
      <c r="A149" s="16">
        <v>144</v>
      </c>
      <c r="B149" s="232" t="s">
        <v>258</v>
      </c>
      <c r="C149" s="18">
        <v>48.1</v>
      </c>
      <c r="D149" s="232">
        <v>8.9949999999999992</v>
      </c>
      <c r="E149" s="232">
        <v>9.7050000000000001</v>
      </c>
      <c r="F149" s="232">
        <f t="shared" si="17"/>
        <v>0.71000000000000085</v>
      </c>
      <c r="G149" s="8">
        <f t="shared" si="18"/>
        <v>0.61045800000000072</v>
      </c>
      <c r="H149" s="9">
        <f>(H10/C192)*C149</f>
        <v>3.0639770258335274E-2</v>
      </c>
      <c r="I149" s="15">
        <f t="shared" si="16"/>
        <v>0.64109777025833603</v>
      </c>
      <c r="J149" s="109"/>
      <c r="K149" s="11"/>
      <c r="L149" s="217"/>
      <c r="M149" s="220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25"/>
    </row>
    <row r="150" spans="1:26" x14ac:dyDescent="0.25">
      <c r="A150" s="16">
        <v>148</v>
      </c>
      <c r="B150" s="232" t="s">
        <v>143</v>
      </c>
      <c r="C150" s="18">
        <v>94.2</v>
      </c>
      <c r="D150" s="232">
        <v>8.0619999999999994</v>
      </c>
      <c r="E150" s="232">
        <v>9.7720000000000002</v>
      </c>
      <c r="F150" s="232">
        <f t="shared" si="17"/>
        <v>1.7100000000000009</v>
      </c>
      <c r="G150" s="8">
        <f t="shared" si="18"/>
        <v>1.4702580000000007</v>
      </c>
      <c r="H150" s="9">
        <f>(H10/C192)*C150</f>
        <v>6.0005537595326043E-2</v>
      </c>
      <c r="I150" s="15">
        <f t="shared" si="16"/>
        <v>1.5302635375953269</v>
      </c>
      <c r="J150" s="109"/>
      <c r="K150" s="11"/>
      <c r="L150" s="217"/>
      <c r="M150" s="220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25"/>
    </row>
    <row r="151" spans="1:26" x14ac:dyDescent="0.25">
      <c r="A151" s="16">
        <v>149</v>
      </c>
      <c r="B151" s="232" t="s">
        <v>144</v>
      </c>
      <c r="C151" s="19">
        <v>68.099999999999994</v>
      </c>
      <c r="D151" s="232">
        <v>3.3460000000000001</v>
      </c>
      <c r="E151" s="232">
        <v>3.3460000000000001</v>
      </c>
      <c r="F151" s="232">
        <f t="shared" si="17"/>
        <v>0</v>
      </c>
      <c r="G151" s="8">
        <f t="shared" si="18"/>
        <v>0</v>
      </c>
      <c r="H151" s="9">
        <f>(H10/C192)*C151</f>
        <v>4.3379799471780292E-2</v>
      </c>
      <c r="I151" s="15">
        <f t="shared" si="16"/>
        <v>4.3379799471780292E-2</v>
      </c>
      <c r="J151" s="109"/>
      <c r="K151" s="11"/>
      <c r="L151" s="217"/>
      <c r="M151" s="220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25"/>
    </row>
    <row r="152" spans="1:26" x14ac:dyDescent="0.25">
      <c r="A152" s="16">
        <v>150</v>
      </c>
      <c r="B152" s="232" t="s">
        <v>145</v>
      </c>
      <c r="C152" s="19">
        <v>68.400000000000006</v>
      </c>
      <c r="D152" s="232">
        <v>5.9619999999999997</v>
      </c>
      <c r="E152" s="232">
        <v>7.1159999999999997</v>
      </c>
      <c r="F152" s="232">
        <f t="shared" si="17"/>
        <v>1.1539999999999999</v>
      </c>
      <c r="G152" s="8">
        <f t="shared" si="18"/>
        <v>0.9922091999999999</v>
      </c>
      <c r="H152" s="9">
        <f>(H10/C192)*C152</f>
        <v>4.3570899909981975E-2</v>
      </c>
      <c r="I152" s="15">
        <f t="shared" si="16"/>
        <v>1.035780099909982</v>
      </c>
      <c r="J152" s="109"/>
      <c r="K152" s="11"/>
      <c r="L152" s="217"/>
      <c r="M152" s="220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25"/>
    </row>
    <row r="153" spans="1:26" x14ac:dyDescent="0.25">
      <c r="A153" s="16">
        <v>151</v>
      </c>
      <c r="B153" s="232" t="s">
        <v>146</v>
      </c>
      <c r="C153" s="19">
        <v>93.8</v>
      </c>
      <c r="D153" s="232">
        <v>20.189</v>
      </c>
      <c r="E153" s="232">
        <v>21.234000000000002</v>
      </c>
      <c r="F153" s="232">
        <f t="shared" si="17"/>
        <v>1.0450000000000017</v>
      </c>
      <c r="G153" s="8">
        <f t="shared" si="18"/>
        <v>0.89849100000000148</v>
      </c>
      <c r="H153" s="9">
        <f>(H10/C192)*C153</f>
        <v>5.975073701105714E-2</v>
      </c>
      <c r="I153" s="15">
        <f t="shared" si="16"/>
        <v>0.95824173701105864</v>
      </c>
      <c r="J153" s="109"/>
      <c r="K153" s="11"/>
      <c r="L153" s="217"/>
      <c r="M153" s="220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25"/>
    </row>
    <row r="154" spans="1:26" x14ac:dyDescent="0.25">
      <c r="A154" s="21">
        <v>152</v>
      </c>
      <c r="B154" s="232" t="s">
        <v>147</v>
      </c>
      <c r="C154" s="19">
        <v>68.400000000000006</v>
      </c>
      <c r="D154" s="232">
        <v>21.614999999999998</v>
      </c>
      <c r="E154" s="232">
        <v>22.337</v>
      </c>
      <c r="F154" s="232">
        <f t="shared" si="17"/>
        <v>0.72200000000000131</v>
      </c>
      <c r="G154" s="8">
        <f t="shared" si="18"/>
        <v>0.62077560000000109</v>
      </c>
      <c r="H154" s="9">
        <f>(H10/C192)*C154</f>
        <v>4.3570899909981975E-2</v>
      </c>
      <c r="I154" s="15">
        <f t="shared" ref="I154:I187" si="19">G154+H154</f>
        <v>0.66434649990998307</v>
      </c>
      <c r="J154" s="109"/>
      <c r="K154" s="11"/>
      <c r="L154" s="217"/>
      <c r="M154" s="220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25"/>
    </row>
    <row r="155" spans="1:26" x14ac:dyDescent="0.25">
      <c r="A155" s="16">
        <v>153</v>
      </c>
      <c r="B155" s="232" t="s">
        <v>148</v>
      </c>
      <c r="C155" s="19">
        <v>68.7</v>
      </c>
      <c r="D155" s="232">
        <v>4.4009999999999998</v>
      </c>
      <c r="E155" s="232">
        <v>4.6340000000000003</v>
      </c>
      <c r="F155" s="232">
        <f t="shared" si="17"/>
        <v>0.23300000000000054</v>
      </c>
      <c r="G155" s="8">
        <f t="shared" si="18"/>
        <v>0.20033340000000047</v>
      </c>
      <c r="H155" s="9">
        <f>(H10/C192)*C155</f>
        <v>4.3762000348183644E-2</v>
      </c>
      <c r="I155" s="15">
        <f t="shared" si="19"/>
        <v>0.24409540034818411</v>
      </c>
      <c r="J155" s="109"/>
      <c r="K155" s="11"/>
      <c r="L155" s="217"/>
      <c r="M155" s="220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25"/>
    </row>
    <row r="156" spans="1:26" x14ac:dyDescent="0.25">
      <c r="A156" s="16">
        <v>154</v>
      </c>
      <c r="B156" s="232" t="s">
        <v>149</v>
      </c>
      <c r="C156" s="19">
        <v>94.1</v>
      </c>
      <c r="D156" s="232">
        <v>23.398</v>
      </c>
      <c r="E156" s="232">
        <v>24.843</v>
      </c>
      <c r="F156" s="232">
        <f t="shared" si="17"/>
        <v>1.4450000000000003</v>
      </c>
      <c r="G156" s="8">
        <f t="shared" si="18"/>
        <v>1.2424110000000002</v>
      </c>
      <c r="H156" s="9">
        <f>(H10/C192)*C156</f>
        <v>5.9941837449258815E-2</v>
      </c>
      <c r="I156" s="15">
        <f t="shared" si="19"/>
        <v>1.302352837449259</v>
      </c>
      <c r="J156" s="109"/>
      <c r="K156" s="11"/>
      <c r="L156" s="217"/>
      <c r="M156" s="220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25"/>
    </row>
    <row r="157" spans="1:26" x14ac:dyDescent="0.25">
      <c r="A157" s="101">
        <v>155</v>
      </c>
      <c r="B157" s="232" t="s">
        <v>150</v>
      </c>
      <c r="C157" s="235">
        <v>68.3</v>
      </c>
      <c r="D157" s="232">
        <v>1.9319999999999999</v>
      </c>
      <c r="E157" s="232">
        <v>3.3650000000000002</v>
      </c>
      <c r="F157" s="232">
        <f t="shared" si="17"/>
        <v>1.4330000000000003</v>
      </c>
      <c r="G157" s="8">
        <f t="shared" si="18"/>
        <v>1.2320934000000003</v>
      </c>
      <c r="H157" s="9">
        <f>(H10/C192)*C157</f>
        <v>4.350719976391474E-2</v>
      </c>
      <c r="I157" s="15">
        <f t="shared" si="19"/>
        <v>1.275600599763915</v>
      </c>
      <c r="J157" s="109"/>
      <c r="K157" s="11"/>
      <c r="L157" s="217"/>
      <c r="M157" s="220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25"/>
    </row>
    <row r="158" spans="1:26" x14ac:dyDescent="0.25">
      <c r="A158" s="16">
        <v>156</v>
      </c>
      <c r="B158" s="232" t="s">
        <v>151</v>
      </c>
      <c r="C158" s="19">
        <v>68.7</v>
      </c>
      <c r="D158" s="232">
        <v>21.055</v>
      </c>
      <c r="E158" s="232">
        <v>22.260999999999999</v>
      </c>
      <c r="F158" s="232">
        <f t="shared" si="17"/>
        <v>1.2059999999999995</v>
      </c>
      <c r="G158" s="8">
        <f t="shared" si="18"/>
        <v>1.0369187999999996</v>
      </c>
      <c r="H158" s="9">
        <f>(H10/C192)*C158</f>
        <v>4.3762000348183644E-2</v>
      </c>
      <c r="I158" s="15">
        <f t="shared" si="19"/>
        <v>1.0806808003481831</v>
      </c>
      <c r="J158" s="109"/>
      <c r="K158" s="11"/>
      <c r="L158" s="217"/>
      <c r="M158" s="220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25"/>
    </row>
    <row r="159" spans="1:26" x14ac:dyDescent="0.25">
      <c r="A159" s="16">
        <v>157</v>
      </c>
      <c r="B159" s="232" t="s">
        <v>152</v>
      </c>
      <c r="C159" s="19">
        <v>94.2</v>
      </c>
      <c r="D159" s="232">
        <v>27.797999999999998</v>
      </c>
      <c r="E159" s="232">
        <v>29.042999999999999</v>
      </c>
      <c r="F159" s="232">
        <f t="shared" si="17"/>
        <v>1.245000000000001</v>
      </c>
      <c r="G159" s="8">
        <f t="shared" si="18"/>
        <v>1.0704510000000009</v>
      </c>
      <c r="H159" s="9">
        <f>(H10/C192)*C159</f>
        <v>6.0005537595326043E-2</v>
      </c>
      <c r="I159" s="15">
        <f t="shared" si="19"/>
        <v>1.130456537595327</v>
      </c>
      <c r="J159" s="109"/>
      <c r="K159" s="11"/>
      <c r="L159" s="217"/>
      <c r="M159" s="220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25"/>
    </row>
    <row r="160" spans="1:26" x14ac:dyDescent="0.25">
      <c r="A160" s="16">
        <v>158</v>
      </c>
      <c r="B160" s="232" t="s">
        <v>153</v>
      </c>
      <c r="C160" s="19">
        <v>68.2</v>
      </c>
      <c r="D160" s="232">
        <v>16.806000000000001</v>
      </c>
      <c r="E160" s="232">
        <v>17.385000000000002</v>
      </c>
      <c r="F160" s="232">
        <f t="shared" si="17"/>
        <v>0.57900000000000063</v>
      </c>
      <c r="G160" s="8">
        <f t="shared" si="18"/>
        <v>0.49782420000000055</v>
      </c>
      <c r="H160" s="9">
        <f>(H10/C192)*C160</f>
        <v>4.344349961784752E-2</v>
      </c>
      <c r="I160" s="15">
        <f t="shared" si="19"/>
        <v>0.54126769961784804</v>
      </c>
      <c r="J160" s="109"/>
      <c r="K160" s="11"/>
      <c r="L160" s="217"/>
      <c r="M160" s="220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25"/>
    </row>
    <row r="161" spans="1:26" x14ac:dyDescent="0.25">
      <c r="A161" s="16">
        <v>159</v>
      </c>
      <c r="B161" s="232" t="s">
        <v>154</v>
      </c>
      <c r="C161" s="19">
        <v>68.7</v>
      </c>
      <c r="D161" s="232">
        <v>7.8949999999999996</v>
      </c>
      <c r="E161" s="232">
        <v>8.4060000000000006</v>
      </c>
      <c r="F161" s="232">
        <f t="shared" si="17"/>
        <v>0.51100000000000101</v>
      </c>
      <c r="G161" s="8">
        <f t="shared" si="18"/>
        <v>0.43935780000000085</v>
      </c>
      <c r="H161" s="9">
        <f>(H10/C192)*C161</f>
        <v>4.3762000348183644E-2</v>
      </c>
      <c r="I161" s="15">
        <f t="shared" si="19"/>
        <v>0.48311980034818447</v>
      </c>
      <c r="J161" s="109"/>
      <c r="K161" s="11"/>
      <c r="L161" s="217"/>
      <c r="M161" s="220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25"/>
    </row>
    <row r="162" spans="1:26" x14ac:dyDescent="0.25">
      <c r="A162" s="16">
        <v>160</v>
      </c>
      <c r="B162" s="232" t="s">
        <v>155</v>
      </c>
      <c r="C162" s="19">
        <v>93.6</v>
      </c>
      <c r="D162" s="232">
        <v>13.994999999999999</v>
      </c>
      <c r="E162" s="232">
        <v>15.143000000000001</v>
      </c>
      <c r="F162" s="232">
        <f t="shared" si="17"/>
        <v>1.1480000000000015</v>
      </c>
      <c r="G162" s="8">
        <f t="shared" si="18"/>
        <v>0.98705040000000122</v>
      </c>
      <c r="H162" s="9">
        <f>(H10/C192)*C162</f>
        <v>5.9623336718922691E-2</v>
      </c>
      <c r="I162" s="15">
        <f>G162+H162</f>
        <v>1.0466737367189238</v>
      </c>
      <c r="J162" s="109"/>
      <c r="K162" s="11"/>
      <c r="L162" s="217"/>
      <c r="M162" s="220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25"/>
    </row>
    <row r="163" spans="1:26" x14ac:dyDescent="0.25">
      <c r="A163" s="16">
        <v>161</v>
      </c>
      <c r="B163" s="232" t="s">
        <v>156</v>
      </c>
      <c r="C163" s="19">
        <v>68.3</v>
      </c>
      <c r="D163" s="232">
        <v>16.22</v>
      </c>
      <c r="E163" s="232">
        <v>16.241</v>
      </c>
      <c r="F163" s="232">
        <f t="shared" si="17"/>
        <v>2.1000000000000796E-2</v>
      </c>
      <c r="G163" s="8">
        <f t="shared" si="18"/>
        <v>1.8055800000000684E-2</v>
      </c>
      <c r="H163" s="9">
        <f>(H10/C192)*C163</f>
        <v>4.350719976391474E-2</v>
      </c>
      <c r="I163" s="15">
        <f t="shared" si="19"/>
        <v>6.1562999763915424E-2</v>
      </c>
      <c r="J163" s="109"/>
      <c r="K163" s="11"/>
      <c r="L163" s="217"/>
      <c r="M163" s="220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25"/>
    </row>
    <row r="164" spans="1:26" x14ac:dyDescent="0.25">
      <c r="A164" s="16">
        <v>162</v>
      </c>
      <c r="B164" s="232" t="s">
        <v>157</v>
      </c>
      <c r="C164" s="19">
        <v>68.7</v>
      </c>
      <c r="D164" s="232">
        <v>9.9190000000000005</v>
      </c>
      <c r="E164" s="232">
        <v>11.471</v>
      </c>
      <c r="F164" s="232">
        <f t="shared" si="17"/>
        <v>1.5519999999999996</v>
      </c>
      <c r="G164" s="8">
        <f t="shared" si="18"/>
        <v>1.3344095999999996</v>
      </c>
      <c r="H164" s="9">
        <f>(H10/C192)*C164</f>
        <v>4.3762000348183644E-2</v>
      </c>
      <c r="I164" s="15">
        <f t="shared" si="19"/>
        <v>1.3781716003481832</v>
      </c>
      <c r="J164" s="109"/>
      <c r="K164" s="11"/>
      <c r="L164" s="217"/>
      <c r="M164" s="220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25"/>
    </row>
    <row r="165" spans="1:26" x14ac:dyDescent="0.25">
      <c r="A165" s="16">
        <v>163</v>
      </c>
      <c r="B165" s="232" t="s">
        <v>158</v>
      </c>
      <c r="C165" s="19">
        <v>94.2</v>
      </c>
      <c r="D165" s="232">
        <v>15.6</v>
      </c>
      <c r="E165" s="232">
        <v>17.545999999999999</v>
      </c>
      <c r="F165" s="232">
        <f t="shared" si="17"/>
        <v>1.9459999999999997</v>
      </c>
      <c r="G165" s="8">
        <f t="shared" si="18"/>
        <v>1.6731707999999998</v>
      </c>
      <c r="H165" s="9">
        <f>(H10/C192)*C165</f>
        <v>6.0005537595326043E-2</v>
      </c>
      <c r="I165" s="15">
        <f t="shared" si="19"/>
        <v>1.733176337595326</v>
      </c>
      <c r="J165" s="109"/>
      <c r="K165" s="11"/>
      <c r="L165" s="217"/>
      <c r="M165" s="220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25"/>
    </row>
    <row r="166" spans="1:26" x14ac:dyDescent="0.25">
      <c r="A166" s="16">
        <v>164</v>
      </c>
      <c r="B166" s="232" t="s">
        <v>159</v>
      </c>
      <c r="C166" s="19">
        <v>68.3</v>
      </c>
      <c r="D166" s="232">
        <v>2.99</v>
      </c>
      <c r="E166" s="232">
        <v>3.0059999999999998</v>
      </c>
      <c r="F166" s="232">
        <f t="shared" si="17"/>
        <v>1.599999999999957E-2</v>
      </c>
      <c r="G166" s="8">
        <f t="shared" si="18"/>
        <v>1.375679999999963E-2</v>
      </c>
      <c r="H166" s="9">
        <f>(H10/C192)*C166</f>
        <v>4.350719976391474E-2</v>
      </c>
      <c r="I166" s="15">
        <f t="shared" si="19"/>
        <v>5.7263999763914372E-2</v>
      </c>
      <c r="J166" s="109"/>
      <c r="K166" s="11"/>
      <c r="L166" s="217"/>
      <c r="M166" s="220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25"/>
    </row>
    <row r="167" spans="1:26" x14ac:dyDescent="0.25">
      <c r="A167" s="16">
        <v>165</v>
      </c>
      <c r="B167" s="232" t="s">
        <v>160</v>
      </c>
      <c r="C167" s="18">
        <v>68.900000000000006</v>
      </c>
      <c r="D167" s="232">
        <v>20.745000000000001</v>
      </c>
      <c r="E167" s="232">
        <v>21.951000000000001</v>
      </c>
      <c r="F167" s="232">
        <f t="shared" si="17"/>
        <v>1.2059999999999995</v>
      </c>
      <c r="G167" s="8">
        <f t="shared" si="18"/>
        <v>1.0369187999999996</v>
      </c>
      <c r="H167" s="9">
        <f>(H10/C192)*C167</f>
        <v>4.3889400640318099E-2</v>
      </c>
      <c r="I167" s="15">
        <f t="shared" si="19"/>
        <v>1.0808082006403177</v>
      </c>
      <c r="J167" s="109"/>
      <c r="K167" s="11"/>
      <c r="L167" s="217"/>
      <c r="M167" s="220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25"/>
    </row>
    <row r="168" spans="1:26" x14ac:dyDescent="0.25">
      <c r="A168" s="16">
        <v>166</v>
      </c>
      <c r="B168" s="232" t="s">
        <v>161</v>
      </c>
      <c r="C168" s="19">
        <v>93.9</v>
      </c>
      <c r="D168" s="232">
        <v>24.015999999999998</v>
      </c>
      <c r="E168" s="232">
        <v>24.981999999999999</v>
      </c>
      <c r="F168" s="232">
        <f t="shared" si="17"/>
        <v>0.96600000000000108</v>
      </c>
      <c r="G168" s="8">
        <f t="shared" si="18"/>
        <v>0.83056680000000094</v>
      </c>
      <c r="H168" s="9">
        <f>(H10/C192)*C168</f>
        <v>5.9814437157124374E-2</v>
      </c>
      <c r="I168" s="15">
        <f t="shared" si="19"/>
        <v>0.89038123715712536</v>
      </c>
      <c r="J168" s="109"/>
      <c r="K168" s="11"/>
      <c r="L168" s="217"/>
      <c r="M168" s="220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25"/>
    </row>
    <row r="169" spans="1:26" x14ac:dyDescent="0.25">
      <c r="A169" s="16">
        <v>167</v>
      </c>
      <c r="B169" s="232" t="s">
        <v>162</v>
      </c>
      <c r="C169" s="19">
        <v>68.599999999999994</v>
      </c>
      <c r="D169" s="232">
        <v>13.038</v>
      </c>
      <c r="E169" s="232">
        <v>13.673999999999999</v>
      </c>
      <c r="F169" s="232">
        <f t="shared" si="17"/>
        <v>0.63599999999999923</v>
      </c>
      <c r="G169" s="8">
        <f t="shared" si="18"/>
        <v>0.54683279999999934</v>
      </c>
      <c r="H169" s="9">
        <f>(H10/C192)*C169</f>
        <v>4.3698300202116416E-2</v>
      </c>
      <c r="I169" s="15">
        <f t="shared" si="19"/>
        <v>0.59053110020211574</v>
      </c>
      <c r="J169" s="109"/>
      <c r="K169" s="11"/>
      <c r="L169" s="217"/>
      <c r="M169" s="220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25"/>
    </row>
    <row r="170" spans="1:26" x14ac:dyDescent="0.25">
      <c r="A170" s="16">
        <v>168</v>
      </c>
      <c r="B170" s="232" t="s">
        <v>163</v>
      </c>
      <c r="C170" s="19">
        <v>68.7</v>
      </c>
      <c r="D170" s="232">
        <v>14.272</v>
      </c>
      <c r="E170" s="232">
        <v>15.18</v>
      </c>
      <c r="F170" s="232">
        <f t="shared" si="17"/>
        <v>0.90799999999999947</v>
      </c>
      <c r="G170" s="8">
        <f t="shared" si="18"/>
        <v>0.78069839999999957</v>
      </c>
      <c r="H170" s="9">
        <f>(H10/C192)*C170</f>
        <v>4.3762000348183644E-2</v>
      </c>
      <c r="I170" s="15">
        <f t="shared" si="19"/>
        <v>0.82446040034818324</v>
      </c>
      <c r="J170" s="109"/>
      <c r="K170" s="11"/>
      <c r="L170" s="217"/>
      <c r="M170" s="220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25"/>
    </row>
    <row r="171" spans="1:26" x14ac:dyDescent="0.25">
      <c r="A171" s="16">
        <v>169</v>
      </c>
      <c r="B171" s="232" t="s">
        <v>164</v>
      </c>
      <c r="C171" s="19">
        <v>93.9</v>
      </c>
      <c r="D171" s="232">
        <v>15.276</v>
      </c>
      <c r="E171" s="232">
        <v>17.471</v>
      </c>
      <c r="F171" s="232">
        <f t="shared" si="17"/>
        <v>2.1950000000000003</v>
      </c>
      <c r="G171" s="8">
        <f t="shared" si="18"/>
        <v>1.8872610000000003</v>
      </c>
      <c r="H171" s="9">
        <f>(H10/C192)*C171</f>
        <v>5.9814437157124374E-2</v>
      </c>
      <c r="I171" s="15">
        <f t="shared" si="19"/>
        <v>1.9470754371571246</v>
      </c>
      <c r="J171" s="109"/>
      <c r="K171" s="11"/>
      <c r="L171" s="217"/>
      <c r="M171" s="220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25"/>
    </row>
    <row r="172" spans="1:26" x14ac:dyDescent="0.25">
      <c r="A172" s="16">
        <v>170</v>
      </c>
      <c r="B172" s="232" t="s">
        <v>165</v>
      </c>
      <c r="C172" s="19">
        <v>69.099999999999994</v>
      </c>
      <c r="D172" s="232">
        <v>7.641</v>
      </c>
      <c r="E172" s="232">
        <v>8.7959999999999994</v>
      </c>
      <c r="F172" s="232">
        <f t="shared" si="17"/>
        <v>1.1549999999999994</v>
      </c>
      <c r="G172" s="8">
        <f t="shared" si="18"/>
        <v>0.99306899999999942</v>
      </c>
      <c r="H172" s="9">
        <f>(H10/C192)*C172</f>
        <v>4.4016800932452541E-2</v>
      </c>
      <c r="I172" s="15">
        <f t="shared" si="19"/>
        <v>1.037085800932452</v>
      </c>
      <c r="J172" s="109"/>
      <c r="K172" s="11"/>
      <c r="L172" s="217"/>
      <c r="M172" s="220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25"/>
    </row>
    <row r="173" spans="1:26" x14ac:dyDescent="0.25">
      <c r="A173" s="16">
        <v>171</v>
      </c>
      <c r="B173" s="232" t="s">
        <v>166</v>
      </c>
      <c r="C173" s="19">
        <v>68.400000000000006</v>
      </c>
      <c r="D173" s="232">
        <v>12.265000000000001</v>
      </c>
      <c r="E173" s="232">
        <v>13.015000000000001</v>
      </c>
      <c r="F173" s="232">
        <f t="shared" si="17"/>
        <v>0.75</v>
      </c>
      <c r="G173" s="8">
        <f t="shared" si="18"/>
        <v>0.64485000000000003</v>
      </c>
      <c r="H173" s="9">
        <f>(H10/C192)*C173</f>
        <v>4.3570899909981975E-2</v>
      </c>
      <c r="I173" s="15">
        <f t="shared" si="19"/>
        <v>0.68842089990998201</v>
      </c>
      <c r="J173" s="109"/>
      <c r="K173" s="11"/>
      <c r="L173" s="217"/>
      <c r="M173" s="220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25"/>
    </row>
    <row r="174" spans="1:26" x14ac:dyDescent="0.25">
      <c r="A174" s="16">
        <v>172</v>
      </c>
      <c r="B174" s="232" t="s">
        <v>167</v>
      </c>
      <c r="C174" s="19">
        <v>94</v>
      </c>
      <c r="D174" s="232">
        <v>14.923999999999999</v>
      </c>
      <c r="E174" s="232">
        <f>14.924+0.5</f>
        <v>15.423999999999999</v>
      </c>
      <c r="F174" s="232">
        <f t="shared" si="17"/>
        <v>0.5</v>
      </c>
      <c r="G174" s="8">
        <f t="shared" si="18"/>
        <v>0.4299</v>
      </c>
      <c r="H174" s="9">
        <f>(H10/C192)*C174</f>
        <v>5.9878137303191595E-2</v>
      </c>
      <c r="I174" s="15">
        <f t="shared" si="19"/>
        <v>0.48977813730319159</v>
      </c>
      <c r="J174" s="109"/>
      <c r="K174" s="11"/>
      <c r="L174" s="217"/>
      <c r="M174" s="220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25"/>
    </row>
    <row r="175" spans="1:26" x14ac:dyDescent="0.25">
      <c r="A175" s="16">
        <v>173</v>
      </c>
      <c r="B175" s="232" t="s">
        <v>168</v>
      </c>
      <c r="C175" s="19">
        <v>68.400000000000006</v>
      </c>
      <c r="D175" s="232">
        <v>4.5999999999999999E-2</v>
      </c>
      <c r="E175" s="232">
        <v>4.5999999999999999E-2</v>
      </c>
      <c r="F175" s="232">
        <f t="shared" si="17"/>
        <v>0</v>
      </c>
      <c r="G175" s="8">
        <f t="shared" si="18"/>
        <v>0</v>
      </c>
      <c r="H175" s="9">
        <f>(H10/C192)*C175</f>
        <v>4.3570899909981975E-2</v>
      </c>
      <c r="I175" s="15">
        <f t="shared" si="19"/>
        <v>4.3570899909981975E-2</v>
      </c>
      <c r="J175" s="109"/>
      <c r="K175" s="11"/>
      <c r="L175" s="217"/>
      <c r="M175" s="220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25"/>
    </row>
    <row r="176" spans="1:26" x14ac:dyDescent="0.25">
      <c r="A176" s="16">
        <v>174</v>
      </c>
      <c r="B176" s="232" t="s">
        <v>169</v>
      </c>
      <c r="C176" s="19">
        <v>68.400000000000006</v>
      </c>
      <c r="D176" s="232">
        <v>0.82099999999999995</v>
      </c>
      <c r="E176" s="232">
        <v>0.82099999999999995</v>
      </c>
      <c r="F176" s="232">
        <f t="shared" si="17"/>
        <v>0</v>
      </c>
      <c r="G176" s="8">
        <f t="shared" si="18"/>
        <v>0</v>
      </c>
      <c r="H176" s="9">
        <f>(H10/C192)*C176</f>
        <v>4.3570899909981975E-2</v>
      </c>
      <c r="I176" s="15">
        <f t="shared" si="19"/>
        <v>4.3570899909981975E-2</v>
      </c>
      <c r="J176" s="109"/>
      <c r="K176" s="11"/>
      <c r="L176" s="217"/>
      <c r="M176" s="220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25"/>
    </row>
    <row r="177" spans="1:26" x14ac:dyDescent="0.25">
      <c r="A177" s="16">
        <v>175</v>
      </c>
      <c r="B177" s="232" t="s">
        <v>170</v>
      </c>
      <c r="C177" s="19">
        <v>94.1</v>
      </c>
      <c r="D177" s="232">
        <v>18.370999999999999</v>
      </c>
      <c r="E177" s="232">
        <v>21.209</v>
      </c>
      <c r="F177" s="232">
        <f t="shared" si="17"/>
        <v>2.838000000000001</v>
      </c>
      <c r="G177" s="8">
        <f t="shared" si="18"/>
        <v>2.4401124000000007</v>
      </c>
      <c r="H177" s="9">
        <f>(H10/C192)*C177</f>
        <v>5.9941837449258815E-2</v>
      </c>
      <c r="I177" s="15">
        <f t="shared" si="19"/>
        <v>2.5000542374492594</v>
      </c>
      <c r="J177" s="109"/>
      <c r="K177" s="11"/>
      <c r="L177" s="217"/>
      <c r="M177" s="220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25"/>
    </row>
    <row r="178" spans="1:26" x14ac:dyDescent="0.25">
      <c r="A178" s="16">
        <v>176</v>
      </c>
      <c r="B178" s="232" t="s">
        <v>171</v>
      </c>
      <c r="C178" s="19">
        <v>68.8</v>
      </c>
      <c r="D178" s="232">
        <v>17.379000000000001</v>
      </c>
      <c r="E178" s="232">
        <v>18.943999999999999</v>
      </c>
      <c r="F178" s="232">
        <f t="shared" si="17"/>
        <v>1.5649999999999977</v>
      </c>
      <c r="G178" s="8">
        <f t="shared" si="18"/>
        <v>1.3455869999999981</v>
      </c>
      <c r="H178" s="9">
        <f>(H10/C192)*C178</f>
        <v>4.3825700494250865E-2</v>
      </c>
      <c r="I178" s="15">
        <f t="shared" si="19"/>
        <v>1.3894127004942489</v>
      </c>
      <c r="J178" s="109"/>
      <c r="K178" s="11"/>
      <c r="L178" s="217"/>
      <c r="M178" s="220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25"/>
    </row>
    <row r="179" spans="1:26" x14ac:dyDescent="0.25">
      <c r="A179" s="16">
        <v>177</v>
      </c>
      <c r="B179" s="232" t="s">
        <v>172</v>
      </c>
      <c r="C179" s="19">
        <v>68.5</v>
      </c>
      <c r="D179" s="232">
        <v>12.526</v>
      </c>
      <c r="E179" s="232">
        <v>13.545</v>
      </c>
      <c r="F179" s="232">
        <f t="shared" si="17"/>
        <v>1.0190000000000001</v>
      </c>
      <c r="G179" s="8">
        <f t="shared" si="18"/>
        <v>0.87613620000000014</v>
      </c>
      <c r="H179" s="9">
        <f>(H10/C192)*C179</f>
        <v>4.3634600056049196E-2</v>
      </c>
      <c r="I179" s="15">
        <f t="shared" si="19"/>
        <v>0.91977080005604939</v>
      </c>
      <c r="J179" s="109"/>
      <c r="K179" s="11"/>
      <c r="L179" s="217"/>
      <c r="M179" s="220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25"/>
    </row>
    <row r="180" spans="1:26" x14ac:dyDescent="0.25">
      <c r="A180" s="16">
        <v>178</v>
      </c>
      <c r="B180" s="232" t="s">
        <v>173</v>
      </c>
      <c r="C180" s="19">
        <v>94.3</v>
      </c>
      <c r="D180" s="232">
        <v>3.0859999999999999</v>
      </c>
      <c r="E180" s="232">
        <v>4.4859999999999998</v>
      </c>
      <c r="F180" s="232">
        <f t="shared" si="17"/>
        <v>1.4</v>
      </c>
      <c r="G180" s="8">
        <f t="shared" si="18"/>
        <v>1.2037199999999999</v>
      </c>
      <c r="H180" s="9">
        <f>(H10/C192)*C180</f>
        <v>6.0069237741393264E-2</v>
      </c>
      <c r="I180" s="15">
        <f t="shared" si="19"/>
        <v>1.2637892377413931</v>
      </c>
      <c r="J180" s="109"/>
      <c r="K180" s="11"/>
      <c r="L180" s="217"/>
      <c r="M180" s="220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25"/>
    </row>
    <row r="181" spans="1:26" x14ac:dyDescent="0.25">
      <c r="A181" s="16">
        <v>179</v>
      </c>
      <c r="B181" s="232" t="s">
        <v>174</v>
      </c>
      <c r="C181" s="19">
        <v>68.8</v>
      </c>
      <c r="D181" s="232">
        <v>11.89</v>
      </c>
      <c r="E181" s="232">
        <v>12.451000000000001</v>
      </c>
      <c r="F181" s="232">
        <f t="shared" si="17"/>
        <v>0.56099999999999994</v>
      </c>
      <c r="G181" s="8">
        <f t="shared" si="18"/>
        <v>0.48234779999999994</v>
      </c>
      <c r="H181" s="9">
        <f>(H10/C192)*C181</f>
        <v>4.3825700494250865E-2</v>
      </c>
      <c r="I181" s="15">
        <f t="shared" si="19"/>
        <v>0.52617350049425082</v>
      </c>
      <c r="J181" s="109"/>
      <c r="K181" s="11"/>
      <c r="L181" s="217"/>
      <c r="M181" s="220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25"/>
    </row>
    <row r="182" spans="1:26" x14ac:dyDescent="0.25">
      <c r="A182" s="16">
        <v>180</v>
      </c>
      <c r="B182" s="232" t="s">
        <v>175</v>
      </c>
      <c r="C182" s="19">
        <v>68.7</v>
      </c>
      <c r="D182" s="232">
        <v>10.930999999999999</v>
      </c>
      <c r="E182" s="232">
        <v>11.151</v>
      </c>
      <c r="F182" s="232">
        <f t="shared" si="17"/>
        <v>0.22000000000000064</v>
      </c>
      <c r="G182" s="8">
        <f t="shared" si="18"/>
        <v>0.18915600000000055</v>
      </c>
      <c r="H182" s="9">
        <f>(H10/C192)*C182</f>
        <v>4.3762000348183644E-2</v>
      </c>
      <c r="I182" s="15">
        <f t="shared" si="19"/>
        <v>0.23291800034818419</v>
      </c>
      <c r="J182" s="109"/>
      <c r="K182" s="11"/>
      <c r="L182" s="217"/>
      <c r="M182" s="220"/>
      <c r="N182" s="134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25"/>
    </row>
    <row r="183" spans="1:26" x14ac:dyDescent="0.25">
      <c r="A183" s="16">
        <v>181</v>
      </c>
      <c r="B183" s="232" t="s">
        <v>176</v>
      </c>
      <c r="C183" s="19">
        <v>94.1</v>
      </c>
      <c r="D183" s="232">
        <v>14.260999999999999</v>
      </c>
      <c r="E183" s="232">
        <v>16.355</v>
      </c>
      <c r="F183" s="232">
        <f t="shared" si="17"/>
        <v>2.0940000000000012</v>
      </c>
      <c r="G183" s="8">
        <f t="shared" si="18"/>
        <v>1.8004212000000011</v>
      </c>
      <c r="H183" s="9">
        <f>(H10/C192)*C183</f>
        <v>5.9941837449258815E-2</v>
      </c>
      <c r="I183" s="15">
        <f t="shared" si="19"/>
        <v>1.8603630374492599</v>
      </c>
      <c r="J183" s="109"/>
      <c r="K183" s="11"/>
      <c r="L183" s="217"/>
      <c r="M183" s="220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25"/>
    </row>
    <row r="184" spans="1:26" x14ac:dyDescent="0.25">
      <c r="A184" s="16">
        <v>182</v>
      </c>
      <c r="B184" s="232" t="s">
        <v>177</v>
      </c>
      <c r="C184" s="19">
        <v>69.099999999999994</v>
      </c>
      <c r="D184" s="232">
        <v>11.29</v>
      </c>
      <c r="E184" s="232">
        <v>12.099</v>
      </c>
      <c r="F184" s="232">
        <f t="shared" si="17"/>
        <v>0.80900000000000105</v>
      </c>
      <c r="G184" s="8">
        <f t="shared" si="18"/>
        <v>0.69557820000000092</v>
      </c>
      <c r="H184" s="9">
        <f>(H10/C192)*C184</f>
        <v>4.4016800932452541E-2</v>
      </c>
      <c r="I184" s="15">
        <f t="shared" si="19"/>
        <v>0.73959500093245345</v>
      </c>
      <c r="J184" s="109"/>
      <c r="K184" s="11"/>
      <c r="L184" s="217"/>
      <c r="M184" s="220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25"/>
    </row>
    <row r="185" spans="1:26" x14ac:dyDescent="0.25">
      <c r="A185" s="16">
        <v>183</v>
      </c>
      <c r="B185" s="232" t="s">
        <v>178</v>
      </c>
      <c r="C185" s="19">
        <v>68.599999999999994</v>
      </c>
      <c r="D185" s="232">
        <v>16.280999999999999</v>
      </c>
      <c r="E185" s="232">
        <v>17.855</v>
      </c>
      <c r="F185" s="232">
        <f t="shared" si="17"/>
        <v>1.5740000000000016</v>
      </c>
      <c r="G185" s="8">
        <f t="shared" si="18"/>
        <v>1.3533252000000013</v>
      </c>
      <c r="H185" s="9">
        <f>(H10/C192)*C185</f>
        <v>4.3698300202116416E-2</v>
      </c>
      <c r="I185" s="15">
        <f t="shared" si="19"/>
        <v>1.3970235002021179</v>
      </c>
      <c r="J185" s="109"/>
      <c r="K185" s="11"/>
      <c r="L185" s="217"/>
      <c r="M185" s="220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25"/>
    </row>
    <row r="186" spans="1:26" x14ac:dyDescent="0.25">
      <c r="A186" s="16">
        <v>184</v>
      </c>
      <c r="B186" s="232" t="s">
        <v>179</v>
      </c>
      <c r="C186" s="19">
        <v>94.1</v>
      </c>
      <c r="D186" s="232">
        <v>19.279</v>
      </c>
      <c r="E186" s="232">
        <v>19.279</v>
      </c>
      <c r="F186" s="232">
        <f t="shared" si="17"/>
        <v>0</v>
      </c>
      <c r="G186" s="8">
        <f t="shared" si="18"/>
        <v>0</v>
      </c>
      <c r="H186" s="9">
        <f>(H10/C192)*C186</f>
        <v>5.9941837449258815E-2</v>
      </c>
      <c r="I186" s="15">
        <f t="shared" si="19"/>
        <v>5.9941837449258815E-2</v>
      </c>
      <c r="J186" s="109"/>
      <c r="K186" s="11"/>
      <c r="L186" s="217"/>
      <c r="M186" s="220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25"/>
    </row>
    <row r="187" spans="1:26" x14ac:dyDescent="0.25">
      <c r="A187" s="16">
        <v>185</v>
      </c>
      <c r="B187" s="232" t="s">
        <v>180</v>
      </c>
      <c r="C187" s="19">
        <v>69.099999999999994</v>
      </c>
      <c r="D187" s="232">
        <v>9.048</v>
      </c>
      <c r="E187" s="232">
        <v>9.048</v>
      </c>
      <c r="F187" s="232">
        <f t="shared" si="17"/>
        <v>0</v>
      </c>
      <c r="G187" s="8">
        <f t="shared" si="18"/>
        <v>0</v>
      </c>
      <c r="H187" s="9">
        <f>(H10/C192)*C187</f>
        <v>4.4016800932452541E-2</v>
      </c>
      <c r="I187" s="15">
        <f t="shared" si="19"/>
        <v>4.4016800932452541E-2</v>
      </c>
      <c r="J187" s="109"/>
      <c r="K187" s="11"/>
      <c r="L187" s="217"/>
      <c r="M187" s="220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25"/>
    </row>
    <row r="188" spans="1:26" x14ac:dyDescent="0.25">
      <c r="A188" s="16">
        <v>186</v>
      </c>
      <c r="B188" s="232" t="s">
        <v>181</v>
      </c>
      <c r="C188" s="19">
        <v>69</v>
      </c>
      <c r="D188" s="232">
        <v>9.3919999999999995</v>
      </c>
      <c r="E188" s="232">
        <v>9.3919999999999995</v>
      </c>
      <c r="F188" s="232">
        <f t="shared" si="17"/>
        <v>0</v>
      </c>
      <c r="G188" s="8">
        <f t="shared" si="18"/>
        <v>0</v>
      </c>
      <c r="H188" s="9">
        <f>(H10/C192)*C188</f>
        <v>4.395310078638532E-2</v>
      </c>
      <c r="I188" s="15">
        <f>G188+H188</f>
        <v>4.395310078638532E-2</v>
      </c>
      <c r="J188" s="109"/>
      <c r="K188" s="11"/>
      <c r="L188" s="217"/>
      <c r="M188" s="236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25"/>
    </row>
    <row r="189" spans="1:26" x14ac:dyDescent="0.25">
      <c r="A189" s="258" t="s">
        <v>263</v>
      </c>
      <c r="B189" s="232" t="s">
        <v>264</v>
      </c>
      <c r="C189" s="261">
        <v>743.5</v>
      </c>
      <c r="D189" s="104">
        <v>48.091000000000001</v>
      </c>
      <c r="E189" s="104">
        <f>5.119+48.091</f>
        <v>53.21</v>
      </c>
      <c r="F189" s="104">
        <f t="shared" si="17"/>
        <v>5.1189999999999998</v>
      </c>
      <c r="G189" s="8">
        <f t="shared" si="18"/>
        <v>4.4013162000000001</v>
      </c>
      <c r="H189" s="264">
        <f>(H10/C192)*C189</f>
        <v>0.47361058600981859</v>
      </c>
      <c r="I189" s="104">
        <f>G189+H189</f>
        <v>4.8749267860098184</v>
      </c>
      <c r="J189" s="132"/>
      <c r="K189" s="11"/>
      <c r="L189" s="217"/>
      <c r="M189" s="237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25"/>
    </row>
    <row r="190" spans="1:26" x14ac:dyDescent="0.25">
      <c r="A190" s="259"/>
      <c r="B190" s="232" t="s">
        <v>265</v>
      </c>
      <c r="C190" s="262"/>
      <c r="D190" s="104">
        <v>43.491999999999997</v>
      </c>
      <c r="E190" s="104">
        <f>4.53+43.492</f>
        <v>48.021999999999998</v>
      </c>
      <c r="F190" s="104">
        <f t="shared" si="17"/>
        <v>4.5300000000000011</v>
      </c>
      <c r="G190" s="8">
        <f t="shared" si="18"/>
        <v>3.8948940000000012</v>
      </c>
      <c r="H190" s="265"/>
      <c r="I190" s="104">
        <f t="shared" ref="I190:I191" si="20">G190+H190</f>
        <v>3.8948940000000012</v>
      </c>
      <c r="J190" s="132"/>
      <c r="K190" s="11"/>
      <c r="L190" s="217"/>
      <c r="M190" s="236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25"/>
    </row>
    <row r="191" spans="1:26" x14ac:dyDescent="0.25">
      <c r="A191" s="260"/>
      <c r="B191" s="232" t="s">
        <v>266</v>
      </c>
      <c r="C191" s="263"/>
      <c r="D191" s="104">
        <v>1.2</v>
      </c>
      <c r="E191" s="104">
        <f>D191</f>
        <v>1.2</v>
      </c>
      <c r="F191" s="104">
        <f>E191-D191</f>
        <v>0</v>
      </c>
      <c r="G191" s="8">
        <f t="shared" si="18"/>
        <v>0</v>
      </c>
      <c r="H191" s="266"/>
      <c r="I191" s="104">
        <f t="shared" si="20"/>
        <v>0</v>
      </c>
      <c r="J191" s="132"/>
      <c r="K191" s="11"/>
      <c r="L191" s="217"/>
      <c r="M191" s="236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25"/>
    </row>
    <row r="192" spans="1:26" x14ac:dyDescent="0.25">
      <c r="A192" s="247" t="s">
        <v>3</v>
      </c>
      <c r="B192" s="248"/>
      <c r="C192" s="105">
        <f>SUM(C15:C191)</f>
        <v>11775.400000000001</v>
      </c>
      <c r="D192" s="107">
        <f t="shared" ref="D192:I192" si="21">SUM(D15:D191)</f>
        <v>2023.2019999999995</v>
      </c>
      <c r="E192" s="107">
        <f t="shared" si="21"/>
        <v>2178.4369999999999</v>
      </c>
      <c r="F192" s="106">
        <f>SUM(F15:F191)</f>
        <v>155.23500000000001</v>
      </c>
      <c r="G192" s="106">
        <f t="shared" si="21"/>
        <v>133.47105299999998</v>
      </c>
      <c r="H192" s="106">
        <f t="shared" si="21"/>
        <v>7.5009470000000249</v>
      </c>
      <c r="I192" s="106">
        <f t="shared" si="21"/>
        <v>140.97200000000004</v>
      </c>
      <c r="J192" s="134"/>
      <c r="K192" s="134"/>
      <c r="L192" s="135"/>
      <c r="M192" s="236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25"/>
    </row>
    <row r="193" spans="1:26" x14ac:dyDescent="0.25">
      <c r="A193" s="238"/>
      <c r="C193" s="238"/>
      <c r="H193" s="239"/>
      <c r="I193" s="240"/>
      <c r="J193" s="132"/>
      <c r="K193" s="109"/>
      <c r="L193" s="109"/>
      <c r="M193" s="236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25"/>
    </row>
    <row r="194" spans="1:26" x14ac:dyDescent="0.25">
      <c r="A194" s="249" t="s">
        <v>272</v>
      </c>
      <c r="B194" s="250"/>
      <c r="C194" s="250"/>
      <c r="D194" s="233"/>
      <c r="E194" s="251" t="s">
        <v>273</v>
      </c>
      <c r="F194" s="251"/>
      <c r="G194" s="251"/>
      <c r="H194" s="251"/>
      <c r="I194" s="251"/>
      <c r="J194" s="109"/>
      <c r="K194" s="109"/>
      <c r="L194" s="109"/>
      <c r="M194" s="236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25"/>
    </row>
    <row r="195" spans="1:26" x14ac:dyDescent="0.25">
      <c r="O195" s="109"/>
      <c r="Z195" s="138"/>
    </row>
    <row r="196" spans="1:26" x14ac:dyDescent="0.25">
      <c r="A196" s="249" t="s">
        <v>274</v>
      </c>
      <c r="B196" s="250"/>
      <c r="C196" s="250"/>
      <c r="D196" s="233"/>
      <c r="E196" s="251" t="s">
        <v>275</v>
      </c>
      <c r="F196" s="251"/>
      <c r="G196" s="251"/>
      <c r="H196" s="251"/>
      <c r="I196" s="251"/>
      <c r="Z196" s="138"/>
    </row>
    <row r="197" spans="1:26" x14ac:dyDescent="0.25">
      <c r="Z197" s="138"/>
    </row>
    <row r="198" spans="1:26" x14ac:dyDescent="0.25">
      <c r="Z198" s="138"/>
    </row>
    <row r="199" spans="1:26" x14ac:dyDescent="0.25">
      <c r="Z199" s="138"/>
    </row>
    <row r="200" spans="1:26" x14ac:dyDescent="0.25">
      <c r="Z200" s="138"/>
    </row>
    <row r="201" spans="1:26" x14ac:dyDescent="0.25">
      <c r="Z201" s="138"/>
    </row>
  </sheetData>
  <mergeCells count="45">
    <mergeCell ref="A192:B192"/>
    <mergeCell ref="A194:C194"/>
    <mergeCell ref="E194:I194"/>
    <mergeCell ref="A196:C196"/>
    <mergeCell ref="E196:I196"/>
    <mergeCell ref="V6:W10"/>
    <mergeCell ref="I6:J10"/>
    <mergeCell ref="N80:P80"/>
    <mergeCell ref="R80:V80"/>
    <mergeCell ref="N82:P82"/>
    <mergeCell ref="R82:V82"/>
    <mergeCell ref="A189:A191"/>
    <mergeCell ref="C189:C191"/>
    <mergeCell ref="H189:H191"/>
    <mergeCell ref="K12:L12"/>
    <mergeCell ref="Y12:Z12"/>
    <mergeCell ref="A14:I14"/>
    <mergeCell ref="N14:V14"/>
    <mergeCell ref="Z40:AC40"/>
    <mergeCell ref="N78:O78"/>
    <mergeCell ref="A8:D8"/>
    <mergeCell ref="E8:G8"/>
    <mergeCell ref="N8:Q8"/>
    <mergeCell ref="R8:T8"/>
    <mergeCell ref="A9:D10"/>
    <mergeCell ref="E9:G9"/>
    <mergeCell ref="N9:Q10"/>
    <mergeCell ref="R9:T9"/>
    <mergeCell ref="E10:G10"/>
    <mergeCell ref="R10:T10"/>
    <mergeCell ref="A6:H6"/>
    <mergeCell ref="K6:L10"/>
    <mergeCell ref="N6:U6"/>
    <mergeCell ref="X6:X10"/>
    <mergeCell ref="Y6:Z10"/>
    <mergeCell ref="A7:D7"/>
    <mergeCell ref="E7:G7"/>
    <mergeCell ref="N7:Q7"/>
    <mergeCell ref="R7:T7"/>
    <mergeCell ref="A2:L2"/>
    <mergeCell ref="N2:Z2"/>
    <mergeCell ref="A3:L3"/>
    <mergeCell ref="N3:Z3"/>
    <mergeCell ref="A4:L4"/>
    <mergeCell ref="N4: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topLeftCell="A166" workbookViewId="0">
      <selection activeCell="K26" sqref="K26"/>
    </sheetView>
  </sheetViews>
  <sheetFormatPr defaultRowHeight="15" x14ac:dyDescent="0.25"/>
  <cols>
    <col min="1" max="1" width="9.140625" style="137"/>
    <col min="2" max="2" width="16.140625" style="137" customWidth="1"/>
    <col min="3" max="14" width="9.140625" style="137"/>
    <col min="15" max="15" width="15.85546875" style="137" customWidth="1"/>
    <col min="16" max="16384" width="9.140625" style="137"/>
  </cols>
  <sheetData>
    <row r="1" spans="1:26" ht="20.25" x14ac:dyDescent="0.3">
      <c r="A1" s="221"/>
      <c r="B1" s="222"/>
      <c r="C1" s="221"/>
      <c r="D1" s="222"/>
      <c r="E1" s="222"/>
      <c r="F1" s="222"/>
      <c r="G1" s="222"/>
      <c r="H1" s="223"/>
      <c r="I1" s="224"/>
      <c r="J1" s="219"/>
      <c r="K1" s="219"/>
      <c r="L1" s="219"/>
      <c r="M1" s="220"/>
      <c r="N1" s="221"/>
      <c r="O1" s="222"/>
      <c r="P1" s="221"/>
      <c r="Q1" s="222"/>
      <c r="R1" s="222"/>
      <c r="S1" s="222"/>
      <c r="T1" s="222"/>
      <c r="U1" s="223"/>
      <c r="V1" s="224"/>
      <c r="W1" s="219"/>
      <c r="X1" s="219"/>
      <c r="Y1" s="219"/>
      <c r="Z1" s="219"/>
    </row>
    <row r="2" spans="1:26" ht="18.75" x14ac:dyDescent="0.25">
      <c r="A2" s="283" t="s">
        <v>16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20"/>
      <c r="N2" s="284" t="s">
        <v>182</v>
      </c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</row>
    <row r="3" spans="1:26" ht="18.75" x14ac:dyDescent="0.25">
      <c r="A3" s="285" t="s">
        <v>301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20"/>
      <c r="N3" s="285" t="s">
        <v>301</v>
      </c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</row>
    <row r="4" spans="1:26" ht="18.75" x14ac:dyDescent="0.25">
      <c r="A4" s="202"/>
      <c r="B4" s="202"/>
      <c r="C4" s="202"/>
      <c r="D4" s="202"/>
      <c r="E4" s="202"/>
      <c r="F4" s="202"/>
      <c r="G4" s="202"/>
      <c r="H4" s="202"/>
      <c r="I4" s="114"/>
      <c r="J4" s="114"/>
      <c r="K4" s="114"/>
      <c r="L4" s="114"/>
      <c r="M4" s="220"/>
      <c r="N4" s="202"/>
      <c r="O4" s="202"/>
      <c r="P4" s="202"/>
      <c r="Q4" s="202"/>
      <c r="R4" s="202"/>
      <c r="S4" s="202"/>
      <c r="T4" s="202"/>
      <c r="U4" s="202"/>
      <c r="V4" s="114"/>
      <c r="W4" s="114"/>
      <c r="X4" s="114"/>
      <c r="Y4" s="114"/>
      <c r="Z4" s="114"/>
    </row>
    <row r="5" spans="1:26" ht="36" customHeight="1" x14ac:dyDescent="0.25">
      <c r="A5" s="278" t="s">
        <v>9</v>
      </c>
      <c r="B5" s="279"/>
      <c r="C5" s="279"/>
      <c r="D5" s="279"/>
      <c r="E5" s="279"/>
      <c r="F5" s="279"/>
      <c r="G5" s="279"/>
      <c r="H5" s="280"/>
      <c r="I5" s="252" t="s">
        <v>298</v>
      </c>
      <c r="J5" s="253"/>
      <c r="K5" s="281"/>
      <c r="L5" s="281"/>
      <c r="M5" s="220"/>
      <c r="N5" s="278" t="s">
        <v>9</v>
      </c>
      <c r="O5" s="279"/>
      <c r="P5" s="279"/>
      <c r="Q5" s="279"/>
      <c r="R5" s="279"/>
      <c r="S5" s="279"/>
      <c r="T5" s="279"/>
      <c r="U5" s="280"/>
      <c r="V5" s="241" t="s">
        <v>298</v>
      </c>
      <c r="W5" s="242"/>
      <c r="X5" s="281"/>
      <c r="Y5" s="281"/>
      <c r="Z5" s="281"/>
    </row>
    <row r="6" spans="1:26" ht="84" x14ac:dyDescent="0.25">
      <c r="A6" s="276" t="s">
        <v>4</v>
      </c>
      <c r="B6" s="276"/>
      <c r="C6" s="276"/>
      <c r="D6" s="276"/>
      <c r="E6" s="276" t="s">
        <v>5</v>
      </c>
      <c r="F6" s="276"/>
      <c r="G6" s="276"/>
      <c r="H6" s="225" t="s">
        <v>302</v>
      </c>
      <c r="I6" s="254"/>
      <c r="J6" s="255"/>
      <c r="K6" s="281"/>
      <c r="L6" s="281"/>
      <c r="M6" s="220"/>
      <c r="N6" s="276" t="s">
        <v>4</v>
      </c>
      <c r="O6" s="276"/>
      <c r="P6" s="276"/>
      <c r="Q6" s="276"/>
      <c r="R6" s="276" t="s">
        <v>5</v>
      </c>
      <c r="S6" s="276"/>
      <c r="T6" s="276"/>
      <c r="U6" s="225" t="s">
        <v>302</v>
      </c>
      <c r="V6" s="243"/>
      <c r="W6" s="244"/>
      <c r="X6" s="282"/>
      <c r="Y6" s="281"/>
      <c r="Z6" s="281"/>
    </row>
    <row r="7" spans="1:26" x14ac:dyDescent="0.25">
      <c r="A7" s="275" t="s">
        <v>259</v>
      </c>
      <c r="B7" s="275"/>
      <c r="C7" s="275"/>
      <c r="D7" s="275"/>
      <c r="E7" s="276" t="s">
        <v>15</v>
      </c>
      <c r="F7" s="276"/>
      <c r="G7" s="276"/>
      <c r="H7" s="118">
        <v>115.25</v>
      </c>
      <c r="I7" s="254"/>
      <c r="J7" s="255"/>
      <c r="K7" s="281"/>
      <c r="L7" s="281"/>
      <c r="M7" s="220"/>
      <c r="N7" s="275" t="s">
        <v>260</v>
      </c>
      <c r="O7" s="275"/>
      <c r="P7" s="275"/>
      <c r="Q7" s="275"/>
      <c r="R7" s="276" t="s">
        <v>15</v>
      </c>
      <c r="S7" s="276"/>
      <c r="T7" s="276"/>
      <c r="U7" s="119">
        <v>24.721</v>
      </c>
      <c r="V7" s="243"/>
      <c r="W7" s="244"/>
      <c r="X7" s="282"/>
      <c r="Y7" s="281"/>
      <c r="Z7" s="281"/>
    </row>
    <row r="8" spans="1:26" x14ac:dyDescent="0.25">
      <c r="A8" s="277" t="s">
        <v>6</v>
      </c>
      <c r="B8" s="277"/>
      <c r="C8" s="277"/>
      <c r="D8" s="277"/>
      <c r="E8" s="276" t="s">
        <v>10</v>
      </c>
      <c r="F8" s="276"/>
      <c r="G8" s="276"/>
      <c r="H8" s="118">
        <f>G191</f>
        <v>87.96269879999997</v>
      </c>
      <c r="I8" s="254"/>
      <c r="J8" s="255"/>
      <c r="K8" s="281"/>
      <c r="L8" s="281"/>
      <c r="M8" s="220"/>
      <c r="N8" s="277" t="s">
        <v>6</v>
      </c>
      <c r="O8" s="277"/>
      <c r="P8" s="277"/>
      <c r="Q8" s="277"/>
      <c r="R8" s="276" t="s">
        <v>10</v>
      </c>
      <c r="S8" s="276"/>
      <c r="T8" s="276"/>
      <c r="U8" s="118">
        <f>T77</f>
        <v>17.096263199999999</v>
      </c>
      <c r="V8" s="243"/>
      <c r="W8" s="244"/>
      <c r="X8" s="282"/>
      <c r="Y8" s="281"/>
      <c r="Z8" s="281"/>
    </row>
    <row r="9" spans="1:26" x14ac:dyDescent="0.25">
      <c r="A9" s="277"/>
      <c r="B9" s="277"/>
      <c r="C9" s="277"/>
      <c r="D9" s="277"/>
      <c r="E9" s="276" t="s">
        <v>11</v>
      </c>
      <c r="F9" s="276"/>
      <c r="G9" s="276"/>
      <c r="H9" s="118">
        <f>H7-H8</f>
        <v>27.28730120000003</v>
      </c>
      <c r="I9" s="256"/>
      <c r="J9" s="257"/>
      <c r="K9" s="281"/>
      <c r="L9" s="281"/>
      <c r="M9" s="220"/>
      <c r="N9" s="277"/>
      <c r="O9" s="277"/>
      <c r="P9" s="277"/>
      <c r="Q9" s="277"/>
      <c r="R9" s="276" t="s">
        <v>11</v>
      </c>
      <c r="S9" s="276"/>
      <c r="T9" s="276"/>
      <c r="U9" s="118">
        <f>U7-U8</f>
        <v>7.6247368000000009</v>
      </c>
      <c r="V9" s="245"/>
      <c r="W9" s="246"/>
      <c r="X9" s="282"/>
      <c r="Y9" s="281"/>
      <c r="Z9" s="281"/>
    </row>
    <row r="10" spans="1:26" x14ac:dyDescent="0.25">
      <c r="A10" s="226"/>
      <c r="B10" s="227"/>
      <c r="C10" s="226"/>
      <c r="D10" s="227"/>
      <c r="E10" s="226"/>
      <c r="F10" s="226"/>
      <c r="G10" s="226"/>
      <c r="H10" s="228"/>
      <c r="I10" s="229"/>
      <c r="J10" s="230"/>
      <c r="K10" s="120"/>
      <c r="L10" s="120"/>
      <c r="M10" s="220"/>
      <c r="N10" s="226"/>
      <c r="O10" s="227"/>
      <c r="P10" s="226"/>
      <c r="Q10" s="227"/>
      <c r="R10" s="226"/>
      <c r="S10" s="226"/>
      <c r="T10" s="226"/>
      <c r="U10" s="228"/>
      <c r="V10" s="229"/>
      <c r="W10" s="230"/>
      <c r="X10" s="230"/>
      <c r="Y10" s="120"/>
      <c r="Z10" s="203"/>
    </row>
    <row r="11" spans="1:26" x14ac:dyDescent="0.25">
      <c r="A11" s="226"/>
      <c r="B11" s="227"/>
      <c r="C11" s="226"/>
      <c r="D11" s="227"/>
      <c r="E11" s="226"/>
      <c r="F11" s="226"/>
      <c r="G11" s="226"/>
      <c r="H11" s="228"/>
      <c r="I11" s="229"/>
      <c r="J11" s="230"/>
      <c r="K11" s="267"/>
      <c r="L11" s="267"/>
      <c r="M11" s="220"/>
      <c r="N11" s="226"/>
      <c r="O11" s="227"/>
      <c r="P11" s="226"/>
      <c r="Q11" s="227"/>
      <c r="R11" s="226"/>
      <c r="S11" s="226"/>
      <c r="T11" s="226"/>
      <c r="U11" s="228"/>
      <c r="V11" s="229"/>
      <c r="W11" s="230"/>
      <c r="X11" s="230"/>
      <c r="Y11" s="267"/>
      <c r="Z11" s="267"/>
    </row>
    <row r="12" spans="1:26" ht="38.25" x14ac:dyDescent="0.25">
      <c r="A12" s="94" t="s">
        <v>0</v>
      </c>
      <c r="B12" s="95" t="s">
        <v>1</v>
      </c>
      <c r="C12" s="94" t="s">
        <v>2</v>
      </c>
      <c r="D12" s="97" t="s">
        <v>297</v>
      </c>
      <c r="E12" s="97" t="s">
        <v>303</v>
      </c>
      <c r="F12" s="97" t="s">
        <v>247</v>
      </c>
      <c r="G12" s="97" t="s">
        <v>248</v>
      </c>
      <c r="H12" s="98" t="s">
        <v>7</v>
      </c>
      <c r="I12" s="99" t="s">
        <v>14</v>
      </c>
      <c r="J12" s="125"/>
      <c r="K12" s="124"/>
      <c r="L12" s="124"/>
      <c r="M12" s="124"/>
      <c r="N12" s="94" t="s">
        <v>0</v>
      </c>
      <c r="O12" s="95" t="s">
        <v>1</v>
      </c>
      <c r="P12" s="94" t="s">
        <v>2</v>
      </c>
      <c r="Q12" s="97" t="s">
        <v>296</v>
      </c>
      <c r="R12" s="97" t="s">
        <v>303</v>
      </c>
      <c r="S12" s="97" t="s">
        <v>247</v>
      </c>
      <c r="T12" s="97" t="s">
        <v>248</v>
      </c>
      <c r="U12" s="98" t="s">
        <v>7</v>
      </c>
      <c r="V12" s="99" t="s">
        <v>14</v>
      </c>
      <c r="W12" s="125"/>
      <c r="X12" s="125"/>
      <c r="Y12" s="124"/>
      <c r="Z12" s="124"/>
    </row>
    <row r="13" spans="1:26" x14ac:dyDescent="0.25">
      <c r="A13" s="268" t="s">
        <v>17</v>
      </c>
      <c r="B13" s="269"/>
      <c r="C13" s="269"/>
      <c r="D13" s="269"/>
      <c r="E13" s="269"/>
      <c r="F13" s="269"/>
      <c r="G13" s="269"/>
      <c r="H13" s="269"/>
      <c r="I13" s="270"/>
      <c r="J13" s="125"/>
      <c r="K13" s="124"/>
      <c r="L13" s="231"/>
      <c r="M13" s="124"/>
      <c r="N13" s="268" t="s">
        <v>246</v>
      </c>
      <c r="O13" s="269"/>
      <c r="P13" s="269"/>
      <c r="Q13" s="269"/>
      <c r="R13" s="269"/>
      <c r="S13" s="269"/>
      <c r="T13" s="269"/>
      <c r="U13" s="269"/>
      <c r="V13" s="270"/>
      <c r="W13" s="125"/>
      <c r="X13" s="125"/>
      <c r="Y13" s="124"/>
      <c r="Z13" s="204"/>
    </row>
    <row r="14" spans="1:26" x14ac:dyDescent="0.25">
      <c r="A14" s="16">
        <v>10</v>
      </c>
      <c r="B14" s="7" t="s">
        <v>18</v>
      </c>
      <c r="C14" s="20">
        <v>98.5</v>
      </c>
      <c r="D14" s="7">
        <v>8.81</v>
      </c>
      <c r="E14" s="7">
        <v>9.5549999999999997</v>
      </c>
      <c r="F14" s="7">
        <f>E14-D14</f>
        <v>0.74499999999999922</v>
      </c>
      <c r="G14" s="8">
        <f>F14*0.8598</f>
        <v>0.64055099999999932</v>
      </c>
      <c r="H14" s="9">
        <f>(H9/C191)*C14</f>
        <v>0.22825544509740667</v>
      </c>
      <c r="I14" s="15">
        <f>G14+H14</f>
        <v>0.86880644509740601</v>
      </c>
      <c r="J14" s="109"/>
      <c r="K14" s="11"/>
      <c r="L14" s="27"/>
      <c r="M14" s="109"/>
      <c r="N14" s="17">
        <v>1</v>
      </c>
      <c r="O14" s="7" t="s">
        <v>183</v>
      </c>
      <c r="P14" s="20">
        <v>41.1</v>
      </c>
      <c r="Q14" s="7">
        <v>19.425999999999998</v>
      </c>
      <c r="R14" s="7">
        <v>20.451000000000001</v>
      </c>
      <c r="S14" s="7">
        <f>R14-Q14</f>
        <v>1.0250000000000021</v>
      </c>
      <c r="T14" s="8">
        <f>S14*0.8598</f>
        <v>0.88129500000000183</v>
      </c>
      <c r="U14" s="9">
        <f>(U9/P77)*P14</f>
        <v>0.1455873089337979</v>
      </c>
      <c r="V14" s="15">
        <f>T14+U14</f>
        <v>1.0268823089337997</v>
      </c>
      <c r="W14" s="11"/>
      <c r="X14" s="11"/>
      <c r="Y14" s="126"/>
      <c r="Z14" s="27"/>
    </row>
    <row r="15" spans="1:26" x14ac:dyDescent="0.25">
      <c r="A15" s="16">
        <v>11</v>
      </c>
      <c r="B15" s="7" t="s">
        <v>19</v>
      </c>
      <c r="C15" s="20">
        <v>67.900000000000006</v>
      </c>
      <c r="D15" s="7">
        <v>9.2710000000000008</v>
      </c>
      <c r="E15" s="7">
        <v>9.2710000000000008</v>
      </c>
      <c r="F15" s="7">
        <f t="shared" ref="F15:F78" si="0">E15-D15</f>
        <v>0</v>
      </c>
      <c r="G15" s="8">
        <f t="shared" ref="G15:G78" si="1">F15*0.8598</f>
        <v>0</v>
      </c>
      <c r="H15" s="9">
        <f>(H9/C191)*C15</f>
        <v>0.15734563169658797</v>
      </c>
      <c r="I15" s="15">
        <f t="shared" ref="I15:I85" si="2">G15+H15</f>
        <v>0.15734563169658797</v>
      </c>
      <c r="J15" s="109"/>
      <c r="K15" s="11"/>
      <c r="L15" s="27"/>
      <c r="M15" s="109"/>
      <c r="N15" s="17">
        <v>2</v>
      </c>
      <c r="O15" s="7" t="s">
        <v>184</v>
      </c>
      <c r="P15" s="20">
        <v>36.4</v>
      </c>
      <c r="Q15" s="7">
        <v>5.2679999999999998</v>
      </c>
      <c r="R15" s="7">
        <v>5.38</v>
      </c>
      <c r="S15" s="7">
        <f t="shared" ref="S15:S28" si="3">R15-Q15</f>
        <v>0.1120000000000001</v>
      </c>
      <c r="T15" s="8">
        <f t="shared" ref="T15:T76" si="4">S15*0.8598</f>
        <v>9.629760000000008E-2</v>
      </c>
      <c r="U15" s="9">
        <f>(U9/P77)*P15</f>
        <v>0.12893863856910567</v>
      </c>
      <c r="V15" s="15">
        <f t="shared" ref="V15:V48" si="5">T15+U15</f>
        <v>0.22523623856910574</v>
      </c>
      <c r="W15" s="11"/>
      <c r="X15" s="11"/>
      <c r="Y15" s="126"/>
      <c r="Z15" s="27"/>
    </row>
    <row r="16" spans="1:26" x14ac:dyDescent="0.25">
      <c r="A16" s="16">
        <v>12</v>
      </c>
      <c r="B16" s="7" t="s">
        <v>20</v>
      </c>
      <c r="C16" s="20">
        <v>51</v>
      </c>
      <c r="D16" s="7">
        <v>12.21</v>
      </c>
      <c r="E16" s="7">
        <v>12.932</v>
      </c>
      <c r="F16" s="7">
        <f t="shared" si="0"/>
        <v>0.72199999999999953</v>
      </c>
      <c r="G16" s="8">
        <f>F16*0.8598</f>
        <v>0.62077559999999965</v>
      </c>
      <c r="H16" s="9">
        <f>(H9/C191)*C16</f>
        <v>0.11818302233469788</v>
      </c>
      <c r="I16" s="15">
        <f t="shared" si="2"/>
        <v>0.73895862233469756</v>
      </c>
      <c r="J16" s="109"/>
      <c r="K16" s="11"/>
      <c r="L16" s="27"/>
      <c r="M16" s="109"/>
      <c r="N16" s="17">
        <v>3</v>
      </c>
      <c r="O16" s="7" t="s">
        <v>185</v>
      </c>
      <c r="P16" s="20">
        <v>34.5</v>
      </c>
      <c r="Q16" s="7">
        <v>10.614000000000001</v>
      </c>
      <c r="R16" s="7">
        <v>10.878</v>
      </c>
      <c r="S16" s="7">
        <f t="shared" si="3"/>
        <v>0.26399999999999935</v>
      </c>
      <c r="T16" s="8">
        <f t="shared" si="4"/>
        <v>0.22698719999999944</v>
      </c>
      <c r="U16" s="9">
        <f>(U9/P77)*P16</f>
        <v>0.12220832501742158</v>
      </c>
      <c r="V16" s="15">
        <f t="shared" si="5"/>
        <v>0.34919552501742102</v>
      </c>
      <c r="W16" s="11"/>
      <c r="X16" s="11"/>
      <c r="Y16" s="126"/>
      <c r="Z16" s="27"/>
    </row>
    <row r="17" spans="1:26" x14ac:dyDescent="0.25">
      <c r="A17" s="16">
        <v>13</v>
      </c>
      <c r="B17" s="7" t="s">
        <v>21</v>
      </c>
      <c r="C17" s="18">
        <v>50.9</v>
      </c>
      <c r="D17" s="7">
        <v>2.468</v>
      </c>
      <c r="E17" s="7">
        <v>2.6749999999999998</v>
      </c>
      <c r="F17" s="7">
        <f t="shared" si="0"/>
        <v>0.20699999999999985</v>
      </c>
      <c r="G17" s="8">
        <f t="shared" si="1"/>
        <v>0.17797859999999988</v>
      </c>
      <c r="H17" s="9">
        <f>(H9/C191)*C17</f>
        <v>0.11795129091835532</v>
      </c>
      <c r="I17" s="15">
        <f t="shared" si="2"/>
        <v>0.2959298909183552</v>
      </c>
      <c r="J17" s="109"/>
      <c r="K17" s="11"/>
      <c r="L17" s="27"/>
      <c r="M17" s="109"/>
      <c r="N17" s="17">
        <v>4</v>
      </c>
      <c r="O17" s="7" t="s">
        <v>186</v>
      </c>
      <c r="P17" s="18">
        <v>37.200000000000003</v>
      </c>
      <c r="Q17" s="7">
        <v>12.157999999999999</v>
      </c>
      <c r="R17" s="7">
        <v>12.558999999999999</v>
      </c>
      <c r="S17" s="7">
        <f t="shared" si="3"/>
        <v>0.4009999999999998</v>
      </c>
      <c r="T17" s="8">
        <f t="shared" si="4"/>
        <v>0.34477979999999986</v>
      </c>
      <c r="U17" s="9">
        <f>(U9/P77)*P17</f>
        <v>0.13177245480139371</v>
      </c>
      <c r="V17" s="15">
        <f t="shared" si="5"/>
        <v>0.47655225480139357</v>
      </c>
      <c r="W17" s="11"/>
      <c r="X17" s="11"/>
      <c r="Y17" s="126"/>
      <c r="Z17" s="27"/>
    </row>
    <row r="18" spans="1:26" x14ac:dyDescent="0.25">
      <c r="A18" s="16">
        <v>14</v>
      </c>
      <c r="B18" s="7" t="s">
        <v>22</v>
      </c>
      <c r="C18" s="18">
        <v>45.1</v>
      </c>
      <c r="D18" s="7">
        <v>13.565</v>
      </c>
      <c r="E18" s="7">
        <v>13.859</v>
      </c>
      <c r="F18" s="7">
        <f t="shared" si="0"/>
        <v>0.29400000000000048</v>
      </c>
      <c r="G18" s="8">
        <f t="shared" si="1"/>
        <v>0.25278120000000043</v>
      </c>
      <c r="H18" s="9">
        <f>(H9/C191)*C18</f>
        <v>0.10451086877048774</v>
      </c>
      <c r="I18" s="15">
        <f t="shared" si="2"/>
        <v>0.35729206877048814</v>
      </c>
      <c r="J18" s="109"/>
      <c r="K18" s="11"/>
      <c r="L18" s="27"/>
      <c r="M18" s="109"/>
      <c r="N18" s="17">
        <v>5</v>
      </c>
      <c r="O18" s="7" t="s">
        <v>187</v>
      </c>
      <c r="P18" s="18">
        <v>34.1</v>
      </c>
      <c r="Q18" s="7">
        <v>10.411</v>
      </c>
      <c r="R18" s="7">
        <v>10.981999999999999</v>
      </c>
      <c r="S18" s="7">
        <f t="shared" si="3"/>
        <v>0.57099999999999973</v>
      </c>
      <c r="T18" s="8">
        <f t="shared" si="4"/>
        <v>0.49094579999999977</v>
      </c>
      <c r="U18" s="9">
        <f>(U9/P77)*P18</f>
        <v>0.12079141690127758</v>
      </c>
      <c r="V18" s="15">
        <f t="shared" si="5"/>
        <v>0.61173721690127736</v>
      </c>
      <c r="W18" s="11"/>
      <c r="X18" s="11"/>
      <c r="Y18" s="126"/>
      <c r="Z18" s="27"/>
    </row>
    <row r="19" spans="1:26" x14ac:dyDescent="0.25">
      <c r="A19" s="16">
        <v>15</v>
      </c>
      <c r="B19" s="7" t="s">
        <v>23</v>
      </c>
      <c r="C19" s="18">
        <v>75.599999999999994</v>
      </c>
      <c r="D19" s="7">
        <v>2.8690000000000002</v>
      </c>
      <c r="E19" s="7">
        <v>2.8690000000000002</v>
      </c>
      <c r="F19" s="7">
        <f t="shared" si="0"/>
        <v>0</v>
      </c>
      <c r="G19" s="8">
        <f t="shared" si="1"/>
        <v>0</v>
      </c>
      <c r="H19" s="9">
        <f>(H9/C191)*C19</f>
        <v>0.17518895075496391</v>
      </c>
      <c r="I19" s="15">
        <f t="shared" si="2"/>
        <v>0.17518895075496391</v>
      </c>
      <c r="J19" s="109"/>
      <c r="K19" s="11"/>
      <c r="L19" s="27"/>
      <c r="M19" s="109"/>
      <c r="N19" s="17">
        <v>6</v>
      </c>
      <c r="O19" s="7" t="s">
        <v>188</v>
      </c>
      <c r="P19" s="18">
        <v>28.2</v>
      </c>
      <c r="Q19" s="7">
        <v>6.8369999999999997</v>
      </c>
      <c r="R19" s="7">
        <v>7.1390000000000002</v>
      </c>
      <c r="S19" s="7">
        <f t="shared" si="3"/>
        <v>0.30200000000000049</v>
      </c>
      <c r="T19" s="8">
        <f t="shared" si="4"/>
        <v>0.25965960000000043</v>
      </c>
      <c r="U19" s="9">
        <f>(U9/P77)*P19</f>
        <v>9.9892022188153295E-2</v>
      </c>
      <c r="V19" s="15">
        <f t="shared" si="5"/>
        <v>0.35955162218815373</v>
      </c>
      <c r="W19" s="11"/>
      <c r="X19" s="11"/>
      <c r="Y19" s="126"/>
      <c r="Z19" s="27"/>
    </row>
    <row r="20" spans="1:26" x14ac:dyDescent="0.25">
      <c r="A20" s="16">
        <v>16</v>
      </c>
      <c r="B20" s="7" t="s">
        <v>24</v>
      </c>
      <c r="C20" s="18">
        <v>45.8</v>
      </c>
      <c r="D20" s="7">
        <v>16.568000000000001</v>
      </c>
      <c r="E20" s="7">
        <v>17.428999999999998</v>
      </c>
      <c r="F20" s="7">
        <f t="shared" si="0"/>
        <v>0.8609999999999971</v>
      </c>
      <c r="G20" s="8">
        <f t="shared" si="1"/>
        <v>0.7402877999999975</v>
      </c>
      <c r="H20" s="9">
        <f>(H9/C191)*C20</f>
        <v>0.10613298868488553</v>
      </c>
      <c r="I20" s="15">
        <f t="shared" si="2"/>
        <v>0.84642078868488302</v>
      </c>
      <c r="J20" s="109"/>
      <c r="K20" s="11"/>
      <c r="L20" s="27"/>
      <c r="M20" s="109"/>
      <c r="N20" s="17">
        <v>7</v>
      </c>
      <c r="O20" s="7" t="s">
        <v>189</v>
      </c>
      <c r="P20" s="18">
        <v>26.8</v>
      </c>
      <c r="Q20" s="7">
        <v>6.9749999999999996</v>
      </c>
      <c r="R20" s="7">
        <v>7.2370000000000001</v>
      </c>
      <c r="S20" s="7">
        <f t="shared" si="3"/>
        <v>0.26200000000000045</v>
      </c>
      <c r="T20" s="8">
        <f t="shared" si="4"/>
        <v>0.2252676000000004</v>
      </c>
      <c r="U20" s="9">
        <f>(U9/P77)*P20</f>
        <v>9.4932843781649234E-2</v>
      </c>
      <c r="V20" s="15">
        <f t="shared" si="5"/>
        <v>0.32020044378164964</v>
      </c>
      <c r="W20" s="11"/>
      <c r="X20" s="11"/>
      <c r="Y20" s="126"/>
      <c r="Z20" s="27"/>
    </row>
    <row r="21" spans="1:26" x14ac:dyDescent="0.25">
      <c r="A21" s="16">
        <v>17</v>
      </c>
      <c r="B21" s="7" t="s">
        <v>25</v>
      </c>
      <c r="C21" s="18">
        <v>46.7</v>
      </c>
      <c r="D21" s="7">
        <v>8.1379999999999999</v>
      </c>
      <c r="E21" s="7">
        <v>8.8610000000000007</v>
      </c>
      <c r="F21" s="7">
        <f t="shared" si="0"/>
        <v>0.72300000000000075</v>
      </c>
      <c r="G21" s="8">
        <f t="shared" si="1"/>
        <v>0.62163540000000062</v>
      </c>
      <c r="H21" s="9">
        <f>(H9/C191)*C21</f>
        <v>0.10821857143196845</v>
      </c>
      <c r="I21" s="15">
        <f>G21+H21</f>
        <v>0.72985397143196906</v>
      </c>
      <c r="J21" s="109"/>
      <c r="K21" s="11"/>
      <c r="L21" s="27"/>
      <c r="M21" s="109"/>
      <c r="N21" s="17">
        <v>8</v>
      </c>
      <c r="O21" s="7" t="s">
        <v>190</v>
      </c>
      <c r="P21" s="18">
        <v>27.9</v>
      </c>
      <c r="Q21" s="7">
        <v>4.9550000000000001</v>
      </c>
      <c r="R21" s="7">
        <v>5.407</v>
      </c>
      <c r="S21" s="7">
        <f t="shared" si="3"/>
        <v>0.45199999999999996</v>
      </c>
      <c r="T21" s="8">
        <f t="shared" si="4"/>
        <v>0.38862959999999996</v>
      </c>
      <c r="U21" s="9">
        <f>(U9/P77)*P21</f>
        <v>9.8829341101045284E-2</v>
      </c>
      <c r="V21" s="15">
        <f t="shared" si="5"/>
        <v>0.48745894110104526</v>
      </c>
      <c r="W21" s="11"/>
      <c r="X21" s="11"/>
      <c r="Y21" s="126"/>
      <c r="Z21" s="27"/>
    </row>
    <row r="22" spans="1:26" x14ac:dyDescent="0.25">
      <c r="A22" s="16">
        <v>18</v>
      </c>
      <c r="B22" s="7" t="s">
        <v>26</v>
      </c>
      <c r="C22" s="18">
        <v>47.6</v>
      </c>
      <c r="D22" s="7">
        <v>3.1619999999999999</v>
      </c>
      <c r="E22" s="7">
        <v>3.4609999999999999</v>
      </c>
      <c r="F22" s="7">
        <f t="shared" si="0"/>
        <v>0.29899999999999993</v>
      </c>
      <c r="G22" s="8">
        <f t="shared" si="1"/>
        <v>0.25708019999999993</v>
      </c>
      <c r="H22" s="9">
        <f>(H9/C191)*C22</f>
        <v>0.11030415417905136</v>
      </c>
      <c r="I22" s="15">
        <f t="shared" si="2"/>
        <v>0.3673843541790513</v>
      </c>
      <c r="J22" s="109"/>
      <c r="K22" s="11"/>
      <c r="L22" s="27"/>
      <c r="M22" s="109"/>
      <c r="N22" s="17">
        <v>9</v>
      </c>
      <c r="O22" s="7" t="s">
        <v>191</v>
      </c>
      <c r="P22" s="18">
        <v>26.5</v>
      </c>
      <c r="Q22" s="7">
        <v>8.2170000000000005</v>
      </c>
      <c r="R22" s="7">
        <v>8.4339999999999993</v>
      </c>
      <c r="S22" s="7">
        <f t="shared" si="3"/>
        <v>0.21699999999999875</v>
      </c>
      <c r="T22" s="8">
        <f t="shared" si="4"/>
        <v>0.18657659999999893</v>
      </c>
      <c r="U22" s="9">
        <f>(U9/P77)*P22</f>
        <v>9.3870162694541223E-2</v>
      </c>
      <c r="V22" s="15">
        <f t="shared" si="5"/>
        <v>0.28044676269454016</v>
      </c>
      <c r="W22" s="11"/>
      <c r="X22" s="11"/>
      <c r="Y22" s="126"/>
      <c r="Z22" s="27"/>
    </row>
    <row r="23" spans="1:26" x14ac:dyDescent="0.25">
      <c r="A23" s="16">
        <v>19</v>
      </c>
      <c r="B23" s="7" t="s">
        <v>27</v>
      </c>
      <c r="C23" s="18">
        <v>98.5</v>
      </c>
      <c r="D23" s="7">
        <v>24.138999999999999</v>
      </c>
      <c r="E23" s="7">
        <v>25.576000000000001</v>
      </c>
      <c r="F23" s="7">
        <f t="shared" si="0"/>
        <v>1.4370000000000012</v>
      </c>
      <c r="G23" s="8">
        <f t="shared" si="1"/>
        <v>1.2355326000000011</v>
      </c>
      <c r="H23" s="9">
        <f>(H9/C191)*C23</f>
        <v>0.22825544509740667</v>
      </c>
      <c r="I23" s="15">
        <f t="shared" si="2"/>
        <v>1.4637880450974077</v>
      </c>
      <c r="J23" s="109"/>
      <c r="K23" s="11"/>
      <c r="L23" s="204"/>
      <c r="M23" s="109"/>
      <c r="N23" s="17">
        <v>10</v>
      </c>
      <c r="O23" s="7" t="s">
        <v>192</v>
      </c>
      <c r="P23" s="18">
        <v>26</v>
      </c>
      <c r="Q23" s="7">
        <v>3.5000000000000003E-2</v>
      </c>
      <c r="R23" s="7">
        <v>3.5000000000000003E-2</v>
      </c>
      <c r="S23" s="7">
        <f t="shared" si="3"/>
        <v>0</v>
      </c>
      <c r="T23" s="8">
        <f t="shared" si="4"/>
        <v>0</v>
      </c>
      <c r="U23" s="9">
        <f>(U9/P77)*P23</f>
        <v>9.2099027549361195E-2</v>
      </c>
      <c r="V23" s="15">
        <f t="shared" si="5"/>
        <v>9.2099027549361195E-2</v>
      </c>
      <c r="W23" s="11"/>
      <c r="X23" s="11"/>
      <c r="Y23" s="126"/>
      <c r="Z23" s="204"/>
    </row>
    <row r="24" spans="1:26" x14ac:dyDescent="0.25">
      <c r="A24" s="16">
        <v>20</v>
      </c>
      <c r="B24" s="7" t="s">
        <v>28</v>
      </c>
      <c r="C24" s="18">
        <v>67.900000000000006</v>
      </c>
      <c r="D24" s="7">
        <v>14.122</v>
      </c>
      <c r="E24" s="7">
        <v>14.686999999999999</v>
      </c>
      <c r="F24" s="7">
        <f t="shared" si="0"/>
        <v>0.5649999999999995</v>
      </c>
      <c r="G24" s="8">
        <f t="shared" si="1"/>
        <v>0.48578699999999958</v>
      </c>
      <c r="H24" s="9">
        <f>(H9/C191)*C24</f>
        <v>0.15734563169658797</v>
      </c>
      <c r="I24" s="15">
        <f t="shared" si="2"/>
        <v>0.64313263169658752</v>
      </c>
      <c r="J24" s="109"/>
      <c r="K24" s="11"/>
      <c r="L24" s="204"/>
      <c r="M24" s="109"/>
      <c r="N24" s="17">
        <v>11</v>
      </c>
      <c r="O24" s="7" t="s">
        <v>193</v>
      </c>
      <c r="P24" s="18">
        <v>34.299999999999997</v>
      </c>
      <c r="Q24" s="7">
        <v>10.252000000000001</v>
      </c>
      <c r="R24" s="7">
        <v>10.760999999999999</v>
      </c>
      <c r="S24" s="7">
        <f t="shared" si="3"/>
        <v>0.50899999999999856</v>
      </c>
      <c r="T24" s="8">
        <f t="shared" si="4"/>
        <v>0.43763819999999876</v>
      </c>
      <c r="U24" s="9">
        <f>(U9/P77)*P24</f>
        <v>0.12149987095934957</v>
      </c>
      <c r="V24" s="15">
        <f t="shared" si="5"/>
        <v>0.55913807095934831</v>
      </c>
      <c r="W24" s="11"/>
      <c r="X24" s="11"/>
      <c r="Y24" s="126"/>
      <c r="Z24" s="204"/>
    </row>
    <row r="25" spans="1:26" x14ac:dyDescent="0.25">
      <c r="A25" s="16">
        <v>21</v>
      </c>
      <c r="B25" s="7" t="s">
        <v>29</v>
      </c>
      <c r="C25" s="18">
        <v>50.5</v>
      </c>
      <c r="D25" s="7">
        <v>5.6470000000000002</v>
      </c>
      <c r="E25" s="7">
        <v>5.6920000000000002</v>
      </c>
      <c r="F25" s="7">
        <f t="shared" si="0"/>
        <v>4.4999999999999929E-2</v>
      </c>
      <c r="G25" s="8">
        <f t="shared" si="1"/>
        <v>3.8690999999999941E-2</v>
      </c>
      <c r="H25" s="9">
        <f>(H9/C191)*C25</f>
        <v>0.11702436525298515</v>
      </c>
      <c r="I25" s="15">
        <f t="shared" si="2"/>
        <v>0.1557153652529851</v>
      </c>
      <c r="J25" s="109"/>
      <c r="K25" s="11"/>
      <c r="L25" s="204"/>
      <c r="M25" s="109"/>
      <c r="N25" s="17">
        <v>12</v>
      </c>
      <c r="O25" s="7" t="s">
        <v>194</v>
      </c>
      <c r="P25" s="18">
        <v>32.299999999999997</v>
      </c>
      <c r="Q25" s="7">
        <v>7.9889999999999999</v>
      </c>
      <c r="R25" s="7">
        <v>8.1229999999999993</v>
      </c>
      <c r="S25" s="7">
        <f t="shared" si="3"/>
        <v>0.13399999999999945</v>
      </c>
      <c r="T25" s="8">
        <f t="shared" si="4"/>
        <v>0.11521319999999953</v>
      </c>
      <c r="U25" s="9">
        <f>(U9/P77)*P25</f>
        <v>0.11441533037862947</v>
      </c>
      <c r="V25" s="15">
        <f t="shared" si="5"/>
        <v>0.22962853037862901</v>
      </c>
      <c r="W25" s="11"/>
      <c r="X25" s="11"/>
      <c r="Y25" s="126"/>
      <c r="Z25" s="204"/>
    </row>
    <row r="26" spans="1:26" x14ac:dyDescent="0.25">
      <c r="A26" s="16">
        <v>22</v>
      </c>
      <c r="B26" s="7" t="s">
        <v>30</v>
      </c>
      <c r="C26" s="18">
        <v>50.4</v>
      </c>
      <c r="D26" s="7">
        <v>14.023</v>
      </c>
      <c r="E26" s="7">
        <v>14.855</v>
      </c>
      <c r="F26" s="7">
        <f t="shared" si="0"/>
        <v>0.83200000000000074</v>
      </c>
      <c r="G26" s="8">
        <f t="shared" si="1"/>
        <v>0.71535360000000059</v>
      </c>
      <c r="H26" s="9">
        <f>(H9/C191)*C26</f>
        <v>0.11679263383664261</v>
      </c>
      <c r="I26" s="15">
        <f t="shared" si="2"/>
        <v>0.83214623383664321</v>
      </c>
      <c r="J26" s="109"/>
      <c r="K26" s="11"/>
      <c r="L26" s="204"/>
      <c r="M26" s="109"/>
      <c r="N26" s="17">
        <v>13</v>
      </c>
      <c r="O26" s="7" t="s">
        <v>195</v>
      </c>
      <c r="P26" s="18">
        <v>34.299999999999997</v>
      </c>
      <c r="Q26" s="7">
        <v>4.5819999999999999</v>
      </c>
      <c r="R26" s="7">
        <v>4.7910000000000004</v>
      </c>
      <c r="S26" s="7">
        <f t="shared" si="3"/>
        <v>0.20900000000000052</v>
      </c>
      <c r="T26" s="8">
        <f t="shared" si="4"/>
        <v>0.17969820000000045</v>
      </c>
      <c r="U26" s="9">
        <f>(U9/P77)*P26</f>
        <v>0.12149987095934957</v>
      </c>
      <c r="V26" s="15">
        <f t="shared" si="5"/>
        <v>0.30119807095935003</v>
      </c>
      <c r="W26" s="11"/>
      <c r="X26" s="11"/>
      <c r="Y26" s="126"/>
      <c r="Z26" s="204"/>
    </row>
    <row r="27" spans="1:26" x14ac:dyDescent="0.25">
      <c r="A27" s="16">
        <v>23</v>
      </c>
      <c r="B27" s="7" t="s">
        <v>31</v>
      </c>
      <c r="C27" s="18">
        <v>44.7</v>
      </c>
      <c r="D27" s="7">
        <v>20.038</v>
      </c>
      <c r="E27" s="7">
        <v>20.076000000000001</v>
      </c>
      <c r="F27" s="7">
        <f t="shared" si="0"/>
        <v>3.8000000000000256E-2</v>
      </c>
      <c r="G27" s="8">
        <f t="shared" si="1"/>
        <v>3.2672400000000219E-2</v>
      </c>
      <c r="H27" s="9">
        <f>(H9/C191)*C27</f>
        <v>0.10358394310511755</v>
      </c>
      <c r="I27" s="15">
        <f t="shared" si="2"/>
        <v>0.13625634310511778</v>
      </c>
      <c r="J27" s="109"/>
      <c r="K27" s="11"/>
      <c r="L27" s="204"/>
      <c r="M27" s="109"/>
      <c r="N27" s="17">
        <v>14</v>
      </c>
      <c r="O27" s="7" t="s">
        <v>196</v>
      </c>
      <c r="P27" s="18">
        <v>37.9</v>
      </c>
      <c r="Q27" s="7">
        <v>8.1890000000000001</v>
      </c>
      <c r="R27" s="7">
        <v>8.3140000000000001</v>
      </c>
      <c r="S27" s="7">
        <f t="shared" si="3"/>
        <v>0.125</v>
      </c>
      <c r="T27" s="8">
        <f t="shared" si="4"/>
        <v>0.107475</v>
      </c>
      <c r="U27" s="9">
        <f>(U9/P77)*P27</f>
        <v>0.13425204400464574</v>
      </c>
      <c r="V27" s="15">
        <f t="shared" si="5"/>
        <v>0.24172704400464573</v>
      </c>
      <c r="W27" s="11"/>
      <c r="X27" s="11"/>
      <c r="Y27" s="126"/>
      <c r="Z27" s="204"/>
    </row>
    <row r="28" spans="1:26" x14ac:dyDescent="0.25">
      <c r="A28" s="16">
        <v>24</v>
      </c>
      <c r="B28" s="7" t="s">
        <v>32</v>
      </c>
      <c r="C28" s="18">
        <v>75.599999999999994</v>
      </c>
      <c r="D28" s="7">
        <v>26.79</v>
      </c>
      <c r="E28" s="7">
        <v>28.297999999999998</v>
      </c>
      <c r="F28" s="7">
        <f t="shared" si="0"/>
        <v>1.5079999999999991</v>
      </c>
      <c r="G28" s="8">
        <f t="shared" si="1"/>
        <v>1.2965783999999994</v>
      </c>
      <c r="H28" s="9">
        <f>(H9/C191)*C28</f>
        <v>0.17518895075496391</v>
      </c>
      <c r="I28" s="15">
        <f t="shared" si="2"/>
        <v>1.4717673507549633</v>
      </c>
      <c r="J28" s="109"/>
      <c r="K28" s="11"/>
      <c r="L28" s="204"/>
      <c r="M28" s="109"/>
      <c r="N28" s="17">
        <v>15</v>
      </c>
      <c r="O28" s="7" t="s">
        <v>197</v>
      </c>
      <c r="P28" s="18">
        <v>35.700000000000003</v>
      </c>
      <c r="Q28" s="7">
        <v>7.6429999999999998</v>
      </c>
      <c r="R28" s="7">
        <v>8.0190000000000001</v>
      </c>
      <c r="S28" s="7">
        <f t="shared" si="3"/>
        <v>0.37600000000000033</v>
      </c>
      <c r="T28" s="8">
        <f t="shared" si="4"/>
        <v>0.32328480000000032</v>
      </c>
      <c r="U28" s="9">
        <f>(U9/P77)*P28</f>
        <v>0.12645904936585364</v>
      </c>
      <c r="V28" s="15">
        <f t="shared" si="5"/>
        <v>0.44974384936585399</v>
      </c>
      <c r="W28" s="11"/>
      <c r="X28" s="11"/>
      <c r="Y28" s="126"/>
      <c r="Z28" s="204"/>
    </row>
    <row r="29" spans="1:26" x14ac:dyDescent="0.25">
      <c r="A29" s="16">
        <v>25</v>
      </c>
      <c r="B29" s="7" t="s">
        <v>33</v>
      </c>
      <c r="C29" s="18">
        <v>46.2</v>
      </c>
      <c r="D29" s="7">
        <v>10.069000000000001</v>
      </c>
      <c r="E29" s="7">
        <v>10.989000000000001</v>
      </c>
      <c r="F29" s="7">
        <f t="shared" si="0"/>
        <v>0.91999999999999993</v>
      </c>
      <c r="G29" s="8">
        <f t="shared" si="1"/>
        <v>0.79101599999999994</v>
      </c>
      <c r="H29" s="9">
        <f>(H9/C191)*C29</f>
        <v>0.10705991435025573</v>
      </c>
      <c r="I29" s="15">
        <f t="shared" si="2"/>
        <v>0.89807591435025569</v>
      </c>
      <c r="J29" s="109"/>
      <c r="K29" s="11"/>
      <c r="L29" s="204"/>
      <c r="M29" s="109"/>
      <c r="N29" s="17">
        <v>16</v>
      </c>
      <c r="O29" s="7" t="s">
        <v>198</v>
      </c>
      <c r="P29" s="18">
        <v>41.2</v>
      </c>
      <c r="Q29" s="7">
        <v>9.8309999999999995</v>
      </c>
      <c r="R29" s="7">
        <v>9.8819999999999997</v>
      </c>
      <c r="S29" s="7">
        <f>R29-Q29</f>
        <v>5.1000000000000156E-2</v>
      </c>
      <c r="T29" s="8">
        <f t="shared" si="4"/>
        <v>4.3849800000000133E-2</v>
      </c>
      <c r="U29" s="9">
        <f>(U9/P77)*P29</f>
        <v>0.14594153596283391</v>
      </c>
      <c r="V29" s="15">
        <f t="shared" si="5"/>
        <v>0.18979133596283404</v>
      </c>
      <c r="W29" s="11"/>
      <c r="X29" s="11"/>
      <c r="Y29" s="126"/>
      <c r="Z29" s="204"/>
    </row>
    <row r="30" spans="1:26" x14ac:dyDescent="0.25">
      <c r="A30" s="16">
        <v>26</v>
      </c>
      <c r="B30" s="7" t="s">
        <v>34</v>
      </c>
      <c r="C30" s="18">
        <v>46.9</v>
      </c>
      <c r="D30" s="7">
        <v>12.034000000000001</v>
      </c>
      <c r="E30" s="7">
        <v>12.189</v>
      </c>
      <c r="F30" s="7">
        <f t="shared" si="0"/>
        <v>0.15499999999999936</v>
      </c>
      <c r="G30" s="8">
        <f t="shared" si="1"/>
        <v>0.13326899999999944</v>
      </c>
      <c r="H30" s="9">
        <f>(H9/C191)*C30</f>
        <v>0.10868203426465353</v>
      </c>
      <c r="I30" s="15">
        <f t="shared" si="2"/>
        <v>0.24195103426465298</v>
      </c>
      <c r="J30" s="109"/>
      <c r="K30" s="11"/>
      <c r="L30" s="204"/>
      <c r="M30" s="109"/>
      <c r="N30" s="17">
        <v>17</v>
      </c>
      <c r="O30" s="7" t="s">
        <v>199</v>
      </c>
      <c r="P30" s="18">
        <v>36.9</v>
      </c>
      <c r="Q30" s="7">
        <v>4.4359999999999999</v>
      </c>
      <c r="R30" s="7">
        <v>5.0460000000000003</v>
      </c>
      <c r="S30" s="7">
        <f t="shared" ref="S30:S43" si="6">R30-Q30</f>
        <v>0.61000000000000032</v>
      </c>
      <c r="T30" s="8">
        <f t="shared" si="4"/>
        <v>0.52447800000000033</v>
      </c>
      <c r="U30" s="9">
        <f>(U9/P77)*P30</f>
        <v>0.13070977371428569</v>
      </c>
      <c r="V30" s="15">
        <f t="shared" si="5"/>
        <v>0.65518777371428605</v>
      </c>
      <c r="W30" s="11"/>
      <c r="X30" s="11"/>
      <c r="Y30" s="126"/>
      <c r="Z30" s="204"/>
    </row>
    <row r="31" spans="1:26" x14ac:dyDescent="0.25">
      <c r="A31" s="16">
        <v>27</v>
      </c>
      <c r="B31" s="7" t="s">
        <v>35</v>
      </c>
      <c r="C31" s="18">
        <v>47.3</v>
      </c>
      <c r="D31" s="7">
        <v>5.9219999999999997</v>
      </c>
      <c r="E31" s="7">
        <v>6.016</v>
      </c>
      <c r="F31" s="7">
        <f t="shared" si="0"/>
        <v>9.4000000000000306E-2</v>
      </c>
      <c r="G31" s="8">
        <f t="shared" si="1"/>
        <v>8.082120000000026E-2</v>
      </c>
      <c r="H31" s="9">
        <f>(H9/C191)*C31</f>
        <v>0.1096089599300237</v>
      </c>
      <c r="I31" s="15">
        <f t="shared" si="2"/>
        <v>0.19043015993002396</v>
      </c>
      <c r="J31" s="109"/>
      <c r="K31" s="11"/>
      <c r="L31" s="204"/>
      <c r="M31" s="109"/>
      <c r="N31" s="16">
        <v>18</v>
      </c>
      <c r="O31" s="7" t="s">
        <v>200</v>
      </c>
      <c r="P31" s="18">
        <v>34.700000000000003</v>
      </c>
      <c r="Q31" s="7">
        <v>7.4249999999999998</v>
      </c>
      <c r="R31" s="7">
        <v>8.0690000000000008</v>
      </c>
      <c r="S31" s="7">
        <f t="shared" si="6"/>
        <v>0.64400000000000102</v>
      </c>
      <c r="T31" s="8">
        <f t="shared" si="4"/>
        <v>0.55371120000000085</v>
      </c>
      <c r="U31" s="9">
        <f>(U9/P77)*P31</f>
        <v>0.1229167790754936</v>
      </c>
      <c r="V31" s="15">
        <f t="shared" si="5"/>
        <v>0.67662797907549443</v>
      </c>
      <c r="W31" s="11"/>
      <c r="X31" s="11"/>
      <c r="Y31" s="126"/>
      <c r="Z31" s="204"/>
    </row>
    <row r="32" spans="1:26" x14ac:dyDescent="0.25">
      <c r="A32" s="16">
        <v>28</v>
      </c>
      <c r="B32" s="7" t="s">
        <v>36</v>
      </c>
      <c r="C32" s="18">
        <v>97.9</v>
      </c>
      <c r="D32" s="7">
        <v>6.8220000000000001</v>
      </c>
      <c r="E32" s="7">
        <v>6.8220000000000001</v>
      </c>
      <c r="F32" s="7">
        <f t="shared" si="0"/>
        <v>0</v>
      </c>
      <c r="G32" s="8">
        <f t="shared" si="1"/>
        <v>0</v>
      </c>
      <c r="H32" s="9">
        <f>(H9/C191)*C32</f>
        <v>0.22686505659935141</v>
      </c>
      <c r="I32" s="15">
        <f t="shared" si="2"/>
        <v>0.22686505659935141</v>
      </c>
      <c r="J32" s="109"/>
      <c r="K32" s="11"/>
      <c r="L32" s="204"/>
      <c r="M32" s="109"/>
      <c r="N32" s="17">
        <v>19</v>
      </c>
      <c r="O32" s="7" t="s">
        <v>201</v>
      </c>
      <c r="P32" s="18">
        <v>36.700000000000003</v>
      </c>
      <c r="Q32" s="7">
        <v>5.8999999999999997E-2</v>
      </c>
      <c r="R32" s="7">
        <v>5.8999999999999997E-2</v>
      </c>
      <c r="S32" s="7">
        <f t="shared" si="6"/>
        <v>0</v>
      </c>
      <c r="T32" s="8">
        <f t="shared" si="4"/>
        <v>0</v>
      </c>
      <c r="U32" s="9">
        <f>(U9/P77)*P32</f>
        <v>0.1300013196562137</v>
      </c>
      <c r="V32" s="15">
        <f t="shared" si="5"/>
        <v>0.1300013196562137</v>
      </c>
      <c r="W32" s="11"/>
      <c r="X32" s="11"/>
      <c r="Y32" s="126"/>
      <c r="Z32" s="11"/>
    </row>
    <row r="33" spans="1:29" x14ac:dyDescent="0.25">
      <c r="A33" s="16">
        <v>29</v>
      </c>
      <c r="B33" s="7" t="s">
        <v>37</v>
      </c>
      <c r="C33" s="18">
        <v>67.8</v>
      </c>
      <c r="D33" s="7">
        <v>9.4450000000000003</v>
      </c>
      <c r="E33" s="7">
        <v>10.209</v>
      </c>
      <c r="F33" s="7">
        <f t="shared" si="0"/>
        <v>0.76399999999999935</v>
      </c>
      <c r="G33" s="8">
        <f t="shared" si="1"/>
        <v>0.65688719999999945</v>
      </c>
      <c r="H33" s="9">
        <f>(H9/C191)*C33</f>
        <v>0.15711390028024541</v>
      </c>
      <c r="I33" s="15">
        <f t="shared" si="2"/>
        <v>0.81400110028024486</v>
      </c>
      <c r="J33" s="109"/>
      <c r="K33" s="11"/>
      <c r="L33" s="204"/>
      <c r="M33" s="109"/>
      <c r="N33" s="17">
        <v>20</v>
      </c>
      <c r="O33" s="7" t="s">
        <v>202</v>
      </c>
      <c r="P33" s="18">
        <v>34</v>
      </c>
      <c r="Q33" s="7">
        <v>4.45</v>
      </c>
      <c r="R33" s="7">
        <v>4.7220000000000004</v>
      </c>
      <c r="S33" s="7">
        <f t="shared" si="6"/>
        <v>0.27200000000000024</v>
      </c>
      <c r="T33" s="8">
        <f t="shared" si="4"/>
        <v>0.2338656000000002</v>
      </c>
      <c r="U33" s="9">
        <f>(U9/P77)*P33</f>
        <v>0.12043718987224157</v>
      </c>
      <c r="V33" s="15">
        <f t="shared" si="5"/>
        <v>0.35430278987224179</v>
      </c>
      <c r="W33" s="11"/>
      <c r="X33" s="11"/>
      <c r="Y33" s="126"/>
      <c r="Z33" s="204"/>
    </row>
    <row r="34" spans="1:29" x14ac:dyDescent="0.25">
      <c r="A34" s="16">
        <v>30</v>
      </c>
      <c r="B34" s="7" t="s">
        <v>38</v>
      </c>
      <c r="C34" s="18">
        <v>50.9</v>
      </c>
      <c r="D34" s="7">
        <v>7.5380000000000003</v>
      </c>
      <c r="E34" s="7">
        <v>7.95</v>
      </c>
      <c r="F34" s="7">
        <f t="shared" si="0"/>
        <v>0.41199999999999992</v>
      </c>
      <c r="G34" s="8">
        <f t="shared" si="1"/>
        <v>0.35423759999999993</v>
      </c>
      <c r="H34" s="9">
        <f>(H9/C191)*C34</f>
        <v>0.11795129091835532</v>
      </c>
      <c r="I34" s="15">
        <f t="shared" si="2"/>
        <v>0.47218889091835525</v>
      </c>
      <c r="J34" s="109"/>
      <c r="K34" s="11"/>
      <c r="L34" s="204"/>
      <c r="M34" s="109"/>
      <c r="N34" s="17">
        <v>21</v>
      </c>
      <c r="O34" s="7" t="s">
        <v>203</v>
      </c>
      <c r="P34" s="18">
        <v>28.5</v>
      </c>
      <c r="Q34" s="7">
        <v>5.3140000000000001</v>
      </c>
      <c r="R34" s="7">
        <v>5.7089999999999996</v>
      </c>
      <c r="S34" s="7">
        <f t="shared" si="6"/>
        <v>0.39499999999999957</v>
      </c>
      <c r="T34" s="8">
        <f t="shared" si="4"/>
        <v>0.33962099999999962</v>
      </c>
      <c r="U34" s="9">
        <f>(U9/P77)*P34</f>
        <v>0.10095470327526131</v>
      </c>
      <c r="V34" s="15">
        <f t="shared" si="5"/>
        <v>0.44057570327526091</v>
      </c>
      <c r="W34" s="11"/>
      <c r="X34" s="11"/>
      <c r="Y34" s="126"/>
      <c r="Z34" s="204"/>
    </row>
    <row r="35" spans="1:29" x14ac:dyDescent="0.25">
      <c r="A35" s="16">
        <v>31</v>
      </c>
      <c r="B35" s="7" t="s">
        <v>39</v>
      </c>
      <c r="C35" s="18">
        <v>50.5</v>
      </c>
      <c r="D35" s="7">
        <v>8.3829999999999991</v>
      </c>
      <c r="E35" s="7">
        <v>8.3919999999999995</v>
      </c>
      <c r="F35" s="7">
        <f t="shared" si="0"/>
        <v>9.0000000000003411E-3</v>
      </c>
      <c r="G35" s="8">
        <f t="shared" si="1"/>
        <v>7.7382000000002929E-3</v>
      </c>
      <c r="H35" s="9">
        <f>(H9/C191)*C35</f>
        <v>0.11702436525298515</v>
      </c>
      <c r="I35" s="15">
        <f t="shared" si="2"/>
        <v>0.12476256525298544</v>
      </c>
      <c r="J35" s="109"/>
      <c r="K35" s="11"/>
      <c r="L35" s="204"/>
      <c r="M35" s="109"/>
      <c r="N35" s="17">
        <v>22</v>
      </c>
      <c r="O35" s="7" t="s">
        <v>204</v>
      </c>
      <c r="P35" s="18">
        <v>26.6</v>
      </c>
      <c r="Q35" s="7">
        <v>1.9770000000000001</v>
      </c>
      <c r="R35" s="7">
        <v>1.9770000000000001</v>
      </c>
      <c r="S35" s="7">
        <f t="shared" si="6"/>
        <v>0</v>
      </c>
      <c r="T35" s="8">
        <f t="shared" si="4"/>
        <v>0</v>
      </c>
      <c r="U35" s="9">
        <f>(U9/P77)*P35</f>
        <v>9.4224389723577232E-2</v>
      </c>
      <c r="V35" s="15">
        <f t="shared" si="5"/>
        <v>9.4224389723577232E-2</v>
      </c>
      <c r="W35" s="11"/>
      <c r="X35" s="11"/>
      <c r="Y35" s="126"/>
      <c r="Z35" s="204"/>
    </row>
    <row r="36" spans="1:29" x14ac:dyDescent="0.25">
      <c r="A36" s="16">
        <v>32</v>
      </c>
      <c r="B36" s="7" t="s">
        <v>40</v>
      </c>
      <c r="C36" s="18">
        <v>44.6</v>
      </c>
      <c r="D36" s="7">
        <v>12.949</v>
      </c>
      <c r="E36" s="7">
        <v>13.839</v>
      </c>
      <c r="F36" s="7">
        <f t="shared" si="0"/>
        <v>0.89000000000000057</v>
      </c>
      <c r="G36" s="8">
        <f t="shared" si="1"/>
        <v>0.76522200000000051</v>
      </c>
      <c r="H36" s="9">
        <f>(H9/C191)*C36</f>
        <v>0.10335221168877501</v>
      </c>
      <c r="I36" s="15">
        <f t="shared" si="2"/>
        <v>0.86857421168877558</v>
      </c>
      <c r="J36" s="109"/>
      <c r="K36" s="11"/>
      <c r="L36" s="204"/>
      <c r="M36" s="109"/>
      <c r="N36" s="17">
        <v>23</v>
      </c>
      <c r="O36" s="7" t="s">
        <v>205</v>
      </c>
      <c r="P36" s="18">
        <v>27.5</v>
      </c>
      <c r="Q36" s="7">
        <v>5.0209999999999999</v>
      </c>
      <c r="R36" s="7">
        <v>5.0609999999999999</v>
      </c>
      <c r="S36" s="7">
        <f t="shared" si="6"/>
        <v>4.0000000000000036E-2</v>
      </c>
      <c r="T36" s="8">
        <f t="shared" si="4"/>
        <v>3.4392000000000034E-2</v>
      </c>
      <c r="U36" s="9">
        <f>(U9/P77)*P36</f>
        <v>9.7412432984901265E-2</v>
      </c>
      <c r="V36" s="15">
        <f t="shared" si="5"/>
        <v>0.1318044329849013</v>
      </c>
      <c r="W36" s="11"/>
      <c r="X36" s="11"/>
      <c r="Y36" s="126"/>
      <c r="Z36" s="204"/>
    </row>
    <row r="37" spans="1:29" x14ac:dyDescent="0.25">
      <c r="A37" s="16">
        <v>33</v>
      </c>
      <c r="B37" s="7" t="s">
        <v>41</v>
      </c>
      <c r="C37" s="18">
        <v>75.7</v>
      </c>
      <c r="D37" s="7">
        <v>9.8829999999999991</v>
      </c>
      <c r="E37" s="7">
        <v>10.162000000000001</v>
      </c>
      <c r="F37" s="7">
        <f t="shared" si="0"/>
        <v>0.27900000000000169</v>
      </c>
      <c r="G37" s="8">
        <f t="shared" si="1"/>
        <v>0.23988420000000146</v>
      </c>
      <c r="H37" s="9">
        <f>(H9/C191)*C37</f>
        <v>0.17542068217130646</v>
      </c>
      <c r="I37" s="15">
        <f t="shared" si="2"/>
        <v>0.4153048821713079</v>
      </c>
      <c r="J37" s="109"/>
      <c r="K37" s="11"/>
      <c r="L37" s="204"/>
      <c r="M37" s="109"/>
      <c r="N37" s="17">
        <v>24</v>
      </c>
      <c r="O37" s="7" t="s">
        <v>206</v>
      </c>
      <c r="P37" s="18">
        <v>26.1</v>
      </c>
      <c r="Q37" s="7">
        <v>7.0209999999999999</v>
      </c>
      <c r="R37" s="7">
        <v>7.1589999999999998</v>
      </c>
      <c r="S37" s="7">
        <f t="shared" si="6"/>
        <v>0.1379999999999999</v>
      </c>
      <c r="T37" s="8">
        <f t="shared" si="4"/>
        <v>0.11865239999999992</v>
      </c>
      <c r="U37" s="9">
        <f>(U9/P77)*P37</f>
        <v>9.2453254578397204E-2</v>
      </c>
      <c r="V37" s="15">
        <f t="shared" si="5"/>
        <v>0.21110565457839714</v>
      </c>
      <c r="W37" s="11"/>
      <c r="X37" s="11"/>
      <c r="Y37" s="126"/>
      <c r="Z37" s="204"/>
    </row>
    <row r="38" spans="1:29" x14ac:dyDescent="0.25">
      <c r="A38" s="16">
        <v>34</v>
      </c>
      <c r="B38" s="7" t="s">
        <v>42</v>
      </c>
      <c r="C38" s="18">
        <v>45.6</v>
      </c>
      <c r="D38" s="7">
        <v>14.430999999999999</v>
      </c>
      <c r="E38" s="7">
        <v>14.430999999999999</v>
      </c>
      <c r="F38" s="7">
        <f t="shared" si="0"/>
        <v>0</v>
      </c>
      <c r="G38" s="8">
        <f t="shared" si="1"/>
        <v>0</v>
      </c>
      <c r="H38" s="9">
        <f>(H9/C191)*C38</f>
        <v>0.10566952585220045</v>
      </c>
      <c r="I38" s="15">
        <f t="shared" si="2"/>
        <v>0.10566952585220045</v>
      </c>
      <c r="J38" s="109"/>
      <c r="K38" s="11"/>
      <c r="L38" s="204"/>
      <c r="M38" s="109"/>
      <c r="N38" s="17">
        <v>25</v>
      </c>
      <c r="O38" s="7" t="s">
        <v>207</v>
      </c>
      <c r="P38" s="18">
        <v>26.1</v>
      </c>
      <c r="Q38" s="7">
        <v>9.4550000000000001</v>
      </c>
      <c r="R38" s="7">
        <v>9.9139999999999997</v>
      </c>
      <c r="S38" s="7">
        <f t="shared" si="6"/>
        <v>0.45899999999999963</v>
      </c>
      <c r="T38" s="8">
        <f t="shared" si="4"/>
        <v>0.39464819999999967</v>
      </c>
      <c r="U38" s="9">
        <f>(U9/P77)*P38</f>
        <v>9.2453254578397204E-2</v>
      </c>
      <c r="V38" s="15">
        <f t="shared" si="5"/>
        <v>0.48710145457839688</v>
      </c>
      <c r="W38" s="11"/>
      <c r="X38" s="11"/>
      <c r="Y38" s="126"/>
      <c r="Z38" s="204"/>
    </row>
    <row r="39" spans="1:29" x14ac:dyDescent="0.25">
      <c r="A39" s="16">
        <v>35</v>
      </c>
      <c r="B39" s="7" t="s">
        <v>43</v>
      </c>
      <c r="C39" s="18">
        <v>47.2</v>
      </c>
      <c r="D39" s="7">
        <v>14.084</v>
      </c>
      <c r="E39" s="7">
        <v>14.928000000000001</v>
      </c>
      <c r="F39" s="7">
        <f t="shared" si="0"/>
        <v>0.84400000000000119</v>
      </c>
      <c r="G39" s="8">
        <f t="shared" si="1"/>
        <v>0.72567120000000107</v>
      </c>
      <c r="H39" s="9">
        <f>(H9/C191)*C39</f>
        <v>0.10937722851368117</v>
      </c>
      <c r="I39" s="15">
        <f t="shared" si="2"/>
        <v>0.83504842851368222</v>
      </c>
      <c r="J39" s="109"/>
      <c r="K39" s="11"/>
      <c r="L39" s="204"/>
      <c r="M39" s="109"/>
      <c r="N39" s="17">
        <v>26</v>
      </c>
      <c r="O39" s="7" t="s">
        <v>208</v>
      </c>
      <c r="P39" s="18">
        <v>34.200000000000003</v>
      </c>
      <c r="Q39" s="7">
        <v>4</v>
      </c>
      <c r="R39" s="7">
        <v>4</v>
      </c>
      <c r="S39" s="7">
        <f>R39-Q39</f>
        <v>0</v>
      </c>
      <c r="T39" s="8">
        <f t="shared" si="4"/>
        <v>0</v>
      </c>
      <c r="U39" s="9">
        <f>(U9/P77)*P39</f>
        <v>0.12114564393031359</v>
      </c>
      <c r="V39" s="15">
        <f t="shared" si="5"/>
        <v>0.12114564393031359</v>
      </c>
      <c r="W39" s="11"/>
      <c r="X39" s="11"/>
      <c r="Y39" s="126"/>
      <c r="Z39" s="271"/>
      <c r="AA39" s="272"/>
      <c r="AB39" s="272"/>
      <c r="AC39" s="272"/>
    </row>
    <row r="40" spans="1:29" x14ac:dyDescent="0.25">
      <c r="A40" s="16">
        <v>36</v>
      </c>
      <c r="B40" s="7" t="s">
        <v>44</v>
      </c>
      <c r="C40" s="18">
        <v>48.4</v>
      </c>
      <c r="D40" s="7">
        <v>16.484000000000002</v>
      </c>
      <c r="E40" s="7">
        <v>17.492999999999999</v>
      </c>
      <c r="F40" s="7">
        <f t="shared" si="0"/>
        <v>1.0089999999999968</v>
      </c>
      <c r="G40" s="8">
        <f t="shared" si="1"/>
        <v>0.86753819999999726</v>
      </c>
      <c r="H40" s="9">
        <f>(H9/C191)*C40</f>
        <v>0.1121580055097917</v>
      </c>
      <c r="I40" s="15">
        <f t="shared" si="2"/>
        <v>0.97969620550978898</v>
      </c>
      <c r="J40" s="109"/>
      <c r="K40" s="11"/>
      <c r="L40" s="204"/>
      <c r="M40" s="109"/>
      <c r="N40" s="16">
        <v>27</v>
      </c>
      <c r="O40" s="7" t="s">
        <v>209</v>
      </c>
      <c r="P40" s="18">
        <v>32.5</v>
      </c>
      <c r="Q40" s="7">
        <v>5.15</v>
      </c>
      <c r="R40" s="7">
        <v>5.4279999999999999</v>
      </c>
      <c r="S40" s="7">
        <f t="shared" si="6"/>
        <v>0.27799999999999958</v>
      </c>
      <c r="T40" s="8">
        <f t="shared" si="4"/>
        <v>0.23902439999999964</v>
      </c>
      <c r="U40" s="9">
        <f>(U9/P77)*P40</f>
        <v>0.1151237844367015</v>
      </c>
      <c r="V40" s="15">
        <f t="shared" si="5"/>
        <v>0.35414818443670115</v>
      </c>
      <c r="W40" s="11"/>
      <c r="X40" s="11"/>
      <c r="Y40" s="126"/>
      <c r="Z40" s="204"/>
    </row>
    <row r="41" spans="1:29" x14ac:dyDescent="0.25">
      <c r="A41" s="16">
        <v>37</v>
      </c>
      <c r="B41" s="7" t="s">
        <v>45</v>
      </c>
      <c r="C41" s="18">
        <v>98.5</v>
      </c>
      <c r="D41" s="7">
        <v>24.064</v>
      </c>
      <c r="E41" s="7">
        <v>24.401</v>
      </c>
      <c r="F41" s="7">
        <f t="shared" si="0"/>
        <v>0.33699999999999974</v>
      </c>
      <c r="G41" s="8">
        <f t="shared" si="1"/>
        <v>0.2897525999999998</v>
      </c>
      <c r="H41" s="9">
        <f>(H9/C191)*C41</f>
        <v>0.22825544509740667</v>
      </c>
      <c r="I41" s="15">
        <f t="shared" si="2"/>
        <v>0.5180080450974065</v>
      </c>
      <c r="J41" s="109"/>
      <c r="K41" s="11"/>
      <c r="L41" s="204"/>
      <c r="M41" s="109"/>
      <c r="N41" s="16">
        <v>28</v>
      </c>
      <c r="O41" s="7" t="s">
        <v>210</v>
      </c>
      <c r="P41" s="18">
        <v>34.1</v>
      </c>
      <c r="Q41" s="7">
        <v>2.7</v>
      </c>
      <c r="R41" s="7">
        <v>2.7</v>
      </c>
      <c r="S41" s="7">
        <f t="shared" si="6"/>
        <v>0</v>
      </c>
      <c r="T41" s="8">
        <f t="shared" si="4"/>
        <v>0</v>
      </c>
      <c r="U41" s="9">
        <f>(U9/P77)*P41</f>
        <v>0.12079141690127758</v>
      </c>
      <c r="V41" s="15">
        <f t="shared" si="5"/>
        <v>0.12079141690127758</v>
      </c>
      <c r="W41" s="11"/>
      <c r="X41" s="11"/>
      <c r="Y41" s="126"/>
      <c r="Z41" s="204"/>
    </row>
    <row r="42" spans="1:29" x14ac:dyDescent="0.25">
      <c r="A42" s="16">
        <v>38</v>
      </c>
      <c r="B42" s="7" t="s">
        <v>46</v>
      </c>
      <c r="C42" s="18">
        <v>67.7</v>
      </c>
      <c r="D42" s="7">
        <v>18.861999999999998</v>
      </c>
      <c r="E42" s="7">
        <v>20.204000000000001</v>
      </c>
      <c r="F42" s="7">
        <f t="shared" si="0"/>
        <v>1.3420000000000023</v>
      </c>
      <c r="G42" s="8">
        <f t="shared" si="1"/>
        <v>1.1538516000000021</v>
      </c>
      <c r="H42" s="9">
        <f>(H9/C191)*C42</f>
        <v>0.15688216886390288</v>
      </c>
      <c r="I42" s="15">
        <f t="shared" si="2"/>
        <v>1.3107337688639049</v>
      </c>
      <c r="J42" s="109"/>
      <c r="K42" s="11"/>
      <c r="L42" s="204"/>
      <c r="M42" s="109"/>
      <c r="N42" s="16">
        <v>29</v>
      </c>
      <c r="O42" s="7" t="s">
        <v>211</v>
      </c>
      <c r="P42" s="18">
        <v>37.5</v>
      </c>
      <c r="Q42" s="7">
        <v>7.0640000000000001</v>
      </c>
      <c r="R42" s="7">
        <v>7.0640000000000001</v>
      </c>
      <c r="S42" s="7">
        <f t="shared" si="6"/>
        <v>0</v>
      </c>
      <c r="T42" s="8">
        <f t="shared" si="4"/>
        <v>0</v>
      </c>
      <c r="U42" s="9">
        <f>(U9/P77)*P42</f>
        <v>0.13283513588850174</v>
      </c>
      <c r="V42" s="15">
        <f t="shared" si="5"/>
        <v>0.13283513588850174</v>
      </c>
      <c r="W42" s="11"/>
      <c r="X42" s="11"/>
      <c r="Y42" s="126"/>
      <c r="Z42" s="204"/>
    </row>
    <row r="43" spans="1:29" x14ac:dyDescent="0.25">
      <c r="A43" s="16">
        <v>39</v>
      </c>
      <c r="B43" s="7" t="s">
        <v>47</v>
      </c>
      <c r="C43" s="18">
        <v>50.6</v>
      </c>
      <c r="D43" s="7">
        <v>6.8380000000000001</v>
      </c>
      <c r="E43" s="7">
        <v>7.4029999999999996</v>
      </c>
      <c r="F43" s="7">
        <f t="shared" si="0"/>
        <v>0.5649999999999995</v>
      </c>
      <c r="G43" s="8">
        <f t="shared" si="1"/>
        <v>0.48578699999999958</v>
      </c>
      <c r="H43" s="9">
        <f>(H9/C191)*C43</f>
        <v>0.11725609666932769</v>
      </c>
      <c r="I43" s="15">
        <f t="shared" si="2"/>
        <v>0.60304309666932732</v>
      </c>
      <c r="J43" s="109"/>
      <c r="K43" s="11"/>
      <c r="L43" s="204"/>
      <c r="M43" s="109"/>
      <c r="N43" s="17">
        <v>30</v>
      </c>
      <c r="O43" s="7" t="s">
        <v>212</v>
      </c>
      <c r="P43" s="18">
        <v>34.9</v>
      </c>
      <c r="Q43" s="7">
        <v>8.7249999999999996</v>
      </c>
      <c r="R43" s="7">
        <v>9.1890000000000001</v>
      </c>
      <c r="S43" s="7">
        <f t="shared" si="6"/>
        <v>0.46400000000000041</v>
      </c>
      <c r="T43" s="8">
        <f t="shared" si="4"/>
        <v>0.39894720000000033</v>
      </c>
      <c r="U43" s="9">
        <f>(U9/P77)*P43</f>
        <v>0.1236252331335656</v>
      </c>
      <c r="V43" s="15">
        <f t="shared" si="5"/>
        <v>0.52257243313356594</v>
      </c>
      <c r="W43" s="11"/>
      <c r="X43" s="11"/>
      <c r="Y43" s="126"/>
      <c r="Z43" s="204"/>
    </row>
    <row r="44" spans="1:29" x14ac:dyDescent="0.25">
      <c r="A44" s="16">
        <v>40</v>
      </c>
      <c r="B44" s="7" t="s">
        <v>48</v>
      </c>
      <c r="C44" s="18">
        <v>50.3</v>
      </c>
      <c r="D44" s="7">
        <v>5.5759999999999996</v>
      </c>
      <c r="E44" s="7">
        <v>5.6580000000000004</v>
      </c>
      <c r="F44" s="7">
        <f t="shared" si="0"/>
        <v>8.2000000000000739E-2</v>
      </c>
      <c r="G44" s="8">
        <f t="shared" si="1"/>
        <v>7.0503600000000638E-2</v>
      </c>
      <c r="H44" s="9">
        <f>(H9/C191)*C44</f>
        <v>0.11656090242030005</v>
      </c>
      <c r="I44" s="15">
        <f t="shared" si="2"/>
        <v>0.1870645024203007</v>
      </c>
      <c r="J44" s="109"/>
      <c r="K44" s="11"/>
      <c r="L44" s="204"/>
      <c r="M44" s="109"/>
      <c r="N44" s="17">
        <v>31</v>
      </c>
      <c r="O44" s="7" t="s">
        <v>213</v>
      </c>
      <c r="P44" s="18">
        <v>38.9</v>
      </c>
      <c r="Q44" s="7">
        <v>13.24</v>
      </c>
      <c r="R44" s="7">
        <v>14.010999999999999</v>
      </c>
      <c r="S44" s="7">
        <f>R44-Q44</f>
        <v>0.77099999999999902</v>
      </c>
      <c r="T44" s="8">
        <f t="shared" si="4"/>
        <v>0.66290579999999921</v>
      </c>
      <c r="U44" s="9">
        <f>(U9/P77)*P44</f>
        <v>0.1377943142950058</v>
      </c>
      <c r="V44" s="15">
        <f t="shared" si="5"/>
        <v>0.80070011429500498</v>
      </c>
      <c r="W44" s="11"/>
      <c r="X44" s="11"/>
      <c r="Y44" s="126"/>
      <c r="Z44" s="204"/>
    </row>
    <row r="45" spans="1:29" x14ac:dyDescent="0.25">
      <c r="A45" s="16">
        <v>41</v>
      </c>
      <c r="B45" s="7" t="s">
        <v>49</v>
      </c>
      <c r="C45" s="18">
        <v>44.6</v>
      </c>
      <c r="D45" s="7">
        <v>0</v>
      </c>
      <c r="E45" s="7">
        <v>0</v>
      </c>
      <c r="F45" s="7">
        <f t="shared" si="0"/>
        <v>0</v>
      </c>
      <c r="G45" s="8">
        <f t="shared" si="1"/>
        <v>0</v>
      </c>
      <c r="H45" s="9">
        <f>(H9/C191)*C45</f>
        <v>0.10335221168877501</v>
      </c>
      <c r="I45" s="15">
        <f t="shared" si="2"/>
        <v>0.10335221168877501</v>
      </c>
      <c r="J45" s="109"/>
      <c r="K45" s="11"/>
      <c r="L45" s="204"/>
      <c r="M45" s="109"/>
      <c r="N45" s="17">
        <v>32</v>
      </c>
      <c r="O45" s="7" t="s">
        <v>214</v>
      </c>
      <c r="P45" s="18">
        <v>36.5</v>
      </c>
      <c r="Q45" s="7">
        <v>5.4690000000000003</v>
      </c>
      <c r="R45" s="7">
        <v>5.6749999999999998</v>
      </c>
      <c r="S45" s="7">
        <f t="shared" ref="S45:S55" si="7">R45-Q45</f>
        <v>0.20599999999999952</v>
      </c>
      <c r="T45" s="8">
        <f t="shared" si="4"/>
        <v>0.17711879999999958</v>
      </c>
      <c r="U45" s="9">
        <f>(U9/P77)*P45</f>
        <v>0.12929286559814168</v>
      </c>
      <c r="V45" s="15">
        <f t="shared" si="5"/>
        <v>0.30641166559814126</v>
      </c>
      <c r="W45" s="11"/>
      <c r="X45" s="11"/>
      <c r="Y45" s="126"/>
      <c r="Z45" s="204"/>
    </row>
    <row r="46" spans="1:29" x14ac:dyDescent="0.25">
      <c r="A46" s="16">
        <v>42</v>
      </c>
      <c r="B46" s="7" t="s">
        <v>50</v>
      </c>
      <c r="C46" s="18">
        <v>76</v>
      </c>
      <c r="D46" s="7">
        <v>11.708</v>
      </c>
      <c r="E46" s="7">
        <v>12.699</v>
      </c>
      <c r="F46" s="7">
        <f t="shared" si="0"/>
        <v>0.99099999999999966</v>
      </c>
      <c r="G46" s="8">
        <f t="shared" si="1"/>
        <v>0.85206179999999976</v>
      </c>
      <c r="H46" s="9">
        <f>(H9/C191)*C46</f>
        <v>0.17611587642033408</v>
      </c>
      <c r="I46" s="15">
        <f t="shared" si="2"/>
        <v>1.0281776764203339</v>
      </c>
      <c r="J46" s="109"/>
      <c r="K46" s="11"/>
      <c r="L46" s="204"/>
      <c r="M46" s="109"/>
      <c r="N46" s="17">
        <v>33</v>
      </c>
      <c r="O46" s="7" t="s">
        <v>249</v>
      </c>
      <c r="P46" s="18">
        <v>34.4</v>
      </c>
      <c r="Q46" s="7">
        <v>1.0309999999999999</v>
      </c>
      <c r="R46" s="7">
        <v>1.0349999999999999</v>
      </c>
      <c r="S46" s="7">
        <f t="shared" si="7"/>
        <v>4.0000000000000036E-3</v>
      </c>
      <c r="T46" s="8">
        <f t="shared" si="4"/>
        <v>3.4392000000000029E-3</v>
      </c>
      <c r="U46" s="9">
        <f>(U9/P77)*P46</f>
        <v>0.12185409798838558</v>
      </c>
      <c r="V46" s="15">
        <f t="shared" si="5"/>
        <v>0.12529329798838557</v>
      </c>
      <c r="W46" s="11"/>
      <c r="X46" s="11"/>
      <c r="Y46" s="126"/>
      <c r="Z46" s="204"/>
    </row>
    <row r="47" spans="1:29" x14ac:dyDescent="0.25">
      <c r="A47" s="16">
        <v>43</v>
      </c>
      <c r="B47" s="7" t="s">
        <v>51</v>
      </c>
      <c r="C47" s="18">
        <v>45.4</v>
      </c>
      <c r="D47" s="7">
        <v>8.1519999999999992</v>
      </c>
      <c r="E47" s="7">
        <v>8.17</v>
      </c>
      <c r="F47" s="7">
        <f t="shared" si="0"/>
        <v>1.8000000000000682E-2</v>
      </c>
      <c r="G47" s="8">
        <f t="shared" si="1"/>
        <v>1.5476400000000586E-2</v>
      </c>
      <c r="H47" s="9">
        <f>(H9/C191)*C47</f>
        <v>0.10520606301951536</v>
      </c>
      <c r="I47" s="15">
        <f t="shared" si="2"/>
        <v>0.12068246301951595</v>
      </c>
      <c r="J47" s="109"/>
      <c r="K47" s="11"/>
      <c r="L47" s="204"/>
      <c r="M47" s="109"/>
      <c r="N47" s="17">
        <v>34</v>
      </c>
      <c r="O47" s="7" t="s">
        <v>215</v>
      </c>
      <c r="P47" s="18">
        <v>36.9</v>
      </c>
      <c r="Q47" s="7">
        <v>10.624000000000001</v>
      </c>
      <c r="R47" s="7">
        <v>11.055</v>
      </c>
      <c r="S47" s="7">
        <f t="shared" si="7"/>
        <v>0.43099999999999916</v>
      </c>
      <c r="T47" s="8">
        <f t="shared" si="4"/>
        <v>0.37057379999999929</v>
      </c>
      <c r="U47" s="9">
        <f>(U9/P77)*P47</f>
        <v>0.13070977371428569</v>
      </c>
      <c r="V47" s="15">
        <f t="shared" si="5"/>
        <v>0.501283573714285</v>
      </c>
      <c r="W47" s="11"/>
      <c r="X47" s="11"/>
      <c r="Y47" s="126"/>
      <c r="Z47" s="204"/>
    </row>
    <row r="48" spans="1:29" x14ac:dyDescent="0.25">
      <c r="A48" s="16">
        <v>44</v>
      </c>
      <c r="B48" s="7" t="s">
        <v>52</v>
      </c>
      <c r="C48" s="18">
        <v>46.9</v>
      </c>
      <c r="D48" s="7">
        <v>0</v>
      </c>
      <c r="E48" s="7">
        <v>0</v>
      </c>
      <c r="F48" s="7">
        <f t="shared" si="0"/>
        <v>0</v>
      </c>
      <c r="G48" s="8">
        <f t="shared" si="1"/>
        <v>0</v>
      </c>
      <c r="H48" s="9">
        <f>(H9/C191)*C48</f>
        <v>0.10868203426465353</v>
      </c>
      <c r="I48" s="15">
        <f t="shared" si="2"/>
        <v>0.10868203426465353</v>
      </c>
      <c r="J48" s="109"/>
      <c r="K48" s="11"/>
      <c r="L48" s="204"/>
      <c r="M48" s="109"/>
      <c r="N48" s="17">
        <v>35</v>
      </c>
      <c r="O48" s="7" t="s">
        <v>216</v>
      </c>
      <c r="P48" s="18">
        <v>34</v>
      </c>
      <c r="Q48" s="7">
        <v>3.7770000000000001</v>
      </c>
      <c r="R48" s="7">
        <v>3.9870000000000001</v>
      </c>
      <c r="S48" s="7">
        <f t="shared" si="7"/>
        <v>0.20999999999999996</v>
      </c>
      <c r="T48" s="8">
        <f t="shared" si="4"/>
        <v>0.18055799999999997</v>
      </c>
      <c r="U48" s="9">
        <f>(U9/P77)*P48</f>
        <v>0.12043718987224157</v>
      </c>
      <c r="V48" s="15">
        <f t="shared" si="5"/>
        <v>0.30099518987224155</v>
      </c>
      <c r="W48" s="11"/>
      <c r="X48" s="11"/>
      <c r="Y48" s="126"/>
      <c r="Z48" s="204"/>
    </row>
    <row r="49" spans="1:26" x14ac:dyDescent="0.25">
      <c r="A49" s="16">
        <v>45</v>
      </c>
      <c r="B49" s="7" t="s">
        <v>53</v>
      </c>
      <c r="C49" s="18">
        <v>48.6</v>
      </c>
      <c r="D49" s="7">
        <v>16.048999999999999</v>
      </c>
      <c r="E49" s="7">
        <v>16.931999999999999</v>
      </c>
      <c r="F49" s="7">
        <f t="shared" si="0"/>
        <v>0.88299999999999912</v>
      </c>
      <c r="G49" s="8">
        <f t="shared" si="1"/>
        <v>0.7592033999999992</v>
      </c>
      <c r="H49" s="9">
        <f>(H9/C191)*C49</f>
        <v>0.1126214683424768</v>
      </c>
      <c r="I49" s="15">
        <f t="shared" si="2"/>
        <v>0.87182486834247597</v>
      </c>
      <c r="J49" s="109"/>
      <c r="K49" s="11"/>
      <c r="L49" s="204"/>
      <c r="M49" s="109"/>
      <c r="N49" s="17">
        <v>36</v>
      </c>
      <c r="O49" s="7" t="s">
        <v>217</v>
      </c>
      <c r="P49" s="18">
        <v>28</v>
      </c>
      <c r="Q49" s="7">
        <v>9.1259999999999994</v>
      </c>
      <c r="R49" s="7">
        <v>9.468</v>
      </c>
      <c r="S49" s="7">
        <f t="shared" si="7"/>
        <v>0.34200000000000053</v>
      </c>
      <c r="T49" s="8">
        <f t="shared" si="4"/>
        <v>0.29405160000000047</v>
      </c>
      <c r="U49" s="9">
        <f>(U9/P77)*P49</f>
        <v>9.9183568130081293E-2</v>
      </c>
      <c r="V49" s="15">
        <f>T49+U49</f>
        <v>0.39323516813008175</v>
      </c>
      <c r="W49" s="11"/>
      <c r="X49" s="11"/>
      <c r="Y49" s="126"/>
      <c r="Z49" s="204"/>
    </row>
    <row r="50" spans="1:26" x14ac:dyDescent="0.25">
      <c r="A50" s="16">
        <v>46</v>
      </c>
      <c r="B50" s="7" t="s">
        <v>54</v>
      </c>
      <c r="C50" s="18">
        <v>97.9</v>
      </c>
      <c r="D50" s="7">
        <v>5.6429999999999998</v>
      </c>
      <c r="E50" s="7">
        <v>6.375</v>
      </c>
      <c r="F50" s="7">
        <f t="shared" si="0"/>
        <v>0.73200000000000021</v>
      </c>
      <c r="G50" s="8">
        <f t="shared" si="1"/>
        <v>0.6293736000000002</v>
      </c>
      <c r="H50" s="9">
        <f>(H9/C191)*C50</f>
        <v>0.22686505659935141</v>
      </c>
      <c r="I50" s="15">
        <f t="shared" si="2"/>
        <v>0.85623865659935161</v>
      </c>
      <c r="J50" s="109"/>
      <c r="K50" s="11"/>
      <c r="L50" s="204"/>
      <c r="M50" s="109"/>
      <c r="N50" s="17">
        <v>37</v>
      </c>
      <c r="O50" s="7" t="s">
        <v>218</v>
      </c>
      <c r="P50" s="102">
        <v>26.4</v>
      </c>
      <c r="Q50" s="7">
        <v>5.4429999999999996</v>
      </c>
      <c r="R50" s="7">
        <v>5.73</v>
      </c>
      <c r="S50" s="7">
        <f t="shared" si="7"/>
        <v>0.28700000000000081</v>
      </c>
      <c r="T50" s="8">
        <f t="shared" si="4"/>
        <v>0.24676260000000069</v>
      </c>
      <c r="U50" s="9">
        <f>(U9/P77)*P50</f>
        <v>9.3515935665505215E-2</v>
      </c>
      <c r="V50" s="103">
        <f>T50+U50</f>
        <v>0.34027853566550592</v>
      </c>
      <c r="W50" s="11"/>
      <c r="X50" s="11"/>
      <c r="Y50" s="126"/>
      <c r="Z50" s="204"/>
    </row>
    <row r="51" spans="1:26" x14ac:dyDescent="0.25">
      <c r="A51" s="16">
        <v>47</v>
      </c>
      <c r="B51" s="7" t="s">
        <v>55</v>
      </c>
      <c r="C51" s="18">
        <v>68.2</v>
      </c>
      <c r="D51" s="7">
        <v>5.5629999999999997</v>
      </c>
      <c r="E51" s="7">
        <v>5.8250000000000002</v>
      </c>
      <c r="F51" s="7">
        <f t="shared" si="0"/>
        <v>0.26200000000000045</v>
      </c>
      <c r="G51" s="8">
        <f t="shared" si="1"/>
        <v>0.2252676000000004</v>
      </c>
      <c r="H51" s="9">
        <f>(H9/C191)*C51</f>
        <v>0.15804082594561561</v>
      </c>
      <c r="I51" s="15">
        <f t="shared" si="2"/>
        <v>0.38330842594561598</v>
      </c>
      <c r="J51" s="109"/>
      <c r="K51" s="11"/>
      <c r="L51" s="204"/>
      <c r="M51" s="109"/>
      <c r="N51" s="17">
        <v>38</v>
      </c>
      <c r="O51" s="7" t="s">
        <v>219</v>
      </c>
      <c r="P51" s="18">
        <v>27.3</v>
      </c>
      <c r="Q51" s="7">
        <v>5.1630000000000003</v>
      </c>
      <c r="R51" s="7">
        <v>5.6749999999999998</v>
      </c>
      <c r="S51" s="7">
        <f t="shared" si="7"/>
        <v>0.51199999999999957</v>
      </c>
      <c r="T51" s="8">
        <f t="shared" si="4"/>
        <v>0.44021759999999965</v>
      </c>
      <c r="U51" s="9">
        <f>(U9/P77)*P51</f>
        <v>9.6703978926829262E-2</v>
      </c>
      <c r="V51" s="103">
        <f>T51+U51</f>
        <v>0.5369215789268289</v>
      </c>
      <c r="W51" s="11"/>
      <c r="X51" s="11"/>
      <c r="Y51" s="126"/>
      <c r="Z51" s="204"/>
    </row>
    <row r="52" spans="1:26" x14ac:dyDescent="0.25">
      <c r="A52" s="16">
        <v>48</v>
      </c>
      <c r="B52" s="7" t="s">
        <v>56</v>
      </c>
      <c r="C52" s="18">
        <v>50.7</v>
      </c>
      <c r="D52" s="7">
        <v>1.5589999999999999</v>
      </c>
      <c r="E52" s="7">
        <v>1.958</v>
      </c>
      <c r="F52" s="7">
        <f t="shared" si="0"/>
        <v>0.39900000000000002</v>
      </c>
      <c r="G52" s="8">
        <f t="shared" si="1"/>
        <v>0.34306020000000004</v>
      </c>
      <c r="H52" s="9">
        <f>(H9/C191)*C52</f>
        <v>0.11748782808567025</v>
      </c>
      <c r="I52" s="15">
        <f t="shared" si="2"/>
        <v>0.4605480280856703</v>
      </c>
      <c r="J52" s="109"/>
      <c r="K52" s="11"/>
      <c r="L52" s="204"/>
      <c r="M52" s="109"/>
      <c r="N52" s="17">
        <v>39</v>
      </c>
      <c r="O52" s="7" t="s">
        <v>220</v>
      </c>
      <c r="P52" s="18">
        <v>26.1</v>
      </c>
      <c r="Q52" s="7">
        <v>3.7509999999999999</v>
      </c>
      <c r="R52" s="7">
        <v>4.032</v>
      </c>
      <c r="S52" s="7">
        <f t="shared" si="7"/>
        <v>0.28100000000000014</v>
      </c>
      <c r="T52" s="8">
        <f t="shared" si="4"/>
        <v>0.24160380000000012</v>
      </c>
      <c r="U52" s="9">
        <f>(U9/P77)*P52</f>
        <v>9.2453254578397204E-2</v>
      </c>
      <c r="V52" s="15">
        <f t="shared" ref="V52:V69" si="8">T52+U52</f>
        <v>0.33405705457839729</v>
      </c>
      <c r="W52" s="11"/>
      <c r="X52" s="11"/>
      <c r="Y52" s="126"/>
      <c r="Z52" s="204"/>
    </row>
    <row r="53" spans="1:26" x14ac:dyDescent="0.25">
      <c r="A53" s="16">
        <v>49</v>
      </c>
      <c r="B53" s="7" t="s">
        <v>57</v>
      </c>
      <c r="C53" s="18">
        <v>50.2</v>
      </c>
      <c r="D53" s="7">
        <v>15.105</v>
      </c>
      <c r="E53" s="7">
        <v>16.027000000000001</v>
      </c>
      <c r="F53" s="7">
        <f t="shared" si="0"/>
        <v>0.9220000000000006</v>
      </c>
      <c r="G53" s="8">
        <f t="shared" si="1"/>
        <v>0.79273560000000054</v>
      </c>
      <c r="H53" s="9">
        <f>(H9/C191)*C53</f>
        <v>0.11632917100395752</v>
      </c>
      <c r="I53" s="15">
        <f>G53+H53</f>
        <v>0.90906477100395811</v>
      </c>
      <c r="J53" s="109"/>
      <c r="K53" s="11"/>
      <c r="L53" s="204"/>
      <c r="M53" s="109"/>
      <c r="N53" s="17">
        <v>40</v>
      </c>
      <c r="O53" s="7" t="s">
        <v>221</v>
      </c>
      <c r="P53" s="18">
        <v>25.8</v>
      </c>
      <c r="Q53" s="7">
        <v>6.9039999999999999</v>
      </c>
      <c r="R53" s="7">
        <v>7.3849999999999998</v>
      </c>
      <c r="S53" s="7">
        <f t="shared" si="7"/>
        <v>0.48099999999999987</v>
      </c>
      <c r="T53" s="8">
        <f t="shared" si="4"/>
        <v>0.41356379999999987</v>
      </c>
      <c r="U53" s="9">
        <f>(U9/P77)*P53</f>
        <v>9.1390573491289193E-2</v>
      </c>
      <c r="V53" s="15">
        <f t="shared" si="8"/>
        <v>0.50495437349128902</v>
      </c>
      <c r="W53" s="11"/>
      <c r="X53" s="11"/>
      <c r="Y53" s="126"/>
      <c r="Z53" s="204"/>
    </row>
    <row r="54" spans="1:26" x14ac:dyDescent="0.25">
      <c r="A54" s="101">
        <v>50</v>
      </c>
      <c r="B54" s="7" t="s">
        <v>58</v>
      </c>
      <c r="C54" s="102">
        <v>44.6</v>
      </c>
      <c r="D54" s="7">
        <v>7.056</v>
      </c>
      <c r="E54" s="7">
        <v>7.6970000000000001</v>
      </c>
      <c r="F54" s="7">
        <f t="shared" si="0"/>
        <v>0.64100000000000001</v>
      </c>
      <c r="G54" s="8">
        <f t="shared" si="1"/>
        <v>0.55113180000000006</v>
      </c>
      <c r="H54" s="9">
        <f>(H9/C191)*C54</f>
        <v>0.10335221168877501</v>
      </c>
      <c r="I54" s="103">
        <f>G54+H54</f>
        <v>0.65448401168877512</v>
      </c>
      <c r="J54" s="109"/>
      <c r="K54" s="11"/>
      <c r="L54" s="204"/>
      <c r="M54" s="109"/>
      <c r="N54" s="17">
        <v>41</v>
      </c>
      <c r="O54" s="7" t="s">
        <v>222</v>
      </c>
      <c r="P54" s="18">
        <v>34.5</v>
      </c>
      <c r="Q54" s="7">
        <v>5.5609999999999999</v>
      </c>
      <c r="R54" s="7">
        <v>5.673</v>
      </c>
      <c r="S54" s="7">
        <f t="shared" si="7"/>
        <v>0.1120000000000001</v>
      </c>
      <c r="T54" s="8">
        <f t="shared" si="4"/>
        <v>9.629760000000008E-2</v>
      </c>
      <c r="U54" s="9">
        <f>(U9/P77)*P54</f>
        <v>0.12220832501742158</v>
      </c>
      <c r="V54" s="15">
        <f t="shared" si="8"/>
        <v>0.21850592501742166</v>
      </c>
      <c r="W54" s="11"/>
      <c r="X54" s="11"/>
      <c r="Y54" s="126"/>
      <c r="Z54" s="204"/>
    </row>
    <row r="55" spans="1:26" x14ac:dyDescent="0.25">
      <c r="A55" s="16">
        <v>51</v>
      </c>
      <c r="B55" s="7" t="s">
        <v>59</v>
      </c>
      <c r="C55" s="18">
        <v>75.5</v>
      </c>
      <c r="D55" s="7">
        <v>20.754000000000001</v>
      </c>
      <c r="E55" s="7">
        <v>21.815000000000001</v>
      </c>
      <c r="F55" s="7">
        <f t="shared" si="0"/>
        <v>1.0609999999999999</v>
      </c>
      <c r="G55" s="8">
        <f t="shared" si="1"/>
        <v>0.91224779999999994</v>
      </c>
      <c r="H55" s="9">
        <f>(H9/C191)*C55</f>
        <v>0.17495721933862135</v>
      </c>
      <c r="I55" s="103">
        <f>G55+H55</f>
        <v>1.0872050193386213</v>
      </c>
      <c r="J55" s="109"/>
      <c r="K55" s="11"/>
      <c r="L55" s="204"/>
      <c r="M55" s="109"/>
      <c r="N55" s="17">
        <v>42</v>
      </c>
      <c r="O55" s="7" t="s">
        <v>223</v>
      </c>
      <c r="P55" s="18">
        <v>32.700000000000003</v>
      </c>
      <c r="Q55" s="7">
        <v>2.0870000000000002</v>
      </c>
      <c r="R55" s="7">
        <v>2.2000000000000002</v>
      </c>
      <c r="S55" s="7">
        <f t="shared" si="7"/>
        <v>0.11299999999999999</v>
      </c>
      <c r="T55" s="8">
        <f t="shared" si="4"/>
        <v>9.7157399999999991E-2</v>
      </c>
      <c r="U55" s="9">
        <f>(U9/P77)*P55</f>
        <v>0.11583223849477352</v>
      </c>
      <c r="V55" s="15">
        <f t="shared" si="8"/>
        <v>0.21298963849477351</v>
      </c>
      <c r="W55" s="11"/>
      <c r="X55" s="11"/>
      <c r="Y55" s="126"/>
      <c r="Z55" s="204"/>
    </row>
    <row r="56" spans="1:26" x14ac:dyDescent="0.25">
      <c r="A56" s="16">
        <v>52</v>
      </c>
      <c r="B56" s="7" t="s">
        <v>60</v>
      </c>
      <c r="C56" s="18">
        <v>45.8</v>
      </c>
      <c r="D56" s="7">
        <v>12.613</v>
      </c>
      <c r="E56" s="7">
        <v>13.127000000000001</v>
      </c>
      <c r="F56" s="7">
        <f t="shared" si="0"/>
        <v>0.51400000000000112</v>
      </c>
      <c r="G56" s="8">
        <f t="shared" si="1"/>
        <v>0.44193720000000097</v>
      </c>
      <c r="H56" s="9">
        <f>(H9/C191)*C56</f>
        <v>0.10613298868488553</v>
      </c>
      <c r="I56" s="15">
        <f t="shared" si="2"/>
        <v>0.54807018868488655</v>
      </c>
      <c r="J56" s="109"/>
      <c r="K56" s="11"/>
      <c r="L56" s="204"/>
      <c r="M56" s="109"/>
      <c r="N56" s="17">
        <v>43</v>
      </c>
      <c r="O56" s="7" t="s">
        <v>224</v>
      </c>
      <c r="P56" s="18">
        <v>33.4</v>
      </c>
      <c r="Q56" s="7">
        <v>6.8559999999999999</v>
      </c>
      <c r="R56" s="7">
        <v>7.2549999999999999</v>
      </c>
      <c r="S56" s="7">
        <f>R56-Q56</f>
        <v>0.39900000000000002</v>
      </c>
      <c r="T56" s="8">
        <f t="shared" si="4"/>
        <v>0.34306020000000004</v>
      </c>
      <c r="U56" s="9">
        <f>(U9/P77)*P56</f>
        <v>0.11831182769802553</v>
      </c>
      <c r="V56" s="15">
        <f t="shared" si="8"/>
        <v>0.46137202769802554</v>
      </c>
      <c r="W56" s="11"/>
      <c r="X56" s="11"/>
      <c r="Y56" s="126"/>
      <c r="Z56" s="204"/>
    </row>
    <row r="57" spans="1:26" x14ac:dyDescent="0.25">
      <c r="A57" s="16">
        <v>53</v>
      </c>
      <c r="B57" s="7" t="s">
        <v>61</v>
      </c>
      <c r="C57" s="18">
        <v>46.8</v>
      </c>
      <c r="D57" s="7">
        <v>17.079999999999998</v>
      </c>
      <c r="E57" s="7">
        <v>18.035</v>
      </c>
      <c r="F57" s="7">
        <f t="shared" si="0"/>
        <v>0.95500000000000185</v>
      </c>
      <c r="G57" s="8">
        <f t="shared" si="1"/>
        <v>0.82110900000000164</v>
      </c>
      <c r="H57" s="9">
        <f>(H9/C191)*C57</f>
        <v>0.10845030284831099</v>
      </c>
      <c r="I57" s="15">
        <f t="shared" si="2"/>
        <v>0.92955930284831267</v>
      </c>
      <c r="J57" s="109"/>
      <c r="K57" s="11"/>
      <c r="L57" s="204"/>
      <c r="M57" s="109"/>
      <c r="N57" s="17">
        <v>44</v>
      </c>
      <c r="O57" s="7" t="s">
        <v>225</v>
      </c>
      <c r="P57" s="18">
        <v>37.299999999999997</v>
      </c>
      <c r="Q57" s="7">
        <v>5.6020000000000003</v>
      </c>
      <c r="R57" s="7">
        <v>5.9160000000000004</v>
      </c>
      <c r="S57" s="7">
        <f t="shared" ref="S57:S70" si="9">R57-Q57</f>
        <v>0.31400000000000006</v>
      </c>
      <c r="T57" s="8">
        <f t="shared" si="4"/>
        <v>0.26997720000000003</v>
      </c>
      <c r="U57" s="9">
        <f>(U9/P77)*P57</f>
        <v>0.13212668183042972</v>
      </c>
      <c r="V57" s="15">
        <f t="shared" si="8"/>
        <v>0.40210388183042978</v>
      </c>
      <c r="W57" s="11"/>
      <c r="X57" s="11"/>
      <c r="Y57" s="126"/>
      <c r="Z57" s="204"/>
    </row>
    <row r="58" spans="1:26" x14ac:dyDescent="0.25">
      <c r="A58" s="16">
        <v>54</v>
      </c>
      <c r="B58" s="7" t="s">
        <v>62</v>
      </c>
      <c r="C58" s="18">
        <v>48.2</v>
      </c>
      <c r="D58" s="7">
        <v>14.223000000000001</v>
      </c>
      <c r="E58" s="7">
        <v>14.557</v>
      </c>
      <c r="F58" s="7">
        <f t="shared" si="0"/>
        <v>0.33399999999999963</v>
      </c>
      <c r="G58" s="8">
        <f t="shared" si="1"/>
        <v>0.28717319999999968</v>
      </c>
      <c r="H58" s="9">
        <f>(H9/C191)*C58</f>
        <v>0.11169454267710663</v>
      </c>
      <c r="I58" s="15">
        <f t="shared" si="2"/>
        <v>0.39886774267710634</v>
      </c>
      <c r="J58" s="109"/>
      <c r="K58" s="11"/>
      <c r="L58" s="204"/>
      <c r="M58" s="109"/>
      <c r="N58" s="17">
        <v>45</v>
      </c>
      <c r="O58" s="7" t="s">
        <v>226</v>
      </c>
      <c r="P58" s="18">
        <v>38.700000000000003</v>
      </c>
      <c r="Q58" s="7">
        <v>0</v>
      </c>
      <c r="R58" s="7">
        <v>0</v>
      </c>
      <c r="S58" s="7">
        <f t="shared" si="9"/>
        <v>0</v>
      </c>
      <c r="T58" s="8">
        <f t="shared" si="4"/>
        <v>0</v>
      </c>
      <c r="U58" s="9">
        <f>(U9/P77)*P58</f>
        <v>0.13708586023693378</v>
      </c>
      <c r="V58" s="15">
        <f t="shared" si="8"/>
        <v>0.13708586023693378</v>
      </c>
      <c r="W58" s="11"/>
      <c r="X58" s="11"/>
      <c r="Y58" s="126"/>
      <c r="Z58" s="204"/>
    </row>
    <row r="59" spans="1:26" x14ac:dyDescent="0.25">
      <c r="A59" s="16">
        <v>55</v>
      </c>
      <c r="B59" s="7" t="s">
        <v>63</v>
      </c>
      <c r="C59" s="18">
        <v>98.4</v>
      </c>
      <c r="D59" s="7">
        <v>26.048999999999999</v>
      </c>
      <c r="E59" s="7">
        <v>27.701000000000001</v>
      </c>
      <c r="F59" s="7">
        <f t="shared" si="0"/>
        <v>1.652000000000001</v>
      </c>
      <c r="G59" s="8">
        <f t="shared" si="1"/>
        <v>1.4203896000000009</v>
      </c>
      <c r="H59" s="9">
        <f>(H9/C191)*C59</f>
        <v>0.22802371368106414</v>
      </c>
      <c r="I59" s="15">
        <f t="shared" si="2"/>
        <v>1.648413313681065</v>
      </c>
      <c r="J59" s="109"/>
      <c r="K59" s="11"/>
      <c r="L59" s="204"/>
      <c r="M59" s="109"/>
      <c r="N59" s="17">
        <v>46</v>
      </c>
      <c r="O59" s="7" t="s">
        <v>227</v>
      </c>
      <c r="P59" s="18">
        <v>39</v>
      </c>
      <c r="Q59" s="7">
        <v>11.545</v>
      </c>
      <c r="R59" s="7">
        <v>12.3</v>
      </c>
      <c r="S59" s="7">
        <f t="shared" si="9"/>
        <v>0.75500000000000078</v>
      </c>
      <c r="T59" s="8">
        <f t="shared" si="4"/>
        <v>0.64914900000000064</v>
      </c>
      <c r="U59" s="9">
        <f>(U9/P77)*P59</f>
        <v>0.13814854132404181</v>
      </c>
      <c r="V59" s="15">
        <f t="shared" si="8"/>
        <v>0.78729754132404239</v>
      </c>
      <c r="W59" s="11"/>
      <c r="X59" s="11"/>
      <c r="Y59" s="126"/>
      <c r="Z59" s="204"/>
    </row>
    <row r="60" spans="1:26" x14ac:dyDescent="0.25">
      <c r="A60" s="16">
        <v>56</v>
      </c>
      <c r="B60" s="7" t="s">
        <v>64</v>
      </c>
      <c r="C60" s="18">
        <v>68</v>
      </c>
      <c r="D60" s="7">
        <v>7.7690000000000001</v>
      </c>
      <c r="E60" s="7">
        <v>7.8769999999999998</v>
      </c>
      <c r="F60" s="7">
        <f t="shared" si="0"/>
        <v>0.10799999999999965</v>
      </c>
      <c r="G60" s="8">
        <f t="shared" si="1"/>
        <v>9.2858399999999702E-2</v>
      </c>
      <c r="H60" s="9">
        <f>(H9/C191)*C60</f>
        <v>0.1575773631129305</v>
      </c>
      <c r="I60" s="15">
        <f t="shared" si="2"/>
        <v>0.2504357631129302</v>
      </c>
      <c r="J60" s="109"/>
      <c r="K60" s="11"/>
      <c r="L60" s="204"/>
      <c r="M60" s="109"/>
      <c r="N60" s="17">
        <v>47</v>
      </c>
      <c r="O60" s="7" t="s">
        <v>228</v>
      </c>
      <c r="P60" s="18">
        <v>35.700000000000003</v>
      </c>
      <c r="Q60" s="7">
        <v>12.742000000000001</v>
      </c>
      <c r="R60" s="7">
        <v>13.327999999999999</v>
      </c>
      <c r="S60" s="7">
        <f t="shared" si="9"/>
        <v>0.58599999999999852</v>
      </c>
      <c r="T60" s="8">
        <f t="shared" si="4"/>
        <v>0.5038427999999987</v>
      </c>
      <c r="U60" s="9">
        <f>(U9/P77)*P60</f>
        <v>0.12645904936585364</v>
      </c>
      <c r="V60" s="15">
        <f t="shared" si="8"/>
        <v>0.63030184936585232</v>
      </c>
      <c r="W60" s="11" t="s">
        <v>267</v>
      </c>
      <c r="X60" s="11"/>
      <c r="Y60" s="126"/>
      <c r="Z60" s="204"/>
    </row>
    <row r="61" spans="1:26" x14ac:dyDescent="0.25">
      <c r="A61" s="16">
        <v>57</v>
      </c>
      <c r="B61" s="7" t="s">
        <v>65</v>
      </c>
      <c r="C61" s="18">
        <v>50.6</v>
      </c>
      <c r="D61" s="7">
        <v>11.148</v>
      </c>
      <c r="E61" s="7">
        <v>11.936</v>
      </c>
      <c r="F61" s="7">
        <f t="shared" si="0"/>
        <v>0.78800000000000026</v>
      </c>
      <c r="G61" s="8">
        <f t="shared" si="1"/>
        <v>0.67752240000000019</v>
      </c>
      <c r="H61" s="9">
        <f>(H9/C191)*C61</f>
        <v>0.11725609666932769</v>
      </c>
      <c r="I61" s="15">
        <f t="shared" si="2"/>
        <v>0.79477849666932787</v>
      </c>
      <c r="J61" s="109"/>
      <c r="K61" s="11"/>
      <c r="L61" s="204"/>
      <c r="M61" s="109"/>
      <c r="N61" s="17">
        <v>48</v>
      </c>
      <c r="O61" s="7" t="s">
        <v>229</v>
      </c>
      <c r="P61" s="18">
        <v>34.299999999999997</v>
      </c>
      <c r="Q61" s="7">
        <v>10.433999999999999</v>
      </c>
      <c r="R61" s="7">
        <v>11.46</v>
      </c>
      <c r="S61" s="7">
        <f t="shared" si="9"/>
        <v>1.0260000000000016</v>
      </c>
      <c r="T61" s="8">
        <f t="shared" si="4"/>
        <v>0.88215480000000135</v>
      </c>
      <c r="U61" s="9">
        <f>(U9/P77)*P61</f>
        <v>0.12149987095934957</v>
      </c>
      <c r="V61" s="15">
        <f t="shared" si="8"/>
        <v>1.003654670959351</v>
      </c>
      <c r="W61" s="11"/>
      <c r="X61" s="11"/>
      <c r="Y61" s="126"/>
      <c r="Z61" s="204"/>
    </row>
    <row r="62" spans="1:26" x14ac:dyDescent="0.25">
      <c r="A62" s="16">
        <v>58</v>
      </c>
      <c r="B62" s="7" t="s">
        <v>66</v>
      </c>
      <c r="C62" s="18">
        <v>50.1</v>
      </c>
      <c r="D62" s="7">
        <v>2.2549999999999999</v>
      </c>
      <c r="E62" s="7">
        <v>2.2549999999999999</v>
      </c>
      <c r="F62" s="7">
        <f t="shared" si="0"/>
        <v>0</v>
      </c>
      <c r="G62" s="8">
        <f t="shared" si="1"/>
        <v>0</v>
      </c>
      <c r="H62" s="9">
        <f>(H9/C191)*C62</f>
        <v>0.11609743958761498</v>
      </c>
      <c r="I62" s="15">
        <f t="shared" si="2"/>
        <v>0.11609743958761498</v>
      </c>
      <c r="J62" s="109"/>
      <c r="K62" s="11"/>
      <c r="L62" s="204"/>
      <c r="M62" s="109"/>
      <c r="N62" s="17">
        <v>49</v>
      </c>
      <c r="O62" s="7" t="s">
        <v>230</v>
      </c>
      <c r="P62" s="18">
        <v>36.1</v>
      </c>
      <c r="Q62" s="7">
        <v>6.2560000000000002</v>
      </c>
      <c r="R62" s="7">
        <v>6.444</v>
      </c>
      <c r="S62" s="7">
        <f t="shared" si="9"/>
        <v>0.18799999999999972</v>
      </c>
      <c r="T62" s="8">
        <f t="shared" si="4"/>
        <v>0.16164239999999977</v>
      </c>
      <c r="U62" s="9">
        <f>(U9/P77)*P62</f>
        <v>0.12787595748199768</v>
      </c>
      <c r="V62" s="15">
        <f t="shared" si="8"/>
        <v>0.28951835748199745</v>
      </c>
      <c r="W62" s="11"/>
      <c r="X62" s="11"/>
      <c r="Y62" s="126"/>
      <c r="Z62" s="204"/>
    </row>
    <row r="63" spans="1:26" x14ac:dyDescent="0.25">
      <c r="A63" s="16">
        <v>59</v>
      </c>
      <c r="B63" s="7" t="s">
        <v>67</v>
      </c>
      <c r="C63" s="18">
        <v>44.7</v>
      </c>
      <c r="D63" s="7">
        <v>7.1520000000000001</v>
      </c>
      <c r="E63" s="7">
        <v>7.9950000000000001</v>
      </c>
      <c r="F63" s="7">
        <f t="shared" si="0"/>
        <v>0.84299999999999997</v>
      </c>
      <c r="G63" s="8">
        <f t="shared" si="1"/>
        <v>0.72481139999999999</v>
      </c>
      <c r="H63" s="9">
        <f>(H9/C191)*C63</f>
        <v>0.10358394310511755</v>
      </c>
      <c r="I63" s="15">
        <f t="shared" si="2"/>
        <v>0.82839534310511753</v>
      </c>
      <c r="J63" s="109"/>
      <c r="K63" s="11"/>
      <c r="L63" s="204"/>
      <c r="M63" s="109"/>
      <c r="N63" s="17">
        <v>50</v>
      </c>
      <c r="O63" s="7" t="s">
        <v>231</v>
      </c>
      <c r="P63" s="18">
        <v>33.700000000000003</v>
      </c>
      <c r="Q63" s="7">
        <v>6.3650000000000002</v>
      </c>
      <c r="R63" s="7">
        <v>6.4059999999999997</v>
      </c>
      <c r="S63" s="7">
        <f t="shared" si="9"/>
        <v>4.0999999999999481E-2</v>
      </c>
      <c r="T63" s="8">
        <f t="shared" si="4"/>
        <v>3.5251799999999556E-2</v>
      </c>
      <c r="U63" s="9">
        <f>(U9/P77)*P63</f>
        <v>0.11937450878513356</v>
      </c>
      <c r="V63" s="15">
        <f t="shared" si="8"/>
        <v>0.15462630878513312</v>
      </c>
      <c r="W63" s="11"/>
      <c r="X63" s="11"/>
      <c r="Y63" s="126"/>
      <c r="Z63" s="204"/>
    </row>
    <row r="64" spans="1:26" x14ac:dyDescent="0.25">
      <c r="A64" s="16">
        <v>60</v>
      </c>
      <c r="B64" s="7" t="s">
        <v>68</v>
      </c>
      <c r="C64" s="18">
        <v>75.7</v>
      </c>
      <c r="D64" s="7">
        <v>19.911999999999999</v>
      </c>
      <c r="E64" s="7">
        <v>20.777000000000001</v>
      </c>
      <c r="F64" s="7">
        <f t="shared" si="0"/>
        <v>0.86500000000000199</v>
      </c>
      <c r="G64" s="8">
        <f t="shared" si="1"/>
        <v>0.74372700000000169</v>
      </c>
      <c r="H64" s="9">
        <f>(H9/C191)*C64</f>
        <v>0.17542068217130646</v>
      </c>
      <c r="I64" s="15">
        <f t="shared" si="2"/>
        <v>0.91914768217130816</v>
      </c>
      <c r="J64" s="109"/>
      <c r="K64" s="11"/>
      <c r="L64" s="204"/>
      <c r="M64" s="109"/>
      <c r="N64" s="17">
        <v>51</v>
      </c>
      <c r="O64" s="7" t="s">
        <v>232</v>
      </c>
      <c r="P64" s="18">
        <v>28.1</v>
      </c>
      <c r="Q64" s="7">
        <v>8.7059999999999995</v>
      </c>
      <c r="R64" s="7">
        <v>8.7059999999999995</v>
      </c>
      <c r="S64" s="7">
        <f t="shared" si="9"/>
        <v>0</v>
      </c>
      <c r="T64" s="8">
        <f t="shared" si="4"/>
        <v>0</v>
      </c>
      <c r="U64" s="9">
        <f>(U9/P77)*P64</f>
        <v>9.9537795159117301E-2</v>
      </c>
      <c r="V64" s="15">
        <f t="shared" si="8"/>
        <v>9.9537795159117301E-2</v>
      </c>
      <c r="W64" s="11"/>
      <c r="X64" s="11"/>
      <c r="Y64" s="126"/>
      <c r="Z64" s="204"/>
    </row>
    <row r="65" spans="1:26" x14ac:dyDescent="0.25">
      <c r="A65" s="16">
        <v>61</v>
      </c>
      <c r="B65" s="7" t="s">
        <v>69</v>
      </c>
      <c r="C65" s="18">
        <v>45.8</v>
      </c>
      <c r="D65" s="7">
        <v>5.7649999999999997</v>
      </c>
      <c r="E65" s="7">
        <v>5.8979999999999997</v>
      </c>
      <c r="F65" s="7">
        <f t="shared" si="0"/>
        <v>0.13300000000000001</v>
      </c>
      <c r="G65" s="8">
        <f t="shared" si="1"/>
        <v>0.11435340000000001</v>
      </c>
      <c r="H65" s="9">
        <f>(H9/C191)*C65</f>
        <v>0.10613298868488553</v>
      </c>
      <c r="I65" s="15">
        <f t="shared" si="2"/>
        <v>0.22048638868488554</v>
      </c>
      <c r="J65" s="109"/>
      <c r="K65" s="11"/>
      <c r="L65" s="204"/>
      <c r="M65" s="109"/>
      <c r="N65" s="17">
        <v>52</v>
      </c>
      <c r="O65" s="7" t="s">
        <v>233</v>
      </c>
      <c r="P65" s="18">
        <v>26.6</v>
      </c>
      <c r="Q65" s="7">
        <v>9.4540000000000006</v>
      </c>
      <c r="R65" s="7">
        <v>9.9600000000000009</v>
      </c>
      <c r="S65" s="7">
        <f t="shared" si="9"/>
        <v>0.50600000000000023</v>
      </c>
      <c r="T65" s="8">
        <f t="shared" si="4"/>
        <v>0.43505880000000019</v>
      </c>
      <c r="U65" s="9">
        <f>(U9/P77)*P65</f>
        <v>9.4224389723577232E-2</v>
      </c>
      <c r="V65" s="15">
        <f t="shared" si="8"/>
        <v>0.52928318972357746</v>
      </c>
      <c r="W65" s="11"/>
      <c r="X65" s="11"/>
      <c r="Y65" s="126"/>
      <c r="Z65" s="204"/>
    </row>
    <row r="66" spans="1:26" x14ac:dyDescent="0.25">
      <c r="A66" s="16">
        <v>62</v>
      </c>
      <c r="B66" s="7" t="s">
        <v>70</v>
      </c>
      <c r="C66" s="18">
        <v>48.4</v>
      </c>
      <c r="D66" s="7">
        <v>13.269</v>
      </c>
      <c r="E66" s="7">
        <v>13.868</v>
      </c>
      <c r="F66" s="7">
        <f t="shared" si="0"/>
        <v>0.5990000000000002</v>
      </c>
      <c r="G66" s="8">
        <f t="shared" si="1"/>
        <v>0.51502020000000015</v>
      </c>
      <c r="H66" s="9">
        <f>(H9/C191)*C66</f>
        <v>0.1121580055097917</v>
      </c>
      <c r="I66" s="15">
        <f t="shared" si="2"/>
        <v>0.62717820550979186</v>
      </c>
      <c r="J66" s="109"/>
      <c r="K66" s="11"/>
      <c r="L66" s="204"/>
      <c r="M66" s="109"/>
      <c r="N66" s="17">
        <v>53</v>
      </c>
      <c r="O66" s="7" t="s">
        <v>234</v>
      </c>
      <c r="P66" s="18">
        <v>27.9</v>
      </c>
      <c r="Q66" s="7">
        <v>10.481</v>
      </c>
      <c r="R66" s="7">
        <v>10.914</v>
      </c>
      <c r="S66" s="7">
        <f t="shared" si="9"/>
        <v>0.43299999999999983</v>
      </c>
      <c r="T66" s="8">
        <f t="shared" si="4"/>
        <v>0.37229339999999983</v>
      </c>
      <c r="U66" s="9">
        <f>(U9/P77)*P66</f>
        <v>9.8829341101045284E-2</v>
      </c>
      <c r="V66" s="15">
        <f t="shared" si="8"/>
        <v>0.47112274110104513</v>
      </c>
      <c r="W66" s="11"/>
      <c r="X66" s="11"/>
      <c r="Y66" s="126"/>
      <c r="Z66" s="204"/>
    </row>
    <row r="67" spans="1:26" x14ac:dyDescent="0.25">
      <c r="A67" s="16">
        <v>63</v>
      </c>
      <c r="B67" s="7" t="s">
        <v>71</v>
      </c>
      <c r="C67" s="18">
        <v>48</v>
      </c>
      <c r="D67" s="7">
        <v>11.007</v>
      </c>
      <c r="E67" s="7">
        <v>11.831</v>
      </c>
      <c r="F67" s="7">
        <f t="shared" si="0"/>
        <v>0.82399999999999984</v>
      </c>
      <c r="G67" s="8">
        <f t="shared" si="1"/>
        <v>0.70847519999999986</v>
      </c>
      <c r="H67" s="9">
        <f>(H9/C191)*C67</f>
        <v>0.11123107984442153</v>
      </c>
      <c r="I67" s="15">
        <f t="shared" si="2"/>
        <v>0.81970627984442135</v>
      </c>
      <c r="J67" s="109"/>
      <c r="K67" s="11"/>
      <c r="L67" s="204"/>
      <c r="M67" s="109"/>
      <c r="N67" s="17">
        <v>54</v>
      </c>
      <c r="O67" s="7" t="s">
        <v>235</v>
      </c>
      <c r="P67" s="18">
        <v>25.9</v>
      </c>
      <c r="Q67" s="7">
        <v>5.3540000000000001</v>
      </c>
      <c r="R67" s="7">
        <v>5.7080000000000002</v>
      </c>
      <c r="S67" s="7">
        <f t="shared" si="9"/>
        <v>0.35400000000000009</v>
      </c>
      <c r="T67" s="8">
        <f t="shared" si="4"/>
        <v>0.30436920000000006</v>
      </c>
      <c r="U67" s="9">
        <f>(U9/P77)*P67</f>
        <v>9.1744800520325187E-2</v>
      </c>
      <c r="V67" s="15">
        <f t="shared" si="8"/>
        <v>0.39611400052032525</v>
      </c>
      <c r="W67" s="11"/>
      <c r="X67" s="11"/>
      <c r="Y67" s="126"/>
      <c r="Z67" s="204"/>
    </row>
    <row r="68" spans="1:26" x14ac:dyDescent="0.25">
      <c r="A68" s="16">
        <v>64</v>
      </c>
      <c r="B68" s="7" t="s">
        <v>72</v>
      </c>
      <c r="C68" s="18">
        <v>98.7</v>
      </c>
      <c r="D68" s="7">
        <v>20.282</v>
      </c>
      <c r="E68" s="7">
        <v>21.381</v>
      </c>
      <c r="F68" s="7">
        <f t="shared" si="0"/>
        <v>1.0990000000000002</v>
      </c>
      <c r="G68" s="8">
        <f t="shared" si="1"/>
        <v>0.94492020000000021</v>
      </c>
      <c r="H68" s="9">
        <f>(H9/C191)*C68</f>
        <v>0.22871890793009178</v>
      </c>
      <c r="I68" s="15">
        <f t="shared" si="2"/>
        <v>1.1736391079300921</v>
      </c>
      <c r="J68" s="109"/>
      <c r="K68" s="11"/>
      <c r="L68" s="204"/>
      <c r="M68" s="109"/>
      <c r="N68" s="17">
        <v>55</v>
      </c>
      <c r="O68" s="7" t="s">
        <v>236</v>
      </c>
      <c r="P68" s="18">
        <v>26.1</v>
      </c>
      <c r="Q68" s="7">
        <v>10.362</v>
      </c>
      <c r="R68" s="7">
        <v>10.943</v>
      </c>
      <c r="S68" s="7">
        <f t="shared" si="9"/>
        <v>0.58099999999999952</v>
      </c>
      <c r="T68" s="8">
        <f t="shared" si="4"/>
        <v>0.49954379999999959</v>
      </c>
      <c r="U68" s="9">
        <f>(U9/P77)*P68</f>
        <v>9.2453254578397204E-2</v>
      </c>
      <c r="V68" s="15">
        <f t="shared" si="8"/>
        <v>0.5919970545783968</v>
      </c>
      <c r="W68" s="11"/>
      <c r="X68" s="11"/>
      <c r="Y68" s="126"/>
      <c r="Z68" s="204"/>
    </row>
    <row r="69" spans="1:26" x14ac:dyDescent="0.25">
      <c r="A69" s="16">
        <v>65</v>
      </c>
      <c r="B69" s="7" t="s">
        <v>73</v>
      </c>
      <c r="C69" s="18">
        <v>67.7</v>
      </c>
      <c r="D69" s="7">
        <v>11.558</v>
      </c>
      <c r="E69" s="7">
        <v>12.311999999999999</v>
      </c>
      <c r="F69" s="7">
        <f t="shared" si="0"/>
        <v>0.75399999999999956</v>
      </c>
      <c r="G69" s="8">
        <f t="shared" si="1"/>
        <v>0.64828919999999968</v>
      </c>
      <c r="H69" s="9">
        <f>(H9/C191)*C69</f>
        <v>0.15688216886390288</v>
      </c>
      <c r="I69" s="15">
        <f t="shared" si="2"/>
        <v>0.80517136886390261</v>
      </c>
      <c r="J69" s="109"/>
      <c r="K69" s="11"/>
      <c r="L69" s="204"/>
      <c r="M69" s="109"/>
      <c r="N69" s="17">
        <v>56</v>
      </c>
      <c r="O69" s="7" t="s">
        <v>237</v>
      </c>
      <c r="P69" s="18">
        <v>34.4</v>
      </c>
      <c r="Q69" s="7">
        <v>10.728999999999999</v>
      </c>
      <c r="R69" s="7">
        <v>11.292999999999999</v>
      </c>
      <c r="S69" s="7">
        <f t="shared" si="9"/>
        <v>0.56400000000000006</v>
      </c>
      <c r="T69" s="8">
        <f t="shared" si="4"/>
        <v>0.48492720000000006</v>
      </c>
      <c r="U69" s="9">
        <f>(U9/P77)*P69</f>
        <v>0.12185409798838558</v>
      </c>
      <c r="V69" s="15">
        <f t="shared" si="8"/>
        <v>0.60678129798838565</v>
      </c>
      <c r="W69" s="11"/>
      <c r="X69" s="11"/>
      <c r="Y69" s="126"/>
      <c r="Z69" s="204"/>
    </row>
    <row r="70" spans="1:26" x14ac:dyDescent="0.25">
      <c r="A70" s="16">
        <v>66</v>
      </c>
      <c r="B70" s="7" t="s">
        <v>74</v>
      </c>
      <c r="C70" s="18">
        <v>50.1</v>
      </c>
      <c r="D70" s="7">
        <v>2.2959999999999998</v>
      </c>
      <c r="E70" s="7">
        <v>2.3359999999999999</v>
      </c>
      <c r="F70" s="7">
        <f t="shared" si="0"/>
        <v>4.0000000000000036E-2</v>
      </c>
      <c r="G70" s="8">
        <f t="shared" si="1"/>
        <v>3.4392000000000034E-2</v>
      </c>
      <c r="H70" s="9">
        <f>(H9/C191)*C70</f>
        <v>0.11609743958761498</v>
      </c>
      <c r="I70" s="15">
        <f t="shared" si="2"/>
        <v>0.15048943958761501</v>
      </c>
      <c r="J70" s="109"/>
      <c r="K70" s="11"/>
      <c r="L70" s="204"/>
      <c r="M70" s="109"/>
      <c r="N70" s="17">
        <v>57</v>
      </c>
      <c r="O70" s="7" t="s">
        <v>238</v>
      </c>
      <c r="P70" s="18">
        <v>32.1</v>
      </c>
      <c r="Q70" s="7">
        <v>11.547000000000001</v>
      </c>
      <c r="R70" s="7">
        <v>12.212999999999999</v>
      </c>
      <c r="S70" s="7">
        <f t="shared" si="9"/>
        <v>0.66599999999999859</v>
      </c>
      <c r="T70" s="8">
        <f t="shared" si="4"/>
        <v>0.57262679999999877</v>
      </c>
      <c r="U70" s="9">
        <f>(U9/P77)*P70</f>
        <v>0.11370687632055748</v>
      </c>
      <c r="V70" s="15">
        <f>T70+U70</f>
        <v>0.68633367632055631</v>
      </c>
      <c r="W70" s="11"/>
      <c r="X70" s="11"/>
      <c r="Y70" s="126"/>
      <c r="Z70" s="204"/>
    </row>
    <row r="71" spans="1:26" x14ac:dyDescent="0.25">
      <c r="A71" s="16">
        <v>67</v>
      </c>
      <c r="B71" s="7" t="s">
        <v>75</v>
      </c>
      <c r="C71" s="18">
        <v>50.1</v>
      </c>
      <c r="D71" s="7">
        <v>10.335000000000001</v>
      </c>
      <c r="E71" s="7">
        <v>10.836</v>
      </c>
      <c r="F71" s="7">
        <f t="shared" si="0"/>
        <v>0.50099999999999945</v>
      </c>
      <c r="G71" s="8">
        <f t="shared" si="1"/>
        <v>0.43075979999999953</v>
      </c>
      <c r="H71" s="9">
        <f>(H9/C191)*C71</f>
        <v>0.11609743958761498</v>
      </c>
      <c r="I71" s="15">
        <f t="shared" si="2"/>
        <v>0.54685723958761456</v>
      </c>
      <c r="J71" s="109"/>
      <c r="K71" s="11"/>
      <c r="L71" s="204"/>
      <c r="M71" s="109"/>
      <c r="N71" s="16">
        <v>58</v>
      </c>
      <c r="O71" s="7" t="s">
        <v>239</v>
      </c>
      <c r="P71" s="18">
        <v>33.9</v>
      </c>
      <c r="Q71" s="7">
        <v>7.2009999999999996</v>
      </c>
      <c r="R71" s="7">
        <v>7.7489999999999997</v>
      </c>
      <c r="S71" s="7">
        <f>R71-Q71</f>
        <v>0.54800000000000004</v>
      </c>
      <c r="T71" s="8">
        <f t="shared" si="4"/>
        <v>0.47117040000000004</v>
      </c>
      <c r="U71" s="9">
        <f>(U9/P77)*P71</f>
        <v>0.12008296284320556</v>
      </c>
      <c r="V71" s="15">
        <f t="shared" ref="V71:V76" si="10">T71+U71</f>
        <v>0.59125336284320562</v>
      </c>
      <c r="W71" s="11"/>
      <c r="X71" s="11"/>
      <c r="Y71" s="126"/>
      <c r="Z71" s="204"/>
    </row>
    <row r="72" spans="1:26" x14ac:dyDescent="0.25">
      <c r="A72" s="16">
        <v>68</v>
      </c>
      <c r="B72" s="7" t="s">
        <v>76</v>
      </c>
      <c r="C72" s="18">
        <v>45.2</v>
      </c>
      <c r="D72" s="7">
        <v>1.256</v>
      </c>
      <c r="E72" s="7">
        <v>1.256</v>
      </c>
      <c r="F72" s="7">
        <f t="shared" si="0"/>
        <v>0</v>
      </c>
      <c r="G72" s="8">
        <f t="shared" si="1"/>
        <v>0</v>
      </c>
      <c r="H72" s="9">
        <f>(H9/C191)*C72</f>
        <v>0.10474260018683028</v>
      </c>
      <c r="I72" s="15">
        <f t="shared" si="2"/>
        <v>0.10474260018683028</v>
      </c>
      <c r="J72" s="109"/>
      <c r="K72" s="11"/>
      <c r="L72" s="204"/>
      <c r="M72" s="109"/>
      <c r="N72" s="17">
        <v>59</v>
      </c>
      <c r="O72" s="7" t="s">
        <v>240</v>
      </c>
      <c r="P72" s="18">
        <v>37.299999999999997</v>
      </c>
      <c r="Q72" s="7">
        <v>5.9710000000000001</v>
      </c>
      <c r="R72" s="7">
        <v>6.0880000000000001</v>
      </c>
      <c r="S72" s="7">
        <f t="shared" ref="S72:S76" si="11">R72-Q72</f>
        <v>0.11699999999999999</v>
      </c>
      <c r="T72" s="8">
        <f t="shared" si="4"/>
        <v>0.10059659999999999</v>
      </c>
      <c r="U72" s="9">
        <f>(U9/P77)*P72</f>
        <v>0.13212668183042972</v>
      </c>
      <c r="V72" s="15">
        <f t="shared" si="10"/>
        <v>0.23272328183042973</v>
      </c>
      <c r="W72" s="11"/>
      <c r="X72" s="11"/>
      <c r="Y72" s="126"/>
      <c r="Z72" s="204"/>
    </row>
    <row r="73" spans="1:26" x14ac:dyDescent="0.25">
      <c r="A73" s="16">
        <v>69</v>
      </c>
      <c r="B73" s="7" t="s">
        <v>77</v>
      </c>
      <c r="C73" s="18">
        <v>75.8</v>
      </c>
      <c r="D73" s="7">
        <v>0</v>
      </c>
      <c r="E73" s="7">
        <v>0</v>
      </c>
      <c r="F73" s="7">
        <f t="shared" si="0"/>
        <v>0</v>
      </c>
      <c r="G73" s="8">
        <f t="shared" si="1"/>
        <v>0</v>
      </c>
      <c r="H73" s="9">
        <f>(H9/C191)*C73</f>
        <v>0.17565241358764899</v>
      </c>
      <c r="I73" s="15">
        <f t="shared" si="2"/>
        <v>0.17565241358764899</v>
      </c>
      <c r="J73" s="109"/>
      <c r="K73" s="11"/>
      <c r="L73" s="204"/>
      <c r="M73" s="109"/>
      <c r="N73" s="17">
        <v>60</v>
      </c>
      <c r="O73" s="7" t="s">
        <v>241</v>
      </c>
      <c r="P73" s="18">
        <v>38.4</v>
      </c>
      <c r="Q73" s="7">
        <v>13.167</v>
      </c>
      <c r="R73" s="7">
        <v>13.632999999999999</v>
      </c>
      <c r="S73" s="7">
        <f t="shared" si="11"/>
        <v>0.4659999999999993</v>
      </c>
      <c r="T73" s="8">
        <f t="shared" si="4"/>
        <v>0.40066679999999938</v>
      </c>
      <c r="U73" s="9">
        <f>(U9/P77)*P73</f>
        <v>0.13602317914982576</v>
      </c>
      <c r="V73" s="15">
        <f t="shared" si="10"/>
        <v>0.53668997914982519</v>
      </c>
      <c r="W73" s="11"/>
      <c r="X73" s="11"/>
      <c r="Y73" s="126"/>
      <c r="Z73" s="204"/>
    </row>
    <row r="74" spans="1:26" x14ac:dyDescent="0.25">
      <c r="A74" s="16">
        <v>70</v>
      </c>
      <c r="B74" s="7" t="s">
        <v>78</v>
      </c>
      <c r="C74" s="18">
        <v>45.6</v>
      </c>
      <c r="D74" s="7">
        <v>14.276</v>
      </c>
      <c r="E74" s="7">
        <v>15.055999999999999</v>
      </c>
      <c r="F74" s="7">
        <f t="shared" si="0"/>
        <v>0.77999999999999936</v>
      </c>
      <c r="G74" s="8">
        <f t="shared" si="1"/>
        <v>0.67064399999999946</v>
      </c>
      <c r="H74" s="9">
        <f>(H9/C191)*C74</f>
        <v>0.10566952585220045</v>
      </c>
      <c r="I74" s="15">
        <f t="shared" si="2"/>
        <v>0.77631352585219993</v>
      </c>
      <c r="J74" s="109"/>
      <c r="K74" s="11"/>
      <c r="L74" s="204"/>
      <c r="M74" s="109"/>
      <c r="N74" s="17">
        <v>61</v>
      </c>
      <c r="O74" s="7" t="s">
        <v>242</v>
      </c>
      <c r="P74" s="18">
        <v>67.3</v>
      </c>
      <c r="Q74" s="7">
        <v>6.8</v>
      </c>
      <c r="R74" s="7">
        <v>7.08</v>
      </c>
      <c r="S74" s="7">
        <f t="shared" si="11"/>
        <v>0.28000000000000025</v>
      </c>
      <c r="T74" s="8">
        <f t="shared" si="4"/>
        <v>0.24074400000000021</v>
      </c>
      <c r="U74" s="9">
        <f>(U9/P77)*P74</f>
        <v>0.23839479054123108</v>
      </c>
      <c r="V74" s="15">
        <f t="shared" si="10"/>
        <v>0.47913879054123132</v>
      </c>
      <c r="W74" s="11"/>
      <c r="X74" s="11"/>
      <c r="Y74" s="126"/>
      <c r="Z74" s="127"/>
    </row>
    <row r="75" spans="1:26" x14ac:dyDescent="0.25">
      <c r="A75" s="16">
        <v>71</v>
      </c>
      <c r="B75" s="7" t="s">
        <v>79</v>
      </c>
      <c r="C75" s="18">
        <v>47.7</v>
      </c>
      <c r="D75" s="7">
        <v>8.9550000000000001</v>
      </c>
      <c r="E75" s="7">
        <v>10.003</v>
      </c>
      <c r="F75" s="7">
        <f t="shared" si="0"/>
        <v>1.048</v>
      </c>
      <c r="G75" s="8">
        <f t="shared" si="1"/>
        <v>0.90107040000000005</v>
      </c>
      <c r="H75" s="9">
        <f>(H9/C191)*C75</f>
        <v>0.1105358855953939</v>
      </c>
      <c r="I75" s="15">
        <f t="shared" si="2"/>
        <v>1.011606285595394</v>
      </c>
      <c r="J75" s="109"/>
      <c r="K75" s="11"/>
      <c r="L75" s="204"/>
      <c r="M75" s="109"/>
      <c r="N75" s="17">
        <v>62</v>
      </c>
      <c r="O75" s="7" t="s">
        <v>243</v>
      </c>
      <c r="P75" s="18">
        <v>32</v>
      </c>
      <c r="Q75" s="7">
        <v>1.984</v>
      </c>
      <c r="R75" s="7">
        <v>1.984</v>
      </c>
      <c r="S75" s="7">
        <f t="shared" si="11"/>
        <v>0</v>
      </c>
      <c r="T75" s="8">
        <f t="shared" si="4"/>
        <v>0</v>
      </c>
      <c r="U75" s="9">
        <f>(U9/P77)*P75</f>
        <v>0.11335264929152147</v>
      </c>
      <c r="V75" s="15">
        <f t="shared" si="10"/>
        <v>0.11335264929152147</v>
      </c>
      <c r="W75" s="11"/>
      <c r="X75" s="11"/>
      <c r="Y75" s="126"/>
      <c r="Z75" s="127"/>
    </row>
    <row r="76" spans="1:26" x14ac:dyDescent="0.25">
      <c r="A76" s="16">
        <v>72</v>
      </c>
      <c r="B76" s="7" t="s">
        <v>80</v>
      </c>
      <c r="C76" s="18">
        <v>48.3</v>
      </c>
      <c r="D76" s="7">
        <v>10.500999999999999</v>
      </c>
      <c r="E76" s="7">
        <v>11.382999999999999</v>
      </c>
      <c r="F76" s="7">
        <f t="shared" si="0"/>
        <v>0.88199999999999967</v>
      </c>
      <c r="G76" s="8">
        <f t="shared" si="1"/>
        <v>0.75834359999999967</v>
      </c>
      <c r="H76" s="9">
        <f>(H9/C191)*C76</f>
        <v>0.11192627409344916</v>
      </c>
      <c r="I76" s="15">
        <f t="shared" si="2"/>
        <v>0.8702698740934488</v>
      </c>
      <c r="J76" s="109"/>
      <c r="K76" s="11"/>
      <c r="L76" s="204"/>
      <c r="M76" s="109"/>
      <c r="N76" s="17">
        <v>63</v>
      </c>
      <c r="O76" s="7" t="s">
        <v>244</v>
      </c>
      <c r="P76" s="18">
        <v>88.1</v>
      </c>
      <c r="Q76" s="7">
        <v>2.3159999999999998</v>
      </c>
      <c r="R76" s="7">
        <v>2.3159999999999998</v>
      </c>
      <c r="S76" s="7">
        <f t="shared" si="11"/>
        <v>0</v>
      </c>
      <c r="T76" s="8">
        <f t="shared" si="4"/>
        <v>0</v>
      </c>
      <c r="U76" s="9">
        <f>(U9/P77)*P76</f>
        <v>0.31207401258072004</v>
      </c>
      <c r="V76" s="15">
        <f t="shared" si="10"/>
        <v>0.31207401258072004</v>
      </c>
      <c r="W76" s="11"/>
      <c r="X76" s="11"/>
      <c r="Y76" s="126"/>
      <c r="Z76" s="204"/>
    </row>
    <row r="77" spans="1:26" x14ac:dyDescent="0.25">
      <c r="A77" s="101">
        <v>73</v>
      </c>
      <c r="B77" s="7" t="s">
        <v>81</v>
      </c>
      <c r="C77" s="18">
        <v>98.7</v>
      </c>
      <c r="D77" s="7">
        <v>27.253</v>
      </c>
      <c r="E77" s="7">
        <v>28.754999999999999</v>
      </c>
      <c r="F77" s="7">
        <f t="shared" si="0"/>
        <v>1.5019999999999989</v>
      </c>
      <c r="G77" s="8">
        <f t="shared" si="1"/>
        <v>1.2914195999999991</v>
      </c>
      <c r="H77" s="9">
        <f>(H9/C191)*C77</f>
        <v>0.22871890793009178</v>
      </c>
      <c r="I77" s="15">
        <f>G77+H77</f>
        <v>1.5201385079300909</v>
      </c>
      <c r="J77" s="109"/>
      <c r="K77" s="11"/>
      <c r="L77" s="204"/>
      <c r="M77" s="109"/>
      <c r="N77" s="273" t="s">
        <v>262</v>
      </c>
      <c r="O77" s="274"/>
      <c r="P77" s="105">
        <f t="shared" ref="P77:V77" si="12">SUM(P14:P76)</f>
        <v>2152.5000000000005</v>
      </c>
      <c r="Q77" s="105">
        <f t="shared" si="12"/>
        <v>442.22699999999998</v>
      </c>
      <c r="R77" s="105">
        <f t="shared" si="12"/>
        <v>462.11099999999993</v>
      </c>
      <c r="S77" s="105">
        <f t="shared" si="12"/>
        <v>19.884</v>
      </c>
      <c r="T77" s="106">
        <f t="shared" si="12"/>
        <v>17.096263199999999</v>
      </c>
      <c r="U77" s="106">
        <f t="shared" si="12"/>
        <v>7.6247368</v>
      </c>
      <c r="V77" s="106">
        <f t="shared" si="12"/>
        <v>24.720999999999997</v>
      </c>
      <c r="W77" s="109"/>
      <c r="X77" s="109"/>
      <c r="Y77" s="126"/>
      <c r="Z77" s="204"/>
    </row>
    <row r="78" spans="1:26" x14ac:dyDescent="0.25">
      <c r="A78" s="16">
        <v>74</v>
      </c>
      <c r="B78" s="7" t="s">
        <v>82</v>
      </c>
      <c r="C78" s="18">
        <v>67.5</v>
      </c>
      <c r="D78" s="7">
        <v>6.4610000000000003</v>
      </c>
      <c r="E78" s="7">
        <v>6.4610000000000003</v>
      </c>
      <c r="F78" s="7">
        <f t="shared" si="0"/>
        <v>0</v>
      </c>
      <c r="G78" s="8">
        <f t="shared" si="1"/>
        <v>0</v>
      </c>
      <c r="H78" s="9">
        <f>(H9/C191)*C78</f>
        <v>0.15641870603121777</v>
      </c>
      <c r="I78" s="15">
        <f t="shared" si="2"/>
        <v>0.15641870603121777</v>
      </c>
      <c r="J78" s="109"/>
      <c r="K78" s="11"/>
      <c r="L78" s="204"/>
      <c r="M78" s="109"/>
      <c r="N78" s="132" t="s">
        <v>267</v>
      </c>
      <c r="O78" s="111"/>
      <c r="P78" s="132"/>
      <c r="Q78" s="132"/>
      <c r="R78" s="132"/>
      <c r="S78" s="132"/>
      <c r="T78" s="132"/>
      <c r="U78" s="132"/>
      <c r="V78" s="132"/>
      <c r="W78" s="109"/>
      <c r="X78" s="109"/>
      <c r="Y78" s="126"/>
      <c r="Z78" s="204"/>
    </row>
    <row r="79" spans="1:26" x14ac:dyDescent="0.25">
      <c r="A79" s="16">
        <v>75</v>
      </c>
      <c r="B79" s="7" t="s">
        <v>83</v>
      </c>
      <c r="C79" s="18">
        <v>50.1</v>
      </c>
      <c r="D79" s="7">
        <v>11.135999999999999</v>
      </c>
      <c r="E79" s="7">
        <v>11.896000000000001</v>
      </c>
      <c r="F79" s="7">
        <f t="shared" ref="F79:F142" si="13">E79-D79</f>
        <v>0.76000000000000156</v>
      </c>
      <c r="G79" s="8">
        <f t="shared" ref="G79:G142" si="14">F79*0.8598</f>
        <v>0.65344800000000136</v>
      </c>
      <c r="H79" s="9">
        <f>(H9/C191)*C79</f>
        <v>0.11609743958761498</v>
      </c>
      <c r="I79" s="15">
        <f t="shared" si="2"/>
        <v>0.76954543958761634</v>
      </c>
      <c r="J79" s="109"/>
      <c r="K79" s="11"/>
      <c r="L79" s="204"/>
      <c r="M79" s="109"/>
      <c r="N79" s="249" t="s">
        <v>272</v>
      </c>
      <c r="O79" s="250"/>
      <c r="P79" s="250"/>
      <c r="Q79" s="233"/>
      <c r="R79" s="251" t="s">
        <v>273</v>
      </c>
      <c r="S79" s="251"/>
      <c r="T79" s="251"/>
      <c r="U79" s="251"/>
      <c r="V79" s="251"/>
      <c r="W79" s="109"/>
      <c r="X79" s="109"/>
      <c r="Y79" s="126"/>
      <c r="Z79" s="204"/>
    </row>
    <row r="80" spans="1:26" x14ac:dyDescent="0.25">
      <c r="A80" s="16">
        <v>76</v>
      </c>
      <c r="B80" s="7" t="s">
        <v>84</v>
      </c>
      <c r="C80" s="18">
        <v>50.3</v>
      </c>
      <c r="D80" s="7">
        <v>8.0470000000000006</v>
      </c>
      <c r="E80" s="7">
        <v>8.5739999999999998</v>
      </c>
      <c r="F80" s="7">
        <f t="shared" si="13"/>
        <v>0.52699999999999925</v>
      </c>
      <c r="G80" s="8">
        <f t="shared" si="14"/>
        <v>0.45311459999999937</v>
      </c>
      <c r="H80" s="9">
        <f>(H9/C191)*C80</f>
        <v>0.11656090242030005</v>
      </c>
      <c r="I80" s="15">
        <f t="shared" si="2"/>
        <v>0.56967550242029941</v>
      </c>
      <c r="J80" s="109"/>
      <c r="K80" s="11"/>
      <c r="L80" s="204"/>
      <c r="M80" s="109"/>
      <c r="W80" s="109"/>
      <c r="X80" s="109"/>
      <c r="Y80" s="126"/>
      <c r="Z80" s="204"/>
    </row>
    <row r="81" spans="1:26" x14ac:dyDescent="0.25">
      <c r="A81" s="16">
        <v>77</v>
      </c>
      <c r="B81" s="7" t="s">
        <v>85</v>
      </c>
      <c r="C81" s="18">
        <v>45.2</v>
      </c>
      <c r="D81" s="7">
        <v>1.0569999999999999</v>
      </c>
      <c r="E81" s="7">
        <v>1.0569999999999999</v>
      </c>
      <c r="F81" s="7">
        <f t="shared" si="13"/>
        <v>0</v>
      </c>
      <c r="G81" s="8">
        <f t="shared" si="14"/>
        <v>0</v>
      </c>
      <c r="H81" s="9">
        <f>(H9/C191)*C81</f>
        <v>0.10474260018683028</v>
      </c>
      <c r="I81" s="15">
        <f t="shared" si="2"/>
        <v>0.10474260018683028</v>
      </c>
      <c r="J81" s="109"/>
      <c r="K81" s="11"/>
      <c r="L81" s="204"/>
      <c r="M81" s="109"/>
      <c r="N81" s="249" t="s">
        <v>274</v>
      </c>
      <c r="O81" s="250"/>
      <c r="P81" s="250"/>
      <c r="Q81" s="233"/>
      <c r="R81" s="251" t="s">
        <v>275</v>
      </c>
      <c r="S81" s="251"/>
      <c r="T81" s="251"/>
      <c r="U81" s="251"/>
      <c r="V81" s="251"/>
      <c r="W81" s="109"/>
      <c r="X81" s="109"/>
      <c r="Y81" s="126"/>
      <c r="Z81" s="204"/>
    </row>
    <row r="82" spans="1:26" x14ac:dyDescent="0.25">
      <c r="A82" s="16">
        <v>78</v>
      </c>
      <c r="B82" s="7" t="s">
        <v>86</v>
      </c>
      <c r="C82" s="18">
        <v>75.5</v>
      </c>
      <c r="D82" s="7">
        <v>14.587</v>
      </c>
      <c r="E82" s="7">
        <v>15.808</v>
      </c>
      <c r="F82" s="7">
        <f t="shared" si="13"/>
        <v>1.2210000000000001</v>
      </c>
      <c r="G82" s="8">
        <f t="shared" si="14"/>
        <v>1.0498158000000002</v>
      </c>
      <c r="H82" s="9">
        <f>(H9/C191)*C82</f>
        <v>0.17495721933862135</v>
      </c>
      <c r="I82" s="15">
        <f t="shared" si="2"/>
        <v>1.2247730193386215</v>
      </c>
      <c r="J82" s="109"/>
      <c r="K82" s="11"/>
      <c r="L82" s="204"/>
      <c r="M82" s="109"/>
      <c r="N82" s="234"/>
      <c r="O82" s="234"/>
      <c r="P82" s="109"/>
      <c r="Q82" s="109"/>
      <c r="R82" s="109"/>
      <c r="S82" s="109"/>
      <c r="T82" s="109"/>
      <c r="U82" s="109"/>
      <c r="V82" s="109"/>
      <c r="W82" s="109"/>
      <c r="X82" s="109"/>
      <c r="Y82" s="126"/>
      <c r="Z82" s="204"/>
    </row>
    <row r="83" spans="1:26" x14ac:dyDescent="0.25">
      <c r="A83" s="16">
        <v>79</v>
      </c>
      <c r="B83" s="7" t="s">
        <v>87</v>
      </c>
      <c r="C83" s="18">
        <v>45.7</v>
      </c>
      <c r="D83" s="7">
        <v>4.8650000000000002</v>
      </c>
      <c r="E83" s="7">
        <v>5.2770000000000001</v>
      </c>
      <c r="F83" s="7">
        <f t="shared" si="13"/>
        <v>0.41199999999999992</v>
      </c>
      <c r="G83" s="8">
        <f t="shared" si="14"/>
        <v>0.35423759999999993</v>
      </c>
      <c r="H83" s="9">
        <f>(H9/C191)*C83</f>
        <v>0.10590125726854301</v>
      </c>
      <c r="I83" s="15">
        <f t="shared" si="2"/>
        <v>0.46013885726854292</v>
      </c>
      <c r="J83" s="109"/>
      <c r="K83" s="11"/>
      <c r="L83" s="204"/>
      <c r="M83" s="109"/>
      <c r="N83" s="234"/>
      <c r="O83" s="234"/>
      <c r="P83" s="109"/>
      <c r="Q83" s="109"/>
      <c r="R83" s="109"/>
      <c r="S83" s="109"/>
      <c r="T83" s="109"/>
      <c r="U83" s="109"/>
      <c r="V83" s="109"/>
      <c r="W83" s="109"/>
      <c r="X83" s="109"/>
      <c r="Y83" s="126"/>
      <c r="Z83" s="204"/>
    </row>
    <row r="84" spans="1:26" x14ac:dyDescent="0.25">
      <c r="A84" s="16">
        <v>80</v>
      </c>
      <c r="B84" s="7" t="s">
        <v>88</v>
      </c>
      <c r="C84" s="18">
        <v>48.1</v>
      </c>
      <c r="D84" s="7">
        <v>11.464</v>
      </c>
      <c r="E84" s="7">
        <v>12.006</v>
      </c>
      <c r="F84" s="7">
        <f t="shared" si="13"/>
        <v>0.54199999999999982</v>
      </c>
      <c r="G84" s="8">
        <f t="shared" si="14"/>
        <v>0.46601159999999986</v>
      </c>
      <c r="H84" s="9">
        <f>(H9/C191)*C84</f>
        <v>0.11146281126076407</v>
      </c>
      <c r="I84" s="15">
        <f t="shared" si="2"/>
        <v>0.57747441126076393</v>
      </c>
      <c r="J84" s="109"/>
      <c r="K84" s="11"/>
      <c r="L84" s="204"/>
      <c r="M84" s="109"/>
      <c r="N84" s="234"/>
      <c r="O84" s="234"/>
      <c r="P84" s="109"/>
      <c r="Q84" s="109"/>
      <c r="R84" s="109"/>
      <c r="S84" s="109"/>
      <c r="T84" s="109"/>
      <c r="U84" s="109"/>
      <c r="V84" s="109"/>
      <c r="W84" s="109"/>
      <c r="X84" s="109"/>
      <c r="Y84" s="126"/>
      <c r="Z84" s="204"/>
    </row>
    <row r="85" spans="1:26" x14ac:dyDescent="0.25">
      <c r="A85" s="16">
        <v>81</v>
      </c>
      <c r="B85" s="7" t="s">
        <v>89</v>
      </c>
      <c r="C85" s="18">
        <v>48.6</v>
      </c>
      <c r="D85" s="7">
        <v>12.867000000000001</v>
      </c>
      <c r="E85" s="7">
        <v>13.238</v>
      </c>
      <c r="F85" s="7">
        <f t="shared" si="13"/>
        <v>0.37099999999999866</v>
      </c>
      <c r="G85" s="8">
        <f t="shared" si="14"/>
        <v>0.31898579999999888</v>
      </c>
      <c r="H85" s="9">
        <f>(H9/C191)*C85</f>
        <v>0.1126214683424768</v>
      </c>
      <c r="I85" s="15">
        <f t="shared" si="2"/>
        <v>0.43160726834247565</v>
      </c>
      <c r="J85" s="109"/>
      <c r="K85" s="11"/>
      <c r="L85" s="204"/>
      <c r="M85" s="109"/>
      <c r="N85" s="234"/>
      <c r="O85" s="234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25"/>
    </row>
    <row r="86" spans="1:26" x14ac:dyDescent="0.25">
      <c r="A86" s="16">
        <v>82</v>
      </c>
      <c r="B86" s="7" t="s">
        <v>90</v>
      </c>
      <c r="C86" s="18">
        <v>100.9</v>
      </c>
      <c r="D86" s="7">
        <v>5.1849999999999996</v>
      </c>
      <c r="E86" s="7">
        <v>5.1849999999999996</v>
      </c>
      <c r="F86" s="7">
        <f t="shared" si="13"/>
        <v>0</v>
      </c>
      <c r="G86" s="8">
        <f t="shared" si="14"/>
        <v>0</v>
      </c>
      <c r="H86" s="9">
        <f>(H9/C191)*C86</f>
        <v>0.23381699908962778</v>
      </c>
      <c r="I86" s="15">
        <f t="shared" ref="I86:I152" si="15">G86+H86</f>
        <v>0.23381699908962778</v>
      </c>
      <c r="J86" s="109"/>
      <c r="K86" s="11"/>
      <c r="L86" s="204"/>
      <c r="M86" s="109"/>
      <c r="N86" s="109"/>
      <c r="O86" s="234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25"/>
    </row>
    <row r="87" spans="1:26" x14ac:dyDescent="0.25">
      <c r="A87" s="16">
        <v>83</v>
      </c>
      <c r="B87" s="7" t="s">
        <v>91</v>
      </c>
      <c r="C87" s="18">
        <v>67.8</v>
      </c>
      <c r="D87" s="7">
        <v>14.96</v>
      </c>
      <c r="E87" s="7">
        <v>15.984</v>
      </c>
      <c r="F87" s="7">
        <f t="shared" si="13"/>
        <v>1.0239999999999991</v>
      </c>
      <c r="G87" s="8">
        <f t="shared" si="14"/>
        <v>0.88043519999999931</v>
      </c>
      <c r="H87" s="9">
        <f>(H9/C191)*C87</f>
        <v>0.15711390028024541</v>
      </c>
      <c r="I87" s="15">
        <f t="shared" si="15"/>
        <v>1.0375491002802448</v>
      </c>
      <c r="J87" s="109"/>
      <c r="K87" s="11"/>
      <c r="L87" s="204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25"/>
    </row>
    <row r="88" spans="1:26" x14ac:dyDescent="0.25">
      <c r="A88" s="16">
        <v>84</v>
      </c>
      <c r="B88" s="7" t="s">
        <v>92</v>
      </c>
      <c r="C88" s="18">
        <v>49.9</v>
      </c>
      <c r="D88" s="7">
        <v>2.98</v>
      </c>
      <c r="E88" s="7">
        <v>2.9870000000000001</v>
      </c>
      <c r="F88" s="7">
        <f t="shared" si="13"/>
        <v>7.0000000000001172E-3</v>
      </c>
      <c r="G88" s="8">
        <f t="shared" si="14"/>
        <v>6.0186000000001004E-3</v>
      </c>
      <c r="H88" s="9">
        <f>(H9/C191)*C88</f>
        <v>0.11563397675492988</v>
      </c>
      <c r="I88" s="15">
        <f t="shared" si="15"/>
        <v>0.12165257675492998</v>
      </c>
      <c r="J88" s="109"/>
      <c r="K88" s="11"/>
      <c r="L88" s="204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25"/>
    </row>
    <row r="89" spans="1:26" x14ac:dyDescent="0.25">
      <c r="A89" s="16">
        <v>85</v>
      </c>
      <c r="B89" s="7" t="s">
        <v>93</v>
      </c>
      <c r="C89" s="18">
        <v>50.7</v>
      </c>
      <c r="D89" s="7">
        <v>9.8849999999999998</v>
      </c>
      <c r="E89" s="7">
        <v>10.263999999999999</v>
      </c>
      <c r="F89" s="7">
        <f t="shared" si="13"/>
        <v>0.37899999999999956</v>
      </c>
      <c r="G89" s="8">
        <f t="shared" si="14"/>
        <v>0.3258641999999996</v>
      </c>
      <c r="H89" s="9">
        <f>(H9/C191)*C89</f>
        <v>0.11748782808567025</v>
      </c>
      <c r="I89" s="15">
        <f t="shared" si="15"/>
        <v>0.44335202808566987</v>
      </c>
      <c r="J89" s="109"/>
      <c r="K89" s="11"/>
      <c r="L89" s="204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25"/>
    </row>
    <row r="90" spans="1:26" x14ac:dyDescent="0.25">
      <c r="A90" s="16">
        <v>86</v>
      </c>
      <c r="B90" s="7" t="s">
        <v>94</v>
      </c>
      <c r="C90" s="18">
        <v>44.9</v>
      </c>
      <c r="D90" s="7">
        <v>14.348000000000001</v>
      </c>
      <c r="E90" s="7">
        <v>15</v>
      </c>
      <c r="F90" s="7">
        <f t="shared" si="13"/>
        <v>0.65199999999999925</v>
      </c>
      <c r="G90" s="8">
        <f t="shared" si="14"/>
        <v>0.56058959999999936</v>
      </c>
      <c r="H90" s="9">
        <f>(H9/C191)*C90</f>
        <v>0.10404740593780264</v>
      </c>
      <c r="I90" s="15">
        <f t="shared" si="15"/>
        <v>0.66463700593780195</v>
      </c>
      <c r="J90" s="109"/>
      <c r="K90" s="11"/>
      <c r="L90" s="204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25"/>
    </row>
    <row r="91" spans="1:26" x14ac:dyDescent="0.25">
      <c r="A91" s="16">
        <v>87</v>
      </c>
      <c r="B91" s="7" t="s">
        <v>95</v>
      </c>
      <c r="C91" s="18">
        <v>75.8</v>
      </c>
      <c r="D91" s="7">
        <v>7.7839999999999998</v>
      </c>
      <c r="E91" s="7">
        <v>7.8470000000000004</v>
      </c>
      <c r="F91" s="7">
        <f t="shared" si="13"/>
        <v>6.3000000000000611E-2</v>
      </c>
      <c r="G91" s="8">
        <f t="shared" si="14"/>
        <v>5.4167400000000525E-2</v>
      </c>
      <c r="H91" s="9">
        <f>(H9/C191)*C91</f>
        <v>0.17565241358764899</v>
      </c>
      <c r="I91" s="15">
        <f t="shared" si="15"/>
        <v>0.22981981358764952</v>
      </c>
      <c r="J91" s="109"/>
      <c r="K91" s="11"/>
      <c r="L91" s="204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25"/>
    </row>
    <row r="92" spans="1:26" x14ac:dyDescent="0.25">
      <c r="A92" s="16">
        <v>88</v>
      </c>
      <c r="B92" s="7" t="s">
        <v>96</v>
      </c>
      <c r="C92" s="18">
        <v>56.8</v>
      </c>
      <c r="D92" s="7">
        <v>19.681000000000001</v>
      </c>
      <c r="E92" s="7">
        <v>20.457999999999998</v>
      </c>
      <c r="F92" s="7">
        <f t="shared" si="13"/>
        <v>0.77699999999999747</v>
      </c>
      <c r="G92" s="8">
        <f t="shared" si="14"/>
        <v>0.66806459999999779</v>
      </c>
      <c r="H92" s="9">
        <f>(H9/C191)*C92</f>
        <v>0.13162344448256547</v>
      </c>
      <c r="I92" s="15">
        <f t="shared" si="15"/>
        <v>0.79968804448256325</v>
      </c>
      <c r="J92" s="109"/>
      <c r="K92" s="11"/>
      <c r="L92" s="204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25"/>
    </row>
    <row r="93" spans="1:26" x14ac:dyDescent="0.25">
      <c r="A93" s="16">
        <v>89</v>
      </c>
      <c r="B93" s="7" t="s">
        <v>97</v>
      </c>
      <c r="C93" s="18">
        <v>47.9</v>
      </c>
      <c r="D93" s="7">
        <v>13.837</v>
      </c>
      <c r="E93" s="7">
        <v>14.414</v>
      </c>
      <c r="F93" s="7">
        <f t="shared" si="13"/>
        <v>0.57699999999999996</v>
      </c>
      <c r="G93" s="8">
        <f t="shared" si="14"/>
        <v>0.49610459999999995</v>
      </c>
      <c r="H93" s="9">
        <f>(H9/C191)*C93</f>
        <v>0.11099934842807899</v>
      </c>
      <c r="I93" s="15">
        <f t="shared" si="15"/>
        <v>0.60710394842807891</v>
      </c>
      <c r="J93" s="109"/>
      <c r="K93" s="11"/>
      <c r="L93" s="204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25"/>
    </row>
    <row r="94" spans="1:26" x14ac:dyDescent="0.25">
      <c r="A94" s="16">
        <v>90</v>
      </c>
      <c r="B94" s="7" t="s">
        <v>98</v>
      </c>
      <c r="C94" s="18">
        <v>48.1</v>
      </c>
      <c r="D94" s="7">
        <v>5.3920000000000003</v>
      </c>
      <c r="E94" s="7">
        <v>6.0090000000000003</v>
      </c>
      <c r="F94" s="7">
        <f t="shared" si="13"/>
        <v>0.61699999999999999</v>
      </c>
      <c r="G94" s="8">
        <f t="shared" si="14"/>
        <v>0.53049659999999998</v>
      </c>
      <c r="H94" s="9">
        <f>(H9/C191)*C94</f>
        <v>0.11146281126076407</v>
      </c>
      <c r="I94" s="15">
        <f t="shared" si="15"/>
        <v>0.64195941126076406</v>
      </c>
      <c r="J94" s="109"/>
      <c r="K94" s="11"/>
      <c r="L94" s="204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25"/>
    </row>
    <row r="95" spans="1:26" x14ac:dyDescent="0.25">
      <c r="A95" s="16">
        <v>91</v>
      </c>
      <c r="B95" s="7" t="s">
        <v>99</v>
      </c>
      <c r="C95" s="18">
        <v>100.9</v>
      </c>
      <c r="D95" s="7">
        <v>13.3</v>
      </c>
      <c r="E95" s="7">
        <v>14.68</v>
      </c>
      <c r="F95" s="7">
        <f t="shared" si="13"/>
        <v>1.379999999999999</v>
      </c>
      <c r="G95" s="8">
        <f t="shared" si="14"/>
        <v>1.1865239999999992</v>
      </c>
      <c r="H95" s="9">
        <f>(H9/C191)*C95</f>
        <v>0.23381699908962778</v>
      </c>
      <c r="I95" s="15">
        <f t="shared" si="15"/>
        <v>1.420340999089627</v>
      </c>
      <c r="J95" s="109"/>
      <c r="K95" s="11"/>
      <c r="L95" s="204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25"/>
    </row>
    <row r="96" spans="1:26" x14ac:dyDescent="0.25">
      <c r="A96" s="16">
        <v>92</v>
      </c>
      <c r="B96" s="7" t="s">
        <v>100</v>
      </c>
      <c r="C96" s="18">
        <v>67.5</v>
      </c>
      <c r="D96" s="7">
        <v>3.5950000000000002</v>
      </c>
      <c r="E96" s="7">
        <v>3.8340000000000001</v>
      </c>
      <c r="F96" s="7">
        <f t="shared" si="13"/>
        <v>0.23899999999999988</v>
      </c>
      <c r="G96" s="8">
        <f t="shared" si="14"/>
        <v>0.2054921999999999</v>
      </c>
      <c r="H96" s="9">
        <f>(H9/C191)*C96</f>
        <v>0.15641870603121777</v>
      </c>
      <c r="I96" s="15">
        <f t="shared" si="15"/>
        <v>0.36191090603121767</v>
      </c>
      <c r="J96" s="109"/>
      <c r="K96" s="11"/>
      <c r="L96" s="204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25"/>
    </row>
    <row r="97" spans="1:26" x14ac:dyDescent="0.25">
      <c r="A97" s="16">
        <v>93</v>
      </c>
      <c r="B97" s="7" t="s">
        <v>101</v>
      </c>
      <c r="C97" s="18">
        <v>50.4</v>
      </c>
      <c r="D97" s="7">
        <v>0.28199999999999997</v>
      </c>
      <c r="E97" s="7">
        <v>0.65300000000000002</v>
      </c>
      <c r="F97" s="7">
        <f t="shared" si="13"/>
        <v>0.37100000000000005</v>
      </c>
      <c r="G97" s="8">
        <f t="shared" si="14"/>
        <v>0.31898580000000004</v>
      </c>
      <c r="H97" s="9">
        <f>(H9/C191)*C97</f>
        <v>0.11679263383664261</v>
      </c>
      <c r="I97" s="15">
        <f t="shared" si="15"/>
        <v>0.43577843383664266</v>
      </c>
      <c r="J97" s="109"/>
      <c r="K97" s="11"/>
      <c r="L97" s="204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25"/>
    </row>
    <row r="98" spans="1:26" x14ac:dyDescent="0.25">
      <c r="A98" s="16">
        <v>94</v>
      </c>
      <c r="B98" s="7" t="s">
        <v>102</v>
      </c>
      <c r="C98" s="18">
        <v>50.1</v>
      </c>
      <c r="D98" s="7">
        <v>1.869</v>
      </c>
      <c r="E98" s="7">
        <v>1.974</v>
      </c>
      <c r="F98" s="7">
        <f t="shared" si="13"/>
        <v>0.10499999999999998</v>
      </c>
      <c r="G98" s="8">
        <f t="shared" si="14"/>
        <v>9.0278999999999984E-2</v>
      </c>
      <c r="H98" s="9">
        <f>(H9/C191)*C98</f>
        <v>0.11609743958761498</v>
      </c>
      <c r="I98" s="15">
        <f t="shared" si="15"/>
        <v>0.20637643958761498</v>
      </c>
      <c r="J98" s="109"/>
      <c r="K98" s="11"/>
      <c r="L98" s="204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25"/>
    </row>
    <row r="99" spans="1:26" x14ac:dyDescent="0.25">
      <c r="A99" s="16">
        <v>95</v>
      </c>
      <c r="B99" s="7" t="s">
        <v>103</v>
      </c>
      <c r="C99" s="18">
        <v>45</v>
      </c>
      <c r="D99" s="7">
        <v>4.024</v>
      </c>
      <c r="E99" s="7">
        <v>4.0789999999999997</v>
      </c>
      <c r="F99" s="7">
        <f t="shared" si="13"/>
        <v>5.4999999999999716E-2</v>
      </c>
      <c r="G99" s="8">
        <f t="shared" si="14"/>
        <v>4.7288999999999755E-2</v>
      </c>
      <c r="H99" s="9">
        <f>(H9/C191)*C99</f>
        <v>0.10427913735414518</v>
      </c>
      <c r="I99" s="15">
        <f t="shared" si="15"/>
        <v>0.15156813735414493</v>
      </c>
      <c r="J99" s="109"/>
      <c r="K99" s="11"/>
      <c r="L99" s="204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25"/>
    </row>
    <row r="100" spans="1:26" x14ac:dyDescent="0.25">
      <c r="A100" s="16">
        <v>96</v>
      </c>
      <c r="B100" s="7" t="s">
        <v>104</v>
      </c>
      <c r="C100" s="18">
        <v>77.2</v>
      </c>
      <c r="D100" s="7">
        <v>18.436</v>
      </c>
      <c r="E100" s="7">
        <v>19.54</v>
      </c>
      <c r="F100" s="7">
        <f t="shared" si="13"/>
        <v>1.1039999999999992</v>
      </c>
      <c r="G100" s="8">
        <f t="shared" si="14"/>
        <v>0.94921919999999937</v>
      </c>
      <c r="H100" s="9">
        <f>(H9/C191)*C100</f>
        <v>0.17889665341644465</v>
      </c>
      <c r="I100" s="15">
        <f t="shared" si="15"/>
        <v>1.1281158534164439</v>
      </c>
      <c r="J100" s="109"/>
      <c r="K100" s="11"/>
      <c r="L100" s="204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25"/>
    </row>
    <row r="101" spans="1:26" x14ac:dyDescent="0.25">
      <c r="A101" s="16">
        <v>97</v>
      </c>
      <c r="B101" s="7" t="s">
        <v>105</v>
      </c>
      <c r="C101" s="18">
        <v>56.7</v>
      </c>
      <c r="D101" s="7">
        <v>11.711</v>
      </c>
      <c r="E101" s="7">
        <v>11.843999999999999</v>
      </c>
      <c r="F101" s="7">
        <f t="shared" si="13"/>
        <v>0.13299999999999912</v>
      </c>
      <c r="G101" s="8">
        <f t="shared" si="14"/>
        <v>0.11435339999999924</v>
      </c>
      <c r="H101" s="9">
        <f>(H9/C191)*C101</f>
        <v>0.13139171306622294</v>
      </c>
      <c r="I101" s="15">
        <f t="shared" si="15"/>
        <v>0.24574511306622218</v>
      </c>
      <c r="J101" s="109"/>
      <c r="K101" s="11"/>
      <c r="L101" s="204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25"/>
    </row>
    <row r="102" spans="1:26" x14ac:dyDescent="0.25">
      <c r="A102" s="16">
        <v>98</v>
      </c>
      <c r="B102" s="7" t="s">
        <v>106</v>
      </c>
      <c r="C102" s="18">
        <v>48.1</v>
      </c>
      <c r="D102" s="7">
        <v>5.2240000000000002</v>
      </c>
      <c r="E102" s="7">
        <v>5.83</v>
      </c>
      <c r="F102" s="7">
        <f t="shared" si="13"/>
        <v>0.60599999999999987</v>
      </c>
      <c r="G102" s="8">
        <f t="shared" si="14"/>
        <v>0.52103879999999991</v>
      </c>
      <c r="H102" s="9">
        <f>(H9/C191)*C102</f>
        <v>0.11146281126076407</v>
      </c>
      <c r="I102" s="15">
        <f t="shared" si="15"/>
        <v>0.63250161126076399</v>
      </c>
      <c r="J102" s="109"/>
      <c r="K102" s="11"/>
      <c r="L102" s="204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25"/>
    </row>
    <row r="103" spans="1:26" x14ac:dyDescent="0.25">
      <c r="A103" s="16">
        <v>99</v>
      </c>
      <c r="B103" s="7" t="s">
        <v>107</v>
      </c>
      <c r="C103" s="18">
        <v>47.6</v>
      </c>
      <c r="D103" s="7">
        <v>10.909000000000001</v>
      </c>
      <c r="E103" s="7">
        <v>11.252000000000001</v>
      </c>
      <c r="F103" s="7">
        <f t="shared" si="13"/>
        <v>0.34299999999999997</v>
      </c>
      <c r="G103" s="8">
        <f t="shared" si="14"/>
        <v>0.29491139999999999</v>
      </c>
      <c r="H103" s="9">
        <f>(H9/C191)*C103</f>
        <v>0.11030415417905136</v>
      </c>
      <c r="I103" s="15">
        <f t="shared" si="15"/>
        <v>0.40521555417905136</v>
      </c>
      <c r="J103" s="109"/>
      <c r="K103" s="11"/>
      <c r="L103" s="204"/>
      <c r="M103" s="220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25"/>
    </row>
    <row r="104" spans="1:26" x14ac:dyDescent="0.25">
      <c r="A104" s="16">
        <v>100</v>
      </c>
      <c r="B104" s="7" t="s">
        <v>108</v>
      </c>
      <c r="C104" s="18">
        <v>100.9</v>
      </c>
      <c r="D104" s="7">
        <v>26.734999999999999</v>
      </c>
      <c r="E104" s="7">
        <v>26.734999999999999</v>
      </c>
      <c r="F104" s="7">
        <f t="shared" si="13"/>
        <v>0</v>
      </c>
      <c r="G104" s="8">
        <f t="shared" si="14"/>
        <v>0</v>
      </c>
      <c r="H104" s="9">
        <f>(H9/C191)*C104</f>
        <v>0.23381699908962778</v>
      </c>
      <c r="I104" s="15">
        <f t="shared" si="15"/>
        <v>0.23381699908962778</v>
      </c>
      <c r="J104" s="109"/>
      <c r="K104" s="11"/>
      <c r="L104" s="204"/>
      <c r="M104" s="220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25"/>
    </row>
    <row r="105" spans="1:26" x14ac:dyDescent="0.25">
      <c r="A105" s="16">
        <v>101</v>
      </c>
      <c r="B105" s="7" t="s">
        <v>109</v>
      </c>
      <c r="C105" s="18">
        <v>67.3</v>
      </c>
      <c r="D105" s="7">
        <v>3.351</v>
      </c>
      <c r="E105" s="7">
        <v>3.351</v>
      </c>
      <c r="F105" s="7">
        <f t="shared" si="13"/>
        <v>0</v>
      </c>
      <c r="G105" s="8">
        <f t="shared" si="14"/>
        <v>0</v>
      </c>
      <c r="H105" s="9">
        <f>(H9/C191)*C105</f>
        <v>0.15595524319853268</v>
      </c>
      <c r="I105" s="15">
        <f t="shared" si="15"/>
        <v>0.15595524319853268</v>
      </c>
      <c r="J105" s="109"/>
      <c r="K105" s="11"/>
      <c r="L105" s="204"/>
      <c r="M105" s="220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25"/>
    </row>
    <row r="106" spans="1:26" x14ac:dyDescent="0.25">
      <c r="A106" s="16">
        <v>102</v>
      </c>
      <c r="B106" s="7" t="s">
        <v>110</v>
      </c>
      <c r="C106" s="18">
        <v>50.5</v>
      </c>
      <c r="D106" s="7">
        <v>4.492</v>
      </c>
      <c r="E106" s="7">
        <v>4.8689999999999998</v>
      </c>
      <c r="F106" s="7">
        <f t="shared" si="13"/>
        <v>0.37699999999999978</v>
      </c>
      <c r="G106" s="8">
        <f t="shared" si="14"/>
        <v>0.32414459999999984</v>
      </c>
      <c r="H106" s="9">
        <f>(H9/C191)*C106</f>
        <v>0.11702436525298515</v>
      </c>
      <c r="I106" s="15">
        <f t="shared" si="15"/>
        <v>0.44116896525298499</v>
      </c>
      <c r="J106" s="109"/>
      <c r="K106" s="11"/>
      <c r="L106" s="204"/>
      <c r="M106" s="220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25"/>
    </row>
    <row r="107" spans="1:26" x14ac:dyDescent="0.25">
      <c r="A107" s="16">
        <v>103</v>
      </c>
      <c r="B107" s="7" t="s">
        <v>111</v>
      </c>
      <c r="C107" s="18">
        <v>50.3</v>
      </c>
      <c r="D107" s="7">
        <v>8.1509999999999998</v>
      </c>
      <c r="E107" s="7">
        <v>8.7870000000000008</v>
      </c>
      <c r="F107" s="7">
        <f t="shared" si="13"/>
        <v>0.63600000000000101</v>
      </c>
      <c r="G107" s="8">
        <f t="shared" si="14"/>
        <v>0.5468328000000009</v>
      </c>
      <c r="H107" s="9">
        <f>(H9/C191)*C107</f>
        <v>0.11656090242030005</v>
      </c>
      <c r="I107" s="15">
        <f t="shared" si="15"/>
        <v>0.66339370242030093</v>
      </c>
      <c r="J107" s="109"/>
      <c r="K107" s="11"/>
      <c r="L107" s="204"/>
      <c r="M107" s="220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25"/>
    </row>
    <row r="108" spans="1:26" x14ac:dyDescent="0.25">
      <c r="A108" s="16">
        <v>104</v>
      </c>
      <c r="B108" s="7" t="s">
        <v>112</v>
      </c>
      <c r="C108" s="18">
        <v>45</v>
      </c>
      <c r="D108" s="7">
        <v>10.349</v>
      </c>
      <c r="E108" s="7">
        <v>10.888</v>
      </c>
      <c r="F108" s="7">
        <f t="shared" si="13"/>
        <v>0.5389999999999997</v>
      </c>
      <c r="G108" s="8">
        <f t="shared" si="14"/>
        <v>0.46343219999999974</v>
      </c>
      <c r="H108" s="9">
        <f>(H9/C191)*C108</f>
        <v>0.10427913735414518</v>
      </c>
      <c r="I108" s="15">
        <f t="shared" si="15"/>
        <v>0.56771133735414492</v>
      </c>
      <c r="J108" s="109"/>
      <c r="K108" s="11"/>
      <c r="L108" s="204"/>
      <c r="M108" s="220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25"/>
    </row>
    <row r="109" spans="1:26" x14ac:dyDescent="0.25">
      <c r="A109" s="16">
        <v>105</v>
      </c>
      <c r="B109" s="7" t="s">
        <v>113</v>
      </c>
      <c r="C109" s="18">
        <v>74.7</v>
      </c>
      <c r="D109" s="7">
        <v>21.422999999999998</v>
      </c>
      <c r="E109" s="7">
        <v>22.597999999999999</v>
      </c>
      <c r="F109" s="7">
        <f t="shared" si="13"/>
        <v>1.1750000000000007</v>
      </c>
      <c r="G109" s="8">
        <f t="shared" si="14"/>
        <v>1.0102650000000006</v>
      </c>
      <c r="H109" s="9">
        <f>(H9/C191)*C109</f>
        <v>0.17310336800788101</v>
      </c>
      <c r="I109" s="15">
        <f t="shared" si="15"/>
        <v>1.1833683680078817</v>
      </c>
      <c r="J109" s="109"/>
      <c r="K109" s="11"/>
      <c r="L109" s="204"/>
      <c r="M109" s="220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25"/>
    </row>
    <row r="110" spans="1:26" x14ac:dyDescent="0.25">
      <c r="A110" s="16">
        <v>106</v>
      </c>
      <c r="B110" s="7" t="s">
        <v>114</v>
      </c>
      <c r="C110" s="18">
        <v>56.3</v>
      </c>
      <c r="D110" s="7">
        <v>9.8059999999999992</v>
      </c>
      <c r="E110" s="7">
        <v>9.9280000000000008</v>
      </c>
      <c r="F110" s="7">
        <f t="shared" si="13"/>
        <v>0.12200000000000166</v>
      </c>
      <c r="G110" s="8">
        <f t="shared" si="14"/>
        <v>0.10489560000000143</v>
      </c>
      <c r="H110" s="9">
        <f>(H9/C191)*C110</f>
        <v>0.13046478740085274</v>
      </c>
      <c r="I110" s="15">
        <f t="shared" si="15"/>
        <v>0.23536038740085419</v>
      </c>
      <c r="J110" s="109"/>
      <c r="K110" s="11"/>
      <c r="L110" s="204"/>
      <c r="M110" s="220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25"/>
    </row>
    <row r="111" spans="1:26" x14ac:dyDescent="0.25">
      <c r="A111" s="16">
        <v>107</v>
      </c>
      <c r="B111" s="7" t="s">
        <v>115</v>
      </c>
      <c r="C111" s="18">
        <v>47.9</v>
      </c>
      <c r="D111" s="7">
        <v>9.391</v>
      </c>
      <c r="E111" s="7">
        <v>9.7469999999999999</v>
      </c>
      <c r="F111" s="7">
        <f t="shared" si="13"/>
        <v>0.35599999999999987</v>
      </c>
      <c r="G111" s="8">
        <f t="shared" si="14"/>
        <v>0.30608879999999988</v>
      </c>
      <c r="H111" s="9">
        <f>(H9/C191)*C111</f>
        <v>0.11099934842807899</v>
      </c>
      <c r="I111" s="15">
        <f t="shared" si="15"/>
        <v>0.41708814842807884</v>
      </c>
      <c r="J111" s="109"/>
      <c r="K111" s="11"/>
      <c r="L111" s="204"/>
      <c r="M111" s="220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25"/>
    </row>
    <row r="112" spans="1:26" x14ac:dyDescent="0.25">
      <c r="A112" s="16">
        <v>108</v>
      </c>
      <c r="B112" s="7" t="s">
        <v>116</v>
      </c>
      <c r="C112" s="18">
        <v>47.7</v>
      </c>
      <c r="D112" s="7">
        <v>11.17</v>
      </c>
      <c r="E112" s="7">
        <v>11.74</v>
      </c>
      <c r="F112" s="7">
        <f t="shared" si="13"/>
        <v>0.57000000000000028</v>
      </c>
      <c r="G112" s="8">
        <f t="shared" si="14"/>
        <v>0.49008600000000024</v>
      </c>
      <c r="H112" s="9">
        <f>(H9/C191)*C112</f>
        <v>0.1105358855953939</v>
      </c>
      <c r="I112" s="15">
        <f t="shared" si="15"/>
        <v>0.6006218855953942</v>
      </c>
      <c r="J112" s="109"/>
      <c r="K112" s="11"/>
      <c r="L112" s="204"/>
      <c r="M112" s="220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25"/>
    </row>
    <row r="113" spans="1:26" x14ac:dyDescent="0.25">
      <c r="A113" s="16">
        <v>109</v>
      </c>
      <c r="B113" s="7" t="s">
        <v>117</v>
      </c>
      <c r="C113" s="18">
        <v>101.1</v>
      </c>
      <c r="D113" s="7">
        <v>9.7959999999999994</v>
      </c>
      <c r="E113" s="7">
        <v>9.8249999999999993</v>
      </c>
      <c r="F113" s="7">
        <f t="shared" si="13"/>
        <v>2.8999999999999915E-2</v>
      </c>
      <c r="G113" s="8">
        <f t="shared" si="14"/>
        <v>2.4934199999999927E-2</v>
      </c>
      <c r="H113" s="9">
        <f>(H9/C191)*C113</f>
        <v>0.23428046192231283</v>
      </c>
      <c r="I113" s="15">
        <f t="shared" si="15"/>
        <v>0.25921466192231274</v>
      </c>
      <c r="J113" s="109"/>
      <c r="K113" s="11"/>
      <c r="L113" s="204"/>
      <c r="M113" s="220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25"/>
    </row>
    <row r="114" spans="1:26" x14ac:dyDescent="0.25">
      <c r="A114" s="16">
        <v>110</v>
      </c>
      <c r="B114" s="7" t="s">
        <v>118</v>
      </c>
      <c r="C114" s="18">
        <v>67.400000000000006</v>
      </c>
      <c r="D114" s="7">
        <v>8.9239999999999995</v>
      </c>
      <c r="E114" s="7">
        <v>9.7829999999999995</v>
      </c>
      <c r="F114" s="7">
        <f t="shared" si="13"/>
        <v>0.85899999999999999</v>
      </c>
      <c r="G114" s="8">
        <f t="shared" si="14"/>
        <v>0.73856820000000001</v>
      </c>
      <c r="H114" s="9">
        <f>(H9/C191)*C114</f>
        <v>0.15618697461487524</v>
      </c>
      <c r="I114" s="15">
        <f t="shared" si="15"/>
        <v>0.89475517461487519</v>
      </c>
      <c r="J114" s="109"/>
      <c r="K114" s="11"/>
      <c r="L114" s="204"/>
      <c r="M114" s="220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25"/>
    </row>
    <row r="115" spans="1:26" x14ac:dyDescent="0.25">
      <c r="A115" s="16">
        <v>111</v>
      </c>
      <c r="B115" s="7" t="s">
        <v>119</v>
      </c>
      <c r="C115" s="18">
        <v>50.8</v>
      </c>
      <c r="D115" s="7">
        <v>4.2</v>
      </c>
      <c r="E115" s="7">
        <v>4.2</v>
      </c>
      <c r="F115" s="7">
        <f t="shared" si="13"/>
        <v>0</v>
      </c>
      <c r="G115" s="8">
        <f t="shared" si="14"/>
        <v>0</v>
      </c>
      <c r="H115" s="9">
        <f>(H9/C191)*C115</f>
        <v>0.11771955950201278</v>
      </c>
      <c r="I115" s="15">
        <f t="shared" si="15"/>
        <v>0.11771955950201278</v>
      </c>
      <c r="J115" s="109"/>
      <c r="K115" s="11"/>
      <c r="L115" s="204"/>
      <c r="M115" s="220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25"/>
    </row>
    <row r="116" spans="1:26" x14ac:dyDescent="0.25">
      <c r="A116" s="16">
        <v>112</v>
      </c>
      <c r="B116" s="7" t="s">
        <v>120</v>
      </c>
      <c r="C116" s="18">
        <v>51.2</v>
      </c>
      <c r="D116" s="7">
        <v>0</v>
      </c>
      <c r="E116" s="7">
        <v>0</v>
      </c>
      <c r="F116" s="7">
        <f t="shared" si="13"/>
        <v>0</v>
      </c>
      <c r="G116" s="8">
        <f t="shared" si="14"/>
        <v>0</v>
      </c>
      <c r="H116" s="9">
        <f>(H9/C191)*C116</f>
        <v>0.11864648516738296</v>
      </c>
      <c r="I116" s="15">
        <f t="shared" si="15"/>
        <v>0.11864648516738296</v>
      </c>
      <c r="J116" s="109"/>
      <c r="K116" s="11"/>
      <c r="L116" s="204"/>
      <c r="M116" s="220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25"/>
    </row>
    <row r="117" spans="1:26" x14ac:dyDescent="0.25">
      <c r="A117" s="16">
        <v>113</v>
      </c>
      <c r="B117" s="7" t="s">
        <v>121</v>
      </c>
      <c r="C117" s="18">
        <v>45.3</v>
      </c>
      <c r="D117" s="7">
        <v>8.2590000000000003</v>
      </c>
      <c r="E117" s="7">
        <v>9.2420000000000009</v>
      </c>
      <c r="F117" s="7">
        <f t="shared" si="13"/>
        <v>0.98300000000000054</v>
      </c>
      <c r="G117" s="8">
        <f t="shared" si="14"/>
        <v>0.84518340000000047</v>
      </c>
      <c r="H117" s="9">
        <f>(H9/C191)*C117</f>
        <v>0.10497433160317281</v>
      </c>
      <c r="I117" s="15">
        <f t="shared" si="15"/>
        <v>0.95015773160317329</v>
      </c>
      <c r="J117" s="109"/>
      <c r="K117" s="11"/>
      <c r="L117" s="204"/>
      <c r="M117" s="220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25"/>
    </row>
    <row r="118" spans="1:26" x14ac:dyDescent="0.25">
      <c r="A118" s="16">
        <v>114</v>
      </c>
      <c r="B118" s="7" t="s">
        <v>122</v>
      </c>
      <c r="C118" s="18">
        <v>74.7</v>
      </c>
      <c r="D118" s="7">
        <v>6.7149999999999999</v>
      </c>
      <c r="E118" s="7">
        <v>7.53</v>
      </c>
      <c r="F118" s="7">
        <f t="shared" si="13"/>
        <v>0.81500000000000039</v>
      </c>
      <c r="G118" s="8">
        <f t="shared" si="14"/>
        <v>0.70073700000000039</v>
      </c>
      <c r="H118" s="9">
        <f>(H9/C191)*C118</f>
        <v>0.17310336800788101</v>
      </c>
      <c r="I118" s="15">
        <f t="shared" si="15"/>
        <v>0.87384036800788145</v>
      </c>
      <c r="J118" s="109"/>
      <c r="K118" s="11"/>
      <c r="L118" s="204"/>
      <c r="M118" s="220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25"/>
    </row>
    <row r="119" spans="1:26" x14ac:dyDescent="0.25">
      <c r="A119" s="16">
        <v>115</v>
      </c>
      <c r="B119" s="7" t="s">
        <v>123</v>
      </c>
      <c r="C119" s="18">
        <v>56.5</v>
      </c>
      <c r="D119" s="7">
        <v>19.465</v>
      </c>
      <c r="E119" s="7">
        <v>19.795999999999999</v>
      </c>
      <c r="F119" s="7">
        <f t="shared" si="13"/>
        <v>0.33099999999999952</v>
      </c>
      <c r="G119" s="8">
        <f t="shared" si="14"/>
        <v>0.28459379999999956</v>
      </c>
      <c r="H119" s="9">
        <f>(H9/C191)*C119</f>
        <v>0.13092825023353785</v>
      </c>
      <c r="I119" s="15">
        <f t="shared" si="15"/>
        <v>0.41552205023353739</v>
      </c>
      <c r="J119" s="109"/>
      <c r="K119" s="11"/>
      <c r="L119" s="204"/>
      <c r="M119" s="220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25"/>
    </row>
    <row r="120" spans="1:26" x14ac:dyDescent="0.25">
      <c r="A120" s="16">
        <v>116</v>
      </c>
      <c r="B120" s="7" t="s">
        <v>124</v>
      </c>
      <c r="C120" s="18">
        <v>48.2</v>
      </c>
      <c r="D120" s="7">
        <v>3.202</v>
      </c>
      <c r="E120" s="7">
        <v>3.399</v>
      </c>
      <c r="F120" s="7">
        <f t="shared" si="13"/>
        <v>0.19700000000000006</v>
      </c>
      <c r="G120" s="8">
        <f t="shared" si="14"/>
        <v>0.16938060000000005</v>
      </c>
      <c r="H120" s="9">
        <f>(H9/C191)*C120</f>
        <v>0.11169454267710663</v>
      </c>
      <c r="I120" s="15">
        <f t="shared" si="15"/>
        <v>0.28107514267710665</v>
      </c>
      <c r="J120" s="109"/>
      <c r="K120" s="11"/>
      <c r="L120" s="204"/>
      <c r="M120" s="220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25"/>
    </row>
    <row r="121" spans="1:26" x14ac:dyDescent="0.25">
      <c r="A121" s="16">
        <v>117</v>
      </c>
      <c r="B121" s="7" t="s">
        <v>125</v>
      </c>
      <c r="C121" s="18">
        <v>47.7</v>
      </c>
      <c r="D121" s="7">
        <v>10.705</v>
      </c>
      <c r="E121" s="7">
        <v>12.196</v>
      </c>
      <c r="F121" s="7">
        <f t="shared" si="13"/>
        <v>1.4909999999999997</v>
      </c>
      <c r="G121" s="8">
        <f t="shared" si="14"/>
        <v>1.2819617999999997</v>
      </c>
      <c r="H121" s="9">
        <f>(H9/C191)*C121</f>
        <v>0.1105358855953939</v>
      </c>
      <c r="I121" s="15">
        <f t="shared" si="15"/>
        <v>1.3924976855953937</v>
      </c>
      <c r="J121" s="109"/>
      <c r="K121" s="11"/>
      <c r="L121" s="204"/>
      <c r="M121" s="220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25"/>
    </row>
    <row r="122" spans="1:26" x14ac:dyDescent="0.25">
      <c r="A122" s="16">
        <v>118</v>
      </c>
      <c r="B122" s="7" t="s">
        <v>126</v>
      </c>
      <c r="C122" s="18">
        <v>100.8</v>
      </c>
      <c r="D122" s="7">
        <v>4.4080000000000004</v>
      </c>
      <c r="E122" s="7">
        <v>4.4080000000000004</v>
      </c>
      <c r="F122" s="7">
        <f t="shared" si="13"/>
        <v>0</v>
      </c>
      <c r="G122" s="8">
        <f t="shared" si="14"/>
        <v>0</v>
      </c>
      <c r="H122" s="9">
        <f>(H9/C191)*C122</f>
        <v>0.23358526767328522</v>
      </c>
      <c r="I122" s="15">
        <f t="shared" si="15"/>
        <v>0.23358526767328522</v>
      </c>
      <c r="J122" s="109"/>
      <c r="K122" s="11"/>
      <c r="L122" s="204"/>
      <c r="M122" s="220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25"/>
    </row>
    <row r="123" spans="1:26" x14ac:dyDescent="0.25">
      <c r="A123" s="16">
        <v>119</v>
      </c>
      <c r="B123" s="7" t="s">
        <v>127</v>
      </c>
      <c r="C123" s="18">
        <v>67.5</v>
      </c>
      <c r="D123" s="7">
        <v>0.443</v>
      </c>
      <c r="E123" s="7">
        <v>1.077</v>
      </c>
      <c r="F123" s="7">
        <f t="shared" si="13"/>
        <v>0.6339999999999999</v>
      </c>
      <c r="G123" s="8">
        <f t="shared" si="14"/>
        <v>0.54511319999999996</v>
      </c>
      <c r="H123" s="9">
        <f>(H9/C191)*C123</f>
        <v>0.15641870603121777</v>
      </c>
      <c r="I123" s="15">
        <f t="shared" si="15"/>
        <v>0.70153190603121773</v>
      </c>
      <c r="J123" s="109"/>
      <c r="K123" s="11"/>
      <c r="L123" s="204"/>
      <c r="M123" s="220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25"/>
    </row>
    <row r="124" spans="1:26" x14ac:dyDescent="0.25">
      <c r="A124" s="16">
        <v>120</v>
      </c>
      <c r="B124" s="7" t="s">
        <v>128</v>
      </c>
      <c r="C124" s="18">
        <v>50.8</v>
      </c>
      <c r="D124" s="7">
        <v>12.945</v>
      </c>
      <c r="E124" s="7">
        <v>13.824999999999999</v>
      </c>
      <c r="F124" s="7">
        <f t="shared" si="13"/>
        <v>0.87999999999999901</v>
      </c>
      <c r="G124" s="8">
        <f t="shared" si="14"/>
        <v>0.75662399999999919</v>
      </c>
      <c r="H124" s="9">
        <f>(H9/C191)*C124</f>
        <v>0.11771955950201278</v>
      </c>
      <c r="I124" s="15">
        <f t="shared" si="15"/>
        <v>0.87434355950201192</v>
      </c>
      <c r="J124" s="109"/>
      <c r="K124" s="11"/>
      <c r="L124" s="204"/>
      <c r="M124" s="220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25"/>
    </row>
    <row r="125" spans="1:26" x14ac:dyDescent="0.25">
      <c r="A125" s="16">
        <v>121</v>
      </c>
      <c r="B125" s="7" t="s">
        <v>129</v>
      </c>
      <c r="C125" s="18">
        <v>50.3</v>
      </c>
      <c r="D125" s="7">
        <v>8.1509999999999998</v>
      </c>
      <c r="E125" s="7">
        <v>8.6259999999999994</v>
      </c>
      <c r="F125" s="7">
        <f t="shared" si="13"/>
        <v>0.47499999999999964</v>
      </c>
      <c r="G125" s="8">
        <f t="shared" si="14"/>
        <v>0.40840499999999968</v>
      </c>
      <c r="H125" s="9">
        <f>(H9/C191)*C125</f>
        <v>0.11656090242030005</v>
      </c>
      <c r="I125" s="15">
        <f t="shared" si="15"/>
        <v>0.52496590242029972</v>
      </c>
      <c r="J125" s="109"/>
      <c r="K125" s="11"/>
      <c r="L125" s="204"/>
      <c r="M125" s="220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25"/>
    </row>
    <row r="126" spans="1:26" x14ac:dyDescent="0.25">
      <c r="A126" s="16">
        <v>122</v>
      </c>
      <c r="B126" s="7" t="s">
        <v>130</v>
      </c>
      <c r="C126" s="18">
        <v>44.9</v>
      </c>
      <c r="D126" s="7">
        <v>7.0000000000000001E-3</v>
      </c>
      <c r="E126" s="7">
        <v>7.0000000000000001E-3</v>
      </c>
      <c r="F126" s="7">
        <f t="shared" si="13"/>
        <v>0</v>
      </c>
      <c r="G126" s="8">
        <f t="shared" si="14"/>
        <v>0</v>
      </c>
      <c r="H126" s="9">
        <f>(H9/C191)*C126</f>
        <v>0.10404740593780264</v>
      </c>
      <c r="I126" s="15">
        <f t="shared" si="15"/>
        <v>0.10404740593780264</v>
      </c>
      <c r="J126" s="109"/>
      <c r="K126" s="11"/>
      <c r="L126" s="204"/>
      <c r="M126" s="220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25"/>
    </row>
    <row r="127" spans="1:26" x14ac:dyDescent="0.25">
      <c r="A127" s="16">
        <v>123</v>
      </c>
      <c r="B127" s="7" t="s">
        <v>131</v>
      </c>
      <c r="C127" s="18">
        <v>74.5</v>
      </c>
      <c r="D127" s="7">
        <v>5.8120000000000003</v>
      </c>
      <c r="E127" s="7">
        <v>5.9859999999999998</v>
      </c>
      <c r="F127" s="7">
        <f t="shared" si="13"/>
        <v>0.17399999999999949</v>
      </c>
      <c r="G127" s="8">
        <f t="shared" si="14"/>
        <v>0.14960519999999955</v>
      </c>
      <c r="H127" s="9">
        <f>(H9/C191)*C127</f>
        <v>0.17263990517519592</v>
      </c>
      <c r="I127" s="15">
        <f t="shared" si="15"/>
        <v>0.32224510517519545</v>
      </c>
      <c r="J127" s="109"/>
      <c r="K127" s="11"/>
      <c r="L127" s="204"/>
      <c r="M127" s="220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25"/>
    </row>
    <row r="128" spans="1:26" x14ac:dyDescent="0.25">
      <c r="A128" s="16">
        <v>124</v>
      </c>
      <c r="B128" s="7" t="s">
        <v>132</v>
      </c>
      <c r="C128" s="18">
        <v>56.4</v>
      </c>
      <c r="D128" s="7">
        <v>19.565000000000001</v>
      </c>
      <c r="E128" s="7">
        <v>20.629000000000001</v>
      </c>
      <c r="F128" s="7">
        <f t="shared" si="13"/>
        <v>1.0640000000000001</v>
      </c>
      <c r="G128" s="8">
        <f t="shared" si="14"/>
        <v>0.91482720000000006</v>
      </c>
      <c r="H128" s="9">
        <f>(H9/C191)*C128</f>
        <v>0.1306965188171953</v>
      </c>
      <c r="I128" s="15">
        <f t="shared" si="15"/>
        <v>1.0455237188171953</v>
      </c>
      <c r="J128" s="109"/>
      <c r="K128" s="11"/>
      <c r="L128" s="204"/>
      <c r="M128" s="220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25"/>
    </row>
    <row r="129" spans="1:26" x14ac:dyDescent="0.25">
      <c r="A129" s="16">
        <v>125</v>
      </c>
      <c r="B129" s="7" t="s">
        <v>133</v>
      </c>
      <c r="C129" s="18">
        <v>47.7</v>
      </c>
      <c r="D129" s="7">
        <v>16.46</v>
      </c>
      <c r="E129" s="7">
        <v>17.411000000000001</v>
      </c>
      <c r="F129" s="7">
        <f t="shared" si="13"/>
        <v>0.95100000000000051</v>
      </c>
      <c r="G129" s="8">
        <f t="shared" si="14"/>
        <v>0.81766980000000045</v>
      </c>
      <c r="H129" s="9">
        <f>(H9/C191)*C129</f>
        <v>0.1105358855953939</v>
      </c>
      <c r="I129" s="15">
        <f t="shared" si="15"/>
        <v>0.9282056855953944</v>
      </c>
      <c r="J129" s="109"/>
      <c r="K129" s="11"/>
      <c r="L129" s="204"/>
      <c r="M129" s="220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25"/>
    </row>
    <row r="130" spans="1:26" x14ac:dyDescent="0.25">
      <c r="A130" s="16">
        <v>126</v>
      </c>
      <c r="B130" s="7" t="s">
        <v>134</v>
      </c>
      <c r="C130" s="18">
        <v>48.2</v>
      </c>
      <c r="D130" s="7">
        <v>6.343</v>
      </c>
      <c r="E130" s="7">
        <v>6.5869999999999997</v>
      </c>
      <c r="F130" s="7">
        <f t="shared" si="13"/>
        <v>0.24399999999999977</v>
      </c>
      <c r="G130" s="8">
        <f t="shared" si="14"/>
        <v>0.20979119999999982</v>
      </c>
      <c r="H130" s="9">
        <f>(H9/C191)*C130</f>
        <v>0.11169454267710663</v>
      </c>
      <c r="I130" s="15">
        <f t="shared" si="15"/>
        <v>0.32148574267710645</v>
      </c>
      <c r="J130" s="109"/>
      <c r="K130" s="11"/>
      <c r="L130" s="204"/>
      <c r="M130" s="220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25"/>
    </row>
    <row r="131" spans="1:26" x14ac:dyDescent="0.25">
      <c r="A131" s="16">
        <v>127</v>
      </c>
      <c r="B131" s="7" t="s">
        <v>135</v>
      </c>
      <c r="C131" s="18">
        <v>100.8</v>
      </c>
      <c r="D131" s="7">
        <v>4.577</v>
      </c>
      <c r="E131" s="7">
        <v>5.8040000000000003</v>
      </c>
      <c r="F131" s="7">
        <f t="shared" si="13"/>
        <v>1.2270000000000003</v>
      </c>
      <c r="G131" s="8">
        <f t="shared" si="14"/>
        <v>1.0549746000000002</v>
      </c>
      <c r="H131" s="9">
        <f>(H9/C191)*C131</f>
        <v>0.23358526767328522</v>
      </c>
      <c r="I131" s="15">
        <f t="shared" si="15"/>
        <v>1.2885598676732855</v>
      </c>
      <c r="J131" s="109"/>
      <c r="K131" s="11"/>
      <c r="L131" s="204"/>
      <c r="M131" s="220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25"/>
    </row>
    <row r="132" spans="1:26" x14ac:dyDescent="0.25">
      <c r="A132" s="16">
        <v>128</v>
      </c>
      <c r="B132" s="7" t="s">
        <v>136</v>
      </c>
      <c r="C132" s="18">
        <v>67.099999999999994</v>
      </c>
      <c r="D132" s="7">
        <v>14.531000000000001</v>
      </c>
      <c r="E132" s="7">
        <v>15.561999999999999</v>
      </c>
      <c r="F132" s="7">
        <f t="shared" si="13"/>
        <v>1.0309999999999988</v>
      </c>
      <c r="G132" s="8">
        <f t="shared" si="14"/>
        <v>0.88645379999999896</v>
      </c>
      <c r="H132" s="9">
        <f>(H9/C191)*C132</f>
        <v>0.15549178036584757</v>
      </c>
      <c r="I132" s="15">
        <f t="shared" si="15"/>
        <v>1.0419455803658466</v>
      </c>
      <c r="J132" s="109"/>
      <c r="K132" s="11"/>
      <c r="L132" s="204"/>
      <c r="M132" s="220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25"/>
    </row>
    <row r="133" spans="1:26" x14ac:dyDescent="0.25">
      <c r="A133" s="16">
        <v>129</v>
      </c>
      <c r="B133" s="7" t="s">
        <v>137</v>
      </c>
      <c r="C133" s="18">
        <v>50.6</v>
      </c>
      <c r="D133" s="7">
        <v>0.86899999999999999</v>
      </c>
      <c r="E133" s="7">
        <v>0.90700000000000003</v>
      </c>
      <c r="F133" s="7">
        <f t="shared" si="13"/>
        <v>3.8000000000000034E-2</v>
      </c>
      <c r="G133" s="8">
        <f t="shared" si="14"/>
        <v>3.2672400000000032E-2</v>
      </c>
      <c r="H133" s="9">
        <f>(H9/C191)*C133</f>
        <v>0.11725609666932769</v>
      </c>
      <c r="I133" s="15">
        <f t="shared" si="15"/>
        <v>0.14992849666932773</v>
      </c>
      <c r="J133" s="109"/>
      <c r="K133" s="11"/>
      <c r="L133" s="204"/>
      <c r="M133" s="220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25"/>
    </row>
    <row r="134" spans="1:26" x14ac:dyDescent="0.25">
      <c r="A134" s="16">
        <v>130</v>
      </c>
      <c r="B134" s="7" t="s">
        <v>138</v>
      </c>
      <c r="C134" s="18">
        <v>50.1</v>
      </c>
      <c r="D134" s="7">
        <v>4.133</v>
      </c>
      <c r="E134" s="7">
        <v>4.1829999999999998</v>
      </c>
      <c r="F134" s="7">
        <f t="shared" si="13"/>
        <v>4.9999999999999822E-2</v>
      </c>
      <c r="G134" s="8">
        <f t="shared" si="14"/>
        <v>4.2989999999999848E-2</v>
      </c>
      <c r="H134" s="9">
        <f>(H9/C191)*C134</f>
        <v>0.11609743958761498</v>
      </c>
      <c r="I134" s="15">
        <f t="shared" si="15"/>
        <v>0.15908743958761484</v>
      </c>
      <c r="J134" s="109"/>
      <c r="K134" s="11"/>
      <c r="L134" s="204"/>
      <c r="M134" s="220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25"/>
    </row>
    <row r="135" spans="1:26" x14ac:dyDescent="0.25">
      <c r="A135" s="16">
        <v>131</v>
      </c>
      <c r="B135" s="7" t="s">
        <v>139</v>
      </c>
      <c r="C135" s="18">
        <v>44.9</v>
      </c>
      <c r="D135" s="7">
        <v>2.4809999999999999</v>
      </c>
      <c r="E135" s="7">
        <v>2.484</v>
      </c>
      <c r="F135" s="7">
        <f t="shared" si="13"/>
        <v>3.0000000000001137E-3</v>
      </c>
      <c r="G135" s="8">
        <f t="shared" si="14"/>
        <v>2.5794000000000979E-3</v>
      </c>
      <c r="H135" s="9">
        <f>(H9/C191)*C135</f>
        <v>0.10404740593780264</v>
      </c>
      <c r="I135" s="15">
        <f t="shared" si="15"/>
        <v>0.10662680593780273</v>
      </c>
      <c r="J135" s="109"/>
      <c r="K135" s="11"/>
      <c r="L135" s="204"/>
      <c r="M135" s="220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25"/>
    </row>
    <row r="136" spans="1:26" x14ac:dyDescent="0.25">
      <c r="A136" s="16">
        <v>132</v>
      </c>
      <c r="B136" s="7" t="s">
        <v>140</v>
      </c>
      <c r="C136" s="18">
        <v>74.8</v>
      </c>
      <c r="D136" s="7">
        <v>3.8</v>
      </c>
      <c r="E136" s="7">
        <v>3.8</v>
      </c>
      <c r="F136" s="7">
        <f t="shared" si="13"/>
        <v>0</v>
      </c>
      <c r="G136" s="8">
        <f t="shared" si="14"/>
        <v>0</v>
      </c>
      <c r="H136" s="9">
        <f>(H9/C191)*C136</f>
        <v>0.17333509942422354</v>
      </c>
      <c r="I136" s="15">
        <f t="shared" si="15"/>
        <v>0.17333509942422354</v>
      </c>
      <c r="J136" s="109"/>
      <c r="K136" s="11"/>
      <c r="L136" s="204"/>
      <c r="M136" s="220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25"/>
    </row>
    <row r="137" spans="1:26" x14ac:dyDescent="0.25">
      <c r="A137" s="16">
        <v>133</v>
      </c>
      <c r="B137" s="7" t="s">
        <v>141</v>
      </c>
      <c r="C137" s="18">
        <v>56.2</v>
      </c>
      <c r="D137" s="7">
        <v>18.143999999999998</v>
      </c>
      <c r="E137" s="7">
        <v>18.715</v>
      </c>
      <c r="F137" s="7">
        <f t="shared" si="13"/>
        <v>0.57100000000000151</v>
      </c>
      <c r="G137" s="8">
        <f t="shared" si="14"/>
        <v>0.49094580000000132</v>
      </c>
      <c r="H137" s="9">
        <f>(H9/C191)*C137</f>
        <v>0.13023305598451021</v>
      </c>
      <c r="I137" s="15">
        <f t="shared" si="15"/>
        <v>0.6211788559845115</v>
      </c>
      <c r="J137" s="109"/>
      <c r="K137" s="11"/>
      <c r="L137" s="204"/>
      <c r="M137" s="220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25"/>
    </row>
    <row r="138" spans="1:26" x14ac:dyDescent="0.25">
      <c r="A138" s="16">
        <v>134</v>
      </c>
      <c r="B138" s="7" t="s">
        <v>250</v>
      </c>
      <c r="C138" s="18">
        <v>47.9</v>
      </c>
      <c r="D138" s="7">
        <v>10.417999999999999</v>
      </c>
      <c r="E138" s="7">
        <v>11.042999999999999</v>
      </c>
      <c r="F138" s="7">
        <f t="shared" si="13"/>
        <v>0.625</v>
      </c>
      <c r="G138" s="8">
        <f t="shared" si="14"/>
        <v>0.53737500000000005</v>
      </c>
      <c r="H138" s="9">
        <f>(H9/C191)*C138</f>
        <v>0.11099934842807899</v>
      </c>
      <c r="I138" s="15">
        <f t="shared" si="15"/>
        <v>0.64837434842807906</v>
      </c>
      <c r="J138" s="109"/>
      <c r="K138" s="11"/>
      <c r="L138" s="204"/>
      <c r="M138" s="220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25"/>
    </row>
    <row r="139" spans="1:26" x14ac:dyDescent="0.25">
      <c r="A139" s="16">
        <v>135</v>
      </c>
      <c r="B139" s="7" t="s">
        <v>251</v>
      </c>
      <c r="C139" s="18">
        <v>47.7</v>
      </c>
      <c r="D139" s="7">
        <v>6.1280000000000001</v>
      </c>
      <c r="E139" s="7">
        <v>6.3449999999999998</v>
      </c>
      <c r="F139" s="7">
        <f t="shared" si="13"/>
        <v>0.21699999999999964</v>
      </c>
      <c r="G139" s="8">
        <f t="shared" si="14"/>
        <v>0.1865765999999997</v>
      </c>
      <c r="H139" s="9">
        <f>(H9/C191)*C139</f>
        <v>0.1105358855953939</v>
      </c>
      <c r="I139" s="15">
        <f t="shared" si="15"/>
        <v>0.29711248559539361</v>
      </c>
      <c r="J139" s="109"/>
      <c r="K139" s="11"/>
      <c r="L139" s="204"/>
      <c r="M139" s="220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25"/>
    </row>
    <row r="140" spans="1:26" x14ac:dyDescent="0.25">
      <c r="A140" s="16">
        <v>136</v>
      </c>
      <c r="B140" s="7" t="s">
        <v>252</v>
      </c>
      <c r="C140" s="18">
        <v>101.8</v>
      </c>
      <c r="D140" s="7">
        <v>13.958</v>
      </c>
      <c r="E140" s="7">
        <v>13.958</v>
      </c>
      <c r="F140" s="7">
        <f t="shared" si="13"/>
        <v>0</v>
      </c>
      <c r="G140" s="8">
        <f t="shared" si="14"/>
        <v>0</v>
      </c>
      <c r="H140" s="9">
        <f>(H9/C191)*C140</f>
        <v>0.23590258183671065</v>
      </c>
      <c r="I140" s="15">
        <f t="shared" si="15"/>
        <v>0.23590258183671065</v>
      </c>
      <c r="J140" s="109"/>
      <c r="K140" s="11"/>
      <c r="L140" s="204"/>
      <c r="M140" s="220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25"/>
    </row>
    <row r="141" spans="1:26" x14ac:dyDescent="0.25">
      <c r="A141" s="16">
        <v>137</v>
      </c>
      <c r="B141" s="7" t="s">
        <v>253</v>
      </c>
      <c r="C141" s="18">
        <v>67.3</v>
      </c>
      <c r="D141" s="7">
        <v>7.7430000000000003</v>
      </c>
      <c r="E141" s="7">
        <v>8.4320000000000004</v>
      </c>
      <c r="F141" s="7">
        <f t="shared" si="13"/>
        <v>0.68900000000000006</v>
      </c>
      <c r="G141" s="8">
        <f t="shared" si="14"/>
        <v>0.5924022000000001</v>
      </c>
      <c r="H141" s="9">
        <f>(H9/C191)*C141</f>
        <v>0.15595524319853268</v>
      </c>
      <c r="I141" s="15">
        <f t="shared" si="15"/>
        <v>0.74835744319853281</v>
      </c>
      <c r="J141" s="109"/>
      <c r="K141" s="11"/>
      <c r="L141" s="204"/>
      <c r="M141" s="220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25"/>
    </row>
    <row r="142" spans="1:26" x14ac:dyDescent="0.25">
      <c r="A142" s="16">
        <v>138</v>
      </c>
      <c r="B142" s="7" t="s">
        <v>254</v>
      </c>
      <c r="C142" s="18">
        <v>51</v>
      </c>
      <c r="D142" s="7">
        <v>10.778</v>
      </c>
      <c r="E142" s="7">
        <v>11.416</v>
      </c>
      <c r="F142" s="7">
        <f t="shared" si="13"/>
        <v>0.6379999999999999</v>
      </c>
      <c r="G142" s="8">
        <f t="shared" si="14"/>
        <v>0.54855239999999994</v>
      </c>
      <c r="H142" s="9">
        <f>(H9/C191)*C142</f>
        <v>0.11818302233469788</v>
      </c>
      <c r="I142" s="15">
        <f t="shared" si="15"/>
        <v>0.66673542233469785</v>
      </c>
      <c r="J142" s="109"/>
      <c r="K142" s="11"/>
      <c r="L142" s="204"/>
      <c r="M142" s="220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25"/>
    </row>
    <row r="143" spans="1:26" x14ac:dyDescent="0.25">
      <c r="A143" s="16">
        <v>139</v>
      </c>
      <c r="B143" s="7" t="s">
        <v>255</v>
      </c>
      <c r="C143" s="18">
        <v>50.6</v>
      </c>
      <c r="D143" s="7">
        <v>5.298</v>
      </c>
      <c r="E143" s="7">
        <v>5.6719999999999997</v>
      </c>
      <c r="F143" s="7">
        <f t="shared" ref="F143:F189" si="16">E143-D143</f>
        <v>0.37399999999999967</v>
      </c>
      <c r="G143" s="8">
        <f t="shared" ref="G143:G190" si="17">F143*0.8598</f>
        <v>0.32156519999999972</v>
      </c>
      <c r="H143" s="9">
        <f>(H9/C191)*C143</f>
        <v>0.11725609666932769</v>
      </c>
      <c r="I143" s="15">
        <f t="shared" si="15"/>
        <v>0.4388212966693274</v>
      </c>
      <c r="J143" s="109"/>
      <c r="K143" s="11"/>
      <c r="L143" s="204"/>
      <c r="M143" s="220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25"/>
    </row>
    <row r="144" spans="1:26" x14ac:dyDescent="0.25">
      <c r="A144" s="16">
        <v>140</v>
      </c>
      <c r="B144" s="7" t="s">
        <v>142</v>
      </c>
      <c r="C144" s="18">
        <v>44.8</v>
      </c>
      <c r="D144" s="7">
        <v>8.3360000000000003</v>
      </c>
      <c r="E144" s="7">
        <v>8.9819999999999993</v>
      </c>
      <c r="F144" s="7">
        <f t="shared" si="16"/>
        <v>0.64599999999999902</v>
      </c>
      <c r="G144" s="8">
        <f t="shared" si="17"/>
        <v>0.55543079999999911</v>
      </c>
      <c r="H144" s="9">
        <f>(H9/C191)*C144</f>
        <v>0.10381567452146009</v>
      </c>
      <c r="I144" s="15">
        <f t="shared" si="15"/>
        <v>0.65924647452145924</v>
      </c>
      <c r="J144" s="109"/>
      <c r="K144" s="11"/>
      <c r="L144" s="204"/>
      <c r="M144" s="220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25"/>
    </row>
    <row r="145" spans="1:26" x14ac:dyDescent="0.25">
      <c r="A145" s="16">
        <v>141</v>
      </c>
      <c r="B145" s="7" t="s">
        <v>256</v>
      </c>
      <c r="C145" s="18">
        <v>75.7</v>
      </c>
      <c r="D145" s="7">
        <v>19.841000000000001</v>
      </c>
      <c r="E145" s="7">
        <v>20.789000000000001</v>
      </c>
      <c r="F145" s="7">
        <f t="shared" si="16"/>
        <v>0.9480000000000004</v>
      </c>
      <c r="G145" s="8">
        <f t="shared" si="17"/>
        <v>0.81509040000000033</v>
      </c>
      <c r="H145" s="9">
        <f>(H9/C191)*C145</f>
        <v>0.17542068217130646</v>
      </c>
      <c r="I145" s="15">
        <f t="shared" si="15"/>
        <v>0.99051108217130679</v>
      </c>
      <c r="J145" s="109"/>
      <c r="K145" s="11"/>
      <c r="L145" s="204"/>
      <c r="M145" s="220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25"/>
    </row>
    <row r="146" spans="1:26" x14ac:dyDescent="0.25">
      <c r="A146" s="16">
        <v>142</v>
      </c>
      <c r="B146" s="7" t="s">
        <v>257</v>
      </c>
      <c r="C146" s="18">
        <v>56.7</v>
      </c>
      <c r="D146" s="7">
        <v>19.233000000000001</v>
      </c>
      <c r="E146" s="7">
        <v>20.001000000000001</v>
      </c>
      <c r="F146" s="7">
        <f t="shared" si="16"/>
        <v>0.76800000000000068</v>
      </c>
      <c r="G146" s="8">
        <f t="shared" si="17"/>
        <v>0.66032640000000065</v>
      </c>
      <c r="H146" s="9">
        <f>(H9/C191)*C146</f>
        <v>0.13139171306622294</v>
      </c>
      <c r="I146" s="15">
        <f t="shared" si="15"/>
        <v>0.79171811306622364</v>
      </c>
      <c r="J146" s="109"/>
      <c r="K146" s="11"/>
      <c r="L146" s="204"/>
      <c r="M146" s="220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25"/>
    </row>
    <row r="147" spans="1:26" x14ac:dyDescent="0.25">
      <c r="A147" s="16">
        <v>143</v>
      </c>
      <c r="B147" s="7" t="s">
        <v>245</v>
      </c>
      <c r="C147" s="18">
        <v>47.7</v>
      </c>
      <c r="D147" s="7">
        <v>7.6529999999999996</v>
      </c>
      <c r="E147" s="7">
        <v>8.1940000000000008</v>
      </c>
      <c r="F147" s="7">
        <f t="shared" si="16"/>
        <v>0.54100000000000126</v>
      </c>
      <c r="G147" s="8">
        <f t="shared" si="17"/>
        <v>0.46515180000000106</v>
      </c>
      <c r="H147" s="9">
        <f>(H9/C191)*C147</f>
        <v>0.1105358855953939</v>
      </c>
      <c r="I147" s="15">
        <f t="shared" si="15"/>
        <v>0.57568768559539496</v>
      </c>
      <c r="J147" s="109"/>
      <c r="K147" s="11"/>
      <c r="L147" s="204"/>
      <c r="M147" s="220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25"/>
    </row>
    <row r="148" spans="1:26" x14ac:dyDescent="0.25">
      <c r="A148" s="16">
        <v>144</v>
      </c>
      <c r="B148" s="7" t="s">
        <v>258</v>
      </c>
      <c r="C148" s="18">
        <v>48.1</v>
      </c>
      <c r="D148" s="7">
        <v>8.5890000000000004</v>
      </c>
      <c r="E148" s="7">
        <v>8.9949999999999992</v>
      </c>
      <c r="F148" s="7">
        <f t="shared" si="16"/>
        <v>0.40599999999999881</v>
      </c>
      <c r="G148" s="8">
        <f t="shared" si="17"/>
        <v>0.34907879999999897</v>
      </c>
      <c r="H148" s="9">
        <f>(H9/C191)*C148</f>
        <v>0.11146281126076407</v>
      </c>
      <c r="I148" s="15">
        <f t="shared" si="15"/>
        <v>0.46054161126076304</v>
      </c>
      <c r="J148" s="109"/>
      <c r="K148" s="11"/>
      <c r="L148" s="204"/>
      <c r="M148" s="220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25"/>
    </row>
    <row r="149" spans="1:26" x14ac:dyDescent="0.25">
      <c r="A149" s="16">
        <v>148</v>
      </c>
      <c r="B149" s="7" t="s">
        <v>143</v>
      </c>
      <c r="C149" s="18">
        <v>94.2</v>
      </c>
      <c r="D149" s="7">
        <v>7.9980000000000002</v>
      </c>
      <c r="E149" s="7">
        <v>8.0619999999999994</v>
      </c>
      <c r="F149" s="7">
        <f t="shared" si="16"/>
        <v>6.3999999999999169E-2</v>
      </c>
      <c r="G149" s="8">
        <f t="shared" si="17"/>
        <v>5.5027199999999284E-2</v>
      </c>
      <c r="H149" s="9">
        <f>(H9/C191)*C149</f>
        <v>0.21829099419467726</v>
      </c>
      <c r="I149" s="15">
        <f t="shared" si="15"/>
        <v>0.27331819419467657</v>
      </c>
      <c r="J149" s="109"/>
      <c r="K149" s="11"/>
      <c r="L149" s="204"/>
      <c r="M149" s="220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25"/>
    </row>
    <row r="150" spans="1:26" x14ac:dyDescent="0.25">
      <c r="A150" s="16">
        <v>149</v>
      </c>
      <c r="B150" s="7" t="s">
        <v>144</v>
      </c>
      <c r="C150" s="19">
        <v>68.099999999999994</v>
      </c>
      <c r="D150" s="7">
        <v>3.3450000000000002</v>
      </c>
      <c r="E150" s="7">
        <v>3.3460000000000001</v>
      </c>
      <c r="F150" s="7">
        <f t="shared" si="16"/>
        <v>9.9999999999988987E-4</v>
      </c>
      <c r="G150" s="8">
        <f t="shared" si="17"/>
        <v>8.5979999999990532E-4</v>
      </c>
      <c r="H150" s="9">
        <f>(H9/C191)*C150</f>
        <v>0.15780909452927303</v>
      </c>
      <c r="I150" s="15">
        <f t="shared" si="15"/>
        <v>0.15866889452927294</v>
      </c>
      <c r="J150" s="109"/>
      <c r="K150" s="11"/>
      <c r="L150" s="204"/>
      <c r="M150" s="220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25"/>
    </row>
    <row r="151" spans="1:26" x14ac:dyDescent="0.25">
      <c r="A151" s="16">
        <v>150</v>
      </c>
      <c r="B151" s="7" t="s">
        <v>145</v>
      </c>
      <c r="C151" s="19">
        <v>68.400000000000006</v>
      </c>
      <c r="D151" s="7">
        <v>5.2640000000000002</v>
      </c>
      <c r="E151" s="7">
        <v>5.9619999999999997</v>
      </c>
      <c r="F151" s="7">
        <f t="shared" si="16"/>
        <v>0.69799999999999951</v>
      </c>
      <c r="G151" s="8">
        <f t="shared" si="17"/>
        <v>0.60014039999999957</v>
      </c>
      <c r="H151" s="9">
        <f>(H9/C191)*C151</f>
        <v>0.15850428877830069</v>
      </c>
      <c r="I151" s="15">
        <f t="shared" si="15"/>
        <v>0.75864468877830027</v>
      </c>
      <c r="J151" s="109"/>
      <c r="K151" s="11"/>
      <c r="L151" s="204"/>
      <c r="M151" s="220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25"/>
    </row>
    <row r="152" spans="1:26" x14ac:dyDescent="0.25">
      <c r="A152" s="16">
        <v>151</v>
      </c>
      <c r="B152" s="7" t="s">
        <v>146</v>
      </c>
      <c r="C152" s="19">
        <v>93.8</v>
      </c>
      <c r="D152" s="7">
        <v>18.975999999999999</v>
      </c>
      <c r="E152" s="7">
        <v>20.189</v>
      </c>
      <c r="F152" s="7">
        <f t="shared" si="16"/>
        <v>1.213000000000001</v>
      </c>
      <c r="G152" s="8">
        <f t="shared" si="17"/>
        <v>1.0429374000000009</v>
      </c>
      <c r="H152" s="9">
        <f>(H9/C191)*C152</f>
        <v>0.21736406852930706</v>
      </c>
      <c r="I152" s="15">
        <f t="shared" si="15"/>
        <v>1.2603014685293079</v>
      </c>
      <c r="J152" s="109"/>
      <c r="K152" s="11"/>
      <c r="L152" s="204"/>
      <c r="M152" s="220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25"/>
    </row>
    <row r="153" spans="1:26" x14ac:dyDescent="0.25">
      <c r="A153" s="21">
        <v>152</v>
      </c>
      <c r="B153" s="7" t="s">
        <v>147</v>
      </c>
      <c r="C153" s="19">
        <v>68.400000000000006</v>
      </c>
      <c r="D153" s="7">
        <v>20.587</v>
      </c>
      <c r="E153" s="7">
        <v>21.614999999999998</v>
      </c>
      <c r="F153" s="7">
        <f t="shared" si="16"/>
        <v>1.0279999999999987</v>
      </c>
      <c r="G153" s="8">
        <f t="shared" si="17"/>
        <v>0.88387439999999884</v>
      </c>
      <c r="H153" s="9">
        <f>(H9/C191)*C153</f>
        <v>0.15850428877830069</v>
      </c>
      <c r="I153" s="15">
        <f t="shared" ref="I153:I186" si="18">G153+H153</f>
        <v>1.0423786887782995</v>
      </c>
      <c r="J153" s="109"/>
      <c r="K153" s="11"/>
      <c r="L153" s="204"/>
      <c r="M153" s="220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25"/>
    </row>
    <row r="154" spans="1:26" x14ac:dyDescent="0.25">
      <c r="A154" s="16">
        <v>153</v>
      </c>
      <c r="B154" s="7" t="s">
        <v>148</v>
      </c>
      <c r="C154" s="19">
        <v>68.7</v>
      </c>
      <c r="D154" s="7">
        <v>4.2359999999999998</v>
      </c>
      <c r="E154" s="7">
        <v>4.4009999999999998</v>
      </c>
      <c r="F154" s="7">
        <f t="shared" si="16"/>
        <v>0.16500000000000004</v>
      </c>
      <c r="G154" s="8">
        <f t="shared" si="17"/>
        <v>0.14186700000000002</v>
      </c>
      <c r="H154" s="9">
        <f>(H9/C191)*C154</f>
        <v>0.15919948302732831</v>
      </c>
      <c r="I154" s="15">
        <f t="shared" si="18"/>
        <v>0.3010664830273283</v>
      </c>
      <c r="J154" s="109"/>
      <c r="K154" s="11"/>
      <c r="L154" s="204"/>
      <c r="M154" s="220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25"/>
    </row>
    <row r="155" spans="1:26" x14ac:dyDescent="0.25">
      <c r="A155" s="16">
        <v>154</v>
      </c>
      <c r="B155" s="7" t="s">
        <v>149</v>
      </c>
      <c r="C155" s="19">
        <v>94.1</v>
      </c>
      <c r="D155" s="7">
        <v>22.722000000000001</v>
      </c>
      <c r="E155" s="7">
        <v>23.398</v>
      </c>
      <c r="F155" s="7">
        <f t="shared" si="16"/>
        <v>0.67599999999999838</v>
      </c>
      <c r="G155" s="8">
        <f t="shared" si="17"/>
        <v>0.58122479999999865</v>
      </c>
      <c r="H155" s="9">
        <f>(H9/C191)*C155</f>
        <v>0.21805926277833471</v>
      </c>
      <c r="I155" s="15">
        <f t="shared" si="18"/>
        <v>0.7992840627783333</v>
      </c>
      <c r="J155" s="109"/>
      <c r="K155" s="11"/>
      <c r="L155" s="204"/>
      <c r="M155" s="220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25"/>
    </row>
    <row r="156" spans="1:26" x14ac:dyDescent="0.25">
      <c r="A156" s="101">
        <v>155</v>
      </c>
      <c r="B156" s="7" t="s">
        <v>150</v>
      </c>
      <c r="C156" s="235">
        <v>68.3</v>
      </c>
      <c r="D156" s="7">
        <v>0.72399999999999998</v>
      </c>
      <c r="E156" s="7">
        <v>1.9319999999999999</v>
      </c>
      <c r="F156" s="7">
        <f t="shared" si="16"/>
        <v>1.208</v>
      </c>
      <c r="G156" s="8">
        <f t="shared" si="17"/>
        <v>1.0386384</v>
      </c>
      <c r="H156" s="9">
        <f>(H9/C191)*C156</f>
        <v>0.15827255736195814</v>
      </c>
      <c r="I156" s="15">
        <f t="shared" si="18"/>
        <v>1.1969109573619581</v>
      </c>
      <c r="J156" s="109"/>
      <c r="K156" s="11"/>
      <c r="L156" s="204"/>
      <c r="M156" s="220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25"/>
    </row>
    <row r="157" spans="1:26" x14ac:dyDescent="0.25">
      <c r="A157" s="16">
        <v>156</v>
      </c>
      <c r="B157" s="7" t="s">
        <v>151</v>
      </c>
      <c r="C157" s="19">
        <v>68.7</v>
      </c>
      <c r="D157" s="7">
        <v>20.09</v>
      </c>
      <c r="E157" s="7">
        <v>21.055</v>
      </c>
      <c r="F157" s="7">
        <f t="shared" si="16"/>
        <v>0.96499999999999986</v>
      </c>
      <c r="G157" s="8">
        <f t="shared" si="17"/>
        <v>0.82970699999999986</v>
      </c>
      <c r="H157" s="9">
        <f>(H9/C191)*C157</f>
        <v>0.15919948302732831</v>
      </c>
      <c r="I157" s="15">
        <f t="shared" si="18"/>
        <v>0.9889064830273282</v>
      </c>
      <c r="J157" s="109"/>
      <c r="K157" s="11"/>
      <c r="L157" s="204"/>
      <c r="M157" s="220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25"/>
    </row>
    <row r="158" spans="1:26" x14ac:dyDescent="0.25">
      <c r="A158" s="16">
        <v>157</v>
      </c>
      <c r="B158" s="7" t="s">
        <v>152</v>
      </c>
      <c r="C158" s="19">
        <v>94.2</v>
      </c>
      <c r="D158" s="7">
        <v>26.963000000000001</v>
      </c>
      <c r="E158" s="7">
        <v>27.797999999999998</v>
      </c>
      <c r="F158" s="7">
        <f t="shared" si="16"/>
        <v>0.8349999999999973</v>
      </c>
      <c r="G158" s="8">
        <f t="shared" si="17"/>
        <v>0.71793299999999771</v>
      </c>
      <c r="H158" s="9">
        <f>(H9/C191)*C158</f>
        <v>0.21829099419467726</v>
      </c>
      <c r="I158" s="15">
        <f t="shared" si="18"/>
        <v>0.93622399419467495</v>
      </c>
      <c r="J158" s="109"/>
      <c r="K158" s="11"/>
      <c r="L158" s="204"/>
      <c r="M158" s="220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25"/>
    </row>
    <row r="159" spans="1:26" x14ac:dyDescent="0.25">
      <c r="A159" s="16">
        <v>158</v>
      </c>
      <c r="B159" s="7" t="s">
        <v>153</v>
      </c>
      <c r="C159" s="19">
        <v>68.2</v>
      </c>
      <c r="D159" s="7">
        <v>15.882999999999999</v>
      </c>
      <c r="E159" s="7">
        <v>16.806000000000001</v>
      </c>
      <c r="F159" s="7">
        <f t="shared" si="16"/>
        <v>0.92300000000000182</v>
      </c>
      <c r="G159" s="8">
        <f t="shared" si="17"/>
        <v>0.79359540000000162</v>
      </c>
      <c r="H159" s="9">
        <f>(H9/C191)*C159</f>
        <v>0.15804082594561561</v>
      </c>
      <c r="I159" s="15">
        <f t="shared" si="18"/>
        <v>0.95163622594561725</v>
      </c>
      <c r="J159" s="109"/>
      <c r="K159" s="11"/>
      <c r="L159" s="204"/>
      <c r="M159" s="220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25"/>
    </row>
    <row r="160" spans="1:26" x14ac:dyDescent="0.25">
      <c r="A160" s="16">
        <v>159</v>
      </c>
      <c r="B160" s="7" t="s">
        <v>154</v>
      </c>
      <c r="C160" s="19">
        <v>68.7</v>
      </c>
      <c r="D160" s="7">
        <v>7.66</v>
      </c>
      <c r="E160" s="7">
        <v>7.8949999999999996</v>
      </c>
      <c r="F160" s="7">
        <f t="shared" si="16"/>
        <v>0.23499999999999943</v>
      </c>
      <c r="G160" s="8">
        <f t="shared" si="17"/>
        <v>0.20205299999999951</v>
      </c>
      <c r="H160" s="9">
        <f>(H9/C191)*C160</f>
        <v>0.15919948302732831</v>
      </c>
      <c r="I160" s="15">
        <f t="shared" si="18"/>
        <v>0.36125248302732782</v>
      </c>
      <c r="J160" s="109"/>
      <c r="K160" s="11"/>
      <c r="L160" s="204"/>
      <c r="M160" s="220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25"/>
    </row>
    <row r="161" spans="1:26" x14ac:dyDescent="0.25">
      <c r="A161" s="16">
        <v>160</v>
      </c>
      <c r="B161" s="7" t="s">
        <v>155</v>
      </c>
      <c r="C161" s="19">
        <v>93.6</v>
      </c>
      <c r="D161" s="7">
        <v>13.304</v>
      </c>
      <c r="E161" s="7">
        <v>13.994999999999999</v>
      </c>
      <c r="F161" s="7">
        <f t="shared" si="16"/>
        <v>0.69099999999999895</v>
      </c>
      <c r="G161" s="8">
        <f t="shared" si="17"/>
        <v>0.59412179999999915</v>
      </c>
      <c r="H161" s="9">
        <f>(H9/C191)*C161</f>
        <v>0.21690060569662198</v>
      </c>
      <c r="I161" s="15">
        <f>G161+H161</f>
        <v>0.8110224056966211</v>
      </c>
      <c r="J161" s="109"/>
      <c r="K161" s="11"/>
      <c r="L161" s="204"/>
      <c r="M161" s="220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25"/>
    </row>
    <row r="162" spans="1:26" x14ac:dyDescent="0.25">
      <c r="A162" s="16">
        <v>161</v>
      </c>
      <c r="B162" s="7" t="s">
        <v>156</v>
      </c>
      <c r="C162" s="19">
        <v>68.3</v>
      </c>
      <c r="D162" s="7">
        <v>14.641</v>
      </c>
      <c r="E162" s="7">
        <v>16.22</v>
      </c>
      <c r="F162" s="7">
        <f t="shared" si="16"/>
        <v>1.5789999999999988</v>
      </c>
      <c r="G162" s="8">
        <f t="shared" si="17"/>
        <v>1.3576241999999989</v>
      </c>
      <c r="H162" s="9">
        <f>(H9/C191)*C162</f>
        <v>0.15827255736195814</v>
      </c>
      <c r="I162" s="15">
        <f t="shared" si="18"/>
        <v>1.5158967573619571</v>
      </c>
      <c r="J162" s="109"/>
      <c r="K162" s="11"/>
      <c r="L162" s="204"/>
      <c r="M162" s="220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25"/>
    </row>
    <row r="163" spans="1:26" x14ac:dyDescent="0.25">
      <c r="A163" s="16">
        <v>162</v>
      </c>
      <c r="B163" s="7" t="s">
        <v>157</v>
      </c>
      <c r="C163" s="19">
        <v>68.7</v>
      </c>
      <c r="D163" s="7">
        <v>8.6890000000000001</v>
      </c>
      <c r="E163" s="7">
        <v>9.9190000000000005</v>
      </c>
      <c r="F163" s="7">
        <f t="shared" si="16"/>
        <v>1.2300000000000004</v>
      </c>
      <c r="G163" s="8">
        <f t="shared" si="17"/>
        <v>1.0575540000000003</v>
      </c>
      <c r="H163" s="9">
        <f>(H9/C191)*C163</f>
        <v>0.15919948302732831</v>
      </c>
      <c r="I163" s="15">
        <f t="shared" si="18"/>
        <v>1.2167534830273286</v>
      </c>
      <c r="J163" s="109"/>
      <c r="K163" s="11"/>
      <c r="L163" s="204"/>
      <c r="M163" s="220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25"/>
    </row>
    <row r="164" spans="1:26" x14ac:dyDescent="0.25">
      <c r="A164" s="16">
        <v>163</v>
      </c>
      <c r="B164" s="7" t="s">
        <v>158</v>
      </c>
      <c r="C164" s="19">
        <v>94.2</v>
      </c>
      <c r="D164" s="7">
        <v>13.704000000000001</v>
      </c>
      <c r="E164" s="7">
        <v>15.6</v>
      </c>
      <c r="F164" s="7">
        <f t="shared" si="16"/>
        <v>1.895999999999999</v>
      </c>
      <c r="G164" s="8">
        <f t="shared" si="17"/>
        <v>1.6301807999999991</v>
      </c>
      <c r="H164" s="9">
        <f>(H9/C191)*C164</f>
        <v>0.21829099419467726</v>
      </c>
      <c r="I164" s="15">
        <f t="shared" si="18"/>
        <v>1.8484717941946764</v>
      </c>
      <c r="J164" s="109"/>
      <c r="K164" s="11"/>
      <c r="L164" s="204"/>
      <c r="M164" s="220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25"/>
    </row>
    <row r="165" spans="1:26" x14ac:dyDescent="0.25">
      <c r="A165" s="16">
        <v>164</v>
      </c>
      <c r="B165" s="7" t="s">
        <v>159</v>
      </c>
      <c r="C165" s="19">
        <v>68.3</v>
      </c>
      <c r="D165" s="7">
        <v>2.988</v>
      </c>
      <c r="E165" s="7">
        <v>2.99</v>
      </c>
      <c r="F165" s="7">
        <f t="shared" si="16"/>
        <v>2.0000000000002238E-3</v>
      </c>
      <c r="G165" s="8">
        <f t="shared" si="17"/>
        <v>1.7196000000001925E-3</v>
      </c>
      <c r="H165" s="9">
        <f>(H9/C191)*C165</f>
        <v>0.15827255736195814</v>
      </c>
      <c r="I165" s="15">
        <f t="shared" si="18"/>
        <v>0.15999215736195832</v>
      </c>
      <c r="J165" s="109"/>
      <c r="K165" s="11"/>
      <c r="L165" s="204"/>
      <c r="M165" s="220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25"/>
    </row>
    <row r="166" spans="1:26" x14ac:dyDescent="0.25">
      <c r="A166" s="16">
        <v>165</v>
      </c>
      <c r="B166" s="7" t="s">
        <v>160</v>
      </c>
      <c r="C166" s="18">
        <v>68.900000000000006</v>
      </c>
      <c r="D166" s="7">
        <v>19.751000000000001</v>
      </c>
      <c r="E166" s="7">
        <v>20.745000000000001</v>
      </c>
      <c r="F166" s="7">
        <f t="shared" si="16"/>
        <v>0.99399999999999977</v>
      </c>
      <c r="G166" s="8">
        <f t="shared" si="17"/>
        <v>0.85464119999999977</v>
      </c>
      <c r="H166" s="9">
        <f>(H9/C191)*C166</f>
        <v>0.15966294586001342</v>
      </c>
      <c r="I166" s="15">
        <f t="shared" si="18"/>
        <v>1.0143041458600133</v>
      </c>
      <c r="J166" s="109"/>
      <c r="K166" s="11"/>
      <c r="L166" s="204"/>
      <c r="M166" s="220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25"/>
    </row>
    <row r="167" spans="1:26" x14ac:dyDescent="0.25">
      <c r="A167" s="16">
        <v>166</v>
      </c>
      <c r="B167" s="7" t="s">
        <v>161</v>
      </c>
      <c r="C167" s="19">
        <v>93.9</v>
      </c>
      <c r="D167" s="7">
        <v>23.443999999999999</v>
      </c>
      <c r="E167" s="7">
        <v>24.015999999999998</v>
      </c>
      <c r="F167" s="7">
        <f t="shared" si="16"/>
        <v>0.57199999999999918</v>
      </c>
      <c r="G167" s="8">
        <f t="shared" si="17"/>
        <v>0.49180559999999929</v>
      </c>
      <c r="H167" s="9">
        <f>(H9/C191)*C167</f>
        <v>0.21759579994564962</v>
      </c>
      <c r="I167" s="15">
        <f t="shared" si="18"/>
        <v>0.70940139994564888</v>
      </c>
      <c r="J167" s="109"/>
      <c r="K167" s="11"/>
      <c r="L167" s="204"/>
      <c r="M167" s="220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25"/>
    </row>
    <row r="168" spans="1:26" x14ac:dyDescent="0.25">
      <c r="A168" s="16">
        <v>167</v>
      </c>
      <c r="B168" s="7" t="s">
        <v>162</v>
      </c>
      <c r="C168" s="19">
        <v>68.599999999999994</v>
      </c>
      <c r="D168" s="7">
        <v>12.449</v>
      </c>
      <c r="E168" s="7">
        <v>13.038</v>
      </c>
      <c r="F168" s="7">
        <f t="shared" si="16"/>
        <v>0.58900000000000041</v>
      </c>
      <c r="G168" s="8">
        <f t="shared" si="17"/>
        <v>0.50642220000000038</v>
      </c>
      <c r="H168" s="9">
        <f>(H9/C191)*C168</f>
        <v>0.15896775161098575</v>
      </c>
      <c r="I168" s="15">
        <f t="shared" si="18"/>
        <v>0.66538995161098613</v>
      </c>
      <c r="J168" s="109"/>
      <c r="K168" s="11"/>
      <c r="L168" s="204"/>
      <c r="M168" s="220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25"/>
    </row>
    <row r="169" spans="1:26" x14ac:dyDescent="0.25">
      <c r="A169" s="16">
        <v>168</v>
      </c>
      <c r="B169" s="7" t="s">
        <v>163</v>
      </c>
      <c r="C169" s="19">
        <v>68.7</v>
      </c>
      <c r="D169" s="7">
        <v>13.641</v>
      </c>
      <c r="E169" s="7">
        <v>14.272</v>
      </c>
      <c r="F169" s="7">
        <f t="shared" si="16"/>
        <v>0.63100000000000023</v>
      </c>
      <c r="G169" s="8">
        <f t="shared" si="17"/>
        <v>0.54253380000000018</v>
      </c>
      <c r="H169" s="9">
        <f>(H9/C191)*C169</f>
        <v>0.15919948302732831</v>
      </c>
      <c r="I169" s="15">
        <f t="shared" si="18"/>
        <v>0.70173328302732851</v>
      </c>
      <c r="J169" s="109"/>
      <c r="K169" s="11"/>
      <c r="L169" s="204"/>
      <c r="M169" s="220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25"/>
    </row>
    <row r="170" spans="1:26" x14ac:dyDescent="0.25">
      <c r="A170" s="16">
        <v>169</v>
      </c>
      <c r="B170" s="7" t="s">
        <v>164</v>
      </c>
      <c r="C170" s="19">
        <v>93.9</v>
      </c>
      <c r="D170" s="7">
        <v>13.945</v>
      </c>
      <c r="E170" s="7">
        <v>15.276</v>
      </c>
      <c r="F170" s="7">
        <f t="shared" si="16"/>
        <v>1.3309999999999995</v>
      </c>
      <c r="G170" s="8">
        <f t="shared" si="17"/>
        <v>1.1443937999999996</v>
      </c>
      <c r="H170" s="9">
        <f>(H9/C191)*C170</f>
        <v>0.21759579994564962</v>
      </c>
      <c r="I170" s="15">
        <f t="shared" si="18"/>
        <v>1.3619895999456493</v>
      </c>
      <c r="J170" s="109"/>
      <c r="K170" s="11"/>
      <c r="L170" s="204"/>
      <c r="M170" s="220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25"/>
    </row>
    <row r="171" spans="1:26" x14ac:dyDescent="0.25">
      <c r="A171" s="16">
        <v>170</v>
      </c>
      <c r="B171" s="7" t="s">
        <v>165</v>
      </c>
      <c r="C171" s="19">
        <v>69.099999999999994</v>
      </c>
      <c r="D171" s="7">
        <v>6.9320000000000004</v>
      </c>
      <c r="E171" s="7">
        <v>7.641</v>
      </c>
      <c r="F171" s="7">
        <f t="shared" si="16"/>
        <v>0.70899999999999963</v>
      </c>
      <c r="G171" s="8">
        <f t="shared" si="17"/>
        <v>0.60959819999999965</v>
      </c>
      <c r="H171" s="9">
        <f>(H9/C191)*C171</f>
        <v>0.16012640869269848</v>
      </c>
      <c r="I171" s="15">
        <f t="shared" si="18"/>
        <v>0.7697246086926981</v>
      </c>
      <c r="J171" s="109"/>
      <c r="K171" s="11"/>
      <c r="L171" s="204"/>
      <c r="M171" s="220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25"/>
    </row>
    <row r="172" spans="1:26" x14ac:dyDescent="0.25">
      <c r="A172" s="16">
        <v>171</v>
      </c>
      <c r="B172" s="7" t="s">
        <v>166</v>
      </c>
      <c r="C172" s="19">
        <v>68.400000000000006</v>
      </c>
      <c r="D172" s="7">
        <v>12.128</v>
      </c>
      <c r="E172" s="7">
        <v>12.265000000000001</v>
      </c>
      <c r="F172" s="7">
        <f t="shared" si="16"/>
        <v>0.13700000000000045</v>
      </c>
      <c r="G172" s="8">
        <f t="shared" si="17"/>
        <v>0.11779260000000039</v>
      </c>
      <c r="H172" s="9">
        <f>(H9/C191)*C172</f>
        <v>0.15850428877830069</v>
      </c>
      <c r="I172" s="15">
        <f t="shared" si="18"/>
        <v>0.27629688877830105</v>
      </c>
      <c r="J172" s="109"/>
      <c r="K172" s="11"/>
      <c r="L172" s="204"/>
      <c r="M172" s="220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25"/>
    </row>
    <row r="173" spans="1:26" x14ac:dyDescent="0.25">
      <c r="A173" s="16">
        <v>172</v>
      </c>
      <c r="B173" s="7" t="s">
        <v>167</v>
      </c>
      <c r="C173" s="19">
        <v>94</v>
      </c>
      <c r="D173" s="7">
        <v>14.923999999999999</v>
      </c>
      <c r="E173" s="7">
        <v>14.923999999999999</v>
      </c>
      <c r="F173" s="7">
        <f t="shared" si="16"/>
        <v>0</v>
      </c>
      <c r="G173" s="8">
        <f t="shared" si="17"/>
        <v>0</v>
      </c>
      <c r="H173" s="9">
        <f>(H9/C191)*C173</f>
        <v>0.21782753136199215</v>
      </c>
      <c r="I173" s="15">
        <f t="shared" si="18"/>
        <v>0.21782753136199215</v>
      </c>
      <c r="J173" s="109"/>
      <c r="K173" s="11"/>
      <c r="L173" s="204"/>
      <c r="M173" s="220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25"/>
    </row>
    <row r="174" spans="1:26" x14ac:dyDescent="0.25">
      <c r="A174" s="16">
        <v>173</v>
      </c>
      <c r="B174" s="7" t="s">
        <v>168</v>
      </c>
      <c r="C174" s="19">
        <v>68.400000000000006</v>
      </c>
      <c r="D174" s="7">
        <v>0</v>
      </c>
      <c r="E174" s="7">
        <v>4.5999999999999999E-2</v>
      </c>
      <c r="F174" s="7">
        <f t="shared" si="16"/>
        <v>4.5999999999999999E-2</v>
      </c>
      <c r="G174" s="8">
        <f t="shared" si="17"/>
        <v>3.9550799999999997E-2</v>
      </c>
      <c r="H174" s="9">
        <f>(H9/C191)*C174</f>
        <v>0.15850428877830069</v>
      </c>
      <c r="I174" s="15">
        <f t="shared" si="18"/>
        <v>0.19805508877830069</v>
      </c>
      <c r="J174" s="109"/>
      <c r="K174" s="11"/>
      <c r="L174" s="204"/>
      <c r="M174" s="220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25"/>
    </row>
    <row r="175" spans="1:26" x14ac:dyDescent="0.25">
      <c r="A175" s="16">
        <v>174</v>
      </c>
      <c r="B175" s="7" t="s">
        <v>169</v>
      </c>
      <c r="C175" s="19">
        <v>68.400000000000006</v>
      </c>
      <c r="D175" s="7">
        <v>0.81699999999999995</v>
      </c>
      <c r="E175" s="7">
        <v>0.82099999999999995</v>
      </c>
      <c r="F175" s="7">
        <f t="shared" si="16"/>
        <v>4.0000000000000036E-3</v>
      </c>
      <c r="G175" s="8">
        <f t="shared" si="17"/>
        <v>3.4392000000000029E-3</v>
      </c>
      <c r="H175" s="9">
        <f>(H9/C191)*C175</f>
        <v>0.15850428877830069</v>
      </c>
      <c r="I175" s="15">
        <f t="shared" si="18"/>
        <v>0.1619434887783007</v>
      </c>
      <c r="J175" s="109"/>
      <c r="K175" s="11"/>
      <c r="L175" s="204"/>
      <c r="M175" s="220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25"/>
    </row>
    <row r="176" spans="1:26" x14ac:dyDescent="0.25">
      <c r="A176" s="16">
        <v>175</v>
      </c>
      <c r="B176" s="7" t="s">
        <v>170</v>
      </c>
      <c r="C176" s="19">
        <v>94.1</v>
      </c>
      <c r="D176" s="7">
        <v>15.944000000000001</v>
      </c>
      <c r="E176" s="7">
        <v>18.370999999999999</v>
      </c>
      <c r="F176" s="7">
        <f t="shared" si="16"/>
        <v>2.4269999999999978</v>
      </c>
      <c r="G176" s="8">
        <f t="shared" si="17"/>
        <v>2.086734599999998</v>
      </c>
      <c r="H176" s="9">
        <f>(H9/C191)*C176</f>
        <v>0.21805926277833471</v>
      </c>
      <c r="I176" s="15">
        <f t="shared" si="18"/>
        <v>2.3047938627783329</v>
      </c>
      <c r="J176" s="109"/>
      <c r="K176" s="11"/>
      <c r="L176" s="204"/>
      <c r="M176" s="220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25"/>
    </row>
    <row r="177" spans="1:26" x14ac:dyDescent="0.25">
      <c r="A177" s="16">
        <v>176</v>
      </c>
      <c r="B177" s="7" t="s">
        <v>171</v>
      </c>
      <c r="C177" s="19">
        <v>68.8</v>
      </c>
      <c r="D177" s="7">
        <v>16.084</v>
      </c>
      <c r="E177" s="7">
        <v>17.379000000000001</v>
      </c>
      <c r="F177" s="7">
        <f t="shared" si="16"/>
        <v>1.2950000000000017</v>
      </c>
      <c r="G177" s="8">
        <f t="shared" si="17"/>
        <v>1.1134410000000015</v>
      </c>
      <c r="H177" s="9">
        <f>(H9/C191)*C177</f>
        <v>0.15943121444367087</v>
      </c>
      <c r="I177" s="15">
        <f t="shared" si="18"/>
        <v>1.2728722144436724</v>
      </c>
      <c r="J177" s="109"/>
      <c r="K177" s="11"/>
      <c r="L177" s="204"/>
      <c r="M177" s="220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25"/>
    </row>
    <row r="178" spans="1:26" x14ac:dyDescent="0.25">
      <c r="A178" s="16">
        <v>177</v>
      </c>
      <c r="B178" s="7" t="s">
        <v>172</v>
      </c>
      <c r="C178" s="19">
        <v>68.5</v>
      </c>
      <c r="D178" s="7">
        <v>11.747999999999999</v>
      </c>
      <c r="E178" s="7">
        <v>12.526</v>
      </c>
      <c r="F178" s="7">
        <f t="shared" si="16"/>
        <v>0.77800000000000047</v>
      </c>
      <c r="G178" s="8">
        <f t="shared" si="17"/>
        <v>0.66892440000000042</v>
      </c>
      <c r="H178" s="9">
        <f>(H9/C191)*C178</f>
        <v>0.15873602019464322</v>
      </c>
      <c r="I178" s="15">
        <f t="shared" si="18"/>
        <v>0.82766042019464359</v>
      </c>
      <c r="J178" s="109"/>
      <c r="K178" s="11"/>
      <c r="L178" s="204"/>
      <c r="M178" s="220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25"/>
    </row>
    <row r="179" spans="1:26" x14ac:dyDescent="0.25">
      <c r="A179" s="16">
        <v>178</v>
      </c>
      <c r="B179" s="7" t="s">
        <v>173</v>
      </c>
      <c r="C179" s="19">
        <v>94.3</v>
      </c>
      <c r="D179" s="7">
        <v>2.351</v>
      </c>
      <c r="E179" s="7">
        <v>3.0859999999999999</v>
      </c>
      <c r="F179" s="7">
        <f t="shared" si="16"/>
        <v>0.73499999999999988</v>
      </c>
      <c r="G179" s="8">
        <f t="shared" si="17"/>
        <v>0.63195299999999988</v>
      </c>
      <c r="H179" s="9">
        <f>(H9/C191)*C179</f>
        <v>0.21852272561101979</v>
      </c>
      <c r="I179" s="15">
        <f t="shared" si="18"/>
        <v>0.8504757256110197</v>
      </c>
      <c r="J179" s="109"/>
      <c r="K179" s="11"/>
      <c r="L179" s="204"/>
      <c r="M179" s="220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25"/>
    </row>
    <row r="180" spans="1:26" x14ac:dyDescent="0.25">
      <c r="A180" s="16">
        <v>179</v>
      </c>
      <c r="B180" s="7" t="s">
        <v>174</v>
      </c>
      <c r="C180" s="19">
        <v>68.8</v>
      </c>
      <c r="D180" s="7">
        <v>11.76</v>
      </c>
      <c r="E180" s="7">
        <v>11.89</v>
      </c>
      <c r="F180" s="7">
        <f t="shared" si="16"/>
        <v>0.13000000000000078</v>
      </c>
      <c r="G180" s="8">
        <f t="shared" si="17"/>
        <v>0.11177400000000068</v>
      </c>
      <c r="H180" s="9">
        <f>(H9/C191)*C180</f>
        <v>0.15943121444367087</v>
      </c>
      <c r="I180" s="15">
        <f t="shared" si="18"/>
        <v>0.27120521444367152</v>
      </c>
      <c r="J180" s="109"/>
      <c r="K180" s="11"/>
      <c r="L180" s="204"/>
      <c r="M180" s="220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25"/>
    </row>
    <row r="181" spans="1:26" x14ac:dyDescent="0.25">
      <c r="A181" s="16">
        <v>180</v>
      </c>
      <c r="B181" s="7" t="s">
        <v>175</v>
      </c>
      <c r="C181" s="19">
        <v>68.7</v>
      </c>
      <c r="D181" s="7">
        <v>10.83</v>
      </c>
      <c r="E181" s="7">
        <v>10.930999999999999</v>
      </c>
      <c r="F181" s="7">
        <f t="shared" si="16"/>
        <v>0.10099999999999909</v>
      </c>
      <c r="G181" s="8">
        <f t="shared" si="17"/>
        <v>8.6839799999999218E-2</v>
      </c>
      <c r="H181" s="9">
        <f>(H9/C191)*C181</f>
        <v>0.15919948302732831</v>
      </c>
      <c r="I181" s="15">
        <f t="shared" si="18"/>
        <v>0.24603928302732753</v>
      </c>
      <c r="J181" s="109"/>
      <c r="K181" s="11"/>
      <c r="L181" s="204"/>
      <c r="M181" s="220"/>
      <c r="N181" s="134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25"/>
    </row>
    <row r="182" spans="1:26" x14ac:dyDescent="0.25">
      <c r="A182" s="16">
        <v>181</v>
      </c>
      <c r="B182" s="7" t="s">
        <v>176</v>
      </c>
      <c r="C182" s="19">
        <v>94.1</v>
      </c>
      <c r="D182" s="7">
        <v>12.523999999999999</v>
      </c>
      <c r="E182" s="7">
        <v>14.260999999999999</v>
      </c>
      <c r="F182" s="7">
        <f t="shared" si="16"/>
        <v>1.7370000000000001</v>
      </c>
      <c r="G182" s="8">
        <f t="shared" si="17"/>
        <v>1.4934726</v>
      </c>
      <c r="H182" s="9">
        <f>(H9/C191)*C182</f>
        <v>0.21805926277833471</v>
      </c>
      <c r="I182" s="15">
        <f t="shared" si="18"/>
        <v>1.7115318627783347</v>
      </c>
      <c r="J182" s="109"/>
      <c r="K182" s="11"/>
      <c r="L182" s="204"/>
      <c r="M182" s="220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25"/>
    </row>
    <row r="183" spans="1:26" x14ac:dyDescent="0.25">
      <c r="A183" s="16">
        <v>182</v>
      </c>
      <c r="B183" s="7" t="s">
        <v>177</v>
      </c>
      <c r="C183" s="19">
        <v>69.099999999999994</v>
      </c>
      <c r="D183" s="7">
        <v>10.916</v>
      </c>
      <c r="E183" s="7">
        <v>11.29</v>
      </c>
      <c r="F183" s="7">
        <f t="shared" si="16"/>
        <v>0.37399999999999878</v>
      </c>
      <c r="G183" s="8">
        <f t="shared" si="17"/>
        <v>0.32156519999999894</v>
      </c>
      <c r="H183" s="9">
        <f>(H9/C191)*C183</f>
        <v>0.16012640869269848</v>
      </c>
      <c r="I183" s="15">
        <f t="shared" si="18"/>
        <v>0.48169160869269745</v>
      </c>
      <c r="J183" s="109"/>
      <c r="K183" s="11"/>
      <c r="L183" s="204"/>
      <c r="M183" s="220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25"/>
    </row>
    <row r="184" spans="1:26" x14ac:dyDescent="0.25">
      <c r="A184" s="16">
        <v>183</v>
      </c>
      <c r="B184" s="7" t="s">
        <v>178</v>
      </c>
      <c r="C184" s="19">
        <v>68.599999999999994</v>
      </c>
      <c r="D184" s="7">
        <v>15.334</v>
      </c>
      <c r="E184" s="7">
        <v>16.280999999999999</v>
      </c>
      <c r="F184" s="7">
        <f t="shared" si="16"/>
        <v>0.94699999999999918</v>
      </c>
      <c r="G184" s="8">
        <f t="shared" si="17"/>
        <v>0.81423059999999925</v>
      </c>
      <c r="H184" s="9">
        <f>(H9/C191)*C184</f>
        <v>0.15896775161098575</v>
      </c>
      <c r="I184" s="15">
        <f t="shared" si="18"/>
        <v>0.973198351610985</v>
      </c>
      <c r="J184" s="109"/>
      <c r="K184" s="11"/>
      <c r="L184" s="204"/>
      <c r="M184" s="220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25"/>
    </row>
    <row r="185" spans="1:26" x14ac:dyDescent="0.25">
      <c r="A185" s="16">
        <v>184</v>
      </c>
      <c r="B185" s="7" t="s">
        <v>179</v>
      </c>
      <c r="C185" s="19">
        <v>94.1</v>
      </c>
      <c r="D185" s="7">
        <v>19.279</v>
      </c>
      <c r="E185" s="7">
        <v>19.279</v>
      </c>
      <c r="F185" s="7">
        <f t="shared" si="16"/>
        <v>0</v>
      </c>
      <c r="G185" s="8">
        <f t="shared" si="17"/>
        <v>0</v>
      </c>
      <c r="H185" s="9">
        <f>(H9/C191)*C185</f>
        <v>0.21805926277833471</v>
      </c>
      <c r="I185" s="15">
        <f t="shared" si="18"/>
        <v>0.21805926277833471</v>
      </c>
      <c r="J185" s="109"/>
      <c r="K185" s="11"/>
      <c r="L185" s="204"/>
      <c r="M185" s="220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25"/>
    </row>
    <row r="186" spans="1:26" x14ac:dyDescent="0.25">
      <c r="A186" s="16">
        <v>185</v>
      </c>
      <c r="B186" s="7" t="s">
        <v>180</v>
      </c>
      <c r="C186" s="19">
        <v>69.099999999999994</v>
      </c>
      <c r="D186" s="7">
        <v>9.0459999999999994</v>
      </c>
      <c r="E186" s="7">
        <v>9.048</v>
      </c>
      <c r="F186" s="7">
        <f t="shared" si="16"/>
        <v>2.0000000000006679E-3</v>
      </c>
      <c r="G186" s="8">
        <f t="shared" si="17"/>
        <v>1.7196000000005744E-3</v>
      </c>
      <c r="H186" s="9">
        <f>(H9/C191)*C186</f>
        <v>0.16012640869269848</v>
      </c>
      <c r="I186" s="15">
        <f t="shared" si="18"/>
        <v>0.16184600869269905</v>
      </c>
      <c r="J186" s="109"/>
      <c r="K186" s="11"/>
      <c r="L186" s="204"/>
      <c r="M186" s="220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25"/>
    </row>
    <row r="187" spans="1:26" x14ac:dyDescent="0.25">
      <c r="A187" s="16">
        <v>186</v>
      </c>
      <c r="B187" s="7" t="s">
        <v>181</v>
      </c>
      <c r="C187" s="19">
        <v>69</v>
      </c>
      <c r="D187" s="7">
        <v>9.3520000000000003</v>
      </c>
      <c r="E187" s="7">
        <v>9.3919999999999995</v>
      </c>
      <c r="F187" s="7">
        <f t="shared" si="16"/>
        <v>3.9999999999999147E-2</v>
      </c>
      <c r="G187" s="8">
        <f t="shared" si="17"/>
        <v>3.439199999999927E-2</v>
      </c>
      <c r="H187" s="9">
        <f>(H9/C191)*C187</f>
        <v>0.15989467727635595</v>
      </c>
      <c r="I187" s="15">
        <f>G187+H187</f>
        <v>0.19428667727635524</v>
      </c>
      <c r="J187" s="109"/>
      <c r="K187" s="11"/>
      <c r="L187" s="204"/>
      <c r="M187" s="236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25"/>
    </row>
    <row r="188" spans="1:26" x14ac:dyDescent="0.25">
      <c r="A188" s="258" t="s">
        <v>263</v>
      </c>
      <c r="B188" s="7" t="s">
        <v>264</v>
      </c>
      <c r="C188" s="261">
        <v>743.5</v>
      </c>
      <c r="D188" s="104">
        <v>45.901000000000003</v>
      </c>
      <c r="E188" s="104">
        <v>48.091000000000001</v>
      </c>
      <c r="F188" s="104">
        <f t="shared" si="16"/>
        <v>2.1899999999999977</v>
      </c>
      <c r="G188" s="8">
        <f t="shared" si="17"/>
        <v>1.882961999999998</v>
      </c>
      <c r="H188" s="264">
        <f>(H9/C191)*C188</f>
        <v>1.722923080506821</v>
      </c>
      <c r="I188" s="104">
        <f>G188+H188</f>
        <v>3.6058850805068188</v>
      </c>
      <c r="J188" s="132"/>
      <c r="K188" s="11"/>
      <c r="L188" s="204"/>
      <c r="M188" s="237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25"/>
    </row>
    <row r="189" spans="1:26" x14ac:dyDescent="0.25">
      <c r="A189" s="259"/>
      <c r="B189" s="7" t="s">
        <v>265</v>
      </c>
      <c r="C189" s="262"/>
      <c r="D189" s="104">
        <v>41.011000000000003</v>
      </c>
      <c r="E189" s="104">
        <v>43.491999999999997</v>
      </c>
      <c r="F189" s="104">
        <f t="shared" si="16"/>
        <v>2.4809999999999945</v>
      </c>
      <c r="G189" s="8">
        <f t="shared" si="17"/>
        <v>2.1331637999999953</v>
      </c>
      <c r="H189" s="265"/>
      <c r="I189" s="104">
        <f t="shared" ref="I189:I190" si="19">G189+H189</f>
        <v>2.1331637999999953</v>
      </c>
      <c r="J189" s="132"/>
      <c r="K189" s="11"/>
      <c r="L189" s="204"/>
      <c r="M189" s="236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25"/>
    </row>
    <row r="190" spans="1:26" x14ac:dyDescent="0.25">
      <c r="A190" s="260"/>
      <c r="B190" s="7" t="s">
        <v>266</v>
      </c>
      <c r="C190" s="263"/>
      <c r="D190" s="104">
        <v>76.221999999999994</v>
      </c>
      <c r="E190" s="104">
        <f>D190+0.6</f>
        <v>76.821999999999989</v>
      </c>
      <c r="F190" s="104">
        <f>E190-D190</f>
        <v>0.59999999999999432</v>
      </c>
      <c r="G190" s="8">
        <f t="shared" si="17"/>
        <v>0.51587999999999512</v>
      </c>
      <c r="H190" s="266"/>
      <c r="I190" s="104">
        <f t="shared" si="19"/>
        <v>0.51587999999999512</v>
      </c>
      <c r="J190" s="132"/>
      <c r="K190" s="11"/>
      <c r="L190" s="204"/>
      <c r="M190" s="236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25"/>
    </row>
    <row r="191" spans="1:26" x14ac:dyDescent="0.25">
      <c r="A191" s="247" t="s">
        <v>3</v>
      </c>
      <c r="B191" s="248"/>
      <c r="C191" s="105">
        <f>SUM(C14:C190)</f>
        <v>11775.400000000001</v>
      </c>
      <c r="D191" s="106">
        <f t="shared" ref="D191:I191" si="20">SUM(D14:D190)</f>
        <v>1996.518</v>
      </c>
      <c r="E191" s="107">
        <f t="shared" si="20"/>
        <v>2098.8239999999996</v>
      </c>
      <c r="F191" s="106">
        <f>SUM(F14:F190)</f>
        <v>102.30599999999998</v>
      </c>
      <c r="G191" s="106">
        <f t="shared" si="20"/>
        <v>87.96269879999997</v>
      </c>
      <c r="H191" s="106">
        <f t="shared" si="20"/>
        <v>27.287301200000027</v>
      </c>
      <c r="I191" s="106">
        <f t="shared" si="20"/>
        <v>115.25000000000003</v>
      </c>
      <c r="J191" s="134"/>
      <c r="K191" s="134"/>
      <c r="L191" s="135"/>
      <c r="M191" s="236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25"/>
    </row>
    <row r="192" spans="1:26" x14ac:dyDescent="0.25">
      <c r="A192" s="238"/>
      <c r="C192" s="238"/>
      <c r="H192" s="239"/>
      <c r="I192" s="240"/>
      <c r="J192" s="132"/>
      <c r="K192" s="109"/>
      <c r="L192" s="109"/>
      <c r="M192" s="236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25"/>
    </row>
    <row r="193" spans="1:26" x14ac:dyDescent="0.25">
      <c r="A193" s="249" t="s">
        <v>272</v>
      </c>
      <c r="B193" s="250"/>
      <c r="C193" s="250"/>
      <c r="D193" s="233"/>
      <c r="E193" s="251" t="s">
        <v>273</v>
      </c>
      <c r="F193" s="251"/>
      <c r="G193" s="251"/>
      <c r="H193" s="251"/>
      <c r="I193" s="251"/>
      <c r="J193" s="109"/>
      <c r="K193" s="109"/>
      <c r="L193" s="109"/>
      <c r="M193" s="236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25"/>
    </row>
    <row r="194" spans="1:26" x14ac:dyDescent="0.25">
      <c r="O194" s="109"/>
      <c r="Z194" s="138"/>
    </row>
    <row r="195" spans="1:26" x14ac:dyDescent="0.25">
      <c r="A195" s="249" t="s">
        <v>274</v>
      </c>
      <c r="B195" s="250"/>
      <c r="C195" s="250"/>
      <c r="D195" s="233"/>
      <c r="E195" s="251" t="s">
        <v>275</v>
      </c>
      <c r="F195" s="251"/>
      <c r="G195" s="251"/>
      <c r="H195" s="251"/>
      <c r="I195" s="251"/>
      <c r="Z195" s="138"/>
    </row>
    <row r="196" spans="1:26" x14ac:dyDescent="0.25">
      <c r="Z196" s="138"/>
    </row>
  </sheetData>
  <mergeCells count="43">
    <mergeCell ref="A2:L2"/>
    <mergeCell ref="N2:Z2"/>
    <mergeCell ref="A3:L3"/>
    <mergeCell ref="N3:Z3"/>
    <mergeCell ref="A5:H5"/>
    <mergeCell ref="K5:L9"/>
    <mergeCell ref="N5:U5"/>
    <mergeCell ref="X5:X9"/>
    <mergeCell ref="Y5:Z9"/>
    <mergeCell ref="A6:D6"/>
    <mergeCell ref="E6:G6"/>
    <mergeCell ref="N6:Q6"/>
    <mergeCell ref="R6:T6"/>
    <mergeCell ref="E7:G7"/>
    <mergeCell ref="N7:Q7"/>
    <mergeCell ref="R7:T7"/>
    <mergeCell ref="A8:D9"/>
    <mergeCell ref="E8:G8"/>
    <mergeCell ref="N8:Q9"/>
    <mergeCell ref="R8:T8"/>
    <mergeCell ref="E9:G9"/>
    <mergeCell ref="R9:T9"/>
    <mergeCell ref="Y11:Z11"/>
    <mergeCell ref="A13:I13"/>
    <mergeCell ref="N13:V13"/>
    <mergeCell ref="Z39:AC39"/>
    <mergeCell ref="N77:O77"/>
    <mergeCell ref="V5:W9"/>
    <mergeCell ref="A191:B191"/>
    <mergeCell ref="A193:C193"/>
    <mergeCell ref="E193:I193"/>
    <mergeCell ref="A195:C195"/>
    <mergeCell ref="E195:I195"/>
    <mergeCell ref="I5:J9"/>
    <mergeCell ref="N79:P79"/>
    <mergeCell ref="R79:V79"/>
    <mergeCell ref="N81:P81"/>
    <mergeCell ref="R81:V81"/>
    <mergeCell ref="A188:A190"/>
    <mergeCell ref="C188:C190"/>
    <mergeCell ref="H188:H190"/>
    <mergeCell ref="K11:L11"/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workbookViewId="0">
      <selection activeCell="K25" sqref="K25"/>
    </sheetView>
  </sheetViews>
  <sheetFormatPr defaultRowHeight="15" x14ac:dyDescent="0.25"/>
  <cols>
    <col min="2" max="2" width="16.85546875" customWidth="1"/>
    <col min="15" max="15" width="17.5703125" customWidth="1"/>
  </cols>
  <sheetData>
    <row r="1" spans="1:29" ht="18.75" x14ac:dyDescent="0.25">
      <c r="A1" s="318" t="s">
        <v>277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51"/>
      <c r="N1" s="319" t="s">
        <v>278</v>
      </c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47"/>
      <c r="AB1" s="47"/>
      <c r="AC1" s="47"/>
    </row>
    <row r="2" spans="1:29" ht="18.75" x14ac:dyDescent="0.25">
      <c r="A2" s="318" t="s">
        <v>294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51"/>
      <c r="N2" s="318" t="s">
        <v>294</v>
      </c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47"/>
      <c r="AB2" s="47"/>
      <c r="AC2" s="47"/>
    </row>
    <row r="3" spans="1:29" ht="18.75" x14ac:dyDescent="0.25">
      <c r="A3" s="200"/>
      <c r="B3" s="200"/>
      <c r="C3" s="200"/>
      <c r="D3" s="200"/>
      <c r="E3" s="200"/>
      <c r="F3" s="200"/>
      <c r="G3" s="200"/>
      <c r="H3" s="200"/>
      <c r="I3" s="31"/>
      <c r="J3" s="31"/>
      <c r="K3" s="31"/>
      <c r="L3" s="31"/>
      <c r="M3" s="51"/>
      <c r="N3" s="200"/>
      <c r="O3" s="200"/>
      <c r="P3" s="200"/>
      <c r="Q3" s="200"/>
      <c r="R3" s="200"/>
      <c r="S3" s="200"/>
      <c r="T3" s="200"/>
      <c r="U3" s="200"/>
      <c r="V3" s="31"/>
      <c r="W3" s="31"/>
      <c r="X3" s="31"/>
      <c r="Y3" s="31"/>
      <c r="Z3" s="31"/>
      <c r="AA3" s="47"/>
      <c r="AB3" s="47"/>
      <c r="AC3" s="47"/>
    </row>
    <row r="4" spans="1:29" ht="36" customHeight="1" x14ac:dyDescent="0.25">
      <c r="A4" s="320" t="s">
        <v>9</v>
      </c>
      <c r="B4" s="321"/>
      <c r="C4" s="321"/>
      <c r="D4" s="321"/>
      <c r="E4" s="321"/>
      <c r="F4" s="321"/>
      <c r="G4" s="321"/>
      <c r="H4" s="322"/>
      <c r="I4" s="286" t="s">
        <v>298</v>
      </c>
      <c r="J4" s="287"/>
      <c r="K4" s="323"/>
      <c r="L4" s="323"/>
      <c r="M4" s="51"/>
      <c r="N4" s="320" t="s">
        <v>9</v>
      </c>
      <c r="O4" s="321"/>
      <c r="P4" s="321"/>
      <c r="Q4" s="321"/>
      <c r="R4" s="321"/>
      <c r="S4" s="321"/>
      <c r="T4" s="321"/>
      <c r="U4" s="322"/>
      <c r="V4" s="286" t="s">
        <v>13</v>
      </c>
      <c r="W4" s="287"/>
      <c r="X4" s="323"/>
      <c r="Y4" s="323"/>
      <c r="Z4" s="323"/>
      <c r="AA4" s="47"/>
      <c r="AB4" s="47"/>
      <c r="AC4" s="47"/>
    </row>
    <row r="5" spans="1:29" ht="84" x14ac:dyDescent="0.25">
      <c r="A5" s="317" t="s">
        <v>4</v>
      </c>
      <c r="B5" s="317"/>
      <c r="C5" s="317"/>
      <c r="D5" s="317"/>
      <c r="E5" s="317" t="s">
        <v>5</v>
      </c>
      <c r="F5" s="317"/>
      <c r="G5" s="317"/>
      <c r="H5" s="52" t="s">
        <v>295</v>
      </c>
      <c r="I5" s="297"/>
      <c r="J5" s="289"/>
      <c r="K5" s="323"/>
      <c r="L5" s="323"/>
      <c r="M5" s="51"/>
      <c r="N5" s="317" t="s">
        <v>4</v>
      </c>
      <c r="O5" s="317"/>
      <c r="P5" s="317"/>
      <c r="Q5" s="317"/>
      <c r="R5" s="317" t="s">
        <v>5</v>
      </c>
      <c r="S5" s="317"/>
      <c r="T5" s="317"/>
      <c r="U5" s="52" t="s">
        <v>295</v>
      </c>
      <c r="V5" s="288"/>
      <c r="W5" s="289"/>
      <c r="X5" s="324"/>
      <c r="Y5" s="323"/>
      <c r="Z5" s="323"/>
      <c r="AA5" s="47"/>
      <c r="AB5" s="47"/>
      <c r="AC5" s="47"/>
    </row>
    <row r="6" spans="1:29" x14ac:dyDescent="0.25">
      <c r="A6" s="325" t="s">
        <v>259</v>
      </c>
      <c r="B6" s="325"/>
      <c r="C6" s="325"/>
      <c r="D6" s="325"/>
      <c r="E6" s="317" t="s">
        <v>15</v>
      </c>
      <c r="F6" s="317"/>
      <c r="G6" s="317"/>
      <c r="H6" s="36">
        <v>39.466999999999999</v>
      </c>
      <c r="I6" s="297"/>
      <c r="J6" s="289"/>
      <c r="K6" s="323"/>
      <c r="L6" s="323"/>
      <c r="M6" s="51"/>
      <c r="N6" s="325" t="s">
        <v>260</v>
      </c>
      <c r="O6" s="325"/>
      <c r="P6" s="325"/>
      <c r="Q6" s="325"/>
      <c r="R6" s="317" t="s">
        <v>15</v>
      </c>
      <c r="S6" s="317"/>
      <c r="T6" s="317"/>
      <c r="U6" s="53">
        <v>7.8609999999999998</v>
      </c>
      <c r="V6" s="288"/>
      <c r="W6" s="289"/>
      <c r="X6" s="324"/>
      <c r="Y6" s="323"/>
      <c r="Z6" s="323"/>
      <c r="AA6" s="47"/>
      <c r="AB6" s="47"/>
      <c r="AC6" s="47"/>
    </row>
    <row r="7" spans="1:29" x14ac:dyDescent="0.25">
      <c r="A7" s="309" t="s">
        <v>6</v>
      </c>
      <c r="B7" s="309"/>
      <c r="C7" s="309"/>
      <c r="D7" s="309"/>
      <c r="E7" s="317" t="s">
        <v>10</v>
      </c>
      <c r="F7" s="317"/>
      <c r="G7" s="317"/>
      <c r="H7" s="36">
        <f>G190</f>
        <v>31.219338000000018</v>
      </c>
      <c r="I7" s="297"/>
      <c r="J7" s="289"/>
      <c r="K7" s="323"/>
      <c r="L7" s="323"/>
      <c r="M7" s="51"/>
      <c r="N7" s="309" t="s">
        <v>6</v>
      </c>
      <c r="O7" s="309"/>
      <c r="P7" s="309"/>
      <c r="Q7" s="309"/>
      <c r="R7" s="317" t="s">
        <v>10</v>
      </c>
      <c r="S7" s="317"/>
      <c r="T7" s="317"/>
      <c r="U7" s="36">
        <f>T78</f>
        <v>5.4476928000000022</v>
      </c>
      <c r="V7" s="288"/>
      <c r="W7" s="289"/>
      <c r="X7" s="324"/>
      <c r="Y7" s="323"/>
      <c r="Z7" s="323"/>
      <c r="AA7" s="47"/>
      <c r="AB7" s="47"/>
      <c r="AC7" s="47"/>
    </row>
    <row r="8" spans="1:29" x14ac:dyDescent="0.25">
      <c r="A8" s="309"/>
      <c r="B8" s="309"/>
      <c r="C8" s="309"/>
      <c r="D8" s="309"/>
      <c r="E8" s="317" t="s">
        <v>11</v>
      </c>
      <c r="F8" s="317"/>
      <c r="G8" s="317"/>
      <c r="H8" s="36">
        <f>H6-H7</f>
        <v>8.2476619999999805</v>
      </c>
      <c r="I8" s="298"/>
      <c r="J8" s="291"/>
      <c r="K8" s="323"/>
      <c r="L8" s="323"/>
      <c r="M8" s="51"/>
      <c r="N8" s="309"/>
      <c r="O8" s="309"/>
      <c r="P8" s="309"/>
      <c r="Q8" s="309"/>
      <c r="R8" s="317" t="s">
        <v>11</v>
      </c>
      <c r="S8" s="317"/>
      <c r="T8" s="317"/>
      <c r="U8" s="36">
        <f>U6-U7</f>
        <v>2.4133071999999975</v>
      </c>
      <c r="V8" s="290"/>
      <c r="W8" s="291"/>
      <c r="X8" s="324"/>
      <c r="Y8" s="323"/>
      <c r="Z8" s="323"/>
      <c r="AA8" s="47"/>
      <c r="AB8" s="47"/>
      <c r="AC8" s="47"/>
    </row>
    <row r="9" spans="1:29" x14ac:dyDescent="0.25">
      <c r="A9" s="32"/>
      <c r="B9" s="37"/>
      <c r="C9" s="32"/>
      <c r="D9" s="37"/>
      <c r="E9" s="32"/>
      <c r="F9" s="32"/>
      <c r="G9" s="32"/>
      <c r="H9" s="38"/>
      <c r="I9" s="35"/>
      <c r="J9" s="33"/>
      <c r="K9" s="39"/>
      <c r="L9" s="39"/>
      <c r="M9" s="51"/>
      <c r="N9" s="32"/>
      <c r="O9" s="37"/>
      <c r="P9" s="32"/>
      <c r="Q9" s="37"/>
      <c r="R9" s="32"/>
      <c r="S9" s="32"/>
      <c r="T9" s="32"/>
      <c r="U9" s="38"/>
      <c r="V9" s="35"/>
      <c r="W9" s="33"/>
      <c r="X9" s="33"/>
      <c r="Y9" s="39"/>
      <c r="Z9" s="199"/>
      <c r="AA9" s="47"/>
      <c r="AB9" s="47"/>
      <c r="AC9" s="47"/>
    </row>
    <row r="10" spans="1:29" x14ac:dyDescent="0.25">
      <c r="A10" s="32"/>
      <c r="B10" s="37"/>
      <c r="C10" s="32"/>
      <c r="D10" s="37"/>
      <c r="E10" s="32"/>
      <c r="F10" s="32"/>
      <c r="G10" s="32"/>
      <c r="H10" s="38"/>
      <c r="I10" s="35"/>
      <c r="J10" s="33"/>
      <c r="K10" s="308"/>
      <c r="L10" s="308"/>
      <c r="M10" s="51"/>
      <c r="N10" s="32"/>
      <c r="O10" s="37"/>
      <c r="P10" s="32"/>
      <c r="Q10" s="37"/>
      <c r="R10" s="32"/>
      <c r="S10" s="32"/>
      <c r="T10" s="32"/>
      <c r="U10" s="38"/>
      <c r="V10" s="35"/>
      <c r="W10" s="33"/>
      <c r="X10" s="33"/>
      <c r="Y10" s="308"/>
      <c r="Z10" s="308"/>
      <c r="AA10" s="47"/>
      <c r="AB10" s="47"/>
      <c r="AC10" s="47"/>
    </row>
    <row r="11" spans="1:29" ht="38.25" x14ac:dyDescent="0.25">
      <c r="A11" s="55" t="s">
        <v>0</v>
      </c>
      <c r="B11" s="56" t="s">
        <v>1</v>
      </c>
      <c r="C11" s="55" t="s">
        <v>2</v>
      </c>
      <c r="D11" s="57" t="s">
        <v>296</v>
      </c>
      <c r="E11" s="57" t="s">
        <v>297</v>
      </c>
      <c r="F11" s="57" t="s">
        <v>247</v>
      </c>
      <c r="G11" s="57" t="s">
        <v>248</v>
      </c>
      <c r="H11" s="58" t="s">
        <v>7</v>
      </c>
      <c r="I11" s="59" t="s">
        <v>14</v>
      </c>
      <c r="J11" s="60"/>
      <c r="K11" s="61"/>
      <c r="L11" s="61"/>
      <c r="M11" s="61"/>
      <c r="N11" s="55" t="s">
        <v>0</v>
      </c>
      <c r="O11" s="56" t="s">
        <v>1</v>
      </c>
      <c r="P11" s="55" t="s">
        <v>2</v>
      </c>
      <c r="Q11" s="57" t="s">
        <v>296</v>
      </c>
      <c r="R11" s="57" t="s">
        <v>297</v>
      </c>
      <c r="S11" s="57" t="s">
        <v>247</v>
      </c>
      <c r="T11" s="57" t="s">
        <v>248</v>
      </c>
      <c r="U11" s="58" t="s">
        <v>7</v>
      </c>
      <c r="V11" s="59" t="s">
        <v>14</v>
      </c>
      <c r="W11" s="60"/>
      <c r="X11" s="60"/>
      <c r="Y11" s="61"/>
      <c r="Z11" s="61"/>
      <c r="AA11" s="47"/>
      <c r="AB11" s="47"/>
      <c r="AC11" s="47"/>
    </row>
    <row r="12" spans="1:29" x14ac:dyDescent="0.25">
      <c r="A12" s="310" t="s">
        <v>17</v>
      </c>
      <c r="B12" s="311"/>
      <c r="C12" s="311"/>
      <c r="D12" s="311"/>
      <c r="E12" s="311"/>
      <c r="F12" s="311"/>
      <c r="G12" s="311"/>
      <c r="H12" s="311"/>
      <c r="I12" s="312"/>
      <c r="J12" s="60"/>
      <c r="K12" s="61"/>
      <c r="L12" s="62"/>
      <c r="M12" s="61"/>
      <c r="N12" s="310" t="s">
        <v>246</v>
      </c>
      <c r="O12" s="311"/>
      <c r="P12" s="311"/>
      <c r="Q12" s="311"/>
      <c r="R12" s="311"/>
      <c r="S12" s="311"/>
      <c r="T12" s="311"/>
      <c r="U12" s="311"/>
      <c r="V12" s="312"/>
      <c r="W12" s="60"/>
      <c r="X12" s="60"/>
      <c r="Y12" s="61"/>
      <c r="Z12" s="201"/>
      <c r="AA12" s="47"/>
      <c r="AB12" s="47"/>
      <c r="AC12" s="47"/>
    </row>
    <row r="13" spans="1:29" x14ac:dyDescent="0.25">
      <c r="A13" s="64">
        <v>10</v>
      </c>
      <c r="B13" s="198" t="s">
        <v>18</v>
      </c>
      <c r="C13" s="65">
        <v>98.5</v>
      </c>
      <c r="D13" s="198">
        <v>8.81</v>
      </c>
      <c r="E13" s="198">
        <v>8.81</v>
      </c>
      <c r="F13" s="198">
        <f>E13-D13</f>
        <v>0</v>
      </c>
      <c r="G13" s="44">
        <f>F13*0.8598</f>
        <v>0</v>
      </c>
      <c r="H13" s="66">
        <f>(H8/C190)*C13</f>
        <v>6.8990837423781606E-2</v>
      </c>
      <c r="I13" s="45">
        <f>G13+H13</f>
        <v>6.8990837423781606E-2</v>
      </c>
      <c r="J13" s="67"/>
      <c r="K13" s="68"/>
      <c r="L13" s="69"/>
      <c r="M13" s="67"/>
      <c r="N13" s="40">
        <v>1</v>
      </c>
      <c r="O13" s="198" t="s">
        <v>183</v>
      </c>
      <c r="P13" s="65">
        <v>41.1</v>
      </c>
      <c r="Q13" s="198">
        <v>19.13</v>
      </c>
      <c r="R13" s="198">
        <v>19.425999999999998</v>
      </c>
      <c r="S13" s="198">
        <f>R13-Q13</f>
        <v>0.29599999999999937</v>
      </c>
      <c r="T13" s="44">
        <f>S13*0.8598</f>
        <v>0.25450079999999947</v>
      </c>
      <c r="U13" s="66">
        <f>(U8/P78)*P13</f>
        <v>3.7275705934082408E-2</v>
      </c>
      <c r="V13" s="45">
        <f>T13+U13</f>
        <v>0.29177650593408189</v>
      </c>
      <c r="W13" s="68"/>
      <c r="X13" s="68"/>
      <c r="Y13" s="70"/>
      <c r="Z13" s="69"/>
      <c r="AA13" s="47"/>
      <c r="AB13" s="47"/>
      <c r="AC13" s="47"/>
    </row>
    <row r="14" spans="1:29" x14ac:dyDescent="0.25">
      <c r="A14" s="64">
        <v>11</v>
      </c>
      <c r="B14" s="198" t="s">
        <v>19</v>
      </c>
      <c r="C14" s="65">
        <v>67.900000000000006</v>
      </c>
      <c r="D14" s="198">
        <v>9.2710000000000008</v>
      </c>
      <c r="E14" s="198">
        <v>9.2710000000000008</v>
      </c>
      <c r="F14" s="198">
        <f t="shared" ref="F14:F77" si="0">E14-D14</f>
        <v>0</v>
      </c>
      <c r="G14" s="44">
        <f t="shared" ref="G14:G77" si="1">F14*0.8598</f>
        <v>0</v>
      </c>
      <c r="H14" s="66">
        <f>(H8/C190)*C14</f>
        <v>4.7558150873855551E-2</v>
      </c>
      <c r="I14" s="45">
        <f t="shared" ref="I14:I84" si="2">G14+H14</f>
        <v>4.7558150873855551E-2</v>
      </c>
      <c r="J14" s="67"/>
      <c r="K14" s="68"/>
      <c r="L14" s="69"/>
      <c r="M14" s="67"/>
      <c r="N14" s="40">
        <v>2</v>
      </c>
      <c r="O14" s="198" t="s">
        <v>184</v>
      </c>
      <c r="P14" s="65">
        <v>36.4</v>
      </c>
      <c r="Q14" s="198">
        <v>5.2279999999999998</v>
      </c>
      <c r="R14" s="198">
        <v>5.2679999999999998</v>
      </c>
      <c r="S14" s="198">
        <f t="shared" ref="S14:S27" si="3">R14-Q14</f>
        <v>4.0000000000000036E-2</v>
      </c>
      <c r="T14" s="44">
        <f t="shared" ref="T14:T77" si="4">S14*0.8598</f>
        <v>3.4392000000000034E-2</v>
      </c>
      <c r="U14" s="66">
        <f>(U8/P78)*P14</f>
        <v>3.301303396595133E-2</v>
      </c>
      <c r="V14" s="45">
        <f t="shared" ref="V14:V47" si="5">T14+U14</f>
        <v>6.7405033965951364E-2</v>
      </c>
      <c r="W14" s="68"/>
      <c r="X14" s="68"/>
      <c r="Y14" s="70"/>
      <c r="Z14" s="69"/>
      <c r="AA14" s="47"/>
      <c r="AB14" s="47"/>
      <c r="AC14" s="47"/>
    </row>
    <row r="15" spans="1:29" x14ac:dyDescent="0.25">
      <c r="A15" s="64">
        <v>12</v>
      </c>
      <c r="B15" s="198" t="s">
        <v>20</v>
      </c>
      <c r="C15" s="65">
        <v>51</v>
      </c>
      <c r="D15" s="198">
        <v>12.048</v>
      </c>
      <c r="E15" s="198">
        <v>12.21</v>
      </c>
      <c r="F15" s="198">
        <f t="shared" si="0"/>
        <v>0.16200000000000081</v>
      </c>
      <c r="G15" s="44">
        <f>F15*0.8598</f>
        <v>0.13928760000000071</v>
      </c>
      <c r="H15" s="66">
        <f>(H8/C190)*C15</f>
        <v>3.5721144249876775E-2</v>
      </c>
      <c r="I15" s="45">
        <f t="shared" si="2"/>
        <v>0.17500874424987747</v>
      </c>
      <c r="J15" s="67"/>
      <c r="K15" s="68"/>
      <c r="L15" s="69"/>
      <c r="M15" s="67"/>
      <c r="N15" s="40">
        <v>3</v>
      </c>
      <c r="O15" s="198" t="s">
        <v>185</v>
      </c>
      <c r="P15" s="65">
        <v>34.5</v>
      </c>
      <c r="Q15" s="198">
        <v>10.614000000000001</v>
      </c>
      <c r="R15" s="198">
        <v>10.614000000000001</v>
      </c>
      <c r="S15" s="198">
        <f t="shared" si="3"/>
        <v>0</v>
      </c>
      <c r="T15" s="44">
        <f t="shared" si="4"/>
        <v>0</v>
      </c>
      <c r="U15" s="66">
        <f>(U8/P78)*P15</f>
        <v>3.1289826149047274E-2</v>
      </c>
      <c r="V15" s="45">
        <f t="shared" si="5"/>
        <v>3.1289826149047274E-2</v>
      </c>
      <c r="W15" s="68"/>
      <c r="X15" s="68"/>
      <c r="Y15" s="70"/>
      <c r="Z15" s="69"/>
      <c r="AA15" s="47"/>
      <c r="AB15" s="47"/>
      <c r="AC15" s="47"/>
    </row>
    <row r="16" spans="1:29" x14ac:dyDescent="0.25">
      <c r="A16" s="64">
        <v>13</v>
      </c>
      <c r="B16" s="198" t="s">
        <v>21</v>
      </c>
      <c r="C16" s="71">
        <v>50.9</v>
      </c>
      <c r="D16" s="198">
        <v>2.4660000000000002</v>
      </c>
      <c r="E16" s="198">
        <v>2.468</v>
      </c>
      <c r="F16" s="198">
        <f t="shared" si="0"/>
        <v>1.9999999999997797E-3</v>
      </c>
      <c r="G16" s="44">
        <f t="shared" si="1"/>
        <v>1.7195999999998106E-3</v>
      </c>
      <c r="H16" s="66">
        <f>(H8/C190)*C16</f>
        <v>3.5651102790563285E-2</v>
      </c>
      <c r="I16" s="45">
        <f t="shared" si="2"/>
        <v>3.7370702790563093E-2</v>
      </c>
      <c r="J16" s="67"/>
      <c r="K16" s="68"/>
      <c r="L16" s="69"/>
      <c r="M16" s="67"/>
      <c r="N16" s="40">
        <v>4</v>
      </c>
      <c r="O16" s="198" t="s">
        <v>186</v>
      </c>
      <c r="P16" s="71">
        <v>37.200000000000003</v>
      </c>
      <c r="Q16" s="198">
        <v>11.833</v>
      </c>
      <c r="R16" s="198">
        <v>12.157999999999999</v>
      </c>
      <c r="S16" s="198">
        <f t="shared" si="3"/>
        <v>0.32499999999999929</v>
      </c>
      <c r="T16" s="44">
        <f t="shared" si="4"/>
        <v>0.27943499999999938</v>
      </c>
      <c r="U16" s="66">
        <f>(U8/P78)*P16</f>
        <v>3.3738595152016194E-2</v>
      </c>
      <c r="V16" s="45">
        <f t="shared" si="5"/>
        <v>0.31317359515201559</v>
      </c>
      <c r="W16" s="68"/>
      <c r="X16" s="68"/>
      <c r="Y16" s="70"/>
      <c r="Z16" s="69"/>
      <c r="AA16" s="47"/>
      <c r="AB16" s="47"/>
      <c r="AC16" s="47"/>
    </row>
    <row r="17" spans="1:29" x14ac:dyDescent="0.25">
      <c r="A17" s="64">
        <v>14</v>
      </c>
      <c r="B17" s="198" t="s">
        <v>22</v>
      </c>
      <c r="C17" s="71">
        <v>45.1</v>
      </c>
      <c r="D17" s="198">
        <v>13.486000000000001</v>
      </c>
      <c r="E17" s="198">
        <v>13.565</v>
      </c>
      <c r="F17" s="198">
        <f t="shared" si="0"/>
        <v>7.8999999999998849E-2</v>
      </c>
      <c r="G17" s="44">
        <f t="shared" si="1"/>
        <v>6.7924199999999005E-2</v>
      </c>
      <c r="H17" s="66">
        <f>(H8/C190)*C17</f>
        <v>3.1588698150381227E-2</v>
      </c>
      <c r="I17" s="45">
        <f t="shared" si="2"/>
        <v>9.9512898150380225E-2</v>
      </c>
      <c r="J17" s="67"/>
      <c r="K17" s="68"/>
      <c r="L17" s="69"/>
      <c r="M17" s="67"/>
      <c r="N17" s="40">
        <v>5</v>
      </c>
      <c r="O17" s="198" t="s">
        <v>187</v>
      </c>
      <c r="P17" s="71">
        <v>34.1</v>
      </c>
      <c r="Q17" s="198">
        <v>10.238</v>
      </c>
      <c r="R17" s="198">
        <v>10.411</v>
      </c>
      <c r="S17" s="198">
        <f t="shared" si="3"/>
        <v>0.17300000000000004</v>
      </c>
      <c r="T17" s="44">
        <f t="shared" si="4"/>
        <v>0.14874540000000003</v>
      </c>
      <c r="U17" s="66">
        <f>(U8/P78)*P17</f>
        <v>3.0927045556014846E-2</v>
      </c>
      <c r="V17" s="45">
        <f t="shared" si="5"/>
        <v>0.17967244555601486</v>
      </c>
      <c r="W17" s="68"/>
      <c r="X17" s="68"/>
      <c r="Y17" s="70"/>
      <c r="Z17" s="69"/>
      <c r="AA17" s="47"/>
      <c r="AB17" s="47"/>
      <c r="AC17" s="47"/>
    </row>
    <row r="18" spans="1:29" x14ac:dyDescent="0.25">
      <c r="A18" s="64">
        <v>15</v>
      </c>
      <c r="B18" s="198" t="s">
        <v>23</v>
      </c>
      <c r="C18" s="71">
        <v>75.599999999999994</v>
      </c>
      <c r="D18" s="198">
        <v>2.8690000000000002</v>
      </c>
      <c r="E18" s="198">
        <v>2.8690000000000002</v>
      </c>
      <c r="F18" s="198">
        <f t="shared" si="0"/>
        <v>0</v>
      </c>
      <c r="G18" s="44">
        <f t="shared" si="1"/>
        <v>0</v>
      </c>
      <c r="H18" s="66">
        <f>(H8/C190)*C18</f>
        <v>5.2951343240993799E-2</v>
      </c>
      <c r="I18" s="45">
        <f t="shared" si="2"/>
        <v>5.2951343240993799E-2</v>
      </c>
      <c r="J18" s="67"/>
      <c r="K18" s="68"/>
      <c r="L18" s="69"/>
      <c r="M18" s="67"/>
      <c r="N18" s="40">
        <v>6</v>
      </c>
      <c r="O18" s="198" t="s">
        <v>188</v>
      </c>
      <c r="P18" s="71">
        <v>28.2</v>
      </c>
      <c r="Q18" s="198">
        <v>6.6120000000000001</v>
      </c>
      <c r="R18" s="198">
        <v>6.8369999999999997</v>
      </c>
      <c r="S18" s="198">
        <f t="shared" si="3"/>
        <v>0.22499999999999964</v>
      </c>
      <c r="T18" s="44">
        <f t="shared" si="4"/>
        <v>0.19345499999999968</v>
      </c>
      <c r="U18" s="66">
        <f>(U8/P78)*P18</f>
        <v>2.5576031808786467E-2</v>
      </c>
      <c r="V18" s="45">
        <f t="shared" si="5"/>
        <v>0.21903103180878614</v>
      </c>
      <c r="W18" s="68"/>
      <c r="X18" s="68"/>
      <c r="Y18" s="70"/>
      <c r="Z18" s="69"/>
      <c r="AA18" s="47"/>
      <c r="AB18" s="47"/>
      <c r="AC18" s="47"/>
    </row>
    <row r="19" spans="1:29" x14ac:dyDescent="0.25">
      <c r="A19" s="64">
        <v>16</v>
      </c>
      <c r="B19" s="198" t="s">
        <v>24</v>
      </c>
      <c r="C19" s="71">
        <v>45.8</v>
      </c>
      <c r="D19" s="198">
        <v>16.13</v>
      </c>
      <c r="E19" s="198">
        <v>16.568000000000001</v>
      </c>
      <c r="F19" s="198">
        <f t="shared" si="0"/>
        <v>0.43800000000000239</v>
      </c>
      <c r="G19" s="44">
        <f t="shared" si="1"/>
        <v>0.37659240000000205</v>
      </c>
      <c r="H19" s="66">
        <f>(H8/C190)*C19</f>
        <v>3.2078988365575607E-2</v>
      </c>
      <c r="I19" s="45">
        <f t="shared" si="2"/>
        <v>0.40867138836557765</v>
      </c>
      <c r="J19" s="67"/>
      <c r="K19" s="68"/>
      <c r="L19" s="69"/>
      <c r="M19" s="67"/>
      <c r="N19" s="40">
        <v>7</v>
      </c>
      <c r="O19" s="198" t="s">
        <v>189</v>
      </c>
      <c r="P19" s="71">
        <v>26.8</v>
      </c>
      <c r="Q19" s="198">
        <v>6.9279999999999999</v>
      </c>
      <c r="R19" s="198">
        <v>6.9749999999999996</v>
      </c>
      <c r="S19" s="198">
        <f t="shared" si="3"/>
        <v>4.6999999999999709E-2</v>
      </c>
      <c r="T19" s="44">
        <f t="shared" si="4"/>
        <v>4.0410599999999748E-2</v>
      </c>
      <c r="U19" s="66">
        <f>(U8/P78)*P19</f>
        <v>2.4306299733172956E-2</v>
      </c>
      <c r="V19" s="45">
        <f t="shared" si="5"/>
        <v>6.4716899733172711E-2</v>
      </c>
      <c r="W19" s="68"/>
      <c r="X19" s="68"/>
      <c r="Y19" s="70"/>
      <c r="Z19" s="69"/>
      <c r="AA19" s="47"/>
      <c r="AB19" s="47"/>
      <c r="AC19" s="47"/>
    </row>
    <row r="20" spans="1:29" x14ac:dyDescent="0.25">
      <c r="A20" s="64">
        <v>17</v>
      </c>
      <c r="B20" s="198" t="s">
        <v>25</v>
      </c>
      <c r="C20" s="71">
        <v>46.7</v>
      </c>
      <c r="D20" s="198">
        <v>7.7130000000000001</v>
      </c>
      <c r="E20" s="198">
        <v>8.1379999999999999</v>
      </c>
      <c r="F20" s="198">
        <f t="shared" si="0"/>
        <v>0.42499999999999982</v>
      </c>
      <c r="G20" s="44">
        <f t="shared" si="1"/>
        <v>0.36541499999999982</v>
      </c>
      <c r="H20" s="66">
        <f>(H8/C190)*C20</f>
        <v>3.2709361499396968E-2</v>
      </c>
      <c r="I20" s="45">
        <f>G20+H20</f>
        <v>0.39812436149939678</v>
      </c>
      <c r="J20" s="67"/>
      <c r="K20" s="68"/>
      <c r="L20" s="69"/>
      <c r="M20" s="67"/>
      <c r="N20" s="40">
        <v>8</v>
      </c>
      <c r="O20" s="198" t="s">
        <v>190</v>
      </c>
      <c r="P20" s="71">
        <v>27.9</v>
      </c>
      <c r="Q20" s="198">
        <v>4.79</v>
      </c>
      <c r="R20" s="198">
        <v>4.9550000000000001</v>
      </c>
      <c r="S20" s="198">
        <f t="shared" si="3"/>
        <v>0.16500000000000004</v>
      </c>
      <c r="T20" s="44">
        <f t="shared" si="4"/>
        <v>0.14186700000000002</v>
      </c>
      <c r="U20" s="66">
        <f>(U8/P78)*P20</f>
        <v>2.5303946364012144E-2</v>
      </c>
      <c r="V20" s="45">
        <f t="shared" si="5"/>
        <v>0.16717094636401217</v>
      </c>
      <c r="W20" s="68"/>
      <c r="X20" s="68"/>
      <c r="Y20" s="70"/>
      <c r="Z20" s="69"/>
      <c r="AA20" s="47"/>
      <c r="AB20" s="47"/>
      <c r="AC20" s="47"/>
    </row>
    <row r="21" spans="1:29" x14ac:dyDescent="0.25">
      <c r="A21" s="64">
        <v>18</v>
      </c>
      <c r="B21" s="198" t="s">
        <v>26</v>
      </c>
      <c r="C21" s="71">
        <v>47.6</v>
      </c>
      <c r="D21" s="198">
        <v>3.16</v>
      </c>
      <c r="E21" s="198">
        <v>3.1619999999999999</v>
      </c>
      <c r="F21" s="198">
        <f t="shared" si="0"/>
        <v>1.9999999999997797E-3</v>
      </c>
      <c r="G21" s="44">
        <f t="shared" si="1"/>
        <v>1.7195999999998106E-3</v>
      </c>
      <c r="H21" s="66">
        <f>(H8/C190)*C21</f>
        <v>3.3339734633218321E-2</v>
      </c>
      <c r="I21" s="45">
        <f t="shared" si="2"/>
        <v>3.5059334633218128E-2</v>
      </c>
      <c r="J21" s="67"/>
      <c r="K21" s="68"/>
      <c r="L21" s="69"/>
      <c r="M21" s="67"/>
      <c r="N21" s="40">
        <v>9</v>
      </c>
      <c r="O21" s="198" t="s">
        <v>191</v>
      </c>
      <c r="P21" s="71">
        <v>26.5</v>
      </c>
      <c r="Q21" s="198">
        <v>8.1140000000000008</v>
      </c>
      <c r="R21" s="198">
        <v>8.2170000000000005</v>
      </c>
      <c r="S21" s="198">
        <f t="shared" si="3"/>
        <v>0.10299999999999976</v>
      </c>
      <c r="T21" s="44">
        <f t="shared" si="4"/>
        <v>8.8559399999999788E-2</v>
      </c>
      <c r="U21" s="66">
        <f>(U8/P78)*P21</f>
        <v>2.4034214288398633E-2</v>
      </c>
      <c r="V21" s="45">
        <f t="shared" si="5"/>
        <v>0.11259361428839842</v>
      </c>
      <c r="W21" s="68"/>
      <c r="X21" s="68"/>
      <c r="Y21" s="70"/>
      <c r="Z21" s="69"/>
      <c r="AA21" s="47"/>
      <c r="AB21" s="47"/>
      <c r="AC21" s="47"/>
    </row>
    <row r="22" spans="1:29" x14ac:dyDescent="0.25">
      <c r="A22" s="64">
        <v>19</v>
      </c>
      <c r="B22" s="198" t="s">
        <v>27</v>
      </c>
      <c r="C22" s="71">
        <v>98.5</v>
      </c>
      <c r="D22" s="198">
        <v>23.765999999999998</v>
      </c>
      <c r="E22" s="198">
        <v>24.138999999999999</v>
      </c>
      <c r="F22" s="198">
        <f t="shared" si="0"/>
        <v>0.37300000000000111</v>
      </c>
      <c r="G22" s="44">
        <f t="shared" si="1"/>
        <v>0.32070540000000097</v>
      </c>
      <c r="H22" s="66">
        <f>(H8/C190)*C22</f>
        <v>6.8990837423781606E-2</v>
      </c>
      <c r="I22" s="45">
        <f t="shared" si="2"/>
        <v>0.38969623742378257</v>
      </c>
      <c r="J22" s="67"/>
      <c r="K22" s="68"/>
      <c r="L22" s="201"/>
      <c r="M22" s="67"/>
      <c r="N22" s="40">
        <v>10</v>
      </c>
      <c r="O22" s="198" t="s">
        <v>192</v>
      </c>
      <c r="P22" s="71">
        <v>26</v>
      </c>
      <c r="Q22" s="198">
        <v>3.5000000000000003E-2</v>
      </c>
      <c r="R22" s="198">
        <v>3.5000000000000003E-2</v>
      </c>
      <c r="S22" s="198">
        <f t="shared" si="3"/>
        <v>0</v>
      </c>
      <c r="T22" s="44">
        <f t="shared" si="4"/>
        <v>0</v>
      </c>
      <c r="U22" s="66">
        <f>(U8/P78)*P22</f>
        <v>2.3580738547108092E-2</v>
      </c>
      <c r="V22" s="45">
        <f t="shared" si="5"/>
        <v>2.3580738547108092E-2</v>
      </c>
      <c r="W22" s="68"/>
      <c r="X22" s="68"/>
      <c r="Y22" s="70"/>
      <c r="Z22" s="201"/>
      <c r="AA22" s="47"/>
      <c r="AB22" s="47"/>
      <c r="AC22" s="47"/>
    </row>
    <row r="23" spans="1:29" x14ac:dyDescent="0.25">
      <c r="A23" s="64">
        <v>20</v>
      </c>
      <c r="B23" s="198" t="s">
        <v>28</v>
      </c>
      <c r="C23" s="71">
        <v>67.900000000000006</v>
      </c>
      <c r="D23" s="198">
        <v>13.853999999999999</v>
      </c>
      <c r="E23" s="198">
        <v>14.122</v>
      </c>
      <c r="F23" s="198">
        <f t="shared" si="0"/>
        <v>0.26800000000000068</v>
      </c>
      <c r="G23" s="44">
        <f t="shared" si="1"/>
        <v>0.23042640000000059</v>
      </c>
      <c r="H23" s="66">
        <f>(H8/C190)*C23</f>
        <v>4.7558150873855551E-2</v>
      </c>
      <c r="I23" s="45">
        <f t="shared" si="2"/>
        <v>0.27798455087385615</v>
      </c>
      <c r="J23" s="67"/>
      <c r="K23" s="68"/>
      <c r="L23" s="201"/>
      <c r="M23" s="67"/>
      <c r="N23" s="40">
        <v>11</v>
      </c>
      <c r="O23" s="198" t="s">
        <v>193</v>
      </c>
      <c r="P23" s="71">
        <v>34.299999999999997</v>
      </c>
      <c r="Q23" s="198">
        <v>10.053000000000001</v>
      </c>
      <c r="R23" s="198">
        <v>10.252000000000001</v>
      </c>
      <c r="S23" s="198">
        <f t="shared" si="3"/>
        <v>0.19899999999999984</v>
      </c>
      <c r="T23" s="44">
        <f t="shared" si="4"/>
        <v>0.17110019999999987</v>
      </c>
      <c r="U23" s="66">
        <f>(U8/P78)*P23</f>
        <v>3.1108435852531056E-2</v>
      </c>
      <c r="V23" s="45">
        <f t="shared" si="5"/>
        <v>0.20220863585253093</v>
      </c>
      <c r="W23" s="68"/>
      <c r="X23" s="68"/>
      <c r="Y23" s="70"/>
      <c r="Z23" s="201"/>
      <c r="AA23" s="47"/>
      <c r="AB23" s="47"/>
      <c r="AC23" s="47"/>
    </row>
    <row r="24" spans="1:29" x14ac:dyDescent="0.25">
      <c r="A24" s="64">
        <v>21</v>
      </c>
      <c r="B24" s="198" t="s">
        <v>29</v>
      </c>
      <c r="C24" s="71">
        <v>50.5</v>
      </c>
      <c r="D24" s="198">
        <v>5.6470000000000002</v>
      </c>
      <c r="E24" s="198">
        <v>5.6470000000000002</v>
      </c>
      <c r="F24" s="198">
        <f t="shared" si="0"/>
        <v>0</v>
      </c>
      <c r="G24" s="44">
        <f t="shared" si="1"/>
        <v>0</v>
      </c>
      <c r="H24" s="66">
        <f>(H8/C190)*C24</f>
        <v>3.5370936953309354E-2</v>
      </c>
      <c r="I24" s="45">
        <f t="shared" si="2"/>
        <v>3.5370936953309354E-2</v>
      </c>
      <c r="J24" s="67"/>
      <c r="K24" s="68"/>
      <c r="L24" s="201"/>
      <c r="M24" s="67"/>
      <c r="N24" s="40">
        <v>12</v>
      </c>
      <c r="O24" s="198" t="s">
        <v>194</v>
      </c>
      <c r="P24" s="71">
        <v>32.299999999999997</v>
      </c>
      <c r="Q24" s="198">
        <v>7.9870000000000001</v>
      </c>
      <c r="R24" s="198">
        <v>7.9889999999999999</v>
      </c>
      <c r="S24" s="198">
        <f t="shared" si="3"/>
        <v>1.9999999999997797E-3</v>
      </c>
      <c r="T24" s="44">
        <f t="shared" si="4"/>
        <v>1.7195999999998106E-3</v>
      </c>
      <c r="U24" s="66">
        <f>(U8/P78)*P24</f>
        <v>2.9294532887368895E-2</v>
      </c>
      <c r="V24" s="45">
        <f t="shared" si="5"/>
        <v>3.1014132887368706E-2</v>
      </c>
      <c r="W24" s="68"/>
      <c r="X24" s="68"/>
      <c r="Y24" s="70"/>
      <c r="Z24" s="201"/>
      <c r="AA24" s="47"/>
      <c r="AB24" s="47"/>
      <c r="AC24" s="47"/>
    </row>
    <row r="25" spans="1:29" x14ac:dyDescent="0.25">
      <c r="A25" s="64">
        <v>22</v>
      </c>
      <c r="B25" s="198" t="s">
        <v>30</v>
      </c>
      <c r="C25" s="71">
        <v>50.4</v>
      </c>
      <c r="D25" s="198">
        <v>13.725</v>
      </c>
      <c r="E25" s="198">
        <v>14.023</v>
      </c>
      <c r="F25" s="198">
        <f t="shared" si="0"/>
        <v>0.29800000000000004</v>
      </c>
      <c r="G25" s="44">
        <f t="shared" si="1"/>
        <v>0.25622040000000001</v>
      </c>
      <c r="H25" s="66">
        <f>(H8/C190)*C25</f>
        <v>3.5300895493995871E-2</v>
      </c>
      <c r="I25" s="45">
        <f t="shared" si="2"/>
        <v>0.29152129549399586</v>
      </c>
      <c r="J25" s="67"/>
      <c r="K25" s="68"/>
      <c r="L25" s="201"/>
      <c r="M25" s="67"/>
      <c r="N25" s="40">
        <v>13</v>
      </c>
      <c r="O25" s="198" t="s">
        <v>195</v>
      </c>
      <c r="P25" s="71">
        <v>34.299999999999997</v>
      </c>
      <c r="Q25" s="198">
        <v>4.5110000000000001</v>
      </c>
      <c r="R25" s="198">
        <v>4.5819999999999999</v>
      </c>
      <c r="S25" s="198">
        <f t="shared" si="3"/>
        <v>7.099999999999973E-2</v>
      </c>
      <c r="T25" s="44">
        <f t="shared" si="4"/>
        <v>6.1045799999999768E-2</v>
      </c>
      <c r="U25" s="66">
        <f>(U8/P78)*P25</f>
        <v>3.1108435852531056E-2</v>
      </c>
      <c r="V25" s="45">
        <f t="shared" si="5"/>
        <v>9.2154235852530825E-2</v>
      </c>
      <c r="W25" s="68"/>
      <c r="X25" s="68"/>
      <c r="Y25" s="70"/>
      <c r="Z25" s="201"/>
      <c r="AA25" s="47"/>
      <c r="AB25" s="47"/>
      <c r="AC25" s="47"/>
    </row>
    <row r="26" spans="1:29" x14ac:dyDescent="0.25">
      <c r="A26" s="64">
        <v>23</v>
      </c>
      <c r="B26" s="198" t="s">
        <v>31</v>
      </c>
      <c r="C26" s="71">
        <v>44.7</v>
      </c>
      <c r="D26" s="198">
        <v>20.038</v>
      </c>
      <c r="E26" s="198">
        <v>20.038</v>
      </c>
      <c r="F26" s="198">
        <f t="shared" si="0"/>
        <v>0</v>
      </c>
      <c r="G26" s="44">
        <f t="shared" si="1"/>
        <v>0</v>
      </c>
      <c r="H26" s="66">
        <f>(H8/C190)*C26</f>
        <v>3.1308532313127288E-2</v>
      </c>
      <c r="I26" s="45">
        <f t="shared" si="2"/>
        <v>3.1308532313127288E-2</v>
      </c>
      <c r="J26" s="67"/>
      <c r="K26" s="68"/>
      <c r="L26" s="201"/>
      <c r="M26" s="67"/>
      <c r="N26" s="40">
        <v>14</v>
      </c>
      <c r="O26" s="198" t="s">
        <v>196</v>
      </c>
      <c r="P26" s="71">
        <v>37.9</v>
      </c>
      <c r="Q26" s="198">
        <v>8.1349999999999998</v>
      </c>
      <c r="R26" s="198">
        <v>8.1890000000000001</v>
      </c>
      <c r="S26" s="198">
        <f t="shared" si="3"/>
        <v>5.400000000000027E-2</v>
      </c>
      <c r="T26" s="44">
        <f t="shared" si="4"/>
        <v>4.6429200000000233E-2</v>
      </c>
      <c r="U26" s="66">
        <f>(U8/P78)*P26</f>
        <v>3.437346118982295E-2</v>
      </c>
      <c r="V26" s="45">
        <f t="shared" si="5"/>
        <v>8.0802661189823183E-2</v>
      </c>
      <c r="W26" s="68"/>
      <c r="X26" s="68"/>
      <c r="Y26" s="70"/>
      <c r="Z26" s="201"/>
      <c r="AA26" s="47"/>
      <c r="AB26" s="47"/>
      <c r="AC26" s="47"/>
    </row>
    <row r="27" spans="1:29" x14ac:dyDescent="0.25">
      <c r="A27" s="64">
        <v>24</v>
      </c>
      <c r="B27" s="198" t="s">
        <v>32</v>
      </c>
      <c r="C27" s="71">
        <v>75.599999999999994</v>
      </c>
      <c r="D27" s="198">
        <v>26.111000000000001</v>
      </c>
      <c r="E27" s="198">
        <v>26.79</v>
      </c>
      <c r="F27" s="198">
        <f t="shared" si="0"/>
        <v>0.67899999999999849</v>
      </c>
      <c r="G27" s="44">
        <f t="shared" si="1"/>
        <v>0.58380419999999866</v>
      </c>
      <c r="H27" s="66">
        <f>(H8/C190)*C27</f>
        <v>5.2951343240993799E-2</v>
      </c>
      <c r="I27" s="45">
        <f t="shared" si="2"/>
        <v>0.63675554324099248</v>
      </c>
      <c r="J27" s="67"/>
      <c r="K27" s="68"/>
      <c r="L27" s="201"/>
      <c r="M27" s="67"/>
      <c r="N27" s="40">
        <v>15</v>
      </c>
      <c r="O27" s="198" t="s">
        <v>197</v>
      </c>
      <c r="P27" s="71">
        <v>35.700000000000003</v>
      </c>
      <c r="Q27" s="198">
        <v>7.4950000000000001</v>
      </c>
      <c r="R27" s="198">
        <v>7.6429999999999998</v>
      </c>
      <c r="S27" s="198">
        <f t="shared" si="3"/>
        <v>0.14799999999999969</v>
      </c>
      <c r="T27" s="44">
        <f t="shared" si="4"/>
        <v>0.12725039999999974</v>
      </c>
      <c r="U27" s="66">
        <f>(U8/P78)*P27</f>
        <v>3.2378167928144574E-2</v>
      </c>
      <c r="V27" s="45">
        <f t="shared" si="5"/>
        <v>0.15962856792814431</v>
      </c>
      <c r="W27" s="68"/>
      <c r="X27" s="68"/>
      <c r="Y27" s="70"/>
      <c r="Z27" s="201"/>
      <c r="AA27" s="47"/>
      <c r="AB27" s="47"/>
      <c r="AC27" s="47"/>
    </row>
    <row r="28" spans="1:29" x14ac:dyDescent="0.25">
      <c r="A28" s="64">
        <v>25</v>
      </c>
      <c r="B28" s="198" t="s">
        <v>33</v>
      </c>
      <c r="C28" s="71">
        <v>46.2</v>
      </c>
      <c r="D28" s="198">
        <v>9.7050000000000001</v>
      </c>
      <c r="E28" s="198">
        <v>10.069000000000001</v>
      </c>
      <c r="F28" s="198">
        <f t="shared" si="0"/>
        <v>0.36400000000000077</v>
      </c>
      <c r="G28" s="44">
        <f t="shared" si="1"/>
        <v>0.31296720000000067</v>
      </c>
      <c r="H28" s="66">
        <f>(H8/C190)*C28</f>
        <v>3.2359154202829546E-2</v>
      </c>
      <c r="I28" s="45">
        <f t="shared" si="2"/>
        <v>0.3453263542028302</v>
      </c>
      <c r="J28" s="67"/>
      <c r="K28" s="68"/>
      <c r="L28" s="201"/>
      <c r="M28" s="67"/>
      <c r="N28" s="40">
        <v>16</v>
      </c>
      <c r="O28" s="198" t="s">
        <v>198</v>
      </c>
      <c r="P28" s="71">
        <v>41.2</v>
      </c>
      <c r="Q28" s="198">
        <v>9.8149999999999995</v>
      </c>
      <c r="R28" s="198">
        <v>9.8309999999999995</v>
      </c>
      <c r="S28" s="198">
        <f>R28-Q28</f>
        <v>1.6000000000000014E-2</v>
      </c>
      <c r="T28" s="44">
        <f t="shared" si="4"/>
        <v>1.3756800000000012E-2</v>
      </c>
      <c r="U28" s="66">
        <f>(U8/P78)*P28</f>
        <v>3.7366401082340517E-2</v>
      </c>
      <c r="V28" s="45">
        <f t="shared" si="5"/>
        <v>5.112320108234053E-2</v>
      </c>
      <c r="W28" s="68"/>
      <c r="X28" s="68"/>
      <c r="Y28" s="70"/>
      <c r="Z28" s="201"/>
      <c r="AA28" s="47"/>
      <c r="AB28" s="47"/>
      <c r="AC28" s="47"/>
    </row>
    <row r="29" spans="1:29" x14ac:dyDescent="0.25">
      <c r="A29" s="64">
        <v>26</v>
      </c>
      <c r="B29" s="198" t="s">
        <v>34</v>
      </c>
      <c r="C29" s="71">
        <v>46.9</v>
      </c>
      <c r="D29" s="198">
        <v>11.911</v>
      </c>
      <c r="E29" s="198">
        <v>12.034000000000001</v>
      </c>
      <c r="F29" s="198">
        <f t="shared" si="0"/>
        <v>0.12300000000000111</v>
      </c>
      <c r="G29" s="44">
        <f t="shared" si="1"/>
        <v>0.10575540000000096</v>
      </c>
      <c r="H29" s="66">
        <f>(H8/C190)*C29</f>
        <v>3.2849444418023933E-2</v>
      </c>
      <c r="I29" s="45">
        <f t="shared" si="2"/>
        <v>0.1386048444180249</v>
      </c>
      <c r="J29" s="67"/>
      <c r="K29" s="68"/>
      <c r="L29" s="201"/>
      <c r="M29" s="67"/>
      <c r="N29" s="40">
        <v>17</v>
      </c>
      <c r="O29" s="198" t="s">
        <v>199</v>
      </c>
      <c r="P29" s="71">
        <v>36.9</v>
      </c>
      <c r="Q29" s="198">
        <v>4.1719999999999997</v>
      </c>
      <c r="R29" s="198">
        <v>4.4359999999999999</v>
      </c>
      <c r="S29" s="198">
        <f t="shared" ref="S29:S42" si="6">R29-Q29</f>
        <v>0.26400000000000023</v>
      </c>
      <c r="T29" s="44">
        <f t="shared" si="4"/>
        <v>0.22698720000000019</v>
      </c>
      <c r="U29" s="66">
        <f>(U8/P78)*P29</f>
        <v>3.3466509707241868E-2</v>
      </c>
      <c r="V29" s="45">
        <f t="shared" si="5"/>
        <v>0.26045370970724208</v>
      </c>
      <c r="W29" s="68"/>
      <c r="X29" s="68"/>
      <c r="Y29" s="70"/>
      <c r="Z29" s="201"/>
      <c r="AA29" s="47"/>
      <c r="AB29" s="47"/>
      <c r="AC29" s="47"/>
    </row>
    <row r="30" spans="1:29" x14ac:dyDescent="0.25">
      <c r="A30" s="64">
        <v>27</v>
      </c>
      <c r="B30" s="198" t="s">
        <v>35</v>
      </c>
      <c r="C30" s="71">
        <v>47.3</v>
      </c>
      <c r="D30" s="198">
        <v>5.9219999999999997</v>
      </c>
      <c r="E30" s="198">
        <v>5.9219999999999997</v>
      </c>
      <c r="F30" s="198">
        <f t="shared" si="0"/>
        <v>0</v>
      </c>
      <c r="G30" s="44">
        <f t="shared" si="1"/>
        <v>0</v>
      </c>
      <c r="H30" s="66">
        <f>(H8/C190)*C30</f>
        <v>3.3129610255277865E-2</v>
      </c>
      <c r="I30" s="45">
        <f t="shared" si="2"/>
        <v>3.3129610255277865E-2</v>
      </c>
      <c r="J30" s="67"/>
      <c r="K30" s="68"/>
      <c r="L30" s="201"/>
      <c r="M30" s="67"/>
      <c r="N30" s="64">
        <v>18</v>
      </c>
      <c r="O30" s="198" t="s">
        <v>200</v>
      </c>
      <c r="P30" s="71">
        <v>34.700000000000003</v>
      </c>
      <c r="Q30" s="198">
        <v>7.2489999999999997</v>
      </c>
      <c r="R30" s="198">
        <v>7.4249999999999998</v>
      </c>
      <c r="S30" s="198">
        <f t="shared" si="6"/>
        <v>0.17600000000000016</v>
      </c>
      <c r="T30" s="44">
        <f t="shared" si="4"/>
        <v>0.15132480000000015</v>
      </c>
      <c r="U30" s="66">
        <f>(U8/P78)*P30</f>
        <v>3.1471216445563492E-2</v>
      </c>
      <c r="V30" s="45">
        <f t="shared" si="5"/>
        <v>0.18279601644556365</v>
      </c>
      <c r="W30" s="68"/>
      <c r="X30" s="68"/>
      <c r="Y30" s="70"/>
      <c r="Z30" s="201"/>
      <c r="AA30" s="47"/>
      <c r="AB30" s="47"/>
      <c r="AC30" s="47"/>
    </row>
    <row r="31" spans="1:29" x14ac:dyDescent="0.25">
      <c r="A31" s="64">
        <v>28</v>
      </c>
      <c r="B31" s="198" t="s">
        <v>36</v>
      </c>
      <c r="C31" s="71">
        <v>97.9</v>
      </c>
      <c r="D31" s="198">
        <v>6.8220000000000001</v>
      </c>
      <c r="E31" s="198">
        <v>6.8220000000000001</v>
      </c>
      <c r="F31" s="198">
        <f t="shared" si="0"/>
        <v>0</v>
      </c>
      <c r="G31" s="44">
        <f t="shared" si="1"/>
        <v>0</v>
      </c>
      <c r="H31" s="66">
        <f>(H8/C190)*C31</f>
        <v>6.8570588667900709E-2</v>
      </c>
      <c r="I31" s="45">
        <f t="shared" si="2"/>
        <v>6.8570588667900709E-2</v>
      </c>
      <c r="J31" s="67"/>
      <c r="K31" s="68"/>
      <c r="L31" s="201"/>
      <c r="M31" s="67"/>
      <c r="N31" s="40">
        <v>19</v>
      </c>
      <c r="O31" s="198" t="s">
        <v>201</v>
      </c>
      <c r="P31" s="71">
        <v>36.700000000000003</v>
      </c>
      <c r="Q31" s="198">
        <v>5.8999999999999997E-2</v>
      </c>
      <c r="R31" s="198">
        <v>5.8999999999999997E-2</v>
      </c>
      <c r="S31" s="198">
        <f t="shared" si="6"/>
        <v>0</v>
      </c>
      <c r="T31" s="44">
        <f t="shared" si="4"/>
        <v>0</v>
      </c>
      <c r="U31" s="66">
        <f>(U8/P78)*P31</f>
        <v>3.3285119410725657E-2</v>
      </c>
      <c r="V31" s="45">
        <f t="shared" si="5"/>
        <v>3.3285119410725657E-2</v>
      </c>
      <c r="W31" s="68"/>
      <c r="X31" s="68"/>
      <c r="Y31" s="70"/>
      <c r="Z31" s="68"/>
      <c r="AA31" s="47"/>
      <c r="AB31" s="47"/>
      <c r="AC31" s="47"/>
    </row>
    <row r="32" spans="1:29" x14ac:dyDescent="0.25">
      <c r="A32" s="64">
        <v>29</v>
      </c>
      <c r="B32" s="198" t="s">
        <v>37</v>
      </c>
      <c r="C32" s="71">
        <v>67.8</v>
      </c>
      <c r="D32" s="198">
        <v>9.26</v>
      </c>
      <c r="E32" s="198">
        <v>9.4450000000000003</v>
      </c>
      <c r="F32" s="198">
        <f t="shared" si="0"/>
        <v>0.1850000000000005</v>
      </c>
      <c r="G32" s="44">
        <f t="shared" si="1"/>
        <v>0.15906300000000043</v>
      </c>
      <c r="H32" s="66">
        <f>(H8/C190)*C32</f>
        <v>4.7488109414542061E-2</v>
      </c>
      <c r="I32" s="45">
        <f t="shared" si="2"/>
        <v>0.20655110941454249</v>
      </c>
      <c r="J32" s="67"/>
      <c r="K32" s="68"/>
      <c r="L32" s="201"/>
      <c r="M32" s="67"/>
      <c r="N32" s="40">
        <v>20</v>
      </c>
      <c r="O32" s="198" t="s">
        <v>202</v>
      </c>
      <c r="P32" s="71">
        <v>34</v>
      </c>
      <c r="Q32" s="198">
        <v>4.3470000000000004</v>
      </c>
      <c r="R32" s="198">
        <v>4.45</v>
      </c>
      <c r="S32" s="198">
        <f t="shared" si="6"/>
        <v>0.10299999999999976</v>
      </c>
      <c r="T32" s="44">
        <f t="shared" si="4"/>
        <v>8.8559399999999788E-2</v>
      </c>
      <c r="U32" s="66">
        <f>(U8/P78)*P32</f>
        <v>3.0836350407756737E-2</v>
      </c>
      <c r="V32" s="45">
        <f t="shared" si="5"/>
        <v>0.11939575040775652</v>
      </c>
      <c r="W32" s="68"/>
      <c r="X32" s="68"/>
      <c r="Y32" s="70"/>
      <c r="Z32" s="201"/>
      <c r="AA32" s="47"/>
      <c r="AB32" s="47"/>
      <c r="AC32" s="47"/>
    </row>
    <row r="33" spans="1:29" x14ac:dyDescent="0.25">
      <c r="A33" s="64">
        <v>30</v>
      </c>
      <c r="B33" s="198" t="s">
        <v>38</v>
      </c>
      <c r="C33" s="71">
        <v>50.9</v>
      </c>
      <c r="D33" s="198">
        <v>7.4749999999999996</v>
      </c>
      <c r="E33" s="198">
        <v>7.5380000000000003</v>
      </c>
      <c r="F33" s="198">
        <f t="shared" si="0"/>
        <v>6.3000000000000611E-2</v>
      </c>
      <c r="G33" s="44">
        <f t="shared" si="1"/>
        <v>5.4167400000000525E-2</v>
      </c>
      <c r="H33" s="66">
        <f>(H8/C190)*C33</f>
        <v>3.5651102790563285E-2</v>
      </c>
      <c r="I33" s="45">
        <f t="shared" si="2"/>
        <v>8.9818502790563803E-2</v>
      </c>
      <c r="J33" s="67"/>
      <c r="K33" s="68"/>
      <c r="L33" s="201"/>
      <c r="M33" s="67"/>
      <c r="N33" s="40">
        <v>21</v>
      </c>
      <c r="O33" s="198" t="s">
        <v>203</v>
      </c>
      <c r="P33" s="71">
        <v>28.5</v>
      </c>
      <c r="Q33" s="198">
        <v>5.1719999999999997</v>
      </c>
      <c r="R33" s="198">
        <v>5.3140000000000001</v>
      </c>
      <c r="S33" s="198">
        <f t="shared" si="6"/>
        <v>0.14200000000000035</v>
      </c>
      <c r="T33" s="44">
        <f t="shared" si="4"/>
        <v>0.1220916000000003</v>
      </c>
      <c r="U33" s="66">
        <f>(U8/P78)*P33</f>
        <v>2.5848117253560794E-2</v>
      </c>
      <c r="V33" s="45">
        <f t="shared" si="5"/>
        <v>0.14793971725356109</v>
      </c>
      <c r="W33" s="68"/>
      <c r="X33" s="68"/>
      <c r="Y33" s="70"/>
      <c r="Z33" s="201"/>
      <c r="AA33" s="47"/>
      <c r="AB33" s="47"/>
      <c r="AC33" s="47"/>
    </row>
    <row r="34" spans="1:29" x14ac:dyDescent="0.25">
      <c r="A34" s="64">
        <v>31</v>
      </c>
      <c r="B34" s="198" t="s">
        <v>39</v>
      </c>
      <c r="C34" s="71">
        <v>50.5</v>
      </c>
      <c r="D34" s="198">
        <v>8.0180000000000007</v>
      </c>
      <c r="E34" s="198">
        <v>8.3829999999999991</v>
      </c>
      <c r="F34" s="198">
        <f t="shared" si="0"/>
        <v>0.36499999999999844</v>
      </c>
      <c r="G34" s="44">
        <f t="shared" si="1"/>
        <v>0.31382699999999863</v>
      </c>
      <c r="H34" s="66">
        <f>(H8/C190)*C34</f>
        <v>3.5370936953309354E-2</v>
      </c>
      <c r="I34" s="45">
        <f t="shared" si="2"/>
        <v>0.34919793695330797</v>
      </c>
      <c r="J34" s="67"/>
      <c r="K34" s="68"/>
      <c r="L34" s="201"/>
      <c r="M34" s="67"/>
      <c r="N34" s="40">
        <v>22</v>
      </c>
      <c r="O34" s="198" t="s">
        <v>204</v>
      </c>
      <c r="P34" s="71">
        <v>26.6</v>
      </c>
      <c r="Q34" s="198">
        <v>1.9770000000000001</v>
      </c>
      <c r="R34" s="198">
        <v>1.9770000000000001</v>
      </c>
      <c r="S34" s="198">
        <f t="shared" si="6"/>
        <v>0</v>
      </c>
      <c r="T34" s="44">
        <f t="shared" si="4"/>
        <v>0</v>
      </c>
      <c r="U34" s="66">
        <f>(U8/P78)*P34</f>
        <v>2.4124909436656742E-2</v>
      </c>
      <c r="V34" s="45">
        <f t="shared" si="5"/>
        <v>2.4124909436656742E-2</v>
      </c>
      <c r="W34" s="68"/>
      <c r="X34" s="68"/>
      <c r="Y34" s="70"/>
      <c r="Z34" s="201"/>
      <c r="AA34" s="47"/>
      <c r="AB34" s="47"/>
      <c r="AC34" s="47"/>
    </row>
    <row r="35" spans="1:29" x14ac:dyDescent="0.25">
      <c r="A35" s="64">
        <v>32</v>
      </c>
      <c r="B35" s="198" t="s">
        <v>40</v>
      </c>
      <c r="C35" s="71">
        <v>44.6</v>
      </c>
      <c r="D35" s="198">
        <v>12.715</v>
      </c>
      <c r="E35" s="198">
        <v>12.949</v>
      </c>
      <c r="F35" s="198">
        <f t="shared" si="0"/>
        <v>0.23399999999999999</v>
      </c>
      <c r="G35" s="44">
        <f t="shared" si="1"/>
        <v>0.20119319999999999</v>
      </c>
      <c r="H35" s="66">
        <f>(H8/C190)*C35</f>
        <v>3.1238490853813805E-2</v>
      </c>
      <c r="I35" s="45">
        <f t="shared" si="2"/>
        <v>0.23243169085381379</v>
      </c>
      <c r="J35" s="67"/>
      <c r="K35" s="68"/>
      <c r="L35" s="201"/>
      <c r="M35" s="67"/>
      <c r="N35" s="40">
        <v>23</v>
      </c>
      <c r="O35" s="198" t="s">
        <v>205</v>
      </c>
      <c r="P35" s="71">
        <v>27.5</v>
      </c>
      <c r="Q35" s="198">
        <v>4.9779999999999998</v>
      </c>
      <c r="R35" s="198">
        <v>5.0209999999999999</v>
      </c>
      <c r="S35" s="198">
        <f t="shared" si="6"/>
        <v>4.3000000000000149E-2</v>
      </c>
      <c r="T35" s="44">
        <f t="shared" si="4"/>
        <v>3.6971400000000126E-2</v>
      </c>
      <c r="U35" s="66">
        <f>(U8/P78)*P35</f>
        <v>2.4941165770979712E-2</v>
      </c>
      <c r="V35" s="45">
        <f t="shared" si="5"/>
        <v>6.1912565770979838E-2</v>
      </c>
      <c r="W35" s="68"/>
      <c r="X35" s="68"/>
      <c r="Y35" s="70"/>
      <c r="Z35" s="201"/>
      <c r="AA35" s="47"/>
      <c r="AB35" s="47"/>
      <c r="AC35" s="47"/>
    </row>
    <row r="36" spans="1:29" x14ac:dyDescent="0.25">
      <c r="A36" s="64">
        <v>33</v>
      </c>
      <c r="B36" s="198" t="s">
        <v>41</v>
      </c>
      <c r="C36" s="71">
        <v>75.7</v>
      </c>
      <c r="D36" s="198">
        <v>9.8149999999999995</v>
      </c>
      <c r="E36" s="198">
        <v>9.8829999999999991</v>
      </c>
      <c r="F36" s="198">
        <f t="shared" si="0"/>
        <v>6.7999999999999616E-2</v>
      </c>
      <c r="G36" s="44">
        <f t="shared" si="1"/>
        <v>5.8466399999999669E-2</v>
      </c>
      <c r="H36" s="66">
        <f>(H8/C190)*C36</f>
        <v>5.3021384700307289E-2</v>
      </c>
      <c r="I36" s="45">
        <f t="shared" si="2"/>
        <v>0.11148778470030696</v>
      </c>
      <c r="J36" s="67"/>
      <c r="K36" s="68"/>
      <c r="L36" s="201"/>
      <c r="M36" s="67"/>
      <c r="N36" s="40">
        <v>24</v>
      </c>
      <c r="O36" s="198" t="s">
        <v>206</v>
      </c>
      <c r="P36" s="71">
        <v>26.1</v>
      </c>
      <c r="Q36" s="198">
        <v>7.0119999999999996</v>
      </c>
      <c r="R36" s="198">
        <v>7.0209999999999999</v>
      </c>
      <c r="S36" s="198">
        <f t="shared" si="6"/>
        <v>9.0000000000003411E-3</v>
      </c>
      <c r="T36" s="44">
        <f t="shared" si="4"/>
        <v>7.7382000000002929E-3</v>
      </c>
      <c r="U36" s="66">
        <f>(U8/P78)*P36</f>
        <v>2.3671433695366201E-2</v>
      </c>
      <c r="V36" s="45">
        <f t="shared" si="5"/>
        <v>3.1409633695366493E-2</v>
      </c>
      <c r="W36" s="68"/>
      <c r="X36" s="68"/>
      <c r="Y36" s="70"/>
      <c r="Z36" s="201"/>
      <c r="AA36" s="47"/>
      <c r="AB36" s="47"/>
      <c r="AC36" s="47"/>
    </row>
    <row r="37" spans="1:29" x14ac:dyDescent="0.25">
      <c r="A37" s="64">
        <v>34</v>
      </c>
      <c r="B37" s="198" t="s">
        <v>42</v>
      </c>
      <c r="C37" s="71">
        <v>45.6</v>
      </c>
      <c r="D37" s="198">
        <v>14.430999999999999</v>
      </c>
      <c r="E37" s="198">
        <v>14.430999999999999</v>
      </c>
      <c r="F37" s="198">
        <f t="shared" si="0"/>
        <v>0</v>
      </c>
      <c r="G37" s="44">
        <f t="shared" si="1"/>
        <v>0</v>
      </c>
      <c r="H37" s="66">
        <f>(H8/C190)*C37</f>
        <v>3.1938905446948641E-2</v>
      </c>
      <c r="I37" s="45">
        <f t="shared" si="2"/>
        <v>3.1938905446948641E-2</v>
      </c>
      <c r="J37" s="67"/>
      <c r="K37" s="68"/>
      <c r="L37" s="201"/>
      <c r="M37" s="67"/>
      <c r="N37" s="40">
        <v>25</v>
      </c>
      <c r="O37" s="198" t="s">
        <v>207</v>
      </c>
      <c r="P37" s="71">
        <v>26.1</v>
      </c>
      <c r="Q37" s="198">
        <v>9.2620000000000005</v>
      </c>
      <c r="R37" s="198">
        <v>9.4550000000000001</v>
      </c>
      <c r="S37" s="198">
        <f t="shared" si="6"/>
        <v>0.19299999999999962</v>
      </c>
      <c r="T37" s="44">
        <f t="shared" si="4"/>
        <v>0.16594139999999968</v>
      </c>
      <c r="U37" s="66">
        <f>(U8/P78)*P37</f>
        <v>2.3671433695366201E-2</v>
      </c>
      <c r="V37" s="45">
        <f t="shared" si="5"/>
        <v>0.18961283369536588</v>
      </c>
      <c r="W37" s="68"/>
      <c r="X37" s="68"/>
      <c r="Y37" s="70"/>
      <c r="Z37" s="201"/>
      <c r="AA37" s="47"/>
      <c r="AB37" s="47"/>
      <c r="AC37" s="47"/>
    </row>
    <row r="38" spans="1:29" x14ac:dyDescent="0.25">
      <c r="A38" s="64">
        <v>35</v>
      </c>
      <c r="B38" s="198" t="s">
        <v>43</v>
      </c>
      <c r="C38" s="71">
        <v>47.2</v>
      </c>
      <c r="D38" s="198">
        <v>13.689</v>
      </c>
      <c r="E38" s="198">
        <v>14.084</v>
      </c>
      <c r="F38" s="198">
        <f t="shared" si="0"/>
        <v>0.39499999999999957</v>
      </c>
      <c r="G38" s="44">
        <f t="shared" si="1"/>
        <v>0.33962099999999962</v>
      </c>
      <c r="H38" s="66">
        <f>(H8/C190)*C38</f>
        <v>3.3059568795964389E-2</v>
      </c>
      <c r="I38" s="45">
        <f t="shared" si="2"/>
        <v>0.37268056879596401</v>
      </c>
      <c r="J38" s="67"/>
      <c r="K38" s="68"/>
      <c r="L38" s="201"/>
      <c r="M38" s="67"/>
      <c r="N38" s="40">
        <v>26</v>
      </c>
      <c r="O38" s="198" t="s">
        <v>208</v>
      </c>
      <c r="P38" s="71">
        <v>34.200000000000003</v>
      </c>
      <c r="Q38" s="198">
        <v>4</v>
      </c>
      <c r="R38" s="198">
        <v>4</v>
      </c>
      <c r="S38" s="198">
        <f>R38-Q38</f>
        <v>0</v>
      </c>
      <c r="T38" s="44">
        <f t="shared" si="4"/>
        <v>0</v>
      </c>
      <c r="U38" s="66">
        <f>(U8/P78)*P38</f>
        <v>3.1017740704272954E-2</v>
      </c>
      <c r="V38" s="45">
        <f t="shared" si="5"/>
        <v>3.1017740704272954E-2</v>
      </c>
      <c r="W38" s="68"/>
      <c r="X38" s="68"/>
      <c r="Y38" s="70"/>
      <c r="Z38" s="313"/>
      <c r="AA38" s="314"/>
      <c r="AB38" s="314"/>
      <c r="AC38" s="314"/>
    </row>
    <row r="39" spans="1:29" x14ac:dyDescent="0.25">
      <c r="A39" s="64">
        <v>36</v>
      </c>
      <c r="B39" s="198" t="s">
        <v>44</v>
      </c>
      <c r="C39" s="71">
        <v>48.4</v>
      </c>
      <c r="D39" s="198">
        <v>16.100999999999999</v>
      </c>
      <c r="E39" s="198">
        <v>16.484000000000002</v>
      </c>
      <c r="F39" s="198">
        <f t="shared" si="0"/>
        <v>0.38300000000000267</v>
      </c>
      <c r="G39" s="44">
        <f t="shared" si="1"/>
        <v>0.3293034000000023</v>
      </c>
      <c r="H39" s="66">
        <f>(H8/C190)*C39</f>
        <v>3.3900066307726191E-2</v>
      </c>
      <c r="I39" s="45">
        <f t="shared" si="2"/>
        <v>0.36320346630772848</v>
      </c>
      <c r="J39" s="67"/>
      <c r="K39" s="68"/>
      <c r="L39" s="201"/>
      <c r="M39" s="67"/>
      <c r="N39" s="64">
        <v>27</v>
      </c>
      <c r="O39" s="198" t="s">
        <v>209</v>
      </c>
      <c r="P39" s="71">
        <v>32.5</v>
      </c>
      <c r="Q39" s="198">
        <v>5.0339999999999998</v>
      </c>
      <c r="R39" s="198">
        <v>5.15</v>
      </c>
      <c r="S39" s="198">
        <f t="shared" si="6"/>
        <v>0.11600000000000055</v>
      </c>
      <c r="T39" s="44">
        <f t="shared" si="4"/>
        <v>9.9736800000000472E-2</v>
      </c>
      <c r="U39" s="66">
        <f>(U8/P78)*P39</f>
        <v>2.9475923183885117E-2</v>
      </c>
      <c r="V39" s="45">
        <f t="shared" si="5"/>
        <v>0.1292127231838856</v>
      </c>
      <c r="W39" s="68"/>
      <c r="X39" s="68"/>
      <c r="Y39" s="70"/>
      <c r="Z39" s="201"/>
      <c r="AA39" s="47"/>
      <c r="AB39" s="47"/>
      <c r="AC39" s="47"/>
    </row>
    <row r="40" spans="1:29" x14ac:dyDescent="0.25">
      <c r="A40" s="64">
        <v>37</v>
      </c>
      <c r="B40" s="198" t="s">
        <v>45</v>
      </c>
      <c r="C40" s="71">
        <v>98.5</v>
      </c>
      <c r="D40" s="198">
        <v>24.064</v>
      </c>
      <c r="E40" s="198">
        <v>24.064</v>
      </c>
      <c r="F40" s="198">
        <f t="shared" si="0"/>
        <v>0</v>
      </c>
      <c r="G40" s="44">
        <f t="shared" si="1"/>
        <v>0</v>
      </c>
      <c r="H40" s="66">
        <f>(H8/C190)*C40</f>
        <v>6.8990837423781606E-2</v>
      </c>
      <c r="I40" s="45">
        <f t="shared" si="2"/>
        <v>6.8990837423781606E-2</v>
      </c>
      <c r="J40" s="67"/>
      <c r="K40" s="68"/>
      <c r="L40" s="201"/>
      <c r="M40" s="67"/>
      <c r="N40" s="64">
        <v>28</v>
      </c>
      <c r="O40" s="198" t="s">
        <v>210</v>
      </c>
      <c r="P40" s="71">
        <v>34.1</v>
      </c>
      <c r="Q40" s="198">
        <v>2.7</v>
      </c>
      <c r="R40" s="198">
        <v>2.7</v>
      </c>
      <c r="S40" s="198">
        <f t="shared" si="6"/>
        <v>0</v>
      </c>
      <c r="T40" s="44">
        <f t="shared" si="4"/>
        <v>0</v>
      </c>
      <c r="U40" s="66">
        <f>(U8/P78)*P40</f>
        <v>3.0927045556014846E-2</v>
      </c>
      <c r="V40" s="45">
        <f t="shared" si="5"/>
        <v>3.0927045556014846E-2</v>
      </c>
      <c r="W40" s="68"/>
      <c r="X40" s="68"/>
      <c r="Y40" s="70"/>
      <c r="Z40" s="201"/>
      <c r="AA40" s="47"/>
      <c r="AB40" s="47"/>
      <c r="AC40" s="47"/>
    </row>
    <row r="41" spans="1:29" x14ac:dyDescent="0.25">
      <c r="A41" s="64">
        <v>38</v>
      </c>
      <c r="B41" s="198" t="s">
        <v>46</v>
      </c>
      <c r="C41" s="71">
        <v>67.7</v>
      </c>
      <c r="D41" s="198">
        <v>18.228000000000002</v>
      </c>
      <c r="E41" s="198">
        <v>18.861999999999998</v>
      </c>
      <c r="F41" s="198">
        <f t="shared" si="0"/>
        <v>0.63399999999999679</v>
      </c>
      <c r="G41" s="44">
        <f t="shared" si="1"/>
        <v>0.54511319999999719</v>
      </c>
      <c r="H41" s="66">
        <f>(H8/C190)*C41</f>
        <v>4.7418067955228578E-2</v>
      </c>
      <c r="I41" s="45">
        <f t="shared" si="2"/>
        <v>0.59253126795522582</v>
      </c>
      <c r="J41" s="67"/>
      <c r="K41" s="68"/>
      <c r="L41" s="201"/>
      <c r="M41" s="67"/>
      <c r="N41" s="64">
        <v>29</v>
      </c>
      <c r="O41" s="198" t="s">
        <v>211</v>
      </c>
      <c r="P41" s="71">
        <v>37.5</v>
      </c>
      <c r="Q41" s="198">
        <v>7.0640000000000001</v>
      </c>
      <c r="R41" s="198">
        <v>7.0640000000000001</v>
      </c>
      <c r="S41" s="198">
        <f t="shared" si="6"/>
        <v>0</v>
      </c>
      <c r="T41" s="44">
        <f t="shared" si="4"/>
        <v>0</v>
      </c>
      <c r="U41" s="66">
        <f>(U8/P78)*P41</f>
        <v>3.4010680596790521E-2</v>
      </c>
      <c r="V41" s="45">
        <f t="shared" si="5"/>
        <v>3.4010680596790521E-2</v>
      </c>
      <c r="W41" s="68"/>
      <c r="X41" s="68"/>
      <c r="Y41" s="70"/>
      <c r="Z41" s="201"/>
      <c r="AA41" s="47"/>
      <c r="AB41" s="47"/>
      <c r="AC41" s="47"/>
    </row>
    <row r="42" spans="1:29" x14ac:dyDescent="0.25">
      <c r="A42" s="64">
        <v>39</v>
      </c>
      <c r="B42" s="198" t="s">
        <v>47</v>
      </c>
      <c r="C42" s="71">
        <v>50.6</v>
      </c>
      <c r="D42" s="198">
        <v>6.48</v>
      </c>
      <c r="E42" s="198">
        <v>6.8380000000000001</v>
      </c>
      <c r="F42" s="198">
        <f t="shared" si="0"/>
        <v>0.35799999999999965</v>
      </c>
      <c r="G42" s="44">
        <f t="shared" si="1"/>
        <v>0.3078083999999997</v>
      </c>
      <c r="H42" s="66">
        <f>(H8/C190)*C42</f>
        <v>3.5440978412622837E-2</v>
      </c>
      <c r="I42" s="45">
        <f t="shared" si="2"/>
        <v>0.34324937841262254</v>
      </c>
      <c r="J42" s="67"/>
      <c r="K42" s="68"/>
      <c r="L42" s="201"/>
      <c r="M42" s="67"/>
      <c r="N42" s="40">
        <v>30</v>
      </c>
      <c r="O42" s="198" t="s">
        <v>212</v>
      </c>
      <c r="P42" s="71">
        <v>34.9</v>
      </c>
      <c r="Q42" s="198">
        <v>8.5679999999999996</v>
      </c>
      <c r="R42" s="198">
        <v>8.7249999999999996</v>
      </c>
      <c r="S42" s="198">
        <f t="shared" si="6"/>
        <v>0.15700000000000003</v>
      </c>
      <c r="T42" s="44">
        <f t="shared" si="4"/>
        <v>0.13498860000000001</v>
      </c>
      <c r="U42" s="66">
        <f>(U8/P78)*P42</f>
        <v>3.165260674207971E-2</v>
      </c>
      <c r="V42" s="45">
        <f t="shared" si="5"/>
        <v>0.16664120674207972</v>
      </c>
      <c r="W42" s="68"/>
      <c r="X42" s="68"/>
      <c r="Y42" s="70"/>
      <c r="Z42" s="201"/>
      <c r="AA42" s="47"/>
      <c r="AB42" s="47"/>
      <c r="AC42" s="47"/>
    </row>
    <row r="43" spans="1:29" x14ac:dyDescent="0.25">
      <c r="A43" s="64">
        <v>40</v>
      </c>
      <c r="B43" s="198" t="s">
        <v>48</v>
      </c>
      <c r="C43" s="71">
        <v>50.3</v>
      </c>
      <c r="D43" s="198">
        <v>5.5529999999999999</v>
      </c>
      <c r="E43" s="198">
        <v>5.5759999999999996</v>
      </c>
      <c r="F43" s="198">
        <f t="shared" si="0"/>
        <v>2.2999999999999687E-2</v>
      </c>
      <c r="G43" s="44">
        <f t="shared" si="1"/>
        <v>1.9775399999999731E-2</v>
      </c>
      <c r="H43" s="66">
        <f>(H8/C190)*C43</f>
        <v>3.5230854034682381E-2</v>
      </c>
      <c r="I43" s="45">
        <f t="shared" si="2"/>
        <v>5.5006254034682109E-2</v>
      </c>
      <c r="J43" s="67"/>
      <c r="K43" s="68"/>
      <c r="L43" s="201"/>
      <c r="M43" s="67"/>
      <c r="N43" s="40">
        <v>31</v>
      </c>
      <c r="O43" s="198" t="s">
        <v>213</v>
      </c>
      <c r="P43" s="71">
        <v>38.9</v>
      </c>
      <c r="Q43" s="198">
        <v>12.984999999999999</v>
      </c>
      <c r="R43" s="198">
        <v>13.24</v>
      </c>
      <c r="S43" s="198">
        <f>R43-Q43</f>
        <v>0.25500000000000078</v>
      </c>
      <c r="T43" s="44">
        <f t="shared" si="4"/>
        <v>0.21924900000000067</v>
      </c>
      <c r="U43" s="66">
        <f>(U8/P78)*P43</f>
        <v>3.5280412672404032E-2</v>
      </c>
      <c r="V43" s="45">
        <f t="shared" si="5"/>
        <v>0.2545294126724047</v>
      </c>
      <c r="W43" s="68"/>
      <c r="X43" s="68"/>
      <c r="Y43" s="70"/>
      <c r="Z43" s="201"/>
      <c r="AA43" s="47"/>
      <c r="AB43" s="47"/>
      <c r="AC43" s="47"/>
    </row>
    <row r="44" spans="1:29" x14ac:dyDescent="0.25">
      <c r="A44" s="64">
        <v>41</v>
      </c>
      <c r="B44" s="198" t="s">
        <v>49</v>
      </c>
      <c r="C44" s="71">
        <v>44.6</v>
      </c>
      <c r="D44" s="198">
        <v>0</v>
      </c>
      <c r="E44" s="198">
        <v>0</v>
      </c>
      <c r="F44" s="198">
        <f t="shared" si="0"/>
        <v>0</v>
      </c>
      <c r="G44" s="44">
        <f t="shared" si="1"/>
        <v>0</v>
      </c>
      <c r="H44" s="66">
        <f>(H8/C190)*C44</f>
        <v>3.1238490853813805E-2</v>
      </c>
      <c r="I44" s="45">
        <f t="shared" si="2"/>
        <v>3.1238490853813805E-2</v>
      </c>
      <c r="J44" s="67"/>
      <c r="K44" s="68"/>
      <c r="L44" s="201"/>
      <c r="M44" s="67"/>
      <c r="N44" s="40">
        <v>32</v>
      </c>
      <c r="O44" s="198" t="s">
        <v>214</v>
      </c>
      <c r="P44" s="71">
        <v>36.5</v>
      </c>
      <c r="Q44" s="198">
        <v>5.3959999999999999</v>
      </c>
      <c r="R44" s="198">
        <v>5.4690000000000003</v>
      </c>
      <c r="S44" s="198">
        <f t="shared" ref="S44:S54" si="7">R44-Q44</f>
        <v>7.3000000000000398E-2</v>
      </c>
      <c r="T44" s="44">
        <f t="shared" si="4"/>
        <v>6.2765400000000346E-2</v>
      </c>
      <c r="U44" s="66">
        <f>(U8/P78)*P44</f>
        <v>3.3103729114209439E-2</v>
      </c>
      <c r="V44" s="45">
        <f t="shared" si="5"/>
        <v>9.5869129114209778E-2</v>
      </c>
      <c r="W44" s="68"/>
      <c r="X44" s="68"/>
      <c r="Y44" s="70"/>
      <c r="Z44" s="201"/>
      <c r="AA44" s="47"/>
      <c r="AB44" s="47"/>
      <c r="AC44" s="47"/>
    </row>
    <row r="45" spans="1:29" x14ac:dyDescent="0.25">
      <c r="A45" s="64">
        <v>42</v>
      </c>
      <c r="B45" s="198" t="s">
        <v>50</v>
      </c>
      <c r="C45" s="71">
        <v>76</v>
      </c>
      <c r="D45" s="198">
        <v>11.355</v>
      </c>
      <c r="E45" s="198">
        <v>11.708</v>
      </c>
      <c r="F45" s="198">
        <f t="shared" si="0"/>
        <v>0.35299999999999976</v>
      </c>
      <c r="G45" s="44">
        <f t="shared" si="1"/>
        <v>0.30350939999999982</v>
      </c>
      <c r="H45" s="66">
        <f>(H8/C190)*C45</f>
        <v>5.3231509078247738E-2</v>
      </c>
      <c r="I45" s="45">
        <f t="shared" si="2"/>
        <v>0.35674090907824757</v>
      </c>
      <c r="J45" s="67"/>
      <c r="K45" s="68"/>
      <c r="L45" s="201"/>
      <c r="M45" s="67"/>
      <c r="N45" s="40">
        <v>33</v>
      </c>
      <c r="O45" s="198" t="s">
        <v>249</v>
      </c>
      <c r="P45" s="71">
        <v>34.4</v>
      </c>
      <c r="Q45" s="198">
        <v>1.0309999999999999</v>
      </c>
      <c r="R45" s="198">
        <v>1.0309999999999999</v>
      </c>
      <c r="S45" s="198">
        <f t="shared" si="7"/>
        <v>0</v>
      </c>
      <c r="T45" s="44">
        <f t="shared" si="4"/>
        <v>0</v>
      </c>
      <c r="U45" s="66">
        <f>(U8/P78)*P45</f>
        <v>3.1199131000789169E-2</v>
      </c>
      <c r="V45" s="45">
        <f t="shared" si="5"/>
        <v>3.1199131000789169E-2</v>
      </c>
      <c r="W45" s="68"/>
      <c r="X45" s="68"/>
      <c r="Y45" s="70"/>
      <c r="Z45" s="201"/>
      <c r="AA45" s="47"/>
      <c r="AB45" s="47"/>
      <c r="AC45" s="47"/>
    </row>
    <row r="46" spans="1:29" x14ac:dyDescent="0.25">
      <c r="A46" s="64">
        <v>43</v>
      </c>
      <c r="B46" s="198" t="s">
        <v>51</v>
      </c>
      <c r="C46" s="71">
        <v>45.4</v>
      </c>
      <c r="D46" s="198">
        <v>8.1509999999999998</v>
      </c>
      <c r="E46" s="198">
        <v>8.1519999999999992</v>
      </c>
      <c r="F46" s="198">
        <f t="shared" si="0"/>
        <v>9.9999999999944578E-4</v>
      </c>
      <c r="G46" s="44">
        <f t="shared" si="1"/>
        <v>8.5979999999952347E-4</v>
      </c>
      <c r="H46" s="66">
        <f>(H8/C190)*C46</f>
        <v>3.1798822528321675E-2</v>
      </c>
      <c r="I46" s="45">
        <f t="shared" si="2"/>
        <v>3.2658622528321198E-2</v>
      </c>
      <c r="J46" s="67"/>
      <c r="K46" s="68"/>
      <c r="L46" s="201"/>
      <c r="M46" s="67"/>
      <c r="N46" s="40">
        <v>34</v>
      </c>
      <c r="O46" s="198" t="s">
        <v>215</v>
      </c>
      <c r="P46" s="71">
        <v>36.9</v>
      </c>
      <c r="Q46" s="198">
        <v>10.444000000000001</v>
      </c>
      <c r="R46" s="198">
        <v>10.624000000000001</v>
      </c>
      <c r="S46" s="198">
        <f t="shared" si="7"/>
        <v>0.17999999999999972</v>
      </c>
      <c r="T46" s="44">
        <f t="shared" si="4"/>
        <v>0.15476399999999976</v>
      </c>
      <c r="U46" s="66">
        <f>(U8/P78)*P46</f>
        <v>3.3466509707241868E-2</v>
      </c>
      <c r="V46" s="45">
        <f t="shared" si="5"/>
        <v>0.18823050970724164</v>
      </c>
      <c r="W46" s="68"/>
      <c r="X46" s="68"/>
      <c r="Y46" s="70"/>
      <c r="Z46" s="201"/>
      <c r="AA46" s="47"/>
      <c r="AB46" s="47"/>
      <c r="AC46" s="47"/>
    </row>
    <row r="47" spans="1:29" x14ac:dyDescent="0.25">
      <c r="A47" s="64">
        <v>44</v>
      </c>
      <c r="B47" s="198" t="s">
        <v>52</v>
      </c>
      <c r="C47" s="71">
        <v>46.9</v>
      </c>
      <c r="D47" s="198">
        <v>0</v>
      </c>
      <c r="E47" s="198">
        <v>0</v>
      </c>
      <c r="F47" s="198">
        <f t="shared" si="0"/>
        <v>0</v>
      </c>
      <c r="G47" s="44">
        <f t="shared" si="1"/>
        <v>0</v>
      </c>
      <c r="H47" s="66">
        <f>(H8/C190)*C47</f>
        <v>3.2849444418023933E-2</v>
      </c>
      <c r="I47" s="45">
        <f t="shared" si="2"/>
        <v>3.2849444418023933E-2</v>
      </c>
      <c r="J47" s="67"/>
      <c r="K47" s="68"/>
      <c r="L47" s="201"/>
      <c r="M47" s="67"/>
      <c r="N47" s="40">
        <v>35</v>
      </c>
      <c r="O47" s="198" t="s">
        <v>216</v>
      </c>
      <c r="P47" s="71">
        <v>34</v>
      </c>
      <c r="Q47" s="198">
        <v>3.7690000000000001</v>
      </c>
      <c r="R47" s="198">
        <v>3.7770000000000001</v>
      </c>
      <c r="S47" s="198">
        <f t="shared" si="7"/>
        <v>8.0000000000000071E-3</v>
      </c>
      <c r="T47" s="44">
        <f t="shared" si="4"/>
        <v>6.8784000000000059E-3</v>
      </c>
      <c r="U47" s="66">
        <f>(U8/P78)*P47</f>
        <v>3.0836350407756737E-2</v>
      </c>
      <c r="V47" s="45">
        <f t="shared" si="5"/>
        <v>3.7714750407756743E-2</v>
      </c>
      <c r="W47" s="68"/>
      <c r="X47" s="68"/>
      <c r="Y47" s="70"/>
      <c r="Z47" s="201"/>
      <c r="AA47" s="47"/>
      <c r="AB47" s="47"/>
      <c r="AC47" s="47"/>
    </row>
    <row r="48" spans="1:29" x14ac:dyDescent="0.25">
      <c r="A48" s="64">
        <v>45</v>
      </c>
      <c r="B48" s="198" t="s">
        <v>53</v>
      </c>
      <c r="C48" s="71">
        <v>48.6</v>
      </c>
      <c r="D48" s="198">
        <v>15.714</v>
      </c>
      <c r="E48" s="198">
        <v>16.048999999999999</v>
      </c>
      <c r="F48" s="198">
        <f t="shared" si="0"/>
        <v>0.33499999999999908</v>
      </c>
      <c r="G48" s="44">
        <f t="shared" si="1"/>
        <v>0.28803299999999921</v>
      </c>
      <c r="H48" s="66">
        <f>(H8/C190)*C48</f>
        <v>3.4040149226353157E-2</v>
      </c>
      <c r="I48" s="45">
        <f t="shared" si="2"/>
        <v>0.32207314922635238</v>
      </c>
      <c r="J48" s="67"/>
      <c r="K48" s="68"/>
      <c r="L48" s="201"/>
      <c r="M48" s="67"/>
      <c r="N48" s="40">
        <v>36</v>
      </c>
      <c r="O48" s="198" t="s">
        <v>217</v>
      </c>
      <c r="P48" s="71">
        <v>28</v>
      </c>
      <c r="Q48" s="198">
        <v>9.02</v>
      </c>
      <c r="R48" s="198">
        <v>9.1259999999999994</v>
      </c>
      <c r="S48" s="198">
        <f t="shared" si="7"/>
        <v>0.10599999999999987</v>
      </c>
      <c r="T48" s="44">
        <f t="shared" si="4"/>
        <v>9.1138799999999895E-2</v>
      </c>
      <c r="U48" s="66">
        <f>(U8/P78)*P48</f>
        <v>2.5394641512270253E-2</v>
      </c>
      <c r="V48" s="45">
        <f>T48+U48</f>
        <v>0.11653344151227014</v>
      </c>
      <c r="W48" s="68"/>
      <c r="X48" s="68"/>
      <c r="Y48" s="70"/>
      <c r="Z48" s="201"/>
      <c r="AA48" s="47"/>
      <c r="AB48" s="47"/>
      <c r="AC48" s="47"/>
    </row>
    <row r="49" spans="1:29" x14ac:dyDescent="0.25">
      <c r="A49" s="64">
        <v>46</v>
      </c>
      <c r="B49" s="198" t="s">
        <v>54</v>
      </c>
      <c r="C49" s="71">
        <v>97.9</v>
      </c>
      <c r="D49" s="198">
        <v>5.2949999999999999</v>
      </c>
      <c r="E49" s="198">
        <v>5.6429999999999998</v>
      </c>
      <c r="F49" s="198">
        <f t="shared" si="0"/>
        <v>0.34799999999999986</v>
      </c>
      <c r="G49" s="44">
        <f t="shared" si="1"/>
        <v>0.29921039999999988</v>
      </c>
      <c r="H49" s="66">
        <f>(H8/C190)*C49</f>
        <v>6.8570588667900709E-2</v>
      </c>
      <c r="I49" s="45">
        <f t="shared" si="2"/>
        <v>0.3677809886679006</v>
      </c>
      <c r="J49" s="67"/>
      <c r="K49" s="68"/>
      <c r="L49" s="201"/>
      <c r="M49" s="67"/>
      <c r="N49" s="40">
        <v>37</v>
      </c>
      <c r="O49" s="198" t="s">
        <v>218</v>
      </c>
      <c r="P49" s="73">
        <v>26.4</v>
      </c>
      <c r="Q49" s="198">
        <v>5.3289999999999997</v>
      </c>
      <c r="R49" s="198">
        <v>5.4429999999999996</v>
      </c>
      <c r="S49" s="198">
        <f t="shared" si="7"/>
        <v>0.11399999999999988</v>
      </c>
      <c r="T49" s="44">
        <f t="shared" si="4"/>
        <v>9.8017199999999902E-2</v>
      </c>
      <c r="U49" s="66">
        <f>(U8/P78)*P49</f>
        <v>2.3943519140140524E-2</v>
      </c>
      <c r="V49" s="74">
        <f>T49+U49</f>
        <v>0.12196071914014042</v>
      </c>
      <c r="W49" s="68"/>
      <c r="X49" s="68"/>
      <c r="Y49" s="70"/>
      <c r="Z49" s="201"/>
      <c r="AA49" s="47"/>
      <c r="AB49" s="47"/>
      <c r="AC49" s="47"/>
    </row>
    <row r="50" spans="1:29" x14ac:dyDescent="0.25">
      <c r="A50" s="64">
        <v>47</v>
      </c>
      <c r="B50" s="198" t="s">
        <v>55</v>
      </c>
      <c r="C50" s="71">
        <v>68.2</v>
      </c>
      <c r="D50" s="198">
        <v>5.56</v>
      </c>
      <c r="E50" s="198">
        <v>5.5629999999999997</v>
      </c>
      <c r="F50" s="198">
        <f t="shared" si="0"/>
        <v>3.0000000000001137E-3</v>
      </c>
      <c r="G50" s="44">
        <f t="shared" si="1"/>
        <v>2.5794000000000979E-3</v>
      </c>
      <c r="H50" s="66">
        <f>(H8/C190)*C50</f>
        <v>4.7768275251796E-2</v>
      </c>
      <c r="I50" s="45">
        <f t="shared" si="2"/>
        <v>5.0347675251796099E-2</v>
      </c>
      <c r="J50" s="67"/>
      <c r="K50" s="68"/>
      <c r="L50" s="201"/>
      <c r="M50" s="67"/>
      <c r="N50" s="40">
        <v>38</v>
      </c>
      <c r="O50" s="198" t="s">
        <v>219</v>
      </c>
      <c r="P50" s="71">
        <v>27.3</v>
      </c>
      <c r="Q50" s="198">
        <v>5.0190000000000001</v>
      </c>
      <c r="R50" s="198">
        <v>5.1630000000000003</v>
      </c>
      <c r="S50" s="198">
        <f t="shared" si="7"/>
        <v>0.14400000000000013</v>
      </c>
      <c r="T50" s="44">
        <f t="shared" si="4"/>
        <v>0.12381120000000011</v>
      </c>
      <c r="U50" s="66">
        <f>(U8/P78)*P50</f>
        <v>2.4759775474463497E-2</v>
      </c>
      <c r="V50" s="74">
        <f>T50+U50</f>
        <v>0.1485709754744636</v>
      </c>
      <c r="W50" s="68"/>
      <c r="X50" s="68"/>
      <c r="Y50" s="70"/>
      <c r="Z50" s="201"/>
      <c r="AA50" s="47"/>
      <c r="AB50" s="47"/>
      <c r="AC50" s="47"/>
    </row>
    <row r="51" spans="1:29" x14ac:dyDescent="0.25">
      <c r="A51" s="64">
        <v>48</v>
      </c>
      <c r="B51" s="198" t="s">
        <v>56</v>
      </c>
      <c r="C51" s="71">
        <v>50.7</v>
      </c>
      <c r="D51" s="198">
        <v>1.5589999999999999</v>
      </c>
      <c r="E51" s="198">
        <v>1.5589999999999999</v>
      </c>
      <c r="F51" s="198">
        <f t="shared" si="0"/>
        <v>0</v>
      </c>
      <c r="G51" s="44">
        <f t="shared" si="1"/>
        <v>0</v>
      </c>
      <c r="H51" s="66">
        <f>(H8/C190)*C51</f>
        <v>3.551101987193632E-2</v>
      </c>
      <c r="I51" s="45">
        <f t="shared" si="2"/>
        <v>3.551101987193632E-2</v>
      </c>
      <c r="J51" s="67"/>
      <c r="K51" s="68"/>
      <c r="L51" s="201"/>
      <c r="M51" s="67"/>
      <c r="N51" s="40">
        <v>39</v>
      </c>
      <c r="O51" s="198" t="s">
        <v>220</v>
      </c>
      <c r="P51" s="71">
        <v>26.1</v>
      </c>
      <c r="Q51" s="198">
        <v>3.6110000000000002</v>
      </c>
      <c r="R51" s="198">
        <v>3.7509999999999999</v>
      </c>
      <c r="S51" s="198">
        <f t="shared" si="7"/>
        <v>0.13999999999999968</v>
      </c>
      <c r="T51" s="44">
        <f t="shared" si="4"/>
        <v>0.12037199999999973</v>
      </c>
      <c r="U51" s="66">
        <f>(U8/P78)*P51</f>
        <v>2.3671433695366201E-2</v>
      </c>
      <c r="V51" s="45">
        <f t="shared" ref="V51:V68" si="8">T51+U51</f>
        <v>0.14404343369536593</v>
      </c>
      <c r="W51" s="68"/>
      <c r="X51" s="68"/>
      <c r="Y51" s="70"/>
      <c r="Z51" s="201"/>
      <c r="AA51" s="47"/>
      <c r="AB51" s="47"/>
      <c r="AC51" s="47"/>
    </row>
    <row r="52" spans="1:29" x14ac:dyDescent="0.25">
      <c r="A52" s="64">
        <v>49</v>
      </c>
      <c r="B52" s="198" t="s">
        <v>57</v>
      </c>
      <c r="C52" s="71">
        <v>50.2</v>
      </c>
      <c r="D52" s="198">
        <v>14.704000000000001</v>
      </c>
      <c r="E52" s="198">
        <v>15.105</v>
      </c>
      <c r="F52" s="198">
        <f t="shared" si="0"/>
        <v>0.4009999999999998</v>
      </c>
      <c r="G52" s="44">
        <f t="shared" si="1"/>
        <v>0.34477979999999986</v>
      </c>
      <c r="H52" s="66">
        <f>(H8/C190)*C52</f>
        <v>3.5160812575368905E-2</v>
      </c>
      <c r="I52" s="45">
        <f>G52+H52</f>
        <v>0.37994061257536876</v>
      </c>
      <c r="J52" s="67"/>
      <c r="K52" s="68"/>
      <c r="L52" s="201"/>
      <c r="M52" s="67"/>
      <c r="N52" s="40">
        <v>40</v>
      </c>
      <c r="O52" s="198" t="s">
        <v>221</v>
      </c>
      <c r="P52" s="71">
        <v>25.8</v>
      </c>
      <c r="Q52" s="198">
        <v>6.6909999999999998</v>
      </c>
      <c r="R52" s="198">
        <v>6.9039999999999999</v>
      </c>
      <c r="S52" s="198">
        <f t="shared" si="7"/>
        <v>0.21300000000000008</v>
      </c>
      <c r="T52" s="44">
        <f t="shared" si="4"/>
        <v>0.18313740000000006</v>
      </c>
      <c r="U52" s="66">
        <f>(U8/P78)*P52</f>
        <v>2.3399348250591877E-2</v>
      </c>
      <c r="V52" s="45">
        <f t="shared" si="8"/>
        <v>0.20653674825059193</v>
      </c>
      <c r="W52" s="68"/>
      <c r="X52" s="68"/>
      <c r="Y52" s="70"/>
      <c r="Z52" s="201"/>
      <c r="AA52" s="47"/>
      <c r="AB52" s="47"/>
      <c r="AC52" s="47"/>
    </row>
    <row r="53" spans="1:29" x14ac:dyDescent="0.25">
      <c r="A53" s="41">
        <v>50</v>
      </c>
      <c r="B53" s="198" t="s">
        <v>58</v>
      </c>
      <c r="C53" s="73">
        <v>44.6</v>
      </c>
      <c r="D53" s="198">
        <v>6.69</v>
      </c>
      <c r="E53" s="198">
        <v>7.056</v>
      </c>
      <c r="F53" s="198">
        <f t="shared" si="0"/>
        <v>0.36599999999999966</v>
      </c>
      <c r="G53" s="44">
        <f t="shared" si="1"/>
        <v>0.31468679999999971</v>
      </c>
      <c r="H53" s="66">
        <f>(H8/C190)*C53</f>
        <v>3.1238490853813805E-2</v>
      </c>
      <c r="I53" s="74">
        <f>G53+H53</f>
        <v>0.34592529085381352</v>
      </c>
      <c r="J53" s="67"/>
      <c r="K53" s="68"/>
      <c r="L53" s="201"/>
      <c r="M53" s="67"/>
      <c r="N53" s="40">
        <v>41</v>
      </c>
      <c r="O53" s="198" t="s">
        <v>222</v>
      </c>
      <c r="P53" s="71">
        <v>34.5</v>
      </c>
      <c r="Q53" s="198">
        <v>5.4790000000000001</v>
      </c>
      <c r="R53" s="198">
        <v>5.5609999999999999</v>
      </c>
      <c r="S53" s="198">
        <f t="shared" si="7"/>
        <v>8.1999999999999851E-2</v>
      </c>
      <c r="T53" s="44">
        <f t="shared" si="4"/>
        <v>7.0503599999999875E-2</v>
      </c>
      <c r="U53" s="66">
        <f>(U8/P78)*P53</f>
        <v>3.1289826149047274E-2</v>
      </c>
      <c r="V53" s="45">
        <f t="shared" si="8"/>
        <v>0.10179342614904716</v>
      </c>
      <c r="W53" s="68"/>
      <c r="X53" s="68"/>
      <c r="Y53" s="70"/>
      <c r="Z53" s="201"/>
      <c r="AA53" s="47"/>
      <c r="AB53" s="47"/>
      <c r="AC53" s="47"/>
    </row>
    <row r="54" spans="1:29" x14ac:dyDescent="0.25">
      <c r="A54" s="64">
        <v>51</v>
      </c>
      <c r="B54" s="198" t="s">
        <v>59</v>
      </c>
      <c r="C54" s="71">
        <v>75.5</v>
      </c>
      <c r="D54" s="198">
        <v>20.234999999999999</v>
      </c>
      <c r="E54" s="198">
        <v>20.754000000000001</v>
      </c>
      <c r="F54" s="198">
        <f t="shared" si="0"/>
        <v>0.5190000000000019</v>
      </c>
      <c r="G54" s="44">
        <f t="shared" si="1"/>
        <v>0.44623620000000164</v>
      </c>
      <c r="H54" s="66">
        <f>(H8/C190)*C54</f>
        <v>5.2881301781680316E-2</v>
      </c>
      <c r="I54" s="74">
        <f>G54+H54</f>
        <v>0.49911750178168196</v>
      </c>
      <c r="J54" s="67"/>
      <c r="K54" s="68"/>
      <c r="L54" s="201"/>
      <c r="M54" s="67"/>
      <c r="N54" s="40">
        <v>42</v>
      </c>
      <c r="O54" s="198" t="s">
        <v>223</v>
      </c>
      <c r="P54" s="71">
        <v>32.700000000000003</v>
      </c>
      <c r="Q54" s="198">
        <v>2.0710000000000002</v>
      </c>
      <c r="R54" s="198">
        <v>2.0870000000000002</v>
      </c>
      <c r="S54" s="198">
        <f t="shared" si="7"/>
        <v>1.6000000000000014E-2</v>
      </c>
      <c r="T54" s="44">
        <f t="shared" si="4"/>
        <v>1.3756800000000012E-2</v>
      </c>
      <c r="U54" s="66">
        <f>(U8/P78)*P54</f>
        <v>2.9657313480401334E-2</v>
      </c>
      <c r="V54" s="45">
        <f t="shared" si="8"/>
        <v>4.3414113480401348E-2</v>
      </c>
      <c r="W54" s="68"/>
      <c r="X54" s="68"/>
      <c r="Y54" s="70"/>
      <c r="Z54" s="201"/>
      <c r="AA54" s="47"/>
      <c r="AB54" s="47"/>
      <c r="AC54" s="47"/>
    </row>
    <row r="55" spans="1:29" x14ac:dyDescent="0.25">
      <c r="A55" s="64">
        <v>52</v>
      </c>
      <c r="B55" s="198" t="s">
        <v>60</v>
      </c>
      <c r="C55" s="71">
        <v>45.8</v>
      </c>
      <c r="D55" s="198">
        <v>12.244999999999999</v>
      </c>
      <c r="E55" s="198">
        <v>12.613</v>
      </c>
      <c r="F55" s="198">
        <f t="shared" si="0"/>
        <v>0.36800000000000033</v>
      </c>
      <c r="G55" s="44">
        <f t="shared" si="1"/>
        <v>0.31640640000000031</v>
      </c>
      <c r="H55" s="66">
        <f>(H8/C190)*C55</f>
        <v>3.2078988365575607E-2</v>
      </c>
      <c r="I55" s="45">
        <f t="shared" si="2"/>
        <v>0.34848538836557591</v>
      </c>
      <c r="J55" s="67"/>
      <c r="K55" s="68"/>
      <c r="L55" s="201"/>
      <c r="M55" s="67"/>
      <c r="N55" s="40">
        <v>43</v>
      </c>
      <c r="O55" s="198" t="s">
        <v>224</v>
      </c>
      <c r="P55" s="71">
        <v>33.4</v>
      </c>
      <c r="Q55" s="198">
        <v>6.6689999999999996</v>
      </c>
      <c r="R55" s="198">
        <v>6.8559999999999999</v>
      </c>
      <c r="S55" s="198">
        <f>R55-Q55</f>
        <v>0.18700000000000028</v>
      </c>
      <c r="T55" s="44">
        <f t="shared" si="4"/>
        <v>0.16078260000000025</v>
      </c>
      <c r="U55" s="66">
        <f>(U8/P78)*P55</f>
        <v>3.0292179518208086E-2</v>
      </c>
      <c r="V55" s="45">
        <f t="shared" si="8"/>
        <v>0.19107477951820834</v>
      </c>
      <c r="W55" s="68"/>
      <c r="X55" s="68"/>
      <c r="Y55" s="70"/>
      <c r="Z55" s="201"/>
      <c r="AA55" s="47"/>
      <c r="AB55" s="47"/>
      <c r="AC55" s="47"/>
    </row>
    <row r="56" spans="1:29" x14ac:dyDescent="0.25">
      <c r="A56" s="64">
        <v>53</v>
      </c>
      <c r="B56" s="198" t="s">
        <v>61</v>
      </c>
      <c r="C56" s="71">
        <v>46.8</v>
      </c>
      <c r="D56" s="198">
        <v>16.677</v>
      </c>
      <c r="E56" s="198">
        <v>17.079999999999998</v>
      </c>
      <c r="F56" s="198">
        <f t="shared" si="0"/>
        <v>0.40299999999999869</v>
      </c>
      <c r="G56" s="44">
        <f t="shared" si="1"/>
        <v>0.3464993999999989</v>
      </c>
      <c r="H56" s="66">
        <f>(H8/C190)*C56</f>
        <v>3.277940295871045E-2</v>
      </c>
      <c r="I56" s="45">
        <f t="shared" si="2"/>
        <v>0.37927880295870936</v>
      </c>
      <c r="J56" s="67"/>
      <c r="K56" s="68"/>
      <c r="L56" s="201"/>
      <c r="M56" s="67"/>
      <c r="N56" s="40">
        <v>44</v>
      </c>
      <c r="O56" s="198" t="s">
        <v>225</v>
      </c>
      <c r="P56" s="71">
        <v>37.299999999999997</v>
      </c>
      <c r="Q56" s="198">
        <v>5.4850000000000003</v>
      </c>
      <c r="R56" s="198">
        <v>5.6020000000000003</v>
      </c>
      <c r="S56" s="198">
        <f t="shared" ref="S56:S69" si="9">R56-Q56</f>
        <v>0.11699999999999999</v>
      </c>
      <c r="T56" s="44">
        <f t="shared" si="4"/>
        <v>0.10059659999999999</v>
      </c>
      <c r="U56" s="66">
        <f>(U8/P78)*P56</f>
        <v>3.3829290300274296E-2</v>
      </c>
      <c r="V56" s="45">
        <f t="shared" si="8"/>
        <v>0.1344258903002743</v>
      </c>
      <c r="W56" s="68"/>
      <c r="X56" s="68"/>
      <c r="Y56" s="70"/>
      <c r="Z56" s="201"/>
      <c r="AA56" s="47"/>
      <c r="AB56" s="47"/>
      <c r="AC56" s="47"/>
    </row>
    <row r="57" spans="1:29" x14ac:dyDescent="0.25">
      <c r="A57" s="64">
        <v>54</v>
      </c>
      <c r="B57" s="198" t="s">
        <v>62</v>
      </c>
      <c r="C57" s="71">
        <v>48.2</v>
      </c>
      <c r="D57" s="198">
        <v>14.042</v>
      </c>
      <c r="E57" s="198">
        <v>14.223000000000001</v>
      </c>
      <c r="F57" s="198">
        <f t="shared" si="0"/>
        <v>0.18100000000000094</v>
      </c>
      <c r="G57" s="44">
        <f t="shared" si="1"/>
        <v>0.15562380000000081</v>
      </c>
      <c r="H57" s="66">
        <f>(H8/C190)*C57</f>
        <v>3.3759983389099225E-2</v>
      </c>
      <c r="I57" s="45">
        <f t="shared" si="2"/>
        <v>0.18938378338910003</v>
      </c>
      <c r="J57" s="67"/>
      <c r="K57" s="68"/>
      <c r="L57" s="201"/>
      <c r="M57" s="67"/>
      <c r="N57" s="40">
        <v>45</v>
      </c>
      <c r="O57" s="198" t="s">
        <v>226</v>
      </c>
      <c r="P57" s="71">
        <v>38.700000000000003</v>
      </c>
      <c r="Q57" s="198">
        <v>0</v>
      </c>
      <c r="R57" s="198">
        <v>0</v>
      </c>
      <c r="S57" s="198">
        <f t="shared" si="9"/>
        <v>0</v>
      </c>
      <c r="T57" s="44">
        <f t="shared" si="4"/>
        <v>0</v>
      </c>
      <c r="U57" s="66">
        <f>(U8/P78)*P57</f>
        <v>3.5099022375887814E-2</v>
      </c>
      <c r="V57" s="45">
        <f t="shared" si="8"/>
        <v>3.5099022375887814E-2</v>
      </c>
      <c r="W57" s="68"/>
      <c r="X57" s="68"/>
      <c r="Y57" s="70"/>
      <c r="Z57" s="201"/>
      <c r="AA57" s="47"/>
      <c r="AB57" s="47"/>
      <c r="AC57" s="47"/>
    </row>
    <row r="58" spans="1:29" x14ac:dyDescent="0.25">
      <c r="A58" s="64">
        <v>55</v>
      </c>
      <c r="B58" s="198" t="s">
        <v>63</v>
      </c>
      <c r="C58" s="71">
        <v>98.4</v>
      </c>
      <c r="D58" s="198">
        <v>25.58</v>
      </c>
      <c r="E58" s="198">
        <v>26.048999999999999</v>
      </c>
      <c r="F58" s="198">
        <f t="shared" si="0"/>
        <v>0.46900000000000119</v>
      </c>
      <c r="G58" s="44">
        <f t="shared" si="1"/>
        <v>0.40324620000000105</v>
      </c>
      <c r="H58" s="66">
        <f>(H8/C190)*C58</f>
        <v>6.8920795964468123E-2</v>
      </c>
      <c r="I58" s="45">
        <f t="shared" si="2"/>
        <v>0.4721669959644692</v>
      </c>
      <c r="J58" s="67"/>
      <c r="K58" s="68"/>
      <c r="L58" s="201"/>
      <c r="M58" s="67"/>
      <c r="N58" s="40">
        <v>46</v>
      </c>
      <c r="O58" s="198" t="s">
        <v>227</v>
      </c>
      <c r="P58" s="71">
        <v>39</v>
      </c>
      <c r="Q58" s="198">
        <v>11.54</v>
      </c>
      <c r="R58" s="198">
        <v>11.545</v>
      </c>
      <c r="S58" s="198">
        <f t="shared" si="9"/>
        <v>5.0000000000007816E-3</v>
      </c>
      <c r="T58" s="44">
        <f t="shared" si="4"/>
        <v>4.2990000000006721E-3</v>
      </c>
      <c r="U58" s="66">
        <f>(U8/P78)*P58</f>
        <v>3.5371107820662141E-2</v>
      </c>
      <c r="V58" s="45">
        <f t="shared" si="8"/>
        <v>3.9670107820662812E-2</v>
      </c>
      <c r="W58" s="68"/>
      <c r="X58" s="68"/>
      <c r="Y58" s="70"/>
      <c r="Z58" s="201"/>
      <c r="AA58" s="47"/>
      <c r="AB58" s="47"/>
      <c r="AC58" s="47"/>
    </row>
    <row r="59" spans="1:29" x14ac:dyDescent="0.25">
      <c r="A59" s="64">
        <v>56</v>
      </c>
      <c r="B59" s="198" t="s">
        <v>64</v>
      </c>
      <c r="C59" s="71">
        <v>68</v>
      </c>
      <c r="D59" s="198">
        <v>7.7039999999999997</v>
      </c>
      <c r="E59" s="198">
        <v>7.7690000000000001</v>
      </c>
      <c r="F59" s="198">
        <f t="shared" si="0"/>
        <v>6.5000000000000391E-2</v>
      </c>
      <c r="G59" s="44">
        <f t="shared" si="1"/>
        <v>5.5887000000000339E-2</v>
      </c>
      <c r="H59" s="66">
        <f>(H8/C190)*C59</f>
        <v>4.7628192333169027E-2</v>
      </c>
      <c r="I59" s="45">
        <f t="shared" si="2"/>
        <v>0.10351519233316936</v>
      </c>
      <c r="J59" s="67"/>
      <c r="K59" s="68"/>
      <c r="L59" s="201"/>
      <c r="M59" s="67"/>
      <c r="N59" s="40">
        <v>47</v>
      </c>
      <c r="O59" s="198" t="s">
        <v>228</v>
      </c>
      <c r="P59" s="71">
        <v>35.700000000000003</v>
      </c>
      <c r="Q59" s="198">
        <v>12.635</v>
      </c>
      <c r="R59" s="198">
        <v>12.742000000000001</v>
      </c>
      <c r="S59" s="198">
        <f t="shared" si="9"/>
        <v>0.10700000000000109</v>
      </c>
      <c r="T59" s="44">
        <f t="shared" si="4"/>
        <v>9.1998600000000944E-2</v>
      </c>
      <c r="U59" s="66">
        <f>(U8/P78)*P59</f>
        <v>3.2378167928144574E-2</v>
      </c>
      <c r="V59" s="45">
        <f t="shared" si="8"/>
        <v>0.12437676792814552</v>
      </c>
      <c r="W59" s="68" t="s">
        <v>267</v>
      </c>
      <c r="X59" s="68"/>
      <c r="Y59" s="70"/>
      <c r="Z59" s="201"/>
      <c r="AA59" s="47"/>
      <c r="AB59" s="47"/>
      <c r="AC59" s="47"/>
    </row>
    <row r="60" spans="1:29" x14ac:dyDescent="0.25">
      <c r="A60" s="64">
        <v>57</v>
      </c>
      <c r="B60" s="198" t="s">
        <v>65</v>
      </c>
      <c r="C60" s="71">
        <v>50.6</v>
      </c>
      <c r="D60" s="198">
        <v>10.997</v>
      </c>
      <c r="E60" s="198">
        <v>11.148</v>
      </c>
      <c r="F60" s="198">
        <f t="shared" si="0"/>
        <v>0.1509999999999998</v>
      </c>
      <c r="G60" s="44">
        <f t="shared" si="1"/>
        <v>0.12982979999999983</v>
      </c>
      <c r="H60" s="66">
        <f>(H8/C190)*C60</f>
        <v>3.5440978412622837E-2</v>
      </c>
      <c r="I60" s="45">
        <f t="shared" si="2"/>
        <v>0.16527077841262267</v>
      </c>
      <c r="J60" s="67"/>
      <c r="K60" s="68"/>
      <c r="L60" s="201"/>
      <c r="M60" s="67"/>
      <c r="N60" s="40">
        <v>48</v>
      </c>
      <c r="O60" s="198" t="s">
        <v>229</v>
      </c>
      <c r="P60" s="71">
        <v>34.299999999999997</v>
      </c>
      <c r="Q60" s="198">
        <v>10.023999999999999</v>
      </c>
      <c r="R60" s="198">
        <v>10.433999999999999</v>
      </c>
      <c r="S60" s="198">
        <f t="shared" si="9"/>
        <v>0.41000000000000014</v>
      </c>
      <c r="T60" s="44">
        <f t="shared" si="4"/>
        <v>0.35251800000000011</v>
      </c>
      <c r="U60" s="66">
        <f>(U8/P78)*P60</f>
        <v>3.1108435852531056E-2</v>
      </c>
      <c r="V60" s="45">
        <f t="shared" si="8"/>
        <v>0.38362643585253114</v>
      </c>
      <c r="W60" s="68"/>
      <c r="X60" s="68"/>
      <c r="Y60" s="70"/>
      <c r="Z60" s="201"/>
      <c r="AA60" s="47"/>
      <c r="AB60" s="47"/>
      <c r="AC60" s="47"/>
    </row>
    <row r="61" spans="1:29" x14ac:dyDescent="0.25">
      <c r="A61" s="64">
        <v>58</v>
      </c>
      <c r="B61" s="198" t="s">
        <v>66</v>
      </c>
      <c r="C61" s="71">
        <v>50.1</v>
      </c>
      <c r="D61" s="198">
        <v>2.254</v>
      </c>
      <c r="E61" s="198">
        <v>2.2549999999999999</v>
      </c>
      <c r="F61" s="198">
        <f t="shared" si="0"/>
        <v>9.9999999999988987E-4</v>
      </c>
      <c r="G61" s="44">
        <f t="shared" si="1"/>
        <v>8.5979999999990532E-4</v>
      </c>
      <c r="H61" s="66">
        <f>(H8/C190)*C61</f>
        <v>3.5090771116055415E-2</v>
      </c>
      <c r="I61" s="45">
        <f t="shared" si="2"/>
        <v>3.5950571116055319E-2</v>
      </c>
      <c r="J61" s="67"/>
      <c r="K61" s="68"/>
      <c r="L61" s="201"/>
      <c r="M61" s="67"/>
      <c r="N61" s="40">
        <v>49</v>
      </c>
      <c r="O61" s="198" t="s">
        <v>230</v>
      </c>
      <c r="P61" s="71">
        <v>36.1</v>
      </c>
      <c r="Q61" s="198">
        <v>6.2560000000000002</v>
      </c>
      <c r="R61" s="198">
        <v>6.2560000000000002</v>
      </c>
      <c r="S61" s="198">
        <f t="shared" si="9"/>
        <v>0</v>
      </c>
      <c r="T61" s="44">
        <f t="shared" si="4"/>
        <v>0</v>
      </c>
      <c r="U61" s="66">
        <f>(U8/P78)*P61</f>
        <v>3.2740948521177003E-2</v>
      </c>
      <c r="V61" s="45">
        <f t="shared" si="8"/>
        <v>3.2740948521177003E-2</v>
      </c>
      <c r="W61" s="68"/>
      <c r="X61" s="68"/>
      <c r="Y61" s="70"/>
      <c r="Z61" s="201"/>
      <c r="AA61" s="47"/>
      <c r="AB61" s="47"/>
      <c r="AC61" s="47"/>
    </row>
    <row r="62" spans="1:29" x14ac:dyDescent="0.25">
      <c r="A62" s="64">
        <v>59</v>
      </c>
      <c r="B62" s="198" t="s">
        <v>67</v>
      </c>
      <c r="C62" s="71">
        <v>44.7</v>
      </c>
      <c r="D62" s="198">
        <v>6.8150000000000004</v>
      </c>
      <c r="E62" s="198">
        <v>7.1520000000000001</v>
      </c>
      <c r="F62" s="198">
        <f t="shared" si="0"/>
        <v>0.33699999999999974</v>
      </c>
      <c r="G62" s="44">
        <f t="shared" si="1"/>
        <v>0.2897525999999998</v>
      </c>
      <c r="H62" s="66">
        <f>(H8/C190)*C62</f>
        <v>3.1308532313127288E-2</v>
      </c>
      <c r="I62" s="45">
        <f t="shared" si="2"/>
        <v>0.32106113231312711</v>
      </c>
      <c r="J62" s="67"/>
      <c r="K62" s="68"/>
      <c r="L62" s="201"/>
      <c r="M62" s="67"/>
      <c r="N62" s="40">
        <v>50</v>
      </c>
      <c r="O62" s="198" t="s">
        <v>231</v>
      </c>
      <c r="P62" s="71">
        <v>33.700000000000003</v>
      </c>
      <c r="Q62" s="198">
        <v>6.3650000000000002</v>
      </c>
      <c r="R62" s="198">
        <v>6.3650000000000002</v>
      </c>
      <c r="S62" s="198">
        <f t="shared" si="9"/>
        <v>0</v>
      </c>
      <c r="T62" s="44">
        <f t="shared" si="4"/>
        <v>0</v>
      </c>
      <c r="U62" s="66">
        <f>(U8/P78)*P62</f>
        <v>3.0564264962982413E-2</v>
      </c>
      <c r="V62" s="45">
        <f t="shared" si="8"/>
        <v>3.0564264962982413E-2</v>
      </c>
      <c r="W62" s="68"/>
      <c r="X62" s="68"/>
      <c r="Y62" s="70"/>
      <c r="Z62" s="201"/>
      <c r="AA62" s="47"/>
      <c r="AB62" s="47"/>
      <c r="AC62" s="47"/>
    </row>
    <row r="63" spans="1:29" x14ac:dyDescent="0.25">
      <c r="A63" s="64">
        <v>60</v>
      </c>
      <c r="B63" s="198" t="s">
        <v>68</v>
      </c>
      <c r="C63" s="71">
        <v>75.7</v>
      </c>
      <c r="D63" s="198">
        <v>19.475000000000001</v>
      </c>
      <c r="E63" s="198">
        <v>19.911999999999999</v>
      </c>
      <c r="F63" s="198">
        <f t="shared" si="0"/>
        <v>0.43699999999999761</v>
      </c>
      <c r="G63" s="44">
        <f t="shared" si="1"/>
        <v>0.37573259999999797</v>
      </c>
      <c r="H63" s="66">
        <f>(H8/C190)*C63</f>
        <v>5.3021384700307289E-2</v>
      </c>
      <c r="I63" s="45">
        <f t="shared" si="2"/>
        <v>0.42875398470030524</v>
      </c>
      <c r="J63" s="67"/>
      <c r="K63" s="68"/>
      <c r="L63" s="201"/>
      <c r="M63" s="67"/>
      <c r="N63" s="40">
        <v>51</v>
      </c>
      <c r="O63" s="198" t="s">
        <v>232</v>
      </c>
      <c r="P63" s="71">
        <v>28.1</v>
      </c>
      <c r="Q63" s="198">
        <v>8.6069999999999993</v>
      </c>
      <c r="R63" s="198">
        <v>8.7059999999999995</v>
      </c>
      <c r="S63" s="198">
        <f t="shared" si="9"/>
        <v>9.9000000000000199E-2</v>
      </c>
      <c r="T63" s="44">
        <f t="shared" si="4"/>
        <v>8.5120200000000174E-2</v>
      </c>
      <c r="U63" s="66">
        <f>(U8/P78)*P63</f>
        <v>2.5485336660528362E-2</v>
      </c>
      <c r="V63" s="45">
        <f t="shared" si="8"/>
        <v>0.11060553666052854</v>
      </c>
      <c r="W63" s="68"/>
      <c r="X63" s="68"/>
      <c r="Y63" s="70"/>
      <c r="Z63" s="201"/>
      <c r="AA63" s="47"/>
      <c r="AB63" s="47"/>
      <c r="AC63" s="47"/>
    </row>
    <row r="64" spans="1:29" x14ac:dyDescent="0.25">
      <c r="A64" s="64">
        <v>61</v>
      </c>
      <c r="B64" s="198" t="s">
        <v>69</v>
      </c>
      <c r="C64" s="71">
        <v>45.8</v>
      </c>
      <c r="D64" s="198">
        <v>5.7409999999999997</v>
      </c>
      <c r="E64" s="198">
        <v>5.7649999999999997</v>
      </c>
      <c r="F64" s="198">
        <f t="shared" si="0"/>
        <v>2.4000000000000021E-2</v>
      </c>
      <c r="G64" s="44">
        <f t="shared" si="1"/>
        <v>2.063520000000002E-2</v>
      </c>
      <c r="H64" s="66">
        <f>(H8/C190)*C64</f>
        <v>3.2078988365575607E-2</v>
      </c>
      <c r="I64" s="45">
        <f t="shared" si="2"/>
        <v>5.2714188365575627E-2</v>
      </c>
      <c r="J64" s="67"/>
      <c r="K64" s="68"/>
      <c r="L64" s="201"/>
      <c r="M64" s="67"/>
      <c r="N64" s="40">
        <v>52</v>
      </c>
      <c r="O64" s="198" t="s">
        <v>233</v>
      </c>
      <c r="P64" s="71">
        <v>26.6</v>
      </c>
      <c r="Q64" s="198">
        <v>9.2810000000000006</v>
      </c>
      <c r="R64" s="198">
        <v>9.4540000000000006</v>
      </c>
      <c r="S64" s="198">
        <f t="shared" si="9"/>
        <v>0.17300000000000004</v>
      </c>
      <c r="T64" s="44">
        <f t="shared" si="4"/>
        <v>0.14874540000000003</v>
      </c>
      <c r="U64" s="66">
        <f>(U8/P78)*P64</f>
        <v>2.4124909436656742E-2</v>
      </c>
      <c r="V64" s="45">
        <f t="shared" si="8"/>
        <v>0.17287030943665677</v>
      </c>
      <c r="W64" s="68"/>
      <c r="X64" s="68"/>
      <c r="Y64" s="70"/>
      <c r="Z64" s="201"/>
      <c r="AA64" s="47"/>
      <c r="AB64" s="47"/>
      <c r="AC64" s="47"/>
    </row>
    <row r="65" spans="1:29" x14ac:dyDescent="0.25">
      <c r="A65" s="64">
        <v>62</v>
      </c>
      <c r="B65" s="198" t="s">
        <v>70</v>
      </c>
      <c r="C65" s="71">
        <v>48.4</v>
      </c>
      <c r="D65" s="198">
        <v>13.037000000000001</v>
      </c>
      <c r="E65" s="198">
        <v>13.269</v>
      </c>
      <c r="F65" s="198">
        <f t="shared" si="0"/>
        <v>0.23199999999999932</v>
      </c>
      <c r="G65" s="44">
        <f t="shared" si="1"/>
        <v>0.19947359999999942</v>
      </c>
      <c r="H65" s="66">
        <f>(H8/C190)*C65</f>
        <v>3.3900066307726191E-2</v>
      </c>
      <c r="I65" s="45">
        <f t="shared" si="2"/>
        <v>0.2333736663077256</v>
      </c>
      <c r="J65" s="67"/>
      <c r="K65" s="68"/>
      <c r="L65" s="201"/>
      <c r="M65" s="67"/>
      <c r="N65" s="40">
        <v>53</v>
      </c>
      <c r="O65" s="198" t="s">
        <v>234</v>
      </c>
      <c r="P65" s="71">
        <v>27.9</v>
      </c>
      <c r="Q65" s="198">
        <v>10.298</v>
      </c>
      <c r="R65" s="198">
        <v>10.481</v>
      </c>
      <c r="S65" s="198">
        <f t="shared" si="9"/>
        <v>0.18299999999999983</v>
      </c>
      <c r="T65" s="44">
        <f t="shared" si="4"/>
        <v>0.15734339999999986</v>
      </c>
      <c r="U65" s="66">
        <f>(U8/P78)*P65</f>
        <v>2.5303946364012144E-2</v>
      </c>
      <c r="V65" s="45">
        <f t="shared" si="8"/>
        <v>0.182647346364012</v>
      </c>
      <c r="W65" s="68"/>
      <c r="X65" s="68"/>
      <c r="Y65" s="70"/>
      <c r="Z65" s="201"/>
      <c r="AA65" s="47"/>
      <c r="AB65" s="47"/>
      <c r="AC65" s="47"/>
    </row>
    <row r="66" spans="1:29" x14ac:dyDescent="0.25">
      <c r="A66" s="64">
        <v>63</v>
      </c>
      <c r="B66" s="198" t="s">
        <v>71</v>
      </c>
      <c r="C66" s="71">
        <v>48</v>
      </c>
      <c r="D66" s="198">
        <v>10.815</v>
      </c>
      <c r="E66" s="198">
        <v>11.007</v>
      </c>
      <c r="F66" s="198">
        <f t="shared" si="0"/>
        <v>0.19200000000000017</v>
      </c>
      <c r="G66" s="44">
        <f t="shared" si="1"/>
        <v>0.16508160000000016</v>
      </c>
      <c r="H66" s="66">
        <f>(H8/C190)*C66</f>
        <v>3.3619900470472253E-2</v>
      </c>
      <c r="I66" s="45">
        <f t="shared" si="2"/>
        <v>0.19870150047047241</v>
      </c>
      <c r="J66" s="67"/>
      <c r="K66" s="68"/>
      <c r="L66" s="201"/>
      <c r="M66" s="67"/>
      <c r="N66" s="40">
        <v>54</v>
      </c>
      <c r="O66" s="198" t="s">
        <v>235</v>
      </c>
      <c r="P66" s="71">
        <v>25.9</v>
      </c>
      <c r="Q66" s="198">
        <v>5.3029999999999999</v>
      </c>
      <c r="R66" s="198">
        <v>5.3540000000000001</v>
      </c>
      <c r="S66" s="198">
        <f t="shared" si="9"/>
        <v>5.1000000000000156E-2</v>
      </c>
      <c r="T66" s="44">
        <f t="shared" si="4"/>
        <v>4.3849800000000133E-2</v>
      </c>
      <c r="U66" s="66">
        <f>(U8/P78)*P66</f>
        <v>2.3490043398849983E-2</v>
      </c>
      <c r="V66" s="45">
        <f t="shared" si="8"/>
        <v>6.7339843398850116E-2</v>
      </c>
      <c r="W66" s="68"/>
      <c r="X66" s="68"/>
      <c r="Y66" s="70"/>
      <c r="Z66" s="201"/>
      <c r="AA66" s="47"/>
      <c r="AB66" s="47"/>
      <c r="AC66" s="47"/>
    </row>
    <row r="67" spans="1:29" x14ac:dyDescent="0.25">
      <c r="A67" s="64">
        <v>64</v>
      </c>
      <c r="B67" s="198" t="s">
        <v>72</v>
      </c>
      <c r="C67" s="71">
        <v>98.7</v>
      </c>
      <c r="D67" s="198">
        <v>19.771000000000001</v>
      </c>
      <c r="E67" s="198">
        <v>20.282</v>
      </c>
      <c r="F67" s="198">
        <f t="shared" si="0"/>
        <v>0.51099999999999923</v>
      </c>
      <c r="G67" s="44">
        <f t="shared" si="1"/>
        <v>0.43935779999999935</v>
      </c>
      <c r="H67" s="66">
        <f>(H8/C190)*C67</f>
        <v>6.9130920342408572E-2</v>
      </c>
      <c r="I67" s="45">
        <f t="shared" si="2"/>
        <v>0.50848872034240788</v>
      </c>
      <c r="J67" s="67"/>
      <c r="K67" s="68"/>
      <c r="L67" s="201"/>
      <c r="M67" s="67"/>
      <c r="N67" s="40">
        <v>55</v>
      </c>
      <c r="O67" s="198" t="s">
        <v>236</v>
      </c>
      <c r="P67" s="71">
        <v>26.1</v>
      </c>
      <c r="Q67" s="198">
        <v>10.106999999999999</v>
      </c>
      <c r="R67" s="198">
        <v>10.362</v>
      </c>
      <c r="S67" s="198">
        <f t="shared" si="9"/>
        <v>0.25500000000000078</v>
      </c>
      <c r="T67" s="44">
        <f t="shared" si="4"/>
        <v>0.21924900000000067</v>
      </c>
      <c r="U67" s="66">
        <f>(U8/P78)*P67</f>
        <v>2.3671433695366201E-2</v>
      </c>
      <c r="V67" s="45">
        <f t="shared" si="8"/>
        <v>0.24292043369536687</v>
      </c>
      <c r="W67" s="68"/>
      <c r="X67" s="68"/>
      <c r="Y67" s="70"/>
      <c r="Z67" s="201"/>
      <c r="AA67" s="47"/>
      <c r="AB67" s="47"/>
      <c r="AC67" s="47"/>
    </row>
    <row r="68" spans="1:29" x14ac:dyDescent="0.25">
      <c r="A68" s="64">
        <v>65</v>
      </c>
      <c r="B68" s="198" t="s">
        <v>73</v>
      </c>
      <c r="C68" s="71">
        <v>67.7</v>
      </c>
      <c r="D68" s="198">
        <v>11.185</v>
      </c>
      <c r="E68" s="198">
        <v>11.558</v>
      </c>
      <c r="F68" s="198">
        <f t="shared" si="0"/>
        <v>0.37299999999999933</v>
      </c>
      <c r="G68" s="44">
        <f t="shared" si="1"/>
        <v>0.32070539999999942</v>
      </c>
      <c r="H68" s="66">
        <f>(H8/C190)*C68</f>
        <v>4.7418067955228578E-2</v>
      </c>
      <c r="I68" s="45">
        <f t="shared" si="2"/>
        <v>0.36812346795522799</v>
      </c>
      <c r="J68" s="67"/>
      <c r="K68" s="68"/>
      <c r="L68" s="201"/>
      <c r="M68" s="67"/>
      <c r="N68" s="40">
        <v>56</v>
      </c>
      <c r="O68" s="198" t="s">
        <v>237</v>
      </c>
      <c r="P68" s="71">
        <v>34.4</v>
      </c>
      <c r="Q68" s="198">
        <v>10.728999999999999</v>
      </c>
      <c r="R68" s="198">
        <v>10.728999999999999</v>
      </c>
      <c r="S68" s="198">
        <f t="shared" si="9"/>
        <v>0</v>
      </c>
      <c r="T68" s="44">
        <f t="shared" si="4"/>
        <v>0</v>
      </c>
      <c r="U68" s="66">
        <f>(U8/P78)*P68</f>
        <v>3.1199131000789169E-2</v>
      </c>
      <c r="V68" s="45">
        <f t="shared" si="8"/>
        <v>3.1199131000789169E-2</v>
      </c>
      <c r="W68" s="68"/>
      <c r="X68" s="68"/>
      <c r="Y68" s="70"/>
      <c r="Z68" s="201"/>
      <c r="AA68" s="47"/>
      <c r="AB68" s="47"/>
      <c r="AC68" s="47"/>
    </row>
    <row r="69" spans="1:29" x14ac:dyDescent="0.25">
      <c r="A69" s="64">
        <v>66</v>
      </c>
      <c r="B69" s="198" t="s">
        <v>74</v>
      </c>
      <c r="C69" s="71">
        <v>50.1</v>
      </c>
      <c r="D69" s="198">
        <v>2.2890000000000001</v>
      </c>
      <c r="E69" s="198">
        <v>2.2959999999999998</v>
      </c>
      <c r="F69" s="198">
        <f t="shared" si="0"/>
        <v>6.9999999999996732E-3</v>
      </c>
      <c r="G69" s="44">
        <f t="shared" si="1"/>
        <v>6.0185999999997188E-3</v>
      </c>
      <c r="H69" s="66">
        <f>(H8/C190)*C69</f>
        <v>3.5090771116055415E-2</v>
      </c>
      <c r="I69" s="45">
        <f t="shared" si="2"/>
        <v>4.1109371116055136E-2</v>
      </c>
      <c r="J69" s="67"/>
      <c r="K69" s="68"/>
      <c r="L69" s="201"/>
      <c r="M69" s="67"/>
      <c r="N69" s="40">
        <v>57</v>
      </c>
      <c r="O69" s="198" t="s">
        <v>238</v>
      </c>
      <c r="P69" s="71">
        <v>32.1</v>
      </c>
      <c r="Q69" s="198">
        <v>11.368</v>
      </c>
      <c r="R69" s="198">
        <v>11.547000000000001</v>
      </c>
      <c r="S69" s="198">
        <f t="shared" si="9"/>
        <v>0.17900000000000027</v>
      </c>
      <c r="T69" s="44">
        <f t="shared" si="4"/>
        <v>0.15390420000000024</v>
      </c>
      <c r="U69" s="66">
        <f>(U8/P78)*P69</f>
        <v>2.9113142590852684E-2</v>
      </c>
      <c r="V69" s="45">
        <f>T69+U69</f>
        <v>0.18301734259085292</v>
      </c>
      <c r="W69" s="68"/>
      <c r="X69" s="68"/>
      <c r="Y69" s="70"/>
      <c r="Z69" s="201"/>
      <c r="AA69" s="47"/>
      <c r="AB69" s="47"/>
      <c r="AC69" s="47"/>
    </row>
    <row r="70" spans="1:29" x14ac:dyDescent="0.25">
      <c r="A70" s="64">
        <v>67</v>
      </c>
      <c r="B70" s="198" t="s">
        <v>75</v>
      </c>
      <c r="C70" s="71">
        <v>50.1</v>
      </c>
      <c r="D70" s="198">
        <v>10.228</v>
      </c>
      <c r="E70" s="198">
        <v>10.335000000000001</v>
      </c>
      <c r="F70" s="198">
        <f t="shared" si="0"/>
        <v>0.10700000000000109</v>
      </c>
      <c r="G70" s="44">
        <f t="shared" si="1"/>
        <v>9.1998600000000944E-2</v>
      </c>
      <c r="H70" s="66">
        <f>(H8/C190)*C70</f>
        <v>3.5090771116055415E-2</v>
      </c>
      <c r="I70" s="45">
        <f t="shared" si="2"/>
        <v>0.12708937111605637</v>
      </c>
      <c r="J70" s="67"/>
      <c r="K70" s="68"/>
      <c r="L70" s="201"/>
      <c r="M70" s="67"/>
      <c r="N70" s="64">
        <v>58</v>
      </c>
      <c r="O70" s="198" t="s">
        <v>239</v>
      </c>
      <c r="P70" s="71">
        <v>33.9</v>
      </c>
      <c r="Q70" s="198">
        <v>7.0540000000000003</v>
      </c>
      <c r="R70" s="198">
        <v>7.2009999999999996</v>
      </c>
      <c r="S70" s="198">
        <f>R70-Q70</f>
        <v>0.14699999999999935</v>
      </c>
      <c r="T70" s="44">
        <f t="shared" si="4"/>
        <v>0.12639059999999944</v>
      </c>
      <c r="U70" s="66">
        <f>(U8/P78)*P70</f>
        <v>3.0745655259498628E-2</v>
      </c>
      <c r="V70" s="45">
        <f t="shared" ref="V70:V77" si="10">T70+U70</f>
        <v>0.15713625525949806</v>
      </c>
      <c r="W70" s="68"/>
      <c r="X70" s="68"/>
      <c r="Y70" s="70"/>
      <c r="Z70" s="201"/>
      <c r="AA70" s="47"/>
      <c r="AB70" s="47"/>
      <c r="AC70" s="47"/>
    </row>
    <row r="71" spans="1:29" x14ac:dyDescent="0.25">
      <c r="A71" s="64">
        <v>68</v>
      </c>
      <c r="B71" s="198" t="s">
        <v>76</v>
      </c>
      <c r="C71" s="71">
        <v>45.2</v>
      </c>
      <c r="D71" s="198">
        <v>1.256</v>
      </c>
      <c r="E71" s="198">
        <v>1.256</v>
      </c>
      <c r="F71" s="198">
        <f t="shared" si="0"/>
        <v>0</v>
      </c>
      <c r="G71" s="44">
        <f t="shared" si="1"/>
        <v>0</v>
      </c>
      <c r="H71" s="66">
        <f>(H8/C190)*C71</f>
        <v>3.165873960969471E-2</v>
      </c>
      <c r="I71" s="45">
        <f t="shared" si="2"/>
        <v>3.165873960969471E-2</v>
      </c>
      <c r="J71" s="67"/>
      <c r="K71" s="68"/>
      <c r="L71" s="201"/>
      <c r="M71" s="67"/>
      <c r="N71" s="40">
        <v>59</v>
      </c>
      <c r="O71" s="198" t="s">
        <v>240</v>
      </c>
      <c r="P71" s="71">
        <v>37.299999999999997</v>
      </c>
      <c r="Q71" s="198">
        <v>5.9459999999999997</v>
      </c>
      <c r="R71" s="198">
        <v>5.9710000000000001</v>
      </c>
      <c r="S71" s="198">
        <f t="shared" ref="S71:S77" si="11">R71-Q71</f>
        <v>2.5000000000000355E-2</v>
      </c>
      <c r="T71" s="44">
        <f t="shared" si="4"/>
        <v>2.1495000000000306E-2</v>
      </c>
      <c r="U71" s="66">
        <f>(U8/P78)*P71</f>
        <v>3.3829290300274296E-2</v>
      </c>
      <c r="V71" s="45">
        <f t="shared" si="10"/>
        <v>5.5324290300274602E-2</v>
      </c>
      <c r="W71" s="68"/>
      <c r="X71" s="68"/>
      <c r="Y71" s="70"/>
      <c r="Z71" s="201"/>
      <c r="AA71" s="47"/>
      <c r="AB71" s="47"/>
      <c r="AC71" s="47"/>
    </row>
    <row r="72" spans="1:29" x14ac:dyDescent="0.25">
      <c r="A72" s="64">
        <v>69</v>
      </c>
      <c r="B72" s="198" t="s">
        <v>77</v>
      </c>
      <c r="C72" s="71">
        <v>75.8</v>
      </c>
      <c r="D72" s="198">
        <v>0</v>
      </c>
      <c r="E72" s="198">
        <v>0</v>
      </c>
      <c r="F72" s="198">
        <f t="shared" si="0"/>
        <v>0</v>
      </c>
      <c r="G72" s="44">
        <f t="shared" si="1"/>
        <v>0</v>
      </c>
      <c r="H72" s="66">
        <f>(H8/C190)*C72</f>
        <v>5.3091426159620772E-2</v>
      </c>
      <c r="I72" s="45">
        <f t="shared" si="2"/>
        <v>5.3091426159620772E-2</v>
      </c>
      <c r="J72" s="67"/>
      <c r="K72" s="68"/>
      <c r="L72" s="201"/>
      <c r="M72" s="67"/>
      <c r="N72" s="40">
        <v>60</v>
      </c>
      <c r="O72" s="198" t="s">
        <v>241</v>
      </c>
      <c r="P72" s="71">
        <v>38.4</v>
      </c>
      <c r="Q72" s="198">
        <v>13.167</v>
      </c>
      <c r="R72" s="198">
        <v>13.167</v>
      </c>
      <c r="S72" s="198">
        <f t="shared" si="11"/>
        <v>0</v>
      </c>
      <c r="T72" s="44">
        <f t="shared" si="4"/>
        <v>0</v>
      </c>
      <c r="U72" s="66">
        <f>(U8/P78)*P72</f>
        <v>3.4826936931113488E-2</v>
      </c>
      <c r="V72" s="45">
        <f t="shared" si="10"/>
        <v>3.4826936931113488E-2</v>
      </c>
      <c r="W72" s="68"/>
      <c r="X72" s="68"/>
      <c r="Y72" s="70"/>
      <c r="Z72" s="201"/>
      <c r="AA72" s="47"/>
      <c r="AB72" s="47"/>
      <c r="AC72" s="47"/>
    </row>
    <row r="73" spans="1:29" x14ac:dyDescent="0.25">
      <c r="A73" s="64">
        <v>70</v>
      </c>
      <c r="B73" s="198" t="s">
        <v>78</v>
      </c>
      <c r="C73" s="71">
        <v>45.6</v>
      </c>
      <c r="D73" s="198">
        <v>13.984</v>
      </c>
      <c r="E73" s="198">
        <v>14.276</v>
      </c>
      <c r="F73" s="198">
        <f t="shared" si="0"/>
        <v>0.29199999999999982</v>
      </c>
      <c r="G73" s="44">
        <f t="shared" si="1"/>
        <v>0.25106159999999983</v>
      </c>
      <c r="H73" s="66">
        <f>(H8/C190)*C73</f>
        <v>3.1938905446948641E-2</v>
      </c>
      <c r="I73" s="45">
        <f t="shared" si="2"/>
        <v>0.28300050544694849</v>
      </c>
      <c r="J73" s="67"/>
      <c r="K73" s="68"/>
      <c r="L73" s="201"/>
      <c r="M73" s="67"/>
      <c r="N73" s="40">
        <v>61</v>
      </c>
      <c r="O73" s="198" t="s">
        <v>242</v>
      </c>
      <c r="P73" s="71">
        <v>67.3</v>
      </c>
      <c r="Q73" s="198">
        <v>6.8</v>
      </c>
      <c r="R73" s="198">
        <v>6.8</v>
      </c>
      <c r="S73" s="198">
        <f t="shared" si="11"/>
        <v>0</v>
      </c>
      <c r="T73" s="44">
        <f t="shared" si="4"/>
        <v>0</v>
      </c>
      <c r="U73" s="66">
        <f>(U8/P78)*P73</f>
        <v>6.1037834777706711E-2</v>
      </c>
      <c r="V73" s="45">
        <f t="shared" si="10"/>
        <v>6.1037834777706711E-2</v>
      </c>
      <c r="W73" s="68"/>
      <c r="X73" s="68"/>
      <c r="Y73" s="70"/>
      <c r="Z73" s="75"/>
      <c r="AA73" s="47"/>
      <c r="AB73" s="47"/>
      <c r="AC73" s="47"/>
    </row>
    <row r="74" spans="1:29" x14ac:dyDescent="0.25">
      <c r="A74" s="64">
        <v>71</v>
      </c>
      <c r="B74" s="198" t="s">
        <v>79</v>
      </c>
      <c r="C74" s="71">
        <v>47.7</v>
      </c>
      <c r="D74" s="198">
        <v>8.4770000000000003</v>
      </c>
      <c r="E74" s="198">
        <v>8.9550000000000001</v>
      </c>
      <c r="F74" s="198">
        <f t="shared" si="0"/>
        <v>0.47799999999999976</v>
      </c>
      <c r="G74" s="44">
        <f t="shared" si="1"/>
        <v>0.41098439999999981</v>
      </c>
      <c r="H74" s="66">
        <f>(H8/C190)*C74</f>
        <v>3.3409776092531804E-2</v>
      </c>
      <c r="I74" s="45">
        <f t="shared" si="2"/>
        <v>0.44439417609253162</v>
      </c>
      <c r="J74" s="67"/>
      <c r="K74" s="68"/>
      <c r="L74" s="201"/>
      <c r="M74" s="67"/>
      <c r="N74" s="40">
        <v>62</v>
      </c>
      <c r="O74" s="198" t="s">
        <v>243</v>
      </c>
      <c r="P74" s="71">
        <v>32</v>
      </c>
      <c r="Q74" s="198">
        <v>33.06</v>
      </c>
      <c r="R74" s="198">
        <v>33.06</v>
      </c>
      <c r="S74" s="198">
        <f t="shared" si="11"/>
        <v>0</v>
      </c>
      <c r="T74" s="44">
        <f t="shared" si="4"/>
        <v>0</v>
      </c>
      <c r="U74" s="66">
        <f>(U8/P78)*P74</f>
        <v>2.9022447442594575E-2</v>
      </c>
      <c r="V74" s="45">
        <f t="shared" si="10"/>
        <v>2.9022447442594575E-2</v>
      </c>
      <c r="W74" s="68"/>
      <c r="X74" s="68"/>
      <c r="Y74" s="70"/>
      <c r="Z74" s="75"/>
      <c r="AA74" s="47"/>
      <c r="AB74" s="47"/>
      <c r="AC74" s="47"/>
    </row>
    <row r="75" spans="1:29" x14ac:dyDescent="0.25">
      <c r="A75" s="64">
        <v>72</v>
      </c>
      <c r="B75" s="198" t="s">
        <v>80</v>
      </c>
      <c r="C75" s="71">
        <v>48.3</v>
      </c>
      <c r="D75" s="198">
        <v>10.069000000000001</v>
      </c>
      <c r="E75" s="198">
        <v>10.500999999999999</v>
      </c>
      <c r="F75" s="198">
        <f t="shared" si="0"/>
        <v>0.43199999999999861</v>
      </c>
      <c r="G75" s="44">
        <f t="shared" si="1"/>
        <v>0.37143359999999881</v>
      </c>
      <c r="H75" s="66">
        <f>(H8/C190)*C75</f>
        <v>3.3830024848412708E-2</v>
      </c>
      <c r="I75" s="45">
        <f t="shared" si="2"/>
        <v>0.4052636248484115</v>
      </c>
      <c r="J75" s="67"/>
      <c r="K75" s="68"/>
      <c r="L75" s="201"/>
      <c r="M75" s="67"/>
      <c r="N75" s="40">
        <v>63</v>
      </c>
      <c r="O75" s="198" t="s">
        <v>244</v>
      </c>
      <c r="P75" s="71">
        <v>88.1</v>
      </c>
      <c r="Q75" s="198">
        <v>2.3159999999999998</v>
      </c>
      <c r="R75" s="198">
        <v>2.3159999999999998</v>
      </c>
      <c r="S75" s="198">
        <f t="shared" si="11"/>
        <v>0</v>
      </c>
      <c r="T75" s="44">
        <f t="shared" si="4"/>
        <v>0</v>
      </c>
      <c r="U75" s="66">
        <f>(U8/P78)*P75</f>
        <v>7.990242561539318E-2</v>
      </c>
      <c r="V75" s="45">
        <f t="shared" si="10"/>
        <v>7.990242561539318E-2</v>
      </c>
      <c r="W75" s="68"/>
      <c r="X75" s="68"/>
      <c r="Y75" s="70"/>
      <c r="Z75" s="201"/>
      <c r="AA75" s="47"/>
      <c r="AB75" s="47"/>
      <c r="AC75" s="47"/>
    </row>
    <row r="76" spans="1:29" x14ac:dyDescent="0.25">
      <c r="A76" s="41">
        <v>73</v>
      </c>
      <c r="B76" s="198" t="s">
        <v>81</v>
      </c>
      <c r="C76" s="71">
        <v>98.7</v>
      </c>
      <c r="D76" s="198">
        <v>26.471</v>
      </c>
      <c r="E76" s="198">
        <v>27.253</v>
      </c>
      <c r="F76" s="198">
        <f t="shared" si="0"/>
        <v>0.78200000000000003</v>
      </c>
      <c r="G76" s="44">
        <f t="shared" si="1"/>
        <v>0.67236360000000006</v>
      </c>
      <c r="H76" s="66">
        <f>(H8/C190)*C76</f>
        <v>6.9130920342408572E-2</v>
      </c>
      <c r="I76" s="45">
        <f>G76+H76</f>
        <v>0.74149452034240859</v>
      </c>
      <c r="J76" s="67"/>
      <c r="K76" s="68"/>
      <c r="L76" s="201"/>
      <c r="M76" s="67"/>
      <c r="N76" s="40" t="s">
        <v>268</v>
      </c>
      <c r="O76" s="198" t="s">
        <v>270</v>
      </c>
      <c r="P76" s="71">
        <v>295.5</v>
      </c>
      <c r="Q76" s="198">
        <v>0</v>
      </c>
      <c r="R76" s="198">
        <v>0</v>
      </c>
      <c r="S76" s="198">
        <f t="shared" si="11"/>
        <v>0</v>
      </c>
      <c r="T76" s="44">
        <f t="shared" si="4"/>
        <v>0</v>
      </c>
      <c r="U76" s="66">
        <f>(U8/P78)*P76</f>
        <v>0.2680041631027093</v>
      </c>
      <c r="V76" s="45">
        <f t="shared" si="10"/>
        <v>0.2680041631027093</v>
      </c>
      <c r="W76" s="67"/>
      <c r="X76" s="67"/>
      <c r="Y76" s="70"/>
      <c r="Z76" s="201"/>
      <c r="AA76" s="47"/>
      <c r="AB76" s="47"/>
      <c r="AC76" s="47"/>
    </row>
    <row r="77" spans="1:29" x14ac:dyDescent="0.25">
      <c r="A77" s="64">
        <v>74</v>
      </c>
      <c r="B77" s="198" t="s">
        <v>82</v>
      </c>
      <c r="C77" s="71">
        <v>67.5</v>
      </c>
      <c r="D77" s="198">
        <v>6.4610000000000003</v>
      </c>
      <c r="E77" s="198">
        <v>6.4610000000000003</v>
      </c>
      <c r="F77" s="198">
        <f t="shared" si="0"/>
        <v>0</v>
      </c>
      <c r="G77" s="44">
        <f t="shared" si="1"/>
        <v>0</v>
      </c>
      <c r="H77" s="66">
        <f>(H8/C190)*C77</f>
        <v>4.7277985036601612E-2</v>
      </c>
      <c r="I77" s="45">
        <f t="shared" si="2"/>
        <v>4.7277985036601612E-2</v>
      </c>
      <c r="J77" s="67"/>
      <c r="K77" s="68"/>
      <c r="L77" s="201"/>
      <c r="M77" s="67"/>
      <c r="N77" s="40" t="s">
        <v>269</v>
      </c>
      <c r="O77" s="198" t="s">
        <v>271</v>
      </c>
      <c r="P77" s="71">
        <v>212.9</v>
      </c>
      <c r="Q77" s="198">
        <v>0</v>
      </c>
      <c r="R77" s="198">
        <v>0</v>
      </c>
      <c r="S77" s="198">
        <f t="shared" si="11"/>
        <v>0</v>
      </c>
      <c r="T77" s="44">
        <f t="shared" si="4"/>
        <v>0</v>
      </c>
      <c r="U77" s="66">
        <f>(U8/P78)*P77</f>
        <v>0.19308997064151204</v>
      </c>
      <c r="V77" s="45">
        <f t="shared" si="10"/>
        <v>0.19308997064151204</v>
      </c>
      <c r="W77" s="67"/>
      <c r="X77" s="67"/>
      <c r="Y77" s="70"/>
      <c r="Z77" s="201"/>
      <c r="AA77" s="47"/>
      <c r="AB77" s="47"/>
      <c r="AC77" s="47"/>
    </row>
    <row r="78" spans="1:29" x14ac:dyDescent="0.25">
      <c r="A78" s="64">
        <v>75</v>
      </c>
      <c r="B78" s="198" t="s">
        <v>83</v>
      </c>
      <c r="C78" s="71">
        <v>50.1</v>
      </c>
      <c r="D78" s="198">
        <v>10.957000000000001</v>
      </c>
      <c r="E78" s="198">
        <v>11.135999999999999</v>
      </c>
      <c r="F78" s="198">
        <f t="shared" ref="F78:F141" si="12">E78-D78</f>
        <v>0.17899999999999849</v>
      </c>
      <c r="G78" s="44">
        <f t="shared" ref="G78:G141" si="13">F78*0.8598</f>
        <v>0.15390419999999871</v>
      </c>
      <c r="H78" s="66">
        <f>(H8/C190)*C78</f>
        <v>3.5090771116055415E-2</v>
      </c>
      <c r="I78" s="45">
        <f t="shared" si="2"/>
        <v>0.18899497111605412</v>
      </c>
      <c r="J78" s="67"/>
      <c r="K78" s="68"/>
      <c r="L78" s="201"/>
      <c r="M78" s="67"/>
      <c r="N78" s="315" t="s">
        <v>262</v>
      </c>
      <c r="O78" s="316"/>
      <c r="P78" s="77">
        <f>SUM(P13:P77)</f>
        <v>2660.9000000000005</v>
      </c>
      <c r="Q78" s="77">
        <f t="shared" ref="Q78:U78" si="14">SUM(Q13:Q77)</f>
        <v>466.96699999999987</v>
      </c>
      <c r="R78" s="77">
        <f t="shared" si="14"/>
        <v>473.303</v>
      </c>
      <c r="S78" s="77">
        <f t="shared" si="14"/>
        <v>6.3360000000000021</v>
      </c>
      <c r="T78" s="78">
        <f t="shared" si="14"/>
        <v>5.4476928000000022</v>
      </c>
      <c r="U78" s="78">
        <f t="shared" si="14"/>
        <v>2.4133071999999975</v>
      </c>
      <c r="V78" s="78">
        <f>SUM(V13:V77)</f>
        <v>7.860999999999998</v>
      </c>
      <c r="W78" s="67"/>
      <c r="X78" s="67"/>
      <c r="Y78" s="70"/>
      <c r="Z78" s="201"/>
      <c r="AA78" s="47"/>
      <c r="AB78" s="47"/>
      <c r="AC78" s="47"/>
    </row>
    <row r="79" spans="1:29" x14ac:dyDescent="0.25">
      <c r="A79" s="64">
        <v>76</v>
      </c>
      <c r="B79" s="198" t="s">
        <v>84</v>
      </c>
      <c r="C79" s="71">
        <v>50.3</v>
      </c>
      <c r="D79" s="198">
        <v>7.8879999999999999</v>
      </c>
      <c r="E79" s="198">
        <v>8.0470000000000006</v>
      </c>
      <c r="F79" s="198">
        <f t="shared" si="12"/>
        <v>0.1590000000000007</v>
      </c>
      <c r="G79" s="44">
        <f t="shared" si="13"/>
        <v>0.13670820000000061</v>
      </c>
      <c r="H79" s="66">
        <f>(H8/C190)*C79</f>
        <v>3.5230854034682381E-2</v>
      </c>
      <c r="I79" s="45">
        <f t="shared" si="2"/>
        <v>0.17193905403468299</v>
      </c>
      <c r="J79" s="67"/>
      <c r="K79" s="68"/>
      <c r="L79" s="201"/>
      <c r="M79" s="67"/>
      <c r="N79" s="79" t="s">
        <v>267</v>
      </c>
      <c r="O79" s="80"/>
      <c r="P79" s="79"/>
      <c r="Q79" s="79"/>
      <c r="R79" s="79"/>
      <c r="S79" s="79"/>
      <c r="T79" s="79"/>
      <c r="U79" s="79"/>
      <c r="V79" s="79"/>
      <c r="W79" s="67"/>
      <c r="X79" s="67"/>
      <c r="Y79" s="70"/>
      <c r="Z79" s="201"/>
      <c r="AA79" s="47"/>
      <c r="AB79" s="47"/>
      <c r="AC79" s="47"/>
    </row>
    <row r="80" spans="1:29" x14ac:dyDescent="0.25">
      <c r="A80" s="64">
        <v>77</v>
      </c>
      <c r="B80" s="198" t="s">
        <v>85</v>
      </c>
      <c r="C80" s="71">
        <v>45.2</v>
      </c>
      <c r="D80" s="198">
        <v>1.056</v>
      </c>
      <c r="E80" s="198">
        <v>1.0569999999999999</v>
      </c>
      <c r="F80" s="198">
        <f t="shared" si="12"/>
        <v>9.9999999999988987E-4</v>
      </c>
      <c r="G80" s="44">
        <f t="shared" si="13"/>
        <v>8.5979999999990532E-4</v>
      </c>
      <c r="H80" s="66">
        <f>(H8/C190)*C80</f>
        <v>3.165873960969471E-2</v>
      </c>
      <c r="I80" s="45">
        <f t="shared" si="2"/>
        <v>3.2518539609694613E-2</v>
      </c>
      <c r="J80" s="67"/>
      <c r="K80" s="68"/>
      <c r="L80" s="201"/>
      <c r="M80" s="67"/>
      <c r="N80" s="294" t="s">
        <v>272</v>
      </c>
      <c r="O80" s="295"/>
      <c r="P80" s="295"/>
      <c r="Q80" s="81"/>
      <c r="R80" s="296" t="s">
        <v>273</v>
      </c>
      <c r="S80" s="296"/>
      <c r="T80" s="296"/>
      <c r="U80" s="296"/>
      <c r="V80" s="296"/>
      <c r="W80" s="67"/>
      <c r="X80" s="67"/>
      <c r="Y80" s="70"/>
      <c r="Z80" s="201"/>
      <c r="AA80" s="47"/>
      <c r="AB80" s="47"/>
      <c r="AC80" s="47"/>
    </row>
    <row r="81" spans="1:29" x14ac:dyDescent="0.25">
      <c r="A81" s="64">
        <v>78</v>
      </c>
      <c r="B81" s="198" t="s">
        <v>86</v>
      </c>
      <c r="C81" s="71">
        <v>75.5</v>
      </c>
      <c r="D81" s="198">
        <v>14.08</v>
      </c>
      <c r="E81" s="198">
        <v>14.587</v>
      </c>
      <c r="F81" s="198">
        <f t="shared" si="12"/>
        <v>0.50699999999999967</v>
      </c>
      <c r="G81" s="44">
        <f t="shared" si="13"/>
        <v>0.43591859999999971</v>
      </c>
      <c r="H81" s="66">
        <f>(H8/C190)*C81</f>
        <v>5.2881301781680316E-2</v>
      </c>
      <c r="I81" s="45">
        <f t="shared" si="2"/>
        <v>0.48879990178168004</v>
      </c>
      <c r="J81" s="67"/>
      <c r="K81" s="68"/>
      <c r="L81" s="201"/>
      <c r="M81" s="67"/>
      <c r="N81" s="47"/>
      <c r="O81" s="47"/>
      <c r="P81" s="47"/>
      <c r="Q81" s="47"/>
      <c r="R81" s="47"/>
      <c r="S81" s="47"/>
      <c r="T81" s="47"/>
      <c r="U81" s="47"/>
      <c r="V81" s="47"/>
      <c r="W81" s="67"/>
      <c r="X81" s="67"/>
      <c r="Y81" s="70"/>
      <c r="Z81" s="201"/>
      <c r="AA81" s="47"/>
      <c r="AB81" s="47"/>
      <c r="AC81" s="47"/>
    </row>
    <row r="82" spans="1:29" x14ac:dyDescent="0.25">
      <c r="A82" s="64">
        <v>79</v>
      </c>
      <c r="B82" s="198" t="s">
        <v>87</v>
      </c>
      <c r="C82" s="71">
        <v>45.7</v>
      </c>
      <c r="D82" s="198">
        <v>4.8070000000000004</v>
      </c>
      <c r="E82" s="198">
        <v>4.8650000000000002</v>
      </c>
      <c r="F82" s="198">
        <f t="shared" si="12"/>
        <v>5.7999999999999829E-2</v>
      </c>
      <c r="G82" s="44">
        <f t="shared" si="13"/>
        <v>4.9868399999999855E-2</v>
      </c>
      <c r="H82" s="66">
        <f>(H8/C190)*C82</f>
        <v>3.2008946906262131E-2</v>
      </c>
      <c r="I82" s="45">
        <f t="shared" si="2"/>
        <v>8.1877346906261986E-2</v>
      </c>
      <c r="J82" s="67"/>
      <c r="K82" s="68"/>
      <c r="L82" s="201"/>
      <c r="M82" s="67"/>
      <c r="N82" s="294" t="s">
        <v>274</v>
      </c>
      <c r="O82" s="295"/>
      <c r="P82" s="295"/>
      <c r="Q82" s="81"/>
      <c r="R82" s="296" t="s">
        <v>275</v>
      </c>
      <c r="S82" s="296"/>
      <c r="T82" s="296"/>
      <c r="U82" s="296"/>
      <c r="V82" s="296"/>
      <c r="W82" s="67"/>
      <c r="X82" s="67"/>
      <c r="Y82" s="70"/>
      <c r="Z82" s="201"/>
      <c r="AA82" s="47"/>
      <c r="AB82" s="47"/>
      <c r="AC82" s="47"/>
    </row>
    <row r="83" spans="1:29" x14ac:dyDescent="0.25">
      <c r="A83" s="64">
        <v>80</v>
      </c>
      <c r="B83" s="198" t="s">
        <v>88</v>
      </c>
      <c r="C83" s="71">
        <v>48.1</v>
      </c>
      <c r="D83" s="198">
        <v>11.348000000000001</v>
      </c>
      <c r="E83" s="198">
        <v>11.464</v>
      </c>
      <c r="F83" s="198">
        <f t="shared" si="12"/>
        <v>0.11599999999999966</v>
      </c>
      <c r="G83" s="44">
        <f t="shared" si="13"/>
        <v>9.9736799999999709E-2</v>
      </c>
      <c r="H83" s="66">
        <f>(H8/C190)*C83</f>
        <v>3.3689941929785742E-2</v>
      </c>
      <c r="I83" s="45">
        <f t="shared" si="2"/>
        <v>0.13342674192978546</v>
      </c>
      <c r="J83" s="67"/>
      <c r="K83" s="68"/>
      <c r="L83" s="201"/>
      <c r="M83" s="67"/>
      <c r="N83" s="82"/>
      <c r="O83" s="82"/>
      <c r="P83" s="67"/>
      <c r="Q83" s="67"/>
      <c r="R83" s="67"/>
      <c r="S83" s="67"/>
      <c r="T83" s="67"/>
      <c r="U83" s="67"/>
      <c r="V83" s="67"/>
      <c r="W83" s="67"/>
      <c r="X83" s="67"/>
      <c r="Y83" s="70"/>
      <c r="Z83" s="201"/>
      <c r="AA83" s="47"/>
      <c r="AB83" s="47"/>
      <c r="AC83" s="47"/>
    </row>
    <row r="84" spans="1:29" x14ac:dyDescent="0.25">
      <c r="A84" s="64">
        <v>81</v>
      </c>
      <c r="B84" s="198" t="s">
        <v>89</v>
      </c>
      <c r="C84" s="71">
        <v>48.6</v>
      </c>
      <c r="D84" s="198">
        <v>12.414</v>
      </c>
      <c r="E84" s="198">
        <v>12.867000000000001</v>
      </c>
      <c r="F84" s="198">
        <f t="shared" si="12"/>
        <v>0.45300000000000118</v>
      </c>
      <c r="G84" s="44">
        <f t="shared" si="13"/>
        <v>0.38948940000000104</v>
      </c>
      <c r="H84" s="66">
        <f>(H8/C190)*C84</f>
        <v>3.4040149226353157E-2</v>
      </c>
      <c r="I84" s="45">
        <f t="shared" si="2"/>
        <v>0.42352954922635422</v>
      </c>
      <c r="J84" s="67"/>
      <c r="K84" s="68"/>
      <c r="L84" s="201"/>
      <c r="M84" s="67"/>
      <c r="N84" s="82"/>
      <c r="O84" s="82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83"/>
      <c r="AA84" s="47"/>
      <c r="AB84" s="47"/>
      <c r="AC84" s="47"/>
    </row>
    <row r="85" spans="1:29" x14ac:dyDescent="0.25">
      <c r="A85" s="64">
        <v>82</v>
      </c>
      <c r="B85" s="198" t="s">
        <v>90</v>
      </c>
      <c r="C85" s="71">
        <v>100.9</v>
      </c>
      <c r="D85" s="198">
        <v>5.1849999999999996</v>
      </c>
      <c r="E85" s="198">
        <v>5.1849999999999996</v>
      </c>
      <c r="F85" s="198">
        <f t="shared" si="12"/>
        <v>0</v>
      </c>
      <c r="G85" s="44">
        <f t="shared" si="13"/>
        <v>0</v>
      </c>
      <c r="H85" s="66">
        <f>(H8/C190)*C85</f>
        <v>7.0671832447305225E-2</v>
      </c>
      <c r="I85" s="45">
        <f t="shared" ref="I85:I151" si="15">G85+H85</f>
        <v>7.0671832447305225E-2</v>
      </c>
      <c r="J85" s="67"/>
      <c r="K85" s="68"/>
      <c r="L85" s="201"/>
      <c r="M85" s="67"/>
      <c r="N85" s="82"/>
      <c r="O85" s="82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83"/>
      <c r="AA85" s="47"/>
      <c r="AB85" s="47"/>
      <c r="AC85" s="47"/>
    </row>
    <row r="86" spans="1:29" x14ac:dyDescent="0.25">
      <c r="A86" s="64">
        <v>83</v>
      </c>
      <c r="B86" s="198" t="s">
        <v>91</v>
      </c>
      <c r="C86" s="71">
        <v>67.8</v>
      </c>
      <c r="D86" s="198">
        <v>14.581</v>
      </c>
      <c r="E86" s="198">
        <v>14.96</v>
      </c>
      <c r="F86" s="198">
        <f t="shared" si="12"/>
        <v>0.37900000000000134</v>
      </c>
      <c r="G86" s="44">
        <f t="shared" si="13"/>
        <v>0.32586420000000116</v>
      </c>
      <c r="H86" s="66">
        <f>(H8/C190)*C86</f>
        <v>4.7488109414542061E-2</v>
      </c>
      <c r="I86" s="45">
        <f t="shared" si="15"/>
        <v>0.37335230941454323</v>
      </c>
      <c r="J86" s="67"/>
      <c r="K86" s="68"/>
      <c r="L86" s="201"/>
      <c r="M86" s="67"/>
      <c r="N86" s="82"/>
      <c r="O86" s="82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83"/>
      <c r="AA86" s="47"/>
      <c r="AB86" s="47"/>
      <c r="AC86" s="47"/>
    </row>
    <row r="87" spans="1:29" x14ac:dyDescent="0.25">
      <c r="A87" s="64">
        <v>84</v>
      </c>
      <c r="B87" s="198" t="s">
        <v>92</v>
      </c>
      <c r="C87" s="71">
        <v>49.9</v>
      </c>
      <c r="D87" s="198">
        <v>2.98</v>
      </c>
      <c r="E87" s="198">
        <v>2.98</v>
      </c>
      <c r="F87" s="198">
        <f t="shared" si="12"/>
        <v>0</v>
      </c>
      <c r="G87" s="44">
        <f t="shared" si="13"/>
        <v>0</v>
      </c>
      <c r="H87" s="66">
        <f>(H8/C190)*C87</f>
        <v>3.4950688197428449E-2</v>
      </c>
      <c r="I87" s="45">
        <f t="shared" si="15"/>
        <v>3.4950688197428449E-2</v>
      </c>
      <c r="J87" s="67"/>
      <c r="K87" s="68"/>
      <c r="L87" s="201"/>
      <c r="M87" s="67"/>
      <c r="N87" s="67"/>
      <c r="O87" s="82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83"/>
      <c r="AA87" s="47"/>
      <c r="AB87" s="47"/>
      <c r="AC87" s="47"/>
    </row>
    <row r="88" spans="1:29" x14ac:dyDescent="0.25">
      <c r="A88" s="64">
        <v>85</v>
      </c>
      <c r="B88" s="198" t="s">
        <v>93</v>
      </c>
      <c r="C88" s="71">
        <v>50.7</v>
      </c>
      <c r="D88" s="198">
        <v>9.6760000000000002</v>
      </c>
      <c r="E88" s="198">
        <v>9.8849999999999998</v>
      </c>
      <c r="F88" s="198">
        <f t="shared" si="12"/>
        <v>0.20899999999999963</v>
      </c>
      <c r="G88" s="44">
        <f t="shared" si="13"/>
        <v>0.1796981999999997</v>
      </c>
      <c r="H88" s="66">
        <f>(H8/C190)*C88</f>
        <v>3.551101987193632E-2</v>
      </c>
      <c r="I88" s="45">
        <f t="shared" si="15"/>
        <v>0.21520921987193603</v>
      </c>
      <c r="J88" s="67"/>
      <c r="K88" s="68"/>
      <c r="L88" s="201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83"/>
      <c r="AA88" s="47"/>
      <c r="AB88" s="47"/>
      <c r="AC88" s="47"/>
    </row>
    <row r="89" spans="1:29" x14ac:dyDescent="0.25">
      <c r="A89" s="64">
        <v>86</v>
      </c>
      <c r="B89" s="198" t="s">
        <v>94</v>
      </c>
      <c r="C89" s="71">
        <v>44.9</v>
      </c>
      <c r="D89" s="198">
        <v>14.038</v>
      </c>
      <c r="E89" s="198">
        <v>14.348000000000001</v>
      </c>
      <c r="F89" s="198">
        <f t="shared" si="12"/>
        <v>0.3100000000000005</v>
      </c>
      <c r="G89" s="44">
        <f t="shared" si="13"/>
        <v>0.26653800000000044</v>
      </c>
      <c r="H89" s="66">
        <f>(H8/C190)*C89</f>
        <v>3.1448615231754254E-2</v>
      </c>
      <c r="I89" s="45">
        <f t="shared" si="15"/>
        <v>0.29798661523175468</v>
      </c>
      <c r="J89" s="67"/>
      <c r="K89" s="68"/>
      <c r="L89" s="201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83"/>
      <c r="AA89" s="47"/>
      <c r="AB89" s="47"/>
      <c r="AC89" s="47"/>
    </row>
    <row r="90" spans="1:29" x14ac:dyDescent="0.25">
      <c r="A90" s="64">
        <v>87</v>
      </c>
      <c r="B90" s="198" t="s">
        <v>95</v>
      </c>
      <c r="C90" s="71">
        <v>75.8</v>
      </c>
      <c r="D90" s="198">
        <v>7.7839999999999998</v>
      </c>
      <c r="E90" s="198">
        <v>7.7839999999999998</v>
      </c>
      <c r="F90" s="198">
        <f t="shared" si="12"/>
        <v>0</v>
      </c>
      <c r="G90" s="44">
        <f t="shared" si="13"/>
        <v>0</v>
      </c>
      <c r="H90" s="66">
        <f>(H8/C190)*C90</f>
        <v>5.3091426159620772E-2</v>
      </c>
      <c r="I90" s="45">
        <f t="shared" si="15"/>
        <v>5.3091426159620772E-2</v>
      </c>
      <c r="J90" s="67"/>
      <c r="K90" s="68"/>
      <c r="L90" s="201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83"/>
      <c r="AA90" s="47"/>
      <c r="AB90" s="47"/>
      <c r="AC90" s="47"/>
    </row>
    <row r="91" spans="1:29" x14ac:dyDescent="0.25">
      <c r="A91" s="64">
        <v>88</v>
      </c>
      <c r="B91" s="198" t="s">
        <v>96</v>
      </c>
      <c r="C91" s="71">
        <v>56.8</v>
      </c>
      <c r="D91" s="198">
        <v>19.29</v>
      </c>
      <c r="E91" s="198">
        <v>19.681000000000001</v>
      </c>
      <c r="F91" s="198">
        <f t="shared" si="12"/>
        <v>0.39100000000000179</v>
      </c>
      <c r="G91" s="44">
        <f t="shared" si="13"/>
        <v>0.33618180000000153</v>
      </c>
      <c r="H91" s="66">
        <f>(H8/C190)*C91</f>
        <v>3.9783548890058834E-2</v>
      </c>
      <c r="I91" s="45">
        <f t="shared" si="15"/>
        <v>0.37596534889006039</v>
      </c>
      <c r="J91" s="67"/>
      <c r="K91" s="68"/>
      <c r="L91" s="201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83"/>
      <c r="AA91" s="47"/>
      <c r="AB91" s="47"/>
      <c r="AC91" s="47"/>
    </row>
    <row r="92" spans="1:29" x14ac:dyDescent="0.25">
      <c r="A92" s="64">
        <v>89</v>
      </c>
      <c r="B92" s="198" t="s">
        <v>97</v>
      </c>
      <c r="C92" s="71">
        <v>47.9</v>
      </c>
      <c r="D92" s="198">
        <v>13.837</v>
      </c>
      <c r="E92" s="198">
        <v>13.837</v>
      </c>
      <c r="F92" s="198">
        <f t="shared" si="12"/>
        <v>0</v>
      </c>
      <c r="G92" s="44">
        <f t="shared" si="13"/>
        <v>0</v>
      </c>
      <c r="H92" s="66">
        <f>(H8/C190)*C92</f>
        <v>3.354985901115877E-2</v>
      </c>
      <c r="I92" s="45">
        <f t="shared" si="15"/>
        <v>3.354985901115877E-2</v>
      </c>
      <c r="J92" s="67"/>
      <c r="K92" s="68"/>
      <c r="L92" s="201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83"/>
      <c r="AA92" s="47"/>
      <c r="AB92" s="47"/>
      <c r="AC92" s="47"/>
    </row>
    <row r="93" spans="1:29" x14ac:dyDescent="0.25">
      <c r="A93" s="64">
        <v>90</v>
      </c>
      <c r="B93" s="198" t="s">
        <v>98</v>
      </c>
      <c r="C93" s="71">
        <v>48.1</v>
      </c>
      <c r="D93" s="198">
        <v>5.1689999999999996</v>
      </c>
      <c r="E93" s="198">
        <v>5.3920000000000003</v>
      </c>
      <c r="F93" s="198">
        <f t="shared" si="12"/>
        <v>0.22300000000000075</v>
      </c>
      <c r="G93" s="44">
        <f t="shared" si="13"/>
        <v>0.19173540000000064</v>
      </c>
      <c r="H93" s="66">
        <f>(H8/C190)*C93</f>
        <v>3.3689941929785742E-2</v>
      </c>
      <c r="I93" s="45">
        <f t="shared" si="15"/>
        <v>0.22542534192978639</v>
      </c>
      <c r="J93" s="67"/>
      <c r="K93" s="68"/>
      <c r="L93" s="201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83"/>
      <c r="AA93" s="47"/>
      <c r="AB93" s="47"/>
      <c r="AC93" s="47"/>
    </row>
    <row r="94" spans="1:29" x14ac:dyDescent="0.25">
      <c r="A94" s="64">
        <v>91</v>
      </c>
      <c r="B94" s="198" t="s">
        <v>99</v>
      </c>
      <c r="C94" s="71">
        <v>100.9</v>
      </c>
      <c r="D94" s="198">
        <v>12.702999999999999</v>
      </c>
      <c r="E94" s="198">
        <v>13.3</v>
      </c>
      <c r="F94" s="198">
        <f t="shared" si="12"/>
        <v>0.59700000000000131</v>
      </c>
      <c r="G94" s="44">
        <f t="shared" si="13"/>
        <v>0.51330060000000111</v>
      </c>
      <c r="H94" s="66">
        <f>(H8/C190)*C94</f>
        <v>7.0671832447305225E-2</v>
      </c>
      <c r="I94" s="45">
        <f t="shared" si="15"/>
        <v>0.58397243244730634</v>
      </c>
      <c r="J94" s="67"/>
      <c r="K94" s="68"/>
      <c r="L94" s="201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83"/>
      <c r="AA94" s="47"/>
      <c r="AB94" s="47"/>
      <c r="AC94" s="47"/>
    </row>
    <row r="95" spans="1:29" x14ac:dyDescent="0.25">
      <c r="A95" s="64">
        <v>92</v>
      </c>
      <c r="B95" s="198" t="s">
        <v>100</v>
      </c>
      <c r="C95" s="71">
        <v>67.5</v>
      </c>
      <c r="D95" s="198">
        <v>3.5209999999999999</v>
      </c>
      <c r="E95" s="198">
        <v>3.5950000000000002</v>
      </c>
      <c r="F95" s="198">
        <f t="shared" si="12"/>
        <v>7.4000000000000288E-2</v>
      </c>
      <c r="G95" s="44">
        <f t="shared" si="13"/>
        <v>6.3625200000000243E-2</v>
      </c>
      <c r="H95" s="66">
        <f>(H8/C190)*C95</f>
        <v>4.7277985036601612E-2</v>
      </c>
      <c r="I95" s="45">
        <f t="shared" si="15"/>
        <v>0.11090318503660185</v>
      </c>
      <c r="J95" s="67"/>
      <c r="K95" s="68"/>
      <c r="L95" s="201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83"/>
      <c r="AA95" s="47"/>
      <c r="AB95" s="47"/>
      <c r="AC95" s="47"/>
    </row>
    <row r="96" spans="1:29" x14ac:dyDescent="0.25">
      <c r="A96" s="64">
        <v>93</v>
      </c>
      <c r="B96" s="198" t="s">
        <v>101</v>
      </c>
      <c r="C96" s="71">
        <v>50.4</v>
      </c>
      <c r="D96" s="198">
        <v>0.13900000000000001</v>
      </c>
      <c r="E96" s="198">
        <v>0.28199999999999997</v>
      </c>
      <c r="F96" s="198">
        <f t="shared" si="12"/>
        <v>0.14299999999999996</v>
      </c>
      <c r="G96" s="44">
        <f t="shared" si="13"/>
        <v>0.12295139999999996</v>
      </c>
      <c r="H96" s="66">
        <f>(H8/C190)*C96</f>
        <v>3.5300895493995871E-2</v>
      </c>
      <c r="I96" s="45">
        <f t="shared" si="15"/>
        <v>0.15825229549399583</v>
      </c>
      <c r="J96" s="67"/>
      <c r="K96" s="68"/>
      <c r="L96" s="201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83"/>
      <c r="AA96" s="47"/>
      <c r="AB96" s="47"/>
      <c r="AC96" s="47"/>
    </row>
    <row r="97" spans="1:29" x14ac:dyDescent="0.25">
      <c r="A97" s="64">
        <v>94</v>
      </c>
      <c r="B97" s="198" t="s">
        <v>102</v>
      </c>
      <c r="C97" s="71">
        <v>50.1</v>
      </c>
      <c r="D97" s="198">
        <v>1.869</v>
      </c>
      <c r="E97" s="198">
        <v>1.869</v>
      </c>
      <c r="F97" s="198">
        <f t="shared" si="12"/>
        <v>0</v>
      </c>
      <c r="G97" s="44">
        <f t="shared" si="13"/>
        <v>0</v>
      </c>
      <c r="H97" s="66">
        <f>(H8/C190)*C97</f>
        <v>3.5090771116055415E-2</v>
      </c>
      <c r="I97" s="45">
        <f t="shared" si="15"/>
        <v>3.5090771116055415E-2</v>
      </c>
      <c r="J97" s="67"/>
      <c r="K97" s="68"/>
      <c r="L97" s="201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83"/>
      <c r="AA97" s="47"/>
      <c r="AB97" s="47"/>
      <c r="AC97" s="47"/>
    </row>
    <row r="98" spans="1:29" x14ac:dyDescent="0.25">
      <c r="A98" s="64">
        <v>95</v>
      </c>
      <c r="B98" s="198" t="s">
        <v>103</v>
      </c>
      <c r="C98" s="71">
        <v>45</v>
      </c>
      <c r="D98" s="198">
        <v>4.0039999999999996</v>
      </c>
      <c r="E98" s="198">
        <v>4.024</v>
      </c>
      <c r="F98" s="198">
        <f t="shared" si="12"/>
        <v>2.0000000000000462E-2</v>
      </c>
      <c r="G98" s="44">
        <f t="shared" si="13"/>
        <v>1.7196000000000398E-2</v>
      </c>
      <c r="H98" s="66">
        <f>(H8/C190)*C98</f>
        <v>3.1518656691067737E-2</v>
      </c>
      <c r="I98" s="45">
        <f t="shared" si="15"/>
        <v>4.8714656691068135E-2</v>
      </c>
      <c r="J98" s="67"/>
      <c r="K98" s="68"/>
      <c r="L98" s="201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83"/>
      <c r="AA98" s="47"/>
      <c r="AB98" s="47"/>
      <c r="AC98" s="47"/>
    </row>
    <row r="99" spans="1:29" x14ac:dyDescent="0.25">
      <c r="A99" s="64">
        <v>96</v>
      </c>
      <c r="B99" s="198" t="s">
        <v>104</v>
      </c>
      <c r="C99" s="71">
        <v>77.2</v>
      </c>
      <c r="D99" s="198">
        <v>17.942</v>
      </c>
      <c r="E99" s="198">
        <v>18.436</v>
      </c>
      <c r="F99" s="198">
        <f t="shared" si="12"/>
        <v>0.49399999999999977</v>
      </c>
      <c r="G99" s="44">
        <f t="shared" si="13"/>
        <v>0.42474119999999982</v>
      </c>
      <c r="H99" s="66">
        <f>(H8/C190)*C99</f>
        <v>5.4072006590009547E-2</v>
      </c>
      <c r="I99" s="45">
        <f t="shared" si="15"/>
        <v>0.47881320659000937</v>
      </c>
      <c r="J99" s="67"/>
      <c r="K99" s="68"/>
      <c r="L99" s="201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83"/>
      <c r="AA99" s="47"/>
      <c r="AB99" s="47"/>
      <c r="AC99" s="47"/>
    </row>
    <row r="100" spans="1:29" x14ac:dyDescent="0.25">
      <c r="A100" s="64">
        <v>97</v>
      </c>
      <c r="B100" s="198" t="s">
        <v>105</v>
      </c>
      <c r="C100" s="71">
        <v>56.7</v>
      </c>
      <c r="D100" s="198">
        <v>11.71</v>
      </c>
      <c r="E100" s="198">
        <v>11.711</v>
      </c>
      <c r="F100" s="198">
        <f t="shared" si="12"/>
        <v>9.9999999999944578E-4</v>
      </c>
      <c r="G100" s="44">
        <f t="shared" si="13"/>
        <v>8.5979999999952347E-4</v>
      </c>
      <c r="H100" s="66">
        <f>(H8/C190)*C100</f>
        <v>3.9713507430745351E-2</v>
      </c>
      <c r="I100" s="45">
        <f t="shared" si="15"/>
        <v>4.0573307430744873E-2</v>
      </c>
      <c r="J100" s="67"/>
      <c r="K100" s="68"/>
      <c r="L100" s="201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83"/>
      <c r="AA100" s="47"/>
      <c r="AB100" s="47"/>
      <c r="AC100" s="47"/>
    </row>
    <row r="101" spans="1:29" x14ac:dyDescent="0.25">
      <c r="A101" s="64">
        <v>98</v>
      </c>
      <c r="B101" s="198" t="s">
        <v>106</v>
      </c>
      <c r="C101" s="71">
        <v>48.1</v>
      </c>
      <c r="D101" s="198">
        <v>5.0419999999999998</v>
      </c>
      <c r="E101" s="198">
        <v>5.2240000000000002</v>
      </c>
      <c r="F101" s="198">
        <f t="shared" si="12"/>
        <v>0.18200000000000038</v>
      </c>
      <c r="G101" s="44">
        <f t="shared" si="13"/>
        <v>0.15648360000000033</v>
      </c>
      <c r="H101" s="66">
        <f>(H8/C190)*C101</f>
        <v>3.3689941929785742E-2</v>
      </c>
      <c r="I101" s="45">
        <f t="shared" si="15"/>
        <v>0.19017354192978608</v>
      </c>
      <c r="J101" s="67"/>
      <c r="K101" s="68"/>
      <c r="L101" s="201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83"/>
      <c r="AA101" s="47"/>
      <c r="AB101" s="47"/>
      <c r="AC101" s="47"/>
    </row>
    <row r="102" spans="1:29" x14ac:dyDescent="0.25">
      <c r="A102" s="64">
        <v>99</v>
      </c>
      <c r="B102" s="198" t="s">
        <v>107</v>
      </c>
      <c r="C102" s="71">
        <v>47.6</v>
      </c>
      <c r="D102" s="198">
        <v>10.69</v>
      </c>
      <c r="E102" s="198">
        <v>10.909000000000001</v>
      </c>
      <c r="F102" s="198">
        <f t="shared" si="12"/>
        <v>0.21900000000000119</v>
      </c>
      <c r="G102" s="44">
        <f t="shared" si="13"/>
        <v>0.18829620000000102</v>
      </c>
      <c r="H102" s="66">
        <f>(H8/C190)*C102</f>
        <v>3.3339734633218321E-2</v>
      </c>
      <c r="I102" s="45">
        <f t="shared" si="15"/>
        <v>0.22163593463321934</v>
      </c>
      <c r="J102" s="67"/>
      <c r="K102" s="68"/>
      <c r="L102" s="201"/>
      <c r="M102" s="51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83"/>
      <c r="AA102" s="47"/>
      <c r="AB102" s="47"/>
      <c r="AC102" s="47"/>
    </row>
    <row r="103" spans="1:29" x14ac:dyDescent="0.25">
      <c r="A103" s="64">
        <v>100</v>
      </c>
      <c r="B103" s="198" t="s">
        <v>108</v>
      </c>
      <c r="C103" s="71">
        <v>100.9</v>
      </c>
      <c r="D103" s="198">
        <v>26.734999999999999</v>
      </c>
      <c r="E103" s="198">
        <v>26.734999999999999</v>
      </c>
      <c r="F103" s="198">
        <f t="shared" si="12"/>
        <v>0</v>
      </c>
      <c r="G103" s="44">
        <f t="shared" si="13"/>
        <v>0</v>
      </c>
      <c r="H103" s="66">
        <f>(H8/C190)*C103</f>
        <v>7.0671832447305225E-2</v>
      </c>
      <c r="I103" s="45">
        <f t="shared" si="15"/>
        <v>7.0671832447305225E-2</v>
      </c>
      <c r="J103" s="67"/>
      <c r="K103" s="68"/>
      <c r="L103" s="201"/>
      <c r="M103" s="51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83"/>
      <c r="AA103" s="47"/>
      <c r="AB103" s="47"/>
      <c r="AC103" s="47"/>
    </row>
    <row r="104" spans="1:29" x14ac:dyDescent="0.25">
      <c r="A104" s="64">
        <v>101</v>
      </c>
      <c r="B104" s="198" t="s">
        <v>109</v>
      </c>
      <c r="C104" s="71">
        <v>67.3</v>
      </c>
      <c r="D104" s="198">
        <v>3.351</v>
      </c>
      <c r="E104" s="198">
        <v>3.351</v>
      </c>
      <c r="F104" s="198">
        <f t="shared" si="12"/>
        <v>0</v>
      </c>
      <c r="G104" s="44">
        <f t="shared" si="13"/>
        <v>0</v>
      </c>
      <c r="H104" s="66">
        <f>(H8/C190)*C104</f>
        <v>4.7137902117974639E-2</v>
      </c>
      <c r="I104" s="45">
        <f t="shared" si="15"/>
        <v>4.7137902117974639E-2</v>
      </c>
      <c r="J104" s="67"/>
      <c r="K104" s="68"/>
      <c r="L104" s="201"/>
      <c r="M104" s="51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83"/>
      <c r="AA104" s="47"/>
      <c r="AB104" s="47"/>
      <c r="AC104" s="47"/>
    </row>
    <row r="105" spans="1:29" x14ac:dyDescent="0.25">
      <c r="A105" s="64">
        <v>102</v>
      </c>
      <c r="B105" s="198" t="s">
        <v>110</v>
      </c>
      <c r="C105" s="71">
        <v>50.5</v>
      </c>
      <c r="D105" s="198">
        <v>4.492</v>
      </c>
      <c r="E105" s="198">
        <v>4.492</v>
      </c>
      <c r="F105" s="198">
        <f t="shared" si="12"/>
        <v>0</v>
      </c>
      <c r="G105" s="44">
        <f t="shared" si="13"/>
        <v>0</v>
      </c>
      <c r="H105" s="66">
        <f>(H8/C190)*C105</f>
        <v>3.5370936953309354E-2</v>
      </c>
      <c r="I105" s="45">
        <f t="shared" si="15"/>
        <v>3.5370936953309354E-2</v>
      </c>
      <c r="J105" s="67"/>
      <c r="K105" s="68"/>
      <c r="L105" s="201"/>
      <c r="M105" s="51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83"/>
      <c r="AA105" s="47"/>
      <c r="AB105" s="47"/>
      <c r="AC105" s="47"/>
    </row>
    <row r="106" spans="1:29" x14ac:dyDescent="0.25">
      <c r="A106" s="64">
        <v>103</v>
      </c>
      <c r="B106" s="198" t="s">
        <v>111</v>
      </c>
      <c r="C106" s="71">
        <v>50.3</v>
      </c>
      <c r="D106" s="198">
        <v>7.9790000000000001</v>
      </c>
      <c r="E106" s="198">
        <v>8.1509999999999998</v>
      </c>
      <c r="F106" s="198">
        <f t="shared" si="12"/>
        <v>0.17199999999999971</v>
      </c>
      <c r="G106" s="44">
        <f t="shared" si="13"/>
        <v>0.14788559999999976</v>
      </c>
      <c r="H106" s="66">
        <f>(H8/C190)*C106</f>
        <v>3.5230854034682381E-2</v>
      </c>
      <c r="I106" s="45">
        <f t="shared" si="15"/>
        <v>0.18311645403468213</v>
      </c>
      <c r="J106" s="67"/>
      <c r="K106" s="68"/>
      <c r="L106" s="201"/>
      <c r="M106" s="51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83"/>
      <c r="AA106" s="47"/>
      <c r="AB106" s="47"/>
      <c r="AC106" s="47"/>
    </row>
    <row r="107" spans="1:29" x14ac:dyDescent="0.25">
      <c r="A107" s="64">
        <v>104</v>
      </c>
      <c r="B107" s="198" t="s">
        <v>112</v>
      </c>
      <c r="C107" s="71">
        <v>45</v>
      </c>
      <c r="D107" s="198">
        <v>10.146000000000001</v>
      </c>
      <c r="E107" s="198">
        <v>10.349</v>
      </c>
      <c r="F107" s="198">
        <f t="shared" si="12"/>
        <v>0.2029999999999994</v>
      </c>
      <c r="G107" s="44">
        <f t="shared" si="13"/>
        <v>0.17453939999999948</v>
      </c>
      <c r="H107" s="66">
        <f>(H8/C190)*C107</f>
        <v>3.1518656691067737E-2</v>
      </c>
      <c r="I107" s="45">
        <f t="shared" si="15"/>
        <v>0.20605805669106722</v>
      </c>
      <c r="J107" s="67"/>
      <c r="K107" s="68"/>
      <c r="L107" s="201"/>
      <c r="M107" s="51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83"/>
      <c r="AA107" s="47"/>
      <c r="AB107" s="47"/>
      <c r="AC107" s="47"/>
    </row>
    <row r="108" spans="1:29" x14ac:dyDescent="0.25">
      <c r="A108" s="64">
        <v>105</v>
      </c>
      <c r="B108" s="198" t="s">
        <v>113</v>
      </c>
      <c r="C108" s="71">
        <v>74.7</v>
      </c>
      <c r="D108" s="198">
        <v>20.946999999999999</v>
      </c>
      <c r="E108" s="198">
        <v>21.422999999999998</v>
      </c>
      <c r="F108" s="198">
        <f t="shared" si="12"/>
        <v>0.47599999999999909</v>
      </c>
      <c r="G108" s="44">
        <f t="shared" si="13"/>
        <v>0.40926479999999921</v>
      </c>
      <c r="H108" s="66">
        <f>(H8/C190)*C108</f>
        <v>5.2320970107172453E-2</v>
      </c>
      <c r="I108" s="45">
        <f t="shared" si="15"/>
        <v>0.46158577010717167</v>
      </c>
      <c r="J108" s="67"/>
      <c r="K108" s="68"/>
      <c r="L108" s="201"/>
      <c r="M108" s="51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83"/>
      <c r="AA108" s="47"/>
      <c r="AB108" s="47"/>
      <c r="AC108" s="47"/>
    </row>
    <row r="109" spans="1:29" x14ac:dyDescent="0.25">
      <c r="A109" s="64">
        <v>106</v>
      </c>
      <c r="B109" s="198" t="s">
        <v>114</v>
      </c>
      <c r="C109" s="71">
        <v>56.3</v>
      </c>
      <c r="D109" s="198">
        <v>9.5399999999999991</v>
      </c>
      <c r="E109" s="198">
        <v>9.8059999999999992</v>
      </c>
      <c r="F109" s="198">
        <f t="shared" si="12"/>
        <v>0.26600000000000001</v>
      </c>
      <c r="G109" s="44">
        <f t="shared" si="13"/>
        <v>0.22870680000000002</v>
      </c>
      <c r="H109" s="66">
        <f>(H8/C190)*C109</f>
        <v>3.9433341593491412E-2</v>
      </c>
      <c r="I109" s="45">
        <f t="shared" si="15"/>
        <v>0.26814014159349142</v>
      </c>
      <c r="J109" s="67"/>
      <c r="K109" s="68"/>
      <c r="L109" s="201"/>
      <c r="M109" s="51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83"/>
      <c r="AA109" s="47"/>
      <c r="AB109" s="47"/>
      <c r="AC109" s="47"/>
    </row>
    <row r="110" spans="1:29" x14ac:dyDescent="0.25">
      <c r="A110" s="64">
        <v>107</v>
      </c>
      <c r="B110" s="198" t="s">
        <v>115</v>
      </c>
      <c r="C110" s="71">
        <v>47.9</v>
      </c>
      <c r="D110" s="198">
        <v>9.2959999999999994</v>
      </c>
      <c r="E110" s="198">
        <v>9.391</v>
      </c>
      <c r="F110" s="198">
        <f t="shared" si="12"/>
        <v>9.5000000000000639E-2</v>
      </c>
      <c r="G110" s="44">
        <f t="shared" si="13"/>
        <v>8.1681000000000545E-2</v>
      </c>
      <c r="H110" s="66">
        <f>(H8/C190)*C110</f>
        <v>3.354985901115877E-2</v>
      </c>
      <c r="I110" s="45">
        <f t="shared" si="15"/>
        <v>0.11523085901115931</v>
      </c>
      <c r="J110" s="67"/>
      <c r="K110" s="68"/>
      <c r="L110" s="201"/>
      <c r="M110" s="51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83"/>
      <c r="AA110" s="47"/>
      <c r="AB110" s="47"/>
      <c r="AC110" s="47"/>
    </row>
    <row r="111" spans="1:29" x14ac:dyDescent="0.25">
      <c r="A111" s="64">
        <v>108</v>
      </c>
      <c r="B111" s="198" t="s">
        <v>116</v>
      </c>
      <c r="C111" s="71">
        <v>47.7</v>
      </c>
      <c r="D111" s="198">
        <v>10.95</v>
      </c>
      <c r="E111" s="198">
        <v>11.17</v>
      </c>
      <c r="F111" s="198">
        <f t="shared" si="12"/>
        <v>0.22000000000000064</v>
      </c>
      <c r="G111" s="44">
        <f t="shared" si="13"/>
        <v>0.18915600000000055</v>
      </c>
      <c r="H111" s="66">
        <f>(H8/C190)*C111</f>
        <v>3.3409776092531804E-2</v>
      </c>
      <c r="I111" s="45">
        <f t="shared" si="15"/>
        <v>0.22256577609253236</v>
      </c>
      <c r="J111" s="67"/>
      <c r="K111" s="68"/>
      <c r="L111" s="201"/>
      <c r="M111" s="51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83"/>
      <c r="AA111" s="47"/>
      <c r="AB111" s="47"/>
      <c r="AC111" s="47"/>
    </row>
    <row r="112" spans="1:29" x14ac:dyDescent="0.25">
      <c r="A112" s="64">
        <v>109</v>
      </c>
      <c r="B112" s="198" t="s">
        <v>117</v>
      </c>
      <c r="C112" s="71">
        <v>101.1</v>
      </c>
      <c r="D112" s="198">
        <v>9.6479999999999997</v>
      </c>
      <c r="E112" s="198">
        <v>9.7959999999999994</v>
      </c>
      <c r="F112" s="198">
        <f t="shared" si="12"/>
        <v>0.14799999999999969</v>
      </c>
      <c r="G112" s="44">
        <f t="shared" si="13"/>
        <v>0.12725039999999974</v>
      </c>
      <c r="H112" s="66">
        <f>(H8/C190)*C112</f>
        <v>7.081191536593219E-2</v>
      </c>
      <c r="I112" s="45">
        <f t="shared" si="15"/>
        <v>0.19806231536593194</v>
      </c>
      <c r="J112" s="67"/>
      <c r="K112" s="68"/>
      <c r="L112" s="201"/>
      <c r="M112" s="51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83"/>
      <c r="AA112" s="47"/>
      <c r="AB112" s="47"/>
      <c r="AC112" s="47"/>
    </row>
    <row r="113" spans="1:29" x14ac:dyDescent="0.25">
      <c r="A113" s="64">
        <v>110</v>
      </c>
      <c r="B113" s="198" t="s">
        <v>118</v>
      </c>
      <c r="C113" s="71">
        <v>67.400000000000006</v>
      </c>
      <c r="D113" s="198">
        <v>8.6920000000000002</v>
      </c>
      <c r="E113" s="198">
        <v>8.9239999999999995</v>
      </c>
      <c r="F113" s="198">
        <f t="shared" si="12"/>
        <v>0.23199999999999932</v>
      </c>
      <c r="G113" s="44">
        <f t="shared" si="13"/>
        <v>0.19947359999999942</v>
      </c>
      <c r="H113" s="66">
        <f>(H8/C190)*C113</f>
        <v>4.7207943577288129E-2</v>
      </c>
      <c r="I113" s="45">
        <f t="shared" si="15"/>
        <v>0.24668154357728755</v>
      </c>
      <c r="J113" s="67"/>
      <c r="K113" s="68"/>
      <c r="L113" s="201"/>
      <c r="M113" s="51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83"/>
      <c r="AA113" s="47"/>
      <c r="AB113" s="47"/>
      <c r="AC113" s="47"/>
    </row>
    <row r="114" spans="1:29" x14ac:dyDescent="0.25">
      <c r="A114" s="64">
        <v>111</v>
      </c>
      <c r="B114" s="198" t="s">
        <v>119</v>
      </c>
      <c r="C114" s="71">
        <v>50.8</v>
      </c>
      <c r="D114" s="198">
        <v>4.2</v>
      </c>
      <c r="E114" s="198">
        <v>4.2</v>
      </c>
      <c r="F114" s="198">
        <f t="shared" si="12"/>
        <v>0</v>
      </c>
      <c r="G114" s="44">
        <f t="shared" si="13"/>
        <v>0</v>
      </c>
      <c r="H114" s="66">
        <f>(H8/C190)*C114</f>
        <v>3.5581061331249803E-2</v>
      </c>
      <c r="I114" s="45">
        <f t="shared" si="15"/>
        <v>3.5581061331249803E-2</v>
      </c>
      <c r="J114" s="67"/>
      <c r="K114" s="68"/>
      <c r="L114" s="201"/>
      <c r="M114" s="51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83"/>
      <c r="AA114" s="47"/>
      <c r="AB114" s="47"/>
      <c r="AC114" s="47"/>
    </row>
    <row r="115" spans="1:29" x14ac:dyDescent="0.25">
      <c r="A115" s="64">
        <v>112</v>
      </c>
      <c r="B115" s="198" t="s">
        <v>120</v>
      </c>
      <c r="C115" s="71">
        <v>51.2</v>
      </c>
      <c r="D115" s="198">
        <v>0</v>
      </c>
      <c r="E115" s="198">
        <v>0</v>
      </c>
      <c r="F115" s="198">
        <f t="shared" si="12"/>
        <v>0</v>
      </c>
      <c r="G115" s="44">
        <f t="shared" si="13"/>
        <v>0</v>
      </c>
      <c r="H115" s="66">
        <f>(H8/C190)*C115</f>
        <v>3.5861227168503741E-2</v>
      </c>
      <c r="I115" s="45">
        <f t="shared" si="15"/>
        <v>3.5861227168503741E-2</v>
      </c>
      <c r="J115" s="67"/>
      <c r="K115" s="68"/>
      <c r="L115" s="201"/>
      <c r="M115" s="51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83"/>
      <c r="AA115" s="47"/>
      <c r="AB115" s="47"/>
      <c r="AC115" s="47"/>
    </row>
    <row r="116" spans="1:29" x14ac:dyDescent="0.25">
      <c r="A116" s="64">
        <v>113</v>
      </c>
      <c r="B116" s="198" t="s">
        <v>121</v>
      </c>
      <c r="C116" s="71">
        <v>45.3</v>
      </c>
      <c r="D116" s="198">
        <v>8.1820000000000004</v>
      </c>
      <c r="E116" s="198">
        <v>8.2590000000000003</v>
      </c>
      <c r="F116" s="198">
        <f t="shared" si="12"/>
        <v>7.6999999999999957E-2</v>
      </c>
      <c r="G116" s="44">
        <f t="shared" si="13"/>
        <v>6.6204599999999961E-2</v>
      </c>
      <c r="H116" s="66">
        <f>(H8/C190)*C116</f>
        <v>3.1728781069008193E-2</v>
      </c>
      <c r="I116" s="45">
        <f t="shared" si="15"/>
        <v>9.7933381069008146E-2</v>
      </c>
      <c r="J116" s="67"/>
      <c r="K116" s="68"/>
      <c r="L116" s="201"/>
      <c r="M116" s="51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83"/>
      <c r="AA116" s="47"/>
      <c r="AB116" s="47"/>
      <c r="AC116" s="47"/>
    </row>
    <row r="117" spans="1:29" x14ac:dyDescent="0.25">
      <c r="A117" s="64">
        <v>114</v>
      </c>
      <c r="B117" s="198" t="s">
        <v>122</v>
      </c>
      <c r="C117" s="71">
        <v>74.7</v>
      </c>
      <c r="D117" s="198">
        <v>6.6050000000000004</v>
      </c>
      <c r="E117" s="198">
        <v>6.7149999999999999</v>
      </c>
      <c r="F117" s="198">
        <f t="shared" si="12"/>
        <v>0.10999999999999943</v>
      </c>
      <c r="G117" s="44">
        <f t="shared" si="13"/>
        <v>9.457799999999951E-2</v>
      </c>
      <c r="H117" s="66">
        <f>(H8/C190)*C117</f>
        <v>5.2320970107172453E-2</v>
      </c>
      <c r="I117" s="45">
        <f t="shared" si="15"/>
        <v>0.14689897010717196</v>
      </c>
      <c r="J117" s="67"/>
      <c r="K117" s="68"/>
      <c r="L117" s="201"/>
      <c r="M117" s="51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83"/>
      <c r="AA117" s="47"/>
      <c r="AB117" s="47"/>
      <c r="AC117" s="47"/>
    </row>
    <row r="118" spans="1:29" x14ac:dyDescent="0.25">
      <c r="A118" s="64">
        <v>115</v>
      </c>
      <c r="B118" s="198" t="s">
        <v>123</v>
      </c>
      <c r="C118" s="71">
        <v>56.5</v>
      </c>
      <c r="D118" s="198">
        <v>19.280999999999999</v>
      </c>
      <c r="E118" s="198">
        <v>19.465</v>
      </c>
      <c r="F118" s="198">
        <f t="shared" si="12"/>
        <v>0.18400000000000105</v>
      </c>
      <c r="G118" s="44">
        <f t="shared" si="13"/>
        <v>0.1582032000000009</v>
      </c>
      <c r="H118" s="66">
        <f>(H8/C190)*C118</f>
        <v>3.9573424512118385E-2</v>
      </c>
      <c r="I118" s="45">
        <f t="shared" si="15"/>
        <v>0.1977766245121193</v>
      </c>
      <c r="J118" s="67"/>
      <c r="K118" s="68"/>
      <c r="L118" s="201"/>
      <c r="M118" s="51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83"/>
      <c r="AA118" s="47"/>
      <c r="AB118" s="47"/>
      <c r="AC118" s="47"/>
    </row>
    <row r="119" spans="1:29" x14ac:dyDescent="0.25">
      <c r="A119" s="64">
        <v>116</v>
      </c>
      <c r="B119" s="198" t="s">
        <v>124</v>
      </c>
      <c r="C119" s="71">
        <v>48.2</v>
      </c>
      <c r="D119" s="198">
        <v>3.198</v>
      </c>
      <c r="E119" s="198">
        <v>3.202</v>
      </c>
      <c r="F119" s="198">
        <f t="shared" si="12"/>
        <v>4.0000000000000036E-3</v>
      </c>
      <c r="G119" s="44">
        <f t="shared" si="13"/>
        <v>3.4392000000000029E-3</v>
      </c>
      <c r="H119" s="66">
        <f>(H8/C190)*C119</f>
        <v>3.3759983389099225E-2</v>
      </c>
      <c r="I119" s="45">
        <f t="shared" si="15"/>
        <v>3.7199183389099229E-2</v>
      </c>
      <c r="J119" s="67"/>
      <c r="K119" s="68"/>
      <c r="L119" s="201"/>
      <c r="M119" s="51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83"/>
      <c r="AA119" s="47"/>
      <c r="AB119" s="47"/>
      <c r="AC119" s="47"/>
    </row>
    <row r="120" spans="1:29" x14ac:dyDescent="0.25">
      <c r="A120" s="64">
        <v>117</v>
      </c>
      <c r="B120" s="198" t="s">
        <v>125</v>
      </c>
      <c r="C120" s="71">
        <v>47.7</v>
      </c>
      <c r="D120" s="198">
        <v>10.599</v>
      </c>
      <c r="E120" s="198">
        <v>10.705</v>
      </c>
      <c r="F120" s="198">
        <f t="shared" si="12"/>
        <v>0.10599999999999987</v>
      </c>
      <c r="G120" s="44">
        <f t="shared" si="13"/>
        <v>9.1138799999999895E-2</v>
      </c>
      <c r="H120" s="66">
        <f>(H8/C190)*C120</f>
        <v>3.3409776092531804E-2</v>
      </c>
      <c r="I120" s="45">
        <f t="shared" si="15"/>
        <v>0.1245485760925317</v>
      </c>
      <c r="J120" s="67"/>
      <c r="K120" s="68"/>
      <c r="L120" s="201"/>
      <c r="M120" s="51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83"/>
      <c r="AA120" s="47"/>
      <c r="AB120" s="47"/>
      <c r="AC120" s="47"/>
    </row>
    <row r="121" spans="1:29" x14ac:dyDescent="0.25">
      <c r="A121" s="64">
        <v>118</v>
      </c>
      <c r="B121" s="198" t="s">
        <v>126</v>
      </c>
      <c r="C121" s="71">
        <v>100.8</v>
      </c>
      <c r="D121" s="198">
        <v>4.4080000000000004</v>
      </c>
      <c r="E121" s="198">
        <v>4.4080000000000004</v>
      </c>
      <c r="F121" s="198">
        <f t="shared" si="12"/>
        <v>0</v>
      </c>
      <c r="G121" s="44">
        <f t="shared" si="13"/>
        <v>0</v>
      </c>
      <c r="H121" s="66">
        <f>(H8/C190)*C121</f>
        <v>7.0601790987991742E-2</v>
      </c>
      <c r="I121" s="45">
        <f t="shared" si="15"/>
        <v>7.0601790987991742E-2</v>
      </c>
      <c r="J121" s="67"/>
      <c r="K121" s="68"/>
      <c r="L121" s="201"/>
      <c r="M121" s="51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83"/>
      <c r="AA121" s="47"/>
      <c r="AB121" s="47"/>
      <c r="AC121" s="47"/>
    </row>
    <row r="122" spans="1:29" x14ac:dyDescent="0.25">
      <c r="A122" s="64">
        <v>119</v>
      </c>
      <c r="B122" s="198" t="s">
        <v>127</v>
      </c>
      <c r="C122" s="71">
        <v>67.5</v>
      </c>
      <c r="D122" s="198">
        <v>0.21199999999999999</v>
      </c>
      <c r="E122" s="198">
        <v>0.443</v>
      </c>
      <c r="F122" s="198">
        <f t="shared" si="12"/>
        <v>0.23100000000000001</v>
      </c>
      <c r="G122" s="44">
        <f t="shared" si="13"/>
        <v>0.19861380000000001</v>
      </c>
      <c r="H122" s="66">
        <f>(H8/C190)*C122</f>
        <v>4.7277985036601612E-2</v>
      </c>
      <c r="I122" s="45">
        <f t="shared" si="15"/>
        <v>0.24589178503660161</v>
      </c>
      <c r="J122" s="67"/>
      <c r="K122" s="68"/>
      <c r="L122" s="201"/>
      <c r="M122" s="51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83"/>
      <c r="AA122" s="47"/>
      <c r="AB122" s="47"/>
      <c r="AC122" s="47"/>
    </row>
    <row r="123" spans="1:29" x14ac:dyDescent="0.25">
      <c r="A123" s="64">
        <v>120</v>
      </c>
      <c r="B123" s="198" t="s">
        <v>128</v>
      </c>
      <c r="C123" s="71">
        <v>50.8</v>
      </c>
      <c r="D123" s="198">
        <v>12.598000000000001</v>
      </c>
      <c r="E123" s="198">
        <v>12.945</v>
      </c>
      <c r="F123" s="198">
        <f t="shared" si="12"/>
        <v>0.34699999999999953</v>
      </c>
      <c r="G123" s="44">
        <f t="shared" si="13"/>
        <v>0.29835059999999958</v>
      </c>
      <c r="H123" s="66">
        <f>(H8/C190)*C123</f>
        <v>3.5581061331249803E-2</v>
      </c>
      <c r="I123" s="45">
        <f t="shared" si="15"/>
        <v>0.33393166133124941</v>
      </c>
      <c r="J123" s="67"/>
      <c r="K123" s="68"/>
      <c r="L123" s="201"/>
      <c r="M123" s="51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83"/>
      <c r="AA123" s="47"/>
      <c r="AB123" s="47"/>
      <c r="AC123" s="47"/>
    </row>
    <row r="124" spans="1:29" x14ac:dyDescent="0.25">
      <c r="A124" s="64">
        <v>121</v>
      </c>
      <c r="B124" s="198" t="s">
        <v>129</v>
      </c>
      <c r="C124" s="71">
        <v>50.3</v>
      </c>
      <c r="D124" s="198">
        <v>8.0969999999999995</v>
      </c>
      <c r="E124" s="198">
        <v>8.1509999999999998</v>
      </c>
      <c r="F124" s="198">
        <f t="shared" si="12"/>
        <v>5.400000000000027E-2</v>
      </c>
      <c r="G124" s="44">
        <f t="shared" si="13"/>
        <v>4.6429200000000233E-2</v>
      </c>
      <c r="H124" s="66">
        <f>(H8/C190)*C124</f>
        <v>3.5230854034682381E-2</v>
      </c>
      <c r="I124" s="45">
        <f t="shared" si="15"/>
        <v>8.1660054034682614E-2</v>
      </c>
      <c r="J124" s="67"/>
      <c r="K124" s="68"/>
      <c r="L124" s="201"/>
      <c r="M124" s="51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83"/>
      <c r="AA124" s="47"/>
      <c r="AB124" s="47"/>
      <c r="AC124" s="47"/>
    </row>
    <row r="125" spans="1:29" x14ac:dyDescent="0.25">
      <c r="A125" s="64">
        <v>122</v>
      </c>
      <c r="B125" s="198" t="s">
        <v>130</v>
      </c>
      <c r="C125" s="71">
        <v>44.9</v>
      </c>
      <c r="D125" s="198">
        <v>7.0000000000000001E-3</v>
      </c>
      <c r="E125" s="198">
        <v>7.0000000000000001E-3</v>
      </c>
      <c r="F125" s="198">
        <f t="shared" si="12"/>
        <v>0</v>
      </c>
      <c r="G125" s="44">
        <f t="shared" si="13"/>
        <v>0</v>
      </c>
      <c r="H125" s="66">
        <f>(H8/C190)*C125</f>
        <v>3.1448615231754254E-2</v>
      </c>
      <c r="I125" s="45">
        <f t="shared" si="15"/>
        <v>3.1448615231754254E-2</v>
      </c>
      <c r="J125" s="67"/>
      <c r="K125" s="68"/>
      <c r="L125" s="201"/>
      <c r="M125" s="51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83"/>
      <c r="AA125" s="47"/>
      <c r="AB125" s="47"/>
      <c r="AC125" s="47"/>
    </row>
    <row r="126" spans="1:29" x14ac:dyDescent="0.25">
      <c r="A126" s="64">
        <v>123</v>
      </c>
      <c r="B126" s="198" t="s">
        <v>131</v>
      </c>
      <c r="C126" s="71">
        <v>74.5</v>
      </c>
      <c r="D126" s="198">
        <v>5.8120000000000003</v>
      </c>
      <c r="E126" s="198">
        <v>5.8120000000000003</v>
      </c>
      <c r="F126" s="198">
        <f t="shared" si="12"/>
        <v>0</v>
      </c>
      <c r="G126" s="44">
        <f t="shared" si="13"/>
        <v>0</v>
      </c>
      <c r="H126" s="66">
        <f>(H8/C190)*C126</f>
        <v>5.218088718854548E-2</v>
      </c>
      <c r="I126" s="45">
        <f t="shared" si="15"/>
        <v>5.218088718854548E-2</v>
      </c>
      <c r="J126" s="67"/>
      <c r="K126" s="68"/>
      <c r="L126" s="201"/>
      <c r="M126" s="51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83"/>
      <c r="AA126" s="47"/>
      <c r="AB126" s="47"/>
      <c r="AC126" s="47"/>
    </row>
    <row r="127" spans="1:29" x14ac:dyDescent="0.25">
      <c r="A127" s="64">
        <v>124</v>
      </c>
      <c r="B127" s="198" t="s">
        <v>132</v>
      </c>
      <c r="C127" s="71">
        <v>56.4</v>
      </c>
      <c r="D127" s="198">
        <v>19.111999999999998</v>
      </c>
      <c r="E127" s="198">
        <v>19.565000000000001</v>
      </c>
      <c r="F127" s="198">
        <f t="shared" si="12"/>
        <v>0.45300000000000296</v>
      </c>
      <c r="G127" s="44">
        <f t="shared" si="13"/>
        <v>0.38948940000000254</v>
      </c>
      <c r="H127" s="66">
        <f>(H8/C190)*C127</f>
        <v>3.9503383052804902E-2</v>
      </c>
      <c r="I127" s="45">
        <f t="shared" si="15"/>
        <v>0.42899278305280741</v>
      </c>
      <c r="J127" s="67"/>
      <c r="K127" s="68"/>
      <c r="L127" s="201"/>
      <c r="M127" s="51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83"/>
      <c r="AA127" s="47"/>
      <c r="AB127" s="47"/>
      <c r="AC127" s="47"/>
    </row>
    <row r="128" spans="1:29" x14ac:dyDescent="0.25">
      <c r="A128" s="64">
        <v>125</v>
      </c>
      <c r="B128" s="198" t="s">
        <v>133</v>
      </c>
      <c r="C128" s="71">
        <v>47.7</v>
      </c>
      <c r="D128" s="198">
        <v>16.167000000000002</v>
      </c>
      <c r="E128" s="198">
        <v>16.46</v>
      </c>
      <c r="F128" s="198">
        <f t="shared" si="12"/>
        <v>0.29299999999999926</v>
      </c>
      <c r="G128" s="44">
        <f t="shared" si="13"/>
        <v>0.25192139999999935</v>
      </c>
      <c r="H128" s="66">
        <f>(H8/C190)*C128</f>
        <v>3.3409776092531804E-2</v>
      </c>
      <c r="I128" s="45">
        <f t="shared" si="15"/>
        <v>0.28533117609253117</v>
      </c>
      <c r="J128" s="67"/>
      <c r="K128" s="68"/>
      <c r="L128" s="201"/>
      <c r="M128" s="51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83"/>
      <c r="AA128" s="47"/>
      <c r="AB128" s="47"/>
      <c r="AC128" s="47"/>
    </row>
    <row r="129" spans="1:29" x14ac:dyDescent="0.25">
      <c r="A129" s="64">
        <v>126</v>
      </c>
      <c r="B129" s="198" t="s">
        <v>134</v>
      </c>
      <c r="C129" s="71">
        <v>48.2</v>
      </c>
      <c r="D129" s="198">
        <v>6.12</v>
      </c>
      <c r="E129" s="198">
        <v>6.343</v>
      </c>
      <c r="F129" s="198">
        <f t="shared" si="12"/>
        <v>0.22299999999999986</v>
      </c>
      <c r="G129" s="44">
        <f t="shared" si="13"/>
        <v>0.19173539999999989</v>
      </c>
      <c r="H129" s="66">
        <f>(H8/C190)*C129</f>
        <v>3.3759983389099225E-2</v>
      </c>
      <c r="I129" s="45">
        <f t="shared" si="15"/>
        <v>0.22549538338909911</v>
      </c>
      <c r="J129" s="67"/>
      <c r="K129" s="68"/>
      <c r="L129" s="201"/>
      <c r="M129" s="51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83"/>
      <c r="AA129" s="47"/>
      <c r="AB129" s="47"/>
      <c r="AC129" s="47"/>
    </row>
    <row r="130" spans="1:29" x14ac:dyDescent="0.25">
      <c r="A130" s="64">
        <v>127</v>
      </c>
      <c r="B130" s="198" t="s">
        <v>135</v>
      </c>
      <c r="C130" s="71">
        <v>100.8</v>
      </c>
      <c r="D130" s="198">
        <v>4.577</v>
      </c>
      <c r="E130" s="198">
        <v>4.577</v>
      </c>
      <c r="F130" s="198">
        <f t="shared" si="12"/>
        <v>0</v>
      </c>
      <c r="G130" s="44">
        <f t="shared" si="13"/>
        <v>0</v>
      </c>
      <c r="H130" s="66">
        <f>(H8/C190)*C130</f>
        <v>7.0601790987991742E-2</v>
      </c>
      <c r="I130" s="45">
        <f t="shared" si="15"/>
        <v>7.0601790987991742E-2</v>
      </c>
      <c r="J130" s="67"/>
      <c r="K130" s="68"/>
      <c r="L130" s="201"/>
      <c r="M130" s="51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83"/>
      <c r="AA130" s="47"/>
      <c r="AB130" s="47"/>
      <c r="AC130" s="47"/>
    </row>
    <row r="131" spans="1:29" x14ac:dyDescent="0.25">
      <c r="A131" s="64">
        <v>128</v>
      </c>
      <c r="B131" s="198" t="s">
        <v>136</v>
      </c>
      <c r="C131" s="71">
        <v>67.099999999999994</v>
      </c>
      <c r="D131" s="198">
        <v>14.119</v>
      </c>
      <c r="E131" s="198">
        <v>14.531000000000001</v>
      </c>
      <c r="F131" s="198">
        <f t="shared" si="12"/>
        <v>0.41200000000000081</v>
      </c>
      <c r="G131" s="44">
        <f t="shared" si="13"/>
        <v>0.35423760000000071</v>
      </c>
      <c r="H131" s="66">
        <f>(H8/C190)*C131</f>
        <v>4.6997819199347673E-2</v>
      </c>
      <c r="I131" s="45">
        <f t="shared" si="15"/>
        <v>0.40123541919934835</v>
      </c>
      <c r="J131" s="67"/>
      <c r="K131" s="68"/>
      <c r="L131" s="201"/>
      <c r="M131" s="51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83"/>
      <c r="AA131" s="47"/>
      <c r="AB131" s="47"/>
      <c r="AC131" s="47"/>
    </row>
    <row r="132" spans="1:29" x14ac:dyDescent="0.25">
      <c r="A132" s="64">
        <v>129</v>
      </c>
      <c r="B132" s="198" t="s">
        <v>137</v>
      </c>
      <c r="C132" s="71">
        <v>50.6</v>
      </c>
      <c r="D132" s="198">
        <v>0.86</v>
      </c>
      <c r="E132" s="198">
        <v>0.86899999999999999</v>
      </c>
      <c r="F132" s="198">
        <f t="shared" si="12"/>
        <v>9.000000000000008E-3</v>
      </c>
      <c r="G132" s="44">
        <f t="shared" si="13"/>
        <v>7.7382000000000067E-3</v>
      </c>
      <c r="H132" s="66">
        <f>(H8/C190)*C132</f>
        <v>3.5440978412622837E-2</v>
      </c>
      <c r="I132" s="45">
        <f t="shared" si="15"/>
        <v>4.3179178412622844E-2</v>
      </c>
      <c r="J132" s="67"/>
      <c r="K132" s="68"/>
      <c r="L132" s="201"/>
      <c r="M132" s="51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83"/>
      <c r="AA132" s="47"/>
      <c r="AB132" s="47"/>
      <c r="AC132" s="47"/>
    </row>
    <row r="133" spans="1:29" x14ac:dyDescent="0.25">
      <c r="A133" s="64">
        <v>130</v>
      </c>
      <c r="B133" s="198" t="s">
        <v>138</v>
      </c>
      <c r="C133" s="71">
        <v>50.1</v>
      </c>
      <c r="D133" s="198">
        <v>4.1130000000000004</v>
      </c>
      <c r="E133" s="198">
        <v>4.133</v>
      </c>
      <c r="F133" s="198">
        <f t="shared" si="12"/>
        <v>1.9999999999999574E-2</v>
      </c>
      <c r="G133" s="44">
        <f t="shared" si="13"/>
        <v>1.7195999999999635E-2</v>
      </c>
      <c r="H133" s="66">
        <f>(H8/C190)*C133</f>
        <v>3.5090771116055415E-2</v>
      </c>
      <c r="I133" s="45">
        <f t="shared" si="15"/>
        <v>5.228677111605505E-2</v>
      </c>
      <c r="J133" s="67"/>
      <c r="K133" s="68"/>
      <c r="L133" s="201"/>
      <c r="M133" s="51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83"/>
      <c r="AA133" s="47"/>
      <c r="AB133" s="47"/>
      <c r="AC133" s="47"/>
    </row>
    <row r="134" spans="1:29" x14ac:dyDescent="0.25">
      <c r="A134" s="64">
        <v>131</v>
      </c>
      <c r="B134" s="198" t="s">
        <v>139</v>
      </c>
      <c r="C134" s="71">
        <v>44.9</v>
      </c>
      <c r="D134" s="198">
        <v>2.355</v>
      </c>
      <c r="E134" s="198">
        <v>2.4809999999999999</v>
      </c>
      <c r="F134" s="198">
        <f t="shared" si="12"/>
        <v>0.12599999999999989</v>
      </c>
      <c r="G134" s="44">
        <f t="shared" si="13"/>
        <v>0.10833479999999991</v>
      </c>
      <c r="H134" s="66">
        <f>(H8/C190)*C134</f>
        <v>3.1448615231754254E-2</v>
      </c>
      <c r="I134" s="45">
        <f t="shared" si="15"/>
        <v>0.13978341523175417</v>
      </c>
      <c r="J134" s="67"/>
      <c r="K134" s="68"/>
      <c r="L134" s="201"/>
      <c r="M134" s="51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83"/>
      <c r="AA134" s="47"/>
      <c r="AB134" s="47"/>
      <c r="AC134" s="47"/>
    </row>
    <row r="135" spans="1:29" x14ac:dyDescent="0.25">
      <c r="A135" s="64">
        <v>132</v>
      </c>
      <c r="B135" s="198" t="s">
        <v>140</v>
      </c>
      <c r="C135" s="71">
        <v>74.8</v>
      </c>
      <c r="D135" s="198">
        <v>3.8</v>
      </c>
      <c r="E135" s="198">
        <v>3.8</v>
      </c>
      <c r="F135" s="198">
        <f t="shared" si="12"/>
        <v>0</v>
      </c>
      <c r="G135" s="44">
        <f t="shared" si="13"/>
        <v>0</v>
      </c>
      <c r="H135" s="66">
        <f>(H8/C190)*C135</f>
        <v>5.2391011566485929E-2</v>
      </c>
      <c r="I135" s="45">
        <f t="shared" si="15"/>
        <v>5.2391011566485929E-2</v>
      </c>
      <c r="J135" s="67"/>
      <c r="K135" s="68"/>
      <c r="L135" s="201"/>
      <c r="M135" s="5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83"/>
      <c r="AA135" s="47"/>
      <c r="AB135" s="47"/>
      <c r="AC135" s="47"/>
    </row>
    <row r="136" spans="1:29" x14ac:dyDescent="0.25">
      <c r="A136" s="64">
        <v>133</v>
      </c>
      <c r="B136" s="198" t="s">
        <v>141</v>
      </c>
      <c r="C136" s="71">
        <v>56.2</v>
      </c>
      <c r="D136" s="198">
        <v>17.88</v>
      </c>
      <c r="E136" s="198">
        <v>18.143999999999998</v>
      </c>
      <c r="F136" s="198">
        <f t="shared" si="12"/>
        <v>0.26399999999999935</v>
      </c>
      <c r="G136" s="44">
        <f t="shared" si="13"/>
        <v>0.22698719999999944</v>
      </c>
      <c r="H136" s="66">
        <f>(H8/C190)*C136</f>
        <v>3.9363300134177936E-2</v>
      </c>
      <c r="I136" s="45">
        <f t="shared" si="15"/>
        <v>0.26635050013417738</v>
      </c>
      <c r="J136" s="67"/>
      <c r="K136" s="68"/>
      <c r="L136" s="201"/>
      <c r="M136" s="5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83"/>
      <c r="AA136" s="47"/>
      <c r="AB136" s="47"/>
      <c r="AC136" s="47"/>
    </row>
    <row r="137" spans="1:29" x14ac:dyDescent="0.25">
      <c r="A137" s="64">
        <v>134</v>
      </c>
      <c r="B137" s="198" t="s">
        <v>250</v>
      </c>
      <c r="C137" s="71">
        <v>47.9</v>
      </c>
      <c r="D137" s="198">
        <v>10.134</v>
      </c>
      <c r="E137" s="198">
        <v>10.417999999999999</v>
      </c>
      <c r="F137" s="198">
        <f t="shared" si="12"/>
        <v>0.28399999999999892</v>
      </c>
      <c r="G137" s="44">
        <f t="shared" si="13"/>
        <v>0.24418319999999907</v>
      </c>
      <c r="H137" s="66">
        <f>(H8/C190)*C137</f>
        <v>3.354985901115877E-2</v>
      </c>
      <c r="I137" s="45">
        <f t="shared" si="15"/>
        <v>0.27773305901115786</v>
      </c>
      <c r="J137" s="67"/>
      <c r="K137" s="68"/>
      <c r="L137" s="201"/>
      <c r="M137" s="51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83"/>
      <c r="AA137" s="47"/>
      <c r="AB137" s="47"/>
      <c r="AC137" s="47"/>
    </row>
    <row r="138" spans="1:29" x14ac:dyDescent="0.25">
      <c r="A138" s="64">
        <v>135</v>
      </c>
      <c r="B138" s="198" t="s">
        <v>251</v>
      </c>
      <c r="C138" s="71">
        <v>47.7</v>
      </c>
      <c r="D138" s="198">
        <v>6.1180000000000003</v>
      </c>
      <c r="E138" s="198">
        <v>6.1280000000000001</v>
      </c>
      <c r="F138" s="198">
        <f t="shared" si="12"/>
        <v>9.9999999999997868E-3</v>
      </c>
      <c r="G138" s="44">
        <f t="shared" si="13"/>
        <v>8.5979999999998176E-3</v>
      </c>
      <c r="H138" s="66">
        <f>(H8/C190)*C138</f>
        <v>3.3409776092531804E-2</v>
      </c>
      <c r="I138" s="45">
        <f t="shared" si="15"/>
        <v>4.2007776092531618E-2</v>
      </c>
      <c r="J138" s="67"/>
      <c r="K138" s="68"/>
      <c r="L138" s="201"/>
      <c r="M138" s="51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83"/>
      <c r="AA138" s="47"/>
      <c r="AB138" s="47"/>
      <c r="AC138" s="47"/>
    </row>
    <row r="139" spans="1:29" x14ac:dyDescent="0.25">
      <c r="A139" s="64">
        <v>136</v>
      </c>
      <c r="B139" s="198" t="s">
        <v>252</v>
      </c>
      <c r="C139" s="71">
        <v>101.8</v>
      </c>
      <c r="D139" s="198">
        <v>13.958</v>
      </c>
      <c r="E139" s="198">
        <v>13.958</v>
      </c>
      <c r="F139" s="198">
        <f t="shared" si="12"/>
        <v>0</v>
      </c>
      <c r="G139" s="44">
        <f t="shared" si="13"/>
        <v>0</v>
      </c>
      <c r="H139" s="66">
        <f>(H8/C190)*C139</f>
        <v>7.1302205581126571E-2</v>
      </c>
      <c r="I139" s="45">
        <f t="shared" si="15"/>
        <v>7.1302205581126571E-2</v>
      </c>
      <c r="J139" s="67"/>
      <c r="K139" s="68"/>
      <c r="L139" s="201"/>
      <c r="M139" s="51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83"/>
      <c r="AA139" s="47"/>
      <c r="AB139" s="47"/>
      <c r="AC139" s="47"/>
    </row>
    <row r="140" spans="1:29" x14ac:dyDescent="0.25">
      <c r="A140" s="64">
        <v>137</v>
      </c>
      <c r="B140" s="198" t="s">
        <v>253</v>
      </c>
      <c r="C140" s="71">
        <v>67.3</v>
      </c>
      <c r="D140" s="198">
        <v>7.3719999999999999</v>
      </c>
      <c r="E140" s="198">
        <v>7.7430000000000003</v>
      </c>
      <c r="F140" s="198">
        <f t="shared" si="12"/>
        <v>0.37100000000000044</v>
      </c>
      <c r="G140" s="44">
        <f t="shared" si="13"/>
        <v>0.31898580000000037</v>
      </c>
      <c r="H140" s="66">
        <f>(H8/C190)*C140</f>
        <v>4.7137902117974639E-2</v>
      </c>
      <c r="I140" s="45">
        <f t="shared" si="15"/>
        <v>0.36612370211797501</v>
      </c>
      <c r="J140" s="67"/>
      <c r="K140" s="68"/>
      <c r="L140" s="201"/>
      <c r="M140" s="51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83"/>
      <c r="AA140" s="47"/>
      <c r="AB140" s="47"/>
      <c r="AC140" s="47"/>
    </row>
    <row r="141" spans="1:29" x14ac:dyDescent="0.25">
      <c r="A141" s="64">
        <v>138</v>
      </c>
      <c r="B141" s="198" t="s">
        <v>254</v>
      </c>
      <c r="C141" s="71">
        <v>51</v>
      </c>
      <c r="D141" s="198">
        <v>10.553000000000001</v>
      </c>
      <c r="E141" s="198">
        <v>10.778</v>
      </c>
      <c r="F141" s="198">
        <f t="shared" si="12"/>
        <v>0.22499999999999964</v>
      </c>
      <c r="G141" s="44">
        <f t="shared" si="13"/>
        <v>0.19345499999999968</v>
      </c>
      <c r="H141" s="66">
        <f>(H8/C190)*C141</f>
        <v>3.5721144249876775E-2</v>
      </c>
      <c r="I141" s="45">
        <f t="shared" si="15"/>
        <v>0.22917614424987645</v>
      </c>
      <c r="J141" s="67"/>
      <c r="K141" s="68"/>
      <c r="L141" s="201"/>
      <c r="M141" s="51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83"/>
      <c r="AA141" s="47"/>
      <c r="AB141" s="47"/>
      <c r="AC141" s="47"/>
    </row>
    <row r="142" spans="1:29" x14ac:dyDescent="0.25">
      <c r="A142" s="64">
        <v>139</v>
      </c>
      <c r="B142" s="198" t="s">
        <v>255</v>
      </c>
      <c r="C142" s="71">
        <v>50.6</v>
      </c>
      <c r="D142" s="198">
        <v>5.2720000000000002</v>
      </c>
      <c r="E142" s="198">
        <v>5.298</v>
      </c>
      <c r="F142" s="198">
        <f t="shared" ref="F142:F188" si="16">E142-D142</f>
        <v>2.5999999999999801E-2</v>
      </c>
      <c r="G142" s="44">
        <f t="shared" ref="G142:G189" si="17">F142*0.8598</f>
        <v>2.2354799999999828E-2</v>
      </c>
      <c r="H142" s="66">
        <f>(H8/C190)*C142</f>
        <v>3.5440978412622837E-2</v>
      </c>
      <c r="I142" s="45">
        <f t="shared" si="15"/>
        <v>5.7795778412622664E-2</v>
      </c>
      <c r="J142" s="67"/>
      <c r="K142" s="68"/>
      <c r="L142" s="201"/>
      <c r="M142" s="51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83"/>
      <c r="AA142" s="47"/>
      <c r="AB142" s="47"/>
      <c r="AC142" s="47"/>
    </row>
    <row r="143" spans="1:29" x14ac:dyDescent="0.25">
      <c r="A143" s="64">
        <v>140</v>
      </c>
      <c r="B143" s="198" t="s">
        <v>142</v>
      </c>
      <c r="C143" s="71">
        <v>44.8</v>
      </c>
      <c r="D143" s="198">
        <v>8.3360000000000003</v>
      </c>
      <c r="E143" s="198">
        <v>8.3360000000000003</v>
      </c>
      <c r="F143" s="198">
        <f t="shared" si="16"/>
        <v>0</v>
      </c>
      <c r="G143" s="44">
        <f t="shared" si="17"/>
        <v>0</v>
      </c>
      <c r="H143" s="66">
        <f>(H8/C190)*C143</f>
        <v>3.1378573772440771E-2</v>
      </c>
      <c r="I143" s="45">
        <f t="shared" si="15"/>
        <v>3.1378573772440771E-2</v>
      </c>
      <c r="J143" s="67"/>
      <c r="K143" s="68"/>
      <c r="L143" s="201"/>
      <c r="M143" s="51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83"/>
      <c r="AA143" s="47"/>
      <c r="AB143" s="47"/>
      <c r="AC143" s="47"/>
    </row>
    <row r="144" spans="1:29" x14ac:dyDescent="0.25">
      <c r="A144" s="64">
        <v>141</v>
      </c>
      <c r="B144" s="198" t="s">
        <v>256</v>
      </c>
      <c r="C144" s="71">
        <v>75.7</v>
      </c>
      <c r="D144" s="198">
        <v>19.683</v>
      </c>
      <c r="E144" s="198">
        <v>19.841000000000001</v>
      </c>
      <c r="F144" s="198">
        <f t="shared" si="16"/>
        <v>0.15800000000000125</v>
      </c>
      <c r="G144" s="44">
        <f t="shared" si="17"/>
        <v>0.13584840000000106</v>
      </c>
      <c r="H144" s="66">
        <f>(H8/C190)*C144</f>
        <v>5.3021384700307289E-2</v>
      </c>
      <c r="I144" s="45">
        <f t="shared" si="15"/>
        <v>0.18886978470030835</v>
      </c>
      <c r="J144" s="67"/>
      <c r="K144" s="68"/>
      <c r="L144" s="201"/>
      <c r="M144" s="51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83"/>
      <c r="AA144" s="47"/>
      <c r="AB144" s="47"/>
      <c r="AC144" s="47"/>
    </row>
    <row r="145" spans="1:29" x14ac:dyDescent="0.25">
      <c r="A145" s="64">
        <v>142</v>
      </c>
      <c r="B145" s="198" t="s">
        <v>257</v>
      </c>
      <c r="C145" s="71">
        <v>56.7</v>
      </c>
      <c r="D145" s="198">
        <v>18.734999999999999</v>
      </c>
      <c r="E145" s="198">
        <v>19.233000000000001</v>
      </c>
      <c r="F145" s="198">
        <f t="shared" si="16"/>
        <v>0.49800000000000111</v>
      </c>
      <c r="G145" s="44">
        <f t="shared" si="17"/>
        <v>0.42818040000000096</v>
      </c>
      <c r="H145" s="66">
        <f>(H8/C190)*C145</f>
        <v>3.9713507430745351E-2</v>
      </c>
      <c r="I145" s="45">
        <f t="shared" si="15"/>
        <v>0.46789390743074633</v>
      </c>
      <c r="J145" s="67"/>
      <c r="K145" s="68"/>
      <c r="L145" s="201"/>
      <c r="M145" s="51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83"/>
      <c r="AA145" s="47"/>
      <c r="AB145" s="47"/>
      <c r="AC145" s="47"/>
    </row>
    <row r="146" spans="1:29" x14ac:dyDescent="0.25">
      <c r="A146" s="64">
        <v>143</v>
      </c>
      <c r="B146" s="198" t="s">
        <v>245</v>
      </c>
      <c r="C146" s="71">
        <v>47.7</v>
      </c>
      <c r="D146" s="198">
        <v>7.516</v>
      </c>
      <c r="E146" s="198">
        <v>7.6529999999999996</v>
      </c>
      <c r="F146" s="198">
        <f t="shared" si="16"/>
        <v>0.13699999999999957</v>
      </c>
      <c r="G146" s="44">
        <f t="shared" si="17"/>
        <v>0.11779259999999962</v>
      </c>
      <c r="H146" s="66">
        <f>(H8/C190)*C146</f>
        <v>3.3409776092531804E-2</v>
      </c>
      <c r="I146" s="45">
        <f t="shared" si="15"/>
        <v>0.15120237609253143</v>
      </c>
      <c r="J146" s="67"/>
      <c r="K146" s="68"/>
      <c r="L146" s="201"/>
      <c r="M146" s="51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83"/>
      <c r="AA146" s="47"/>
      <c r="AB146" s="47"/>
      <c r="AC146" s="47"/>
    </row>
    <row r="147" spans="1:29" x14ac:dyDescent="0.25">
      <c r="A147" s="64">
        <v>144</v>
      </c>
      <c r="B147" s="198" t="s">
        <v>258</v>
      </c>
      <c r="C147" s="71">
        <v>48.1</v>
      </c>
      <c r="D147" s="198">
        <v>8.3490000000000002</v>
      </c>
      <c r="E147" s="198">
        <v>8.5890000000000004</v>
      </c>
      <c r="F147" s="198">
        <f t="shared" si="16"/>
        <v>0.24000000000000021</v>
      </c>
      <c r="G147" s="44">
        <f t="shared" si="17"/>
        <v>0.20635200000000017</v>
      </c>
      <c r="H147" s="66">
        <f>(H8/C190)*C147</f>
        <v>3.3689941929785742E-2</v>
      </c>
      <c r="I147" s="45">
        <f t="shared" si="15"/>
        <v>0.24004194192978592</v>
      </c>
      <c r="J147" s="67"/>
      <c r="K147" s="68"/>
      <c r="L147" s="201"/>
      <c r="M147" s="51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83"/>
      <c r="AA147" s="47"/>
      <c r="AB147" s="47"/>
      <c r="AC147" s="47"/>
    </row>
    <row r="148" spans="1:29" x14ac:dyDescent="0.25">
      <c r="A148" s="64">
        <v>148</v>
      </c>
      <c r="B148" s="198" t="s">
        <v>143</v>
      </c>
      <c r="C148" s="71">
        <v>94.2</v>
      </c>
      <c r="D148" s="198">
        <v>7.9980000000000002</v>
      </c>
      <c r="E148" s="198">
        <v>7.9980000000000002</v>
      </c>
      <c r="F148" s="198">
        <f t="shared" si="16"/>
        <v>0</v>
      </c>
      <c r="G148" s="44">
        <f t="shared" si="17"/>
        <v>0</v>
      </c>
      <c r="H148" s="66">
        <f>(H8/C190)*C148</f>
        <v>6.5979054673301799E-2</v>
      </c>
      <c r="I148" s="45">
        <f t="shared" si="15"/>
        <v>6.5979054673301799E-2</v>
      </c>
      <c r="J148" s="67"/>
      <c r="K148" s="68"/>
      <c r="L148" s="201"/>
      <c r="M148" s="51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83"/>
      <c r="AA148" s="47"/>
      <c r="AB148" s="47"/>
      <c r="AC148" s="47"/>
    </row>
    <row r="149" spans="1:29" x14ac:dyDescent="0.25">
      <c r="A149" s="64">
        <v>149</v>
      </c>
      <c r="B149" s="198" t="s">
        <v>144</v>
      </c>
      <c r="C149" s="84">
        <v>68.099999999999994</v>
      </c>
      <c r="D149" s="198">
        <v>3.3450000000000002</v>
      </c>
      <c r="E149" s="198">
        <v>3.3450000000000002</v>
      </c>
      <c r="F149" s="198">
        <f t="shared" si="16"/>
        <v>0</v>
      </c>
      <c r="G149" s="44">
        <f t="shared" si="17"/>
        <v>0</v>
      </c>
      <c r="H149" s="66">
        <f>(H8/C190)*C149</f>
        <v>4.769823379248251E-2</v>
      </c>
      <c r="I149" s="45">
        <f t="shared" si="15"/>
        <v>4.769823379248251E-2</v>
      </c>
      <c r="J149" s="67"/>
      <c r="K149" s="68"/>
      <c r="L149" s="201"/>
      <c r="M149" s="51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83"/>
      <c r="AA149" s="47"/>
      <c r="AB149" s="47"/>
      <c r="AC149" s="47"/>
    </row>
    <row r="150" spans="1:29" x14ac:dyDescent="0.25">
      <c r="A150" s="64">
        <v>150</v>
      </c>
      <c r="B150" s="198" t="s">
        <v>145</v>
      </c>
      <c r="C150" s="84">
        <v>68.400000000000006</v>
      </c>
      <c r="D150" s="198">
        <v>5.2510000000000003</v>
      </c>
      <c r="E150" s="198">
        <v>5.2640000000000002</v>
      </c>
      <c r="F150" s="198">
        <f t="shared" si="16"/>
        <v>1.2999999999999901E-2</v>
      </c>
      <c r="G150" s="44">
        <f t="shared" si="17"/>
        <v>1.1177399999999914E-2</v>
      </c>
      <c r="H150" s="66">
        <f>(H8/C190)*C150</f>
        <v>4.7908358170422966E-2</v>
      </c>
      <c r="I150" s="45">
        <f t="shared" si="15"/>
        <v>5.9085758170422879E-2</v>
      </c>
      <c r="J150" s="67"/>
      <c r="K150" s="68"/>
      <c r="L150" s="201"/>
      <c r="M150" s="51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83"/>
      <c r="AA150" s="47"/>
      <c r="AB150" s="47"/>
      <c r="AC150" s="47"/>
    </row>
    <row r="151" spans="1:29" x14ac:dyDescent="0.25">
      <c r="A151" s="64">
        <v>151</v>
      </c>
      <c r="B151" s="198" t="s">
        <v>146</v>
      </c>
      <c r="C151" s="84">
        <v>93.8</v>
      </c>
      <c r="D151" s="198">
        <v>18.603000000000002</v>
      </c>
      <c r="E151" s="198">
        <v>18.975999999999999</v>
      </c>
      <c r="F151" s="198">
        <f t="shared" si="16"/>
        <v>0.37299999999999756</v>
      </c>
      <c r="G151" s="44">
        <f t="shared" si="17"/>
        <v>0.32070539999999792</v>
      </c>
      <c r="H151" s="66">
        <f>(H8/C190)*C151</f>
        <v>6.5698888836047867E-2</v>
      </c>
      <c r="I151" s="45">
        <f t="shared" si="15"/>
        <v>0.38640428883604577</v>
      </c>
      <c r="J151" s="67"/>
      <c r="K151" s="68"/>
      <c r="L151" s="201"/>
      <c r="M151" s="51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83"/>
      <c r="AA151" s="47"/>
      <c r="AB151" s="47"/>
      <c r="AC151" s="47"/>
    </row>
    <row r="152" spans="1:29" x14ac:dyDescent="0.25">
      <c r="A152" s="85">
        <v>152</v>
      </c>
      <c r="B152" s="198" t="s">
        <v>147</v>
      </c>
      <c r="C152" s="84">
        <v>68.400000000000006</v>
      </c>
      <c r="D152" s="198">
        <v>19.68</v>
      </c>
      <c r="E152" s="198">
        <v>20.587</v>
      </c>
      <c r="F152" s="198">
        <f t="shared" si="16"/>
        <v>0.90700000000000003</v>
      </c>
      <c r="G152" s="44">
        <f t="shared" si="17"/>
        <v>0.77983860000000005</v>
      </c>
      <c r="H152" s="66">
        <f>(H8/C190)*C152</f>
        <v>4.7908358170422966E-2</v>
      </c>
      <c r="I152" s="45">
        <f t="shared" ref="I152:I185" si="18">G152+H152</f>
        <v>0.82774695817042299</v>
      </c>
      <c r="J152" s="67"/>
      <c r="K152" s="68"/>
      <c r="L152" s="201"/>
      <c r="M152" s="51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83"/>
      <c r="AA152" s="47"/>
      <c r="AB152" s="47"/>
      <c r="AC152" s="47"/>
    </row>
    <row r="153" spans="1:29" x14ac:dyDescent="0.25">
      <c r="A153" s="64">
        <v>153</v>
      </c>
      <c r="B153" s="198" t="s">
        <v>148</v>
      </c>
      <c r="C153" s="84">
        <v>68.7</v>
      </c>
      <c r="D153" s="198">
        <v>4.0869999999999997</v>
      </c>
      <c r="E153" s="198">
        <v>4.2359999999999998</v>
      </c>
      <c r="F153" s="198">
        <f t="shared" si="16"/>
        <v>0.14900000000000002</v>
      </c>
      <c r="G153" s="44">
        <f t="shared" si="17"/>
        <v>0.12811020000000001</v>
      </c>
      <c r="H153" s="66">
        <f>(H8/C190)*C153</f>
        <v>4.8118482548363421E-2</v>
      </c>
      <c r="I153" s="45">
        <f t="shared" si="18"/>
        <v>0.17622868254836344</v>
      </c>
      <c r="J153" s="67"/>
      <c r="K153" s="68"/>
      <c r="L153" s="201"/>
      <c r="M153" s="51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83"/>
      <c r="AA153" s="47"/>
      <c r="AB153" s="47"/>
      <c r="AC153" s="47"/>
    </row>
    <row r="154" spans="1:29" x14ac:dyDescent="0.25">
      <c r="A154" s="64">
        <v>154</v>
      </c>
      <c r="B154" s="198" t="s">
        <v>149</v>
      </c>
      <c r="C154" s="84">
        <v>94.1</v>
      </c>
      <c r="D154" s="198">
        <v>22.18</v>
      </c>
      <c r="E154" s="198">
        <v>22.722000000000001</v>
      </c>
      <c r="F154" s="198">
        <f t="shared" si="16"/>
        <v>0.54200000000000159</v>
      </c>
      <c r="G154" s="44">
        <f t="shared" si="17"/>
        <v>0.46601160000000136</v>
      </c>
      <c r="H154" s="66">
        <f>(H8/C190)*C154</f>
        <v>6.5909013213988316E-2</v>
      </c>
      <c r="I154" s="45">
        <f t="shared" si="18"/>
        <v>0.53192061321398965</v>
      </c>
      <c r="J154" s="67"/>
      <c r="K154" s="68"/>
      <c r="L154" s="201"/>
      <c r="M154" s="51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83"/>
      <c r="AA154" s="47"/>
      <c r="AB154" s="47"/>
      <c r="AC154" s="47"/>
    </row>
    <row r="155" spans="1:29" x14ac:dyDescent="0.25">
      <c r="A155" s="41">
        <v>155</v>
      </c>
      <c r="B155" s="198" t="s">
        <v>150</v>
      </c>
      <c r="C155" s="43">
        <v>68.3</v>
      </c>
      <c r="D155" s="198">
        <v>0.29699999999999999</v>
      </c>
      <c r="E155" s="198">
        <v>0.72399999999999998</v>
      </c>
      <c r="F155" s="198">
        <f t="shared" si="16"/>
        <v>0.42699999999999999</v>
      </c>
      <c r="G155" s="44">
        <f t="shared" si="17"/>
        <v>0.36713459999999998</v>
      </c>
      <c r="H155" s="66">
        <f>(H8/C190)*C155</f>
        <v>4.7838316711109476E-2</v>
      </c>
      <c r="I155" s="45">
        <f t="shared" si="18"/>
        <v>0.41497291671110947</v>
      </c>
      <c r="J155" s="67"/>
      <c r="K155" s="68"/>
      <c r="L155" s="201"/>
      <c r="M155" s="51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83"/>
      <c r="AA155" s="47"/>
      <c r="AB155" s="47"/>
      <c r="AC155" s="47"/>
    </row>
    <row r="156" spans="1:29" x14ac:dyDescent="0.25">
      <c r="A156" s="64">
        <v>156</v>
      </c>
      <c r="B156" s="198" t="s">
        <v>151</v>
      </c>
      <c r="C156" s="84">
        <v>68.7</v>
      </c>
      <c r="D156" s="198">
        <v>19.706</v>
      </c>
      <c r="E156" s="198">
        <v>20.09</v>
      </c>
      <c r="F156" s="198">
        <f t="shared" si="16"/>
        <v>0.38400000000000034</v>
      </c>
      <c r="G156" s="44">
        <f t="shared" si="17"/>
        <v>0.33016320000000032</v>
      </c>
      <c r="H156" s="66">
        <f>(H8/C190)*C156</f>
        <v>4.8118482548363421E-2</v>
      </c>
      <c r="I156" s="45">
        <f t="shared" si="18"/>
        <v>0.37828168254836375</v>
      </c>
      <c r="J156" s="67"/>
      <c r="K156" s="68"/>
      <c r="L156" s="201"/>
      <c r="M156" s="51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83"/>
      <c r="AA156" s="47"/>
      <c r="AB156" s="47"/>
      <c r="AC156" s="47"/>
    </row>
    <row r="157" spans="1:29" x14ac:dyDescent="0.25">
      <c r="A157" s="64">
        <v>157</v>
      </c>
      <c r="B157" s="198" t="s">
        <v>152</v>
      </c>
      <c r="C157" s="84">
        <v>94.2</v>
      </c>
      <c r="D157" s="198">
        <v>26.963000000000001</v>
      </c>
      <c r="E157" s="198">
        <v>26.963000000000001</v>
      </c>
      <c r="F157" s="198">
        <f t="shared" si="16"/>
        <v>0</v>
      </c>
      <c r="G157" s="44">
        <f t="shared" si="17"/>
        <v>0</v>
      </c>
      <c r="H157" s="66">
        <f>(H8/C190)*C157</f>
        <v>6.5979054673301799E-2</v>
      </c>
      <c r="I157" s="45">
        <f t="shared" si="18"/>
        <v>6.5979054673301799E-2</v>
      </c>
      <c r="J157" s="67"/>
      <c r="K157" s="68"/>
      <c r="L157" s="201"/>
      <c r="M157" s="51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83"/>
      <c r="AA157" s="47"/>
      <c r="AB157" s="47"/>
      <c r="AC157" s="47"/>
    </row>
    <row r="158" spans="1:29" x14ac:dyDescent="0.25">
      <c r="A158" s="64">
        <v>158</v>
      </c>
      <c r="B158" s="198" t="s">
        <v>153</v>
      </c>
      <c r="C158" s="84">
        <v>68.2</v>
      </c>
      <c r="D158" s="198">
        <v>15.151999999999999</v>
      </c>
      <c r="E158" s="198">
        <v>15.882999999999999</v>
      </c>
      <c r="F158" s="198">
        <f t="shared" si="16"/>
        <v>0.73099999999999987</v>
      </c>
      <c r="G158" s="44">
        <f t="shared" si="17"/>
        <v>0.6285137999999999</v>
      </c>
      <c r="H158" s="66">
        <f>(H8/C190)*C158</f>
        <v>4.7768275251796E-2</v>
      </c>
      <c r="I158" s="45">
        <f t="shared" si="18"/>
        <v>0.67628207525179596</v>
      </c>
      <c r="J158" s="67"/>
      <c r="K158" s="68"/>
      <c r="L158" s="201"/>
      <c r="M158" s="51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83"/>
      <c r="AA158" s="47"/>
      <c r="AB158" s="47"/>
      <c r="AC158" s="47"/>
    </row>
    <row r="159" spans="1:29" x14ac:dyDescent="0.25">
      <c r="A159" s="64">
        <v>159</v>
      </c>
      <c r="B159" s="198" t="s">
        <v>154</v>
      </c>
      <c r="C159" s="84">
        <v>68.7</v>
      </c>
      <c r="D159" s="198">
        <v>7.5060000000000002</v>
      </c>
      <c r="E159" s="198">
        <v>7.66</v>
      </c>
      <c r="F159" s="198">
        <f t="shared" si="16"/>
        <v>0.15399999999999991</v>
      </c>
      <c r="G159" s="44">
        <f t="shared" si="17"/>
        <v>0.13240919999999992</v>
      </c>
      <c r="H159" s="66">
        <f>(H8/C190)*C159</f>
        <v>4.8118482548363421E-2</v>
      </c>
      <c r="I159" s="45">
        <f t="shared" si="18"/>
        <v>0.18052768254836335</v>
      </c>
      <c r="J159" s="67"/>
      <c r="K159" s="68"/>
      <c r="L159" s="201"/>
      <c r="M159" s="51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83"/>
      <c r="AA159" s="47"/>
      <c r="AB159" s="47"/>
      <c r="AC159" s="47"/>
    </row>
    <row r="160" spans="1:29" x14ac:dyDescent="0.25">
      <c r="A160" s="64">
        <v>160</v>
      </c>
      <c r="B160" s="198" t="s">
        <v>155</v>
      </c>
      <c r="C160" s="84">
        <v>93.6</v>
      </c>
      <c r="D160" s="198">
        <v>13.304</v>
      </c>
      <c r="E160" s="198">
        <v>13.304</v>
      </c>
      <c r="F160" s="198">
        <f t="shared" si="16"/>
        <v>0</v>
      </c>
      <c r="G160" s="44">
        <f t="shared" si="17"/>
        <v>0</v>
      </c>
      <c r="H160" s="66">
        <f>(H8/C190)*C160</f>
        <v>6.5558805917420901E-2</v>
      </c>
      <c r="I160" s="45">
        <f>G160+H160</f>
        <v>6.5558805917420901E-2</v>
      </c>
      <c r="J160" s="67"/>
      <c r="K160" s="68"/>
      <c r="L160" s="201"/>
      <c r="M160" s="51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83"/>
      <c r="AA160" s="47"/>
      <c r="AB160" s="47"/>
      <c r="AC160" s="47"/>
    </row>
    <row r="161" spans="1:29" x14ac:dyDescent="0.25">
      <c r="A161" s="64">
        <v>161</v>
      </c>
      <c r="B161" s="198" t="s">
        <v>156</v>
      </c>
      <c r="C161" s="84">
        <v>68.3</v>
      </c>
      <c r="D161" s="198">
        <v>14.523</v>
      </c>
      <c r="E161" s="198">
        <v>14.641</v>
      </c>
      <c r="F161" s="198">
        <f t="shared" si="16"/>
        <v>0.11800000000000033</v>
      </c>
      <c r="G161" s="44">
        <f t="shared" si="17"/>
        <v>0.10145640000000028</v>
      </c>
      <c r="H161" s="66">
        <f>(H8/C190)*C161</f>
        <v>4.7838316711109476E-2</v>
      </c>
      <c r="I161" s="45">
        <f t="shared" si="18"/>
        <v>0.14929471671110975</v>
      </c>
      <c r="J161" s="67"/>
      <c r="K161" s="68"/>
      <c r="L161" s="201"/>
      <c r="M161" s="51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83"/>
      <c r="AA161" s="47"/>
      <c r="AB161" s="47"/>
      <c r="AC161" s="47"/>
    </row>
    <row r="162" spans="1:29" x14ac:dyDescent="0.25">
      <c r="A162" s="64">
        <v>162</v>
      </c>
      <c r="B162" s="198" t="s">
        <v>157</v>
      </c>
      <c r="C162" s="84">
        <v>68.7</v>
      </c>
      <c r="D162" s="198">
        <v>8.2420000000000009</v>
      </c>
      <c r="E162" s="198">
        <v>8.6890000000000001</v>
      </c>
      <c r="F162" s="198">
        <f t="shared" si="16"/>
        <v>0.44699999999999918</v>
      </c>
      <c r="G162" s="44">
        <f t="shared" si="17"/>
        <v>0.3843305999999993</v>
      </c>
      <c r="H162" s="66">
        <f>(H8/C190)*C162</f>
        <v>4.8118482548363421E-2</v>
      </c>
      <c r="I162" s="45">
        <f t="shared" si="18"/>
        <v>0.43244908254836273</v>
      </c>
      <c r="J162" s="67"/>
      <c r="K162" s="68"/>
      <c r="L162" s="201"/>
      <c r="M162" s="51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83"/>
      <c r="AA162" s="47"/>
      <c r="AB162" s="47"/>
      <c r="AC162" s="47"/>
    </row>
    <row r="163" spans="1:29" x14ac:dyDescent="0.25">
      <c r="A163" s="64">
        <v>163</v>
      </c>
      <c r="B163" s="198" t="s">
        <v>158</v>
      </c>
      <c r="C163" s="84">
        <v>94.2</v>
      </c>
      <c r="D163" s="198">
        <v>13.622999999999999</v>
      </c>
      <c r="E163" s="198">
        <v>13.704000000000001</v>
      </c>
      <c r="F163" s="198">
        <f t="shared" si="16"/>
        <v>8.1000000000001293E-2</v>
      </c>
      <c r="G163" s="44">
        <f t="shared" si="17"/>
        <v>6.9643800000001116E-2</v>
      </c>
      <c r="H163" s="66">
        <f>(H8/C190)*C163</f>
        <v>6.5979054673301799E-2</v>
      </c>
      <c r="I163" s="45">
        <f t="shared" si="18"/>
        <v>0.13562285467330293</v>
      </c>
      <c r="J163" s="67"/>
      <c r="K163" s="68"/>
      <c r="L163" s="201"/>
      <c r="M163" s="51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83"/>
      <c r="AA163" s="47"/>
      <c r="AB163" s="47"/>
      <c r="AC163" s="47"/>
    </row>
    <row r="164" spans="1:29" x14ac:dyDescent="0.25">
      <c r="A164" s="64">
        <v>164</v>
      </c>
      <c r="B164" s="198" t="s">
        <v>159</v>
      </c>
      <c r="C164" s="84">
        <v>68.3</v>
      </c>
      <c r="D164" s="198">
        <v>2.988</v>
      </c>
      <c r="E164" s="198">
        <v>2.988</v>
      </c>
      <c r="F164" s="198">
        <f t="shared" si="16"/>
        <v>0</v>
      </c>
      <c r="G164" s="44">
        <f t="shared" si="17"/>
        <v>0</v>
      </c>
      <c r="H164" s="66">
        <f>(H8/C190)*C164</f>
        <v>4.7838316711109476E-2</v>
      </c>
      <c r="I164" s="45">
        <f t="shared" si="18"/>
        <v>4.7838316711109476E-2</v>
      </c>
      <c r="J164" s="67"/>
      <c r="K164" s="68"/>
      <c r="L164" s="201"/>
      <c r="M164" s="51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83"/>
      <c r="AA164" s="47"/>
      <c r="AB164" s="47"/>
      <c r="AC164" s="47"/>
    </row>
    <row r="165" spans="1:29" x14ac:dyDescent="0.25">
      <c r="A165" s="64">
        <v>165</v>
      </c>
      <c r="B165" s="198" t="s">
        <v>160</v>
      </c>
      <c r="C165" s="71">
        <v>68.900000000000006</v>
      </c>
      <c r="D165" s="198">
        <v>19.646999999999998</v>
      </c>
      <c r="E165" s="198">
        <v>19.751000000000001</v>
      </c>
      <c r="F165" s="198">
        <f t="shared" si="16"/>
        <v>0.10400000000000276</v>
      </c>
      <c r="G165" s="44">
        <f t="shared" si="17"/>
        <v>8.9419200000002377E-2</v>
      </c>
      <c r="H165" s="66">
        <f>(H8/C190)*C165</f>
        <v>4.8258565466990387E-2</v>
      </c>
      <c r="I165" s="45">
        <f t="shared" si="18"/>
        <v>0.13767776546699276</v>
      </c>
      <c r="J165" s="67"/>
      <c r="K165" s="68"/>
      <c r="L165" s="201"/>
      <c r="M165" s="51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83"/>
      <c r="AA165" s="47"/>
      <c r="AB165" s="47"/>
      <c r="AC165" s="47"/>
    </row>
    <row r="166" spans="1:29" x14ac:dyDescent="0.25">
      <c r="A166" s="64">
        <v>166</v>
      </c>
      <c r="B166" s="198" t="s">
        <v>161</v>
      </c>
      <c r="C166" s="84">
        <v>93.9</v>
      </c>
      <c r="D166" s="198">
        <v>22.867999999999999</v>
      </c>
      <c r="E166" s="198">
        <v>23.443999999999999</v>
      </c>
      <c r="F166" s="198">
        <f t="shared" si="16"/>
        <v>0.57600000000000051</v>
      </c>
      <c r="G166" s="44">
        <f t="shared" si="17"/>
        <v>0.49524480000000043</v>
      </c>
      <c r="H166" s="66">
        <f>(H8/C190)*C166</f>
        <v>6.576893029536135E-2</v>
      </c>
      <c r="I166" s="45">
        <f t="shared" si="18"/>
        <v>0.56101373029536172</v>
      </c>
      <c r="J166" s="67"/>
      <c r="K166" s="68"/>
      <c r="L166" s="201"/>
      <c r="M166" s="51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83"/>
      <c r="AA166" s="47"/>
      <c r="AB166" s="47"/>
      <c r="AC166" s="47"/>
    </row>
    <row r="167" spans="1:29" x14ac:dyDescent="0.25">
      <c r="A167" s="64">
        <v>167</v>
      </c>
      <c r="B167" s="198" t="s">
        <v>162</v>
      </c>
      <c r="C167" s="84">
        <v>68.599999999999994</v>
      </c>
      <c r="D167" s="198">
        <v>12.355</v>
      </c>
      <c r="E167" s="198">
        <v>12.449</v>
      </c>
      <c r="F167" s="198">
        <f t="shared" si="16"/>
        <v>9.3999999999999417E-2</v>
      </c>
      <c r="G167" s="44">
        <f t="shared" si="17"/>
        <v>8.0821199999999496E-2</v>
      </c>
      <c r="H167" s="66">
        <f>(H8/C190)*C167</f>
        <v>4.8048441089049931E-2</v>
      </c>
      <c r="I167" s="45">
        <f t="shared" si="18"/>
        <v>0.12886964108904941</v>
      </c>
      <c r="J167" s="67"/>
      <c r="K167" s="68"/>
      <c r="L167" s="201"/>
      <c r="M167" s="51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83"/>
      <c r="AA167" s="47"/>
      <c r="AB167" s="47"/>
      <c r="AC167" s="47"/>
    </row>
    <row r="168" spans="1:29" x14ac:dyDescent="0.25">
      <c r="A168" s="64">
        <v>168</v>
      </c>
      <c r="B168" s="198" t="s">
        <v>163</v>
      </c>
      <c r="C168" s="84">
        <v>68.7</v>
      </c>
      <c r="D168" s="198">
        <v>13.266999999999999</v>
      </c>
      <c r="E168" s="198">
        <v>13.641</v>
      </c>
      <c r="F168" s="198">
        <f t="shared" si="16"/>
        <v>0.37400000000000055</v>
      </c>
      <c r="G168" s="44">
        <f t="shared" si="17"/>
        <v>0.3215652000000005</v>
      </c>
      <c r="H168" s="66">
        <f>(H8/C190)*C168</f>
        <v>4.8118482548363421E-2</v>
      </c>
      <c r="I168" s="45">
        <f t="shared" si="18"/>
        <v>0.36968368254836392</v>
      </c>
      <c r="J168" s="67"/>
      <c r="K168" s="68"/>
      <c r="L168" s="201"/>
      <c r="M168" s="51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83"/>
      <c r="AA168" s="47"/>
      <c r="AB168" s="47"/>
      <c r="AC168" s="47"/>
    </row>
    <row r="169" spans="1:29" x14ac:dyDescent="0.25">
      <c r="A169" s="64">
        <v>169</v>
      </c>
      <c r="B169" s="198" t="s">
        <v>164</v>
      </c>
      <c r="C169" s="84">
        <v>93.9</v>
      </c>
      <c r="D169" s="198">
        <v>13.736000000000001</v>
      </c>
      <c r="E169" s="198">
        <v>13.945</v>
      </c>
      <c r="F169" s="198">
        <f t="shared" si="16"/>
        <v>0.20899999999999963</v>
      </c>
      <c r="G169" s="44">
        <f t="shared" si="17"/>
        <v>0.1796981999999997</v>
      </c>
      <c r="H169" s="66">
        <f>(H8/C190)*C169</f>
        <v>6.576893029536135E-2</v>
      </c>
      <c r="I169" s="45">
        <f t="shared" si="18"/>
        <v>0.24546713029536105</v>
      </c>
      <c r="J169" s="67"/>
      <c r="K169" s="68"/>
      <c r="L169" s="201"/>
      <c r="M169" s="51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83"/>
      <c r="AA169" s="47"/>
      <c r="AB169" s="47"/>
      <c r="AC169" s="47"/>
    </row>
    <row r="170" spans="1:29" x14ac:dyDescent="0.25">
      <c r="A170" s="64">
        <v>170</v>
      </c>
      <c r="B170" s="198" t="s">
        <v>165</v>
      </c>
      <c r="C170" s="84">
        <v>69.099999999999994</v>
      </c>
      <c r="D170" s="198">
        <v>6.8129999999999997</v>
      </c>
      <c r="E170" s="198">
        <v>6.9320000000000004</v>
      </c>
      <c r="F170" s="198">
        <f t="shared" si="16"/>
        <v>0.11900000000000066</v>
      </c>
      <c r="G170" s="44">
        <f t="shared" si="17"/>
        <v>0.10231620000000057</v>
      </c>
      <c r="H170" s="66">
        <f>(H8/C190)*C170</f>
        <v>4.8398648385617346E-2</v>
      </c>
      <c r="I170" s="45">
        <f t="shared" si="18"/>
        <v>0.15071484838561791</v>
      </c>
      <c r="J170" s="67"/>
      <c r="K170" s="68"/>
      <c r="L170" s="201"/>
      <c r="M170" s="51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83"/>
      <c r="AA170" s="47"/>
      <c r="AB170" s="47"/>
      <c r="AC170" s="47"/>
    </row>
    <row r="171" spans="1:29" x14ac:dyDescent="0.25">
      <c r="A171" s="64">
        <v>171</v>
      </c>
      <c r="B171" s="198" t="s">
        <v>166</v>
      </c>
      <c r="C171" s="84">
        <v>68.400000000000006</v>
      </c>
      <c r="D171" s="198">
        <v>12.128</v>
      </c>
      <c r="E171" s="198">
        <v>12.128</v>
      </c>
      <c r="F171" s="198">
        <f t="shared" si="16"/>
        <v>0</v>
      </c>
      <c r="G171" s="44">
        <f t="shared" si="17"/>
        <v>0</v>
      </c>
      <c r="H171" s="66">
        <f>(H8/C190)*C171</f>
        <v>4.7908358170422966E-2</v>
      </c>
      <c r="I171" s="45">
        <f t="shared" si="18"/>
        <v>4.7908358170422966E-2</v>
      </c>
      <c r="J171" s="67"/>
      <c r="K171" s="68"/>
      <c r="L171" s="201"/>
      <c r="M171" s="51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83"/>
      <c r="AA171" s="47"/>
      <c r="AB171" s="47"/>
      <c r="AC171" s="47"/>
    </row>
    <row r="172" spans="1:29" x14ac:dyDescent="0.25">
      <c r="A172" s="64">
        <v>172</v>
      </c>
      <c r="B172" s="198" t="s">
        <v>167</v>
      </c>
      <c r="C172" s="84">
        <v>94</v>
      </c>
      <c r="D172" s="198">
        <v>14.923999999999999</v>
      </c>
      <c r="E172" s="198">
        <v>14.923999999999999</v>
      </c>
      <c r="F172" s="198">
        <f t="shared" si="16"/>
        <v>0</v>
      </c>
      <c r="G172" s="44">
        <f t="shared" si="17"/>
        <v>0</v>
      </c>
      <c r="H172" s="66">
        <f>(H8/C190)*C172</f>
        <v>6.5838971754674833E-2</v>
      </c>
      <c r="I172" s="45">
        <f t="shared" si="18"/>
        <v>6.5838971754674833E-2</v>
      </c>
      <c r="J172" s="67"/>
      <c r="K172" s="68"/>
      <c r="L172" s="201"/>
      <c r="M172" s="51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83"/>
      <c r="AA172" s="47"/>
      <c r="AB172" s="47"/>
      <c r="AC172" s="47"/>
    </row>
    <row r="173" spans="1:29" x14ac:dyDescent="0.25">
      <c r="A173" s="64">
        <v>173</v>
      </c>
      <c r="B173" s="198" t="s">
        <v>168</v>
      </c>
      <c r="C173" s="84">
        <v>68.400000000000006</v>
      </c>
      <c r="D173" s="198">
        <v>0</v>
      </c>
      <c r="E173" s="198">
        <v>0</v>
      </c>
      <c r="F173" s="198">
        <f t="shared" si="16"/>
        <v>0</v>
      </c>
      <c r="G173" s="44">
        <f t="shared" si="17"/>
        <v>0</v>
      </c>
      <c r="H173" s="66">
        <f>(H8/C190)*C173</f>
        <v>4.7908358170422966E-2</v>
      </c>
      <c r="I173" s="45">
        <f t="shared" si="18"/>
        <v>4.7908358170422966E-2</v>
      </c>
      <c r="J173" s="67"/>
      <c r="K173" s="68"/>
      <c r="L173" s="201"/>
      <c r="M173" s="51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83"/>
      <c r="AA173" s="47"/>
      <c r="AB173" s="47"/>
      <c r="AC173" s="47"/>
    </row>
    <row r="174" spans="1:29" x14ac:dyDescent="0.25">
      <c r="A174" s="64">
        <v>174</v>
      </c>
      <c r="B174" s="198" t="s">
        <v>169</v>
      </c>
      <c r="C174" s="84">
        <v>68.400000000000006</v>
      </c>
      <c r="D174" s="198">
        <v>0.81699999999999995</v>
      </c>
      <c r="E174" s="198">
        <v>0.81699999999999995</v>
      </c>
      <c r="F174" s="198">
        <f t="shared" si="16"/>
        <v>0</v>
      </c>
      <c r="G174" s="44">
        <f t="shared" si="17"/>
        <v>0</v>
      </c>
      <c r="H174" s="66">
        <f>(H8/C190)*C174</f>
        <v>4.7908358170422966E-2</v>
      </c>
      <c r="I174" s="45">
        <f t="shared" si="18"/>
        <v>4.7908358170422966E-2</v>
      </c>
      <c r="J174" s="67"/>
      <c r="K174" s="68"/>
      <c r="L174" s="201"/>
      <c r="M174" s="51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83"/>
      <c r="AA174" s="47"/>
      <c r="AB174" s="47"/>
      <c r="AC174" s="47"/>
    </row>
    <row r="175" spans="1:29" x14ac:dyDescent="0.25">
      <c r="A175" s="64">
        <v>175</v>
      </c>
      <c r="B175" s="198" t="s">
        <v>170</v>
      </c>
      <c r="C175" s="84">
        <v>94.1</v>
      </c>
      <c r="D175" s="198">
        <v>15.272</v>
      </c>
      <c r="E175" s="198">
        <v>15.944000000000001</v>
      </c>
      <c r="F175" s="198">
        <f t="shared" si="16"/>
        <v>0.6720000000000006</v>
      </c>
      <c r="G175" s="44">
        <f t="shared" si="17"/>
        <v>0.57778560000000057</v>
      </c>
      <c r="H175" s="66">
        <f>(H8/C190)*C175</f>
        <v>6.5909013213988316E-2</v>
      </c>
      <c r="I175" s="45">
        <f t="shared" si="18"/>
        <v>0.64369461321398891</v>
      </c>
      <c r="J175" s="67"/>
      <c r="K175" s="68"/>
      <c r="L175" s="201"/>
      <c r="M175" s="51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83"/>
      <c r="AA175" s="47"/>
      <c r="AB175" s="47"/>
      <c r="AC175" s="47"/>
    </row>
    <row r="176" spans="1:29" x14ac:dyDescent="0.25">
      <c r="A176" s="64">
        <v>176</v>
      </c>
      <c r="B176" s="198" t="s">
        <v>171</v>
      </c>
      <c r="C176" s="84">
        <v>68.8</v>
      </c>
      <c r="D176" s="198">
        <v>15.53</v>
      </c>
      <c r="E176" s="198">
        <v>16.084</v>
      </c>
      <c r="F176" s="198">
        <f t="shared" si="16"/>
        <v>0.55400000000000027</v>
      </c>
      <c r="G176" s="44">
        <f t="shared" si="17"/>
        <v>0.47632920000000023</v>
      </c>
      <c r="H176" s="66">
        <f>(H8/C190)*C176</f>
        <v>4.8188524007676897E-2</v>
      </c>
      <c r="I176" s="45">
        <f t="shared" si="18"/>
        <v>0.52451772400767716</v>
      </c>
      <c r="J176" s="67"/>
      <c r="K176" s="68"/>
      <c r="L176" s="201"/>
      <c r="M176" s="51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83"/>
      <c r="AA176" s="47"/>
      <c r="AB176" s="47"/>
      <c r="AC176" s="47"/>
    </row>
    <row r="177" spans="1:29" x14ac:dyDescent="0.25">
      <c r="A177" s="64">
        <v>177</v>
      </c>
      <c r="B177" s="198" t="s">
        <v>172</v>
      </c>
      <c r="C177" s="84">
        <v>68.5</v>
      </c>
      <c r="D177" s="198">
        <v>11.547000000000001</v>
      </c>
      <c r="E177" s="198">
        <v>11.747999999999999</v>
      </c>
      <c r="F177" s="198">
        <f t="shared" si="16"/>
        <v>0.20099999999999874</v>
      </c>
      <c r="G177" s="44">
        <f t="shared" si="17"/>
        <v>0.17281979999999891</v>
      </c>
      <c r="H177" s="66">
        <f>(H8/C190)*C177</f>
        <v>4.7978399629736448E-2</v>
      </c>
      <c r="I177" s="45">
        <f t="shared" si="18"/>
        <v>0.22079819962973535</v>
      </c>
      <c r="J177" s="67"/>
      <c r="K177" s="68"/>
      <c r="L177" s="201"/>
      <c r="M177" s="51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83"/>
      <c r="AA177" s="47"/>
      <c r="AB177" s="47"/>
      <c r="AC177" s="47"/>
    </row>
    <row r="178" spans="1:29" x14ac:dyDescent="0.25">
      <c r="A178" s="64">
        <v>178</v>
      </c>
      <c r="B178" s="198" t="s">
        <v>173</v>
      </c>
      <c r="C178" s="84">
        <v>94.3</v>
      </c>
      <c r="D178" s="198">
        <v>2.1629999999999998</v>
      </c>
      <c r="E178" s="198">
        <v>2.351</v>
      </c>
      <c r="F178" s="198">
        <f t="shared" si="16"/>
        <v>0.18800000000000017</v>
      </c>
      <c r="G178" s="44">
        <f t="shared" si="17"/>
        <v>0.16164240000000016</v>
      </c>
      <c r="H178" s="66">
        <f>(H8/C190)*C178</f>
        <v>6.6049096132615281E-2</v>
      </c>
      <c r="I178" s="45">
        <f t="shared" si="18"/>
        <v>0.22769149613261544</v>
      </c>
      <c r="J178" s="67"/>
      <c r="K178" s="68"/>
      <c r="L178" s="201"/>
      <c r="M178" s="51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83"/>
      <c r="AA178" s="47"/>
      <c r="AB178" s="47"/>
      <c r="AC178" s="47"/>
    </row>
    <row r="179" spans="1:29" x14ac:dyDescent="0.25">
      <c r="A179" s="64">
        <v>179</v>
      </c>
      <c r="B179" s="198" t="s">
        <v>174</v>
      </c>
      <c r="C179" s="84">
        <v>68.8</v>
      </c>
      <c r="D179" s="198">
        <v>11.76</v>
      </c>
      <c r="E179" s="198">
        <v>11.76</v>
      </c>
      <c r="F179" s="198">
        <f t="shared" si="16"/>
        <v>0</v>
      </c>
      <c r="G179" s="44">
        <f t="shared" si="17"/>
        <v>0</v>
      </c>
      <c r="H179" s="66">
        <f>(H8/C190)*C179</f>
        <v>4.8188524007676897E-2</v>
      </c>
      <c r="I179" s="45">
        <f t="shared" si="18"/>
        <v>4.8188524007676897E-2</v>
      </c>
      <c r="J179" s="67"/>
      <c r="K179" s="68"/>
      <c r="L179" s="201"/>
      <c r="M179" s="51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83"/>
      <c r="AA179" s="47"/>
      <c r="AB179" s="47"/>
      <c r="AC179" s="47"/>
    </row>
    <row r="180" spans="1:29" x14ac:dyDescent="0.25">
      <c r="A180" s="64">
        <v>180</v>
      </c>
      <c r="B180" s="198" t="s">
        <v>175</v>
      </c>
      <c r="C180" s="84">
        <v>68.7</v>
      </c>
      <c r="D180" s="198">
        <v>10.757</v>
      </c>
      <c r="E180" s="198">
        <v>10.83</v>
      </c>
      <c r="F180" s="198">
        <f t="shared" si="16"/>
        <v>7.3000000000000398E-2</v>
      </c>
      <c r="G180" s="44">
        <f t="shared" si="17"/>
        <v>6.2765400000000346E-2</v>
      </c>
      <c r="H180" s="66">
        <f>(H8/C190)*C180</f>
        <v>4.8118482548363421E-2</v>
      </c>
      <c r="I180" s="45">
        <f t="shared" si="18"/>
        <v>0.11088388254836376</v>
      </c>
      <c r="J180" s="67"/>
      <c r="K180" s="68"/>
      <c r="L180" s="201"/>
      <c r="M180" s="51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83"/>
      <c r="AA180" s="47"/>
      <c r="AB180" s="47"/>
      <c r="AC180" s="47"/>
    </row>
    <row r="181" spans="1:29" x14ac:dyDescent="0.25">
      <c r="A181" s="64">
        <v>181</v>
      </c>
      <c r="B181" s="198" t="s">
        <v>176</v>
      </c>
      <c r="C181" s="84">
        <v>94.1</v>
      </c>
      <c r="D181" s="198">
        <v>11.8</v>
      </c>
      <c r="E181" s="198">
        <v>12.523999999999999</v>
      </c>
      <c r="F181" s="198">
        <f t="shared" si="16"/>
        <v>0.72399999999999842</v>
      </c>
      <c r="G181" s="44">
        <f t="shared" si="17"/>
        <v>0.62249519999999869</v>
      </c>
      <c r="H181" s="66">
        <f>(H8/C190)*C181</f>
        <v>6.5909013213988316E-2</v>
      </c>
      <c r="I181" s="45">
        <f t="shared" si="18"/>
        <v>0.68840421321398704</v>
      </c>
      <c r="J181" s="67"/>
      <c r="K181" s="68"/>
      <c r="L181" s="201"/>
      <c r="M181" s="51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83"/>
      <c r="AA181" s="47"/>
      <c r="AB181" s="47"/>
      <c r="AC181" s="47"/>
    </row>
    <row r="182" spans="1:29" x14ac:dyDescent="0.25">
      <c r="A182" s="64">
        <v>182</v>
      </c>
      <c r="B182" s="198" t="s">
        <v>177</v>
      </c>
      <c r="C182" s="84">
        <v>69.099999999999994</v>
      </c>
      <c r="D182" s="198">
        <v>10.871</v>
      </c>
      <c r="E182" s="198">
        <v>10.916</v>
      </c>
      <c r="F182" s="198">
        <f t="shared" si="16"/>
        <v>4.4999999999999929E-2</v>
      </c>
      <c r="G182" s="44">
        <f t="shared" si="17"/>
        <v>3.8690999999999941E-2</v>
      </c>
      <c r="H182" s="66">
        <f>(H8/C190)*C182</f>
        <v>4.8398648385617346E-2</v>
      </c>
      <c r="I182" s="45">
        <f t="shared" si="18"/>
        <v>8.708964838561728E-2</v>
      </c>
      <c r="J182" s="67"/>
      <c r="K182" s="68"/>
      <c r="L182" s="201"/>
      <c r="M182" s="51"/>
      <c r="N182" s="86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83"/>
      <c r="AA182" s="47"/>
      <c r="AB182" s="47"/>
      <c r="AC182" s="47"/>
    </row>
    <row r="183" spans="1:29" x14ac:dyDescent="0.25">
      <c r="A183" s="64">
        <v>183</v>
      </c>
      <c r="B183" s="198" t="s">
        <v>178</v>
      </c>
      <c r="C183" s="84">
        <v>68.599999999999994</v>
      </c>
      <c r="D183" s="198">
        <v>15.028</v>
      </c>
      <c r="E183" s="198">
        <v>15.334</v>
      </c>
      <c r="F183" s="198">
        <f t="shared" si="16"/>
        <v>0.30599999999999916</v>
      </c>
      <c r="G183" s="44">
        <f t="shared" si="17"/>
        <v>0.2630987999999993</v>
      </c>
      <c r="H183" s="66">
        <f>(H8/C190)*C183</f>
        <v>4.8048441089049931E-2</v>
      </c>
      <c r="I183" s="45">
        <f t="shared" si="18"/>
        <v>0.31114724108904923</v>
      </c>
      <c r="J183" s="67"/>
      <c r="K183" s="68"/>
      <c r="L183" s="201"/>
      <c r="M183" s="51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83"/>
      <c r="AA183" s="47"/>
      <c r="AB183" s="47"/>
      <c r="AC183" s="47"/>
    </row>
    <row r="184" spans="1:29" x14ac:dyDescent="0.25">
      <c r="A184" s="64">
        <v>184</v>
      </c>
      <c r="B184" s="198" t="s">
        <v>179</v>
      </c>
      <c r="C184" s="84">
        <v>94.1</v>
      </c>
      <c r="D184" s="198">
        <v>19.279</v>
      </c>
      <c r="E184" s="198">
        <v>19.279</v>
      </c>
      <c r="F184" s="198">
        <f t="shared" si="16"/>
        <v>0</v>
      </c>
      <c r="G184" s="44">
        <f t="shared" si="17"/>
        <v>0</v>
      </c>
      <c r="H184" s="66">
        <f>(H8/C190)*C184</f>
        <v>6.5909013213988316E-2</v>
      </c>
      <c r="I184" s="45">
        <f t="shared" si="18"/>
        <v>6.5909013213988316E-2</v>
      </c>
      <c r="J184" s="67"/>
      <c r="K184" s="68"/>
      <c r="L184" s="201"/>
      <c r="M184" s="51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83"/>
      <c r="AA184" s="47"/>
      <c r="AB184" s="47"/>
      <c r="AC184" s="47"/>
    </row>
    <row r="185" spans="1:29" x14ac:dyDescent="0.25">
      <c r="A185" s="64">
        <v>185</v>
      </c>
      <c r="B185" s="198" t="s">
        <v>180</v>
      </c>
      <c r="C185" s="84">
        <v>69.099999999999994</v>
      </c>
      <c r="D185" s="198">
        <v>9.0459999999999994</v>
      </c>
      <c r="E185" s="198">
        <v>9.0459999999999994</v>
      </c>
      <c r="F185" s="198">
        <f t="shared" si="16"/>
        <v>0</v>
      </c>
      <c r="G185" s="44">
        <f t="shared" si="17"/>
        <v>0</v>
      </c>
      <c r="H185" s="66">
        <f>(H8/C190)*C185</f>
        <v>4.8398648385617346E-2</v>
      </c>
      <c r="I185" s="45">
        <f t="shared" si="18"/>
        <v>4.8398648385617346E-2</v>
      </c>
      <c r="J185" s="67"/>
      <c r="K185" s="68"/>
      <c r="L185" s="201"/>
      <c r="M185" s="51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83"/>
      <c r="AA185" s="47"/>
      <c r="AB185" s="47"/>
      <c r="AC185" s="47"/>
    </row>
    <row r="186" spans="1:29" x14ac:dyDescent="0.25">
      <c r="A186" s="64">
        <v>186</v>
      </c>
      <c r="B186" s="198" t="s">
        <v>181</v>
      </c>
      <c r="C186" s="84">
        <v>69</v>
      </c>
      <c r="D186" s="198">
        <v>9.3520000000000003</v>
      </c>
      <c r="E186" s="198">
        <v>9.3520000000000003</v>
      </c>
      <c r="F186" s="198">
        <f t="shared" si="16"/>
        <v>0</v>
      </c>
      <c r="G186" s="44">
        <f t="shared" si="17"/>
        <v>0</v>
      </c>
      <c r="H186" s="66">
        <f>(H8/C190)*C186</f>
        <v>4.832860692630387E-2</v>
      </c>
      <c r="I186" s="45">
        <f>G186+H186</f>
        <v>4.832860692630387E-2</v>
      </c>
      <c r="J186" s="67"/>
      <c r="K186" s="68"/>
      <c r="L186" s="201"/>
      <c r="M186" s="8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83"/>
      <c r="AA186" s="47"/>
      <c r="AB186" s="47"/>
      <c r="AC186" s="47"/>
    </row>
    <row r="187" spans="1:29" x14ac:dyDescent="0.25">
      <c r="A187" s="299" t="s">
        <v>263</v>
      </c>
      <c r="B187" s="198" t="s">
        <v>264</v>
      </c>
      <c r="C187" s="302">
        <v>743.5</v>
      </c>
      <c r="D187" s="46">
        <v>45.152000000000001</v>
      </c>
      <c r="E187" s="46">
        <v>45.901000000000003</v>
      </c>
      <c r="F187" s="46">
        <f t="shared" si="16"/>
        <v>0.74900000000000233</v>
      </c>
      <c r="G187" s="44">
        <f t="shared" si="17"/>
        <v>0.64399020000000196</v>
      </c>
      <c r="H187" s="305">
        <f>(H8/C190)*C187</f>
        <v>0.5207582499957526</v>
      </c>
      <c r="I187" s="46">
        <f>G187+H187</f>
        <v>1.1647484499957546</v>
      </c>
      <c r="J187" s="79"/>
      <c r="K187" s="68"/>
      <c r="L187" s="201"/>
      <c r="M187" s="88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83"/>
      <c r="AA187" s="47"/>
      <c r="AB187" s="47"/>
      <c r="AC187" s="47"/>
    </row>
    <row r="188" spans="1:29" x14ac:dyDescent="0.25">
      <c r="A188" s="300"/>
      <c r="B188" s="198" t="s">
        <v>265</v>
      </c>
      <c r="C188" s="303"/>
      <c r="D188" s="46">
        <v>40.143000000000001</v>
      </c>
      <c r="E188" s="46">
        <v>41.011000000000003</v>
      </c>
      <c r="F188" s="46">
        <f t="shared" si="16"/>
        <v>0.8680000000000021</v>
      </c>
      <c r="G188" s="44">
        <f t="shared" si="17"/>
        <v>0.74630640000000181</v>
      </c>
      <c r="H188" s="306"/>
      <c r="I188" s="46">
        <f t="shared" ref="I188:I189" si="19">G188+H188</f>
        <v>0.74630640000000181</v>
      </c>
      <c r="J188" s="79"/>
      <c r="K188" s="68"/>
      <c r="L188" s="201"/>
      <c r="M188" s="8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83"/>
      <c r="AA188" s="47"/>
      <c r="AB188" s="47"/>
      <c r="AC188" s="47"/>
    </row>
    <row r="189" spans="1:29" x14ac:dyDescent="0.25">
      <c r="A189" s="301"/>
      <c r="B189" s="198" t="s">
        <v>266</v>
      </c>
      <c r="C189" s="304"/>
      <c r="D189" s="46">
        <v>75.572000000000003</v>
      </c>
      <c r="E189" s="46">
        <f>D189+0.65</f>
        <v>76.222000000000008</v>
      </c>
      <c r="F189" s="46">
        <f>E189-D189</f>
        <v>0.65000000000000568</v>
      </c>
      <c r="G189" s="44">
        <f t="shared" si="17"/>
        <v>0.55887000000000486</v>
      </c>
      <c r="H189" s="307"/>
      <c r="I189" s="46">
        <f t="shared" si="19"/>
        <v>0.55887000000000486</v>
      </c>
      <c r="J189" s="79"/>
      <c r="K189" s="68"/>
      <c r="L189" s="201"/>
      <c r="M189" s="8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83"/>
      <c r="AA189" s="47"/>
      <c r="AB189" s="47"/>
      <c r="AC189" s="47"/>
    </row>
    <row r="190" spans="1:29" x14ac:dyDescent="0.25">
      <c r="A190" s="292" t="s">
        <v>3</v>
      </c>
      <c r="B190" s="293"/>
      <c r="C190" s="77">
        <f>SUM(C13:C189)</f>
        <v>11775.400000000001</v>
      </c>
      <c r="D190" s="78">
        <f t="shared" ref="D190:I190" si="20">SUM(D13:D189)</f>
        <v>1960.2080000000005</v>
      </c>
      <c r="E190" s="89">
        <f t="shared" si="20"/>
        <v>1996.518</v>
      </c>
      <c r="F190" s="78">
        <f>SUM(F13:F189)</f>
        <v>36.310000000000024</v>
      </c>
      <c r="G190" s="78">
        <f t="shared" si="20"/>
        <v>31.219338000000018</v>
      </c>
      <c r="H190" s="78">
        <f t="shared" si="20"/>
        <v>8.2476619999999734</v>
      </c>
      <c r="I190" s="78">
        <f t="shared" si="20"/>
        <v>39.466999999999977</v>
      </c>
      <c r="J190" s="86"/>
      <c r="K190" s="86"/>
      <c r="L190" s="90"/>
      <c r="M190" s="8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83"/>
      <c r="AA190" s="47"/>
      <c r="AB190" s="47"/>
      <c r="AC190" s="47"/>
    </row>
    <row r="191" spans="1:29" x14ac:dyDescent="0.25">
      <c r="A191" s="91"/>
      <c r="B191" s="47"/>
      <c r="C191" s="91"/>
      <c r="D191" s="47"/>
      <c r="E191" s="47"/>
      <c r="F191" s="47"/>
      <c r="G191" s="47"/>
      <c r="H191" s="48"/>
      <c r="I191" s="49"/>
      <c r="J191" s="67"/>
      <c r="K191" s="67"/>
      <c r="L191" s="67"/>
      <c r="M191" s="8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83"/>
      <c r="AA191" s="47"/>
      <c r="AB191" s="47"/>
      <c r="AC191" s="47"/>
    </row>
    <row r="192" spans="1:29" x14ac:dyDescent="0.25">
      <c r="A192" s="294" t="s">
        <v>272</v>
      </c>
      <c r="B192" s="295"/>
      <c r="C192" s="295"/>
      <c r="D192" s="81"/>
      <c r="E192" s="296" t="s">
        <v>273</v>
      </c>
      <c r="F192" s="296"/>
      <c r="G192" s="296"/>
      <c r="H192" s="296"/>
      <c r="I192" s="296"/>
      <c r="J192" s="67"/>
      <c r="K192" s="67"/>
      <c r="L192" s="67"/>
      <c r="M192" s="8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83"/>
      <c r="AA192" s="47"/>
      <c r="AB192" s="47"/>
      <c r="AC192" s="47"/>
    </row>
    <row r="193" spans="1:29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67"/>
      <c r="O193" s="67"/>
      <c r="P193" s="67"/>
      <c r="Q193" s="67"/>
      <c r="R193" s="67"/>
      <c r="S193" s="67"/>
      <c r="T193" s="67"/>
      <c r="U193" s="67"/>
      <c r="V193" s="67"/>
      <c r="W193" s="47"/>
      <c r="X193" s="47"/>
      <c r="Y193" s="47"/>
      <c r="Z193" s="92"/>
      <c r="AA193" s="47"/>
      <c r="AB193" s="47"/>
      <c r="AC193" s="47"/>
    </row>
    <row r="194" spans="1:29" x14ac:dyDescent="0.25">
      <c r="A194" s="294" t="s">
        <v>274</v>
      </c>
      <c r="B194" s="295"/>
      <c r="C194" s="295"/>
      <c r="D194" s="81"/>
      <c r="E194" s="296" t="s">
        <v>275</v>
      </c>
      <c r="F194" s="296"/>
      <c r="G194" s="296"/>
      <c r="H194" s="296"/>
      <c r="I194" s="296"/>
      <c r="J194" s="47"/>
      <c r="K194" s="47"/>
      <c r="L194" s="47"/>
      <c r="M194" s="47"/>
      <c r="N194" s="67"/>
      <c r="O194" s="67"/>
      <c r="P194" s="67"/>
      <c r="Q194" s="67"/>
      <c r="R194" s="67"/>
      <c r="S194" s="67"/>
      <c r="T194" s="67"/>
      <c r="U194" s="67"/>
      <c r="V194" s="67"/>
      <c r="W194" s="47"/>
      <c r="X194" s="47"/>
      <c r="Y194" s="47"/>
      <c r="Z194" s="92"/>
      <c r="AA194" s="47"/>
      <c r="AB194" s="47"/>
      <c r="AC194" s="47"/>
    </row>
    <row r="195" spans="1:29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6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92"/>
      <c r="AA195" s="47"/>
      <c r="AB195" s="47"/>
      <c r="AC195" s="47"/>
    </row>
    <row r="196" spans="1:29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92"/>
      <c r="AA196" s="47"/>
      <c r="AB196" s="47"/>
      <c r="AC196" s="47"/>
    </row>
  </sheetData>
  <mergeCells count="43">
    <mergeCell ref="A1:L1"/>
    <mergeCell ref="N1:Z1"/>
    <mergeCell ref="A2:L2"/>
    <mergeCell ref="N2:Z2"/>
    <mergeCell ref="A4:H4"/>
    <mergeCell ref="K4:L8"/>
    <mergeCell ref="N4:U4"/>
    <mergeCell ref="X4:X8"/>
    <mergeCell ref="Y4:Z8"/>
    <mergeCell ref="A5:D5"/>
    <mergeCell ref="E5:G5"/>
    <mergeCell ref="N5:Q5"/>
    <mergeCell ref="R5:T5"/>
    <mergeCell ref="A6:D6"/>
    <mergeCell ref="E6:G6"/>
    <mergeCell ref="N6:Q6"/>
    <mergeCell ref="R6:T6"/>
    <mergeCell ref="E7:G7"/>
    <mergeCell ref="N7:Q8"/>
    <mergeCell ref="R7:T7"/>
    <mergeCell ref="E8:G8"/>
    <mergeCell ref="R8:T8"/>
    <mergeCell ref="Y10:Z10"/>
    <mergeCell ref="A12:I12"/>
    <mergeCell ref="N12:V12"/>
    <mergeCell ref="Z38:AC38"/>
    <mergeCell ref="N78:O78"/>
    <mergeCell ref="V4:W8"/>
    <mergeCell ref="A190:B190"/>
    <mergeCell ref="A192:C192"/>
    <mergeCell ref="E192:I192"/>
    <mergeCell ref="A194:C194"/>
    <mergeCell ref="E194:I194"/>
    <mergeCell ref="I4:J8"/>
    <mergeCell ref="N80:P80"/>
    <mergeCell ref="R80:V80"/>
    <mergeCell ref="N82:P82"/>
    <mergeCell ref="R82:V82"/>
    <mergeCell ref="A187:A189"/>
    <mergeCell ref="C187:C189"/>
    <mergeCell ref="H187:H189"/>
    <mergeCell ref="K10:L10"/>
    <mergeCell ref="A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7"/>
  <sheetViews>
    <sheetView topLeftCell="A151" workbookViewId="0">
      <selection activeCell="K15" sqref="K15"/>
    </sheetView>
  </sheetViews>
  <sheetFormatPr defaultRowHeight="15" x14ac:dyDescent="0.25"/>
  <cols>
    <col min="2" max="2" width="14.140625" customWidth="1"/>
    <col min="15" max="15" width="15.7109375" customWidth="1"/>
  </cols>
  <sheetData>
    <row r="1" spans="1:29" ht="20.25" x14ac:dyDescent="0.3">
      <c r="A1" s="3"/>
      <c r="B1" s="146"/>
      <c r="C1" s="3"/>
      <c r="D1" s="146"/>
      <c r="E1" s="146"/>
      <c r="F1" s="146"/>
      <c r="G1" s="146"/>
      <c r="H1" s="4"/>
      <c r="I1" s="5"/>
      <c r="J1" s="6"/>
      <c r="K1" s="147"/>
      <c r="L1" s="23"/>
      <c r="M1" s="2"/>
      <c r="N1" s="3"/>
      <c r="O1" s="146"/>
      <c r="P1" s="3"/>
      <c r="Q1" s="146"/>
      <c r="R1" s="146"/>
      <c r="S1" s="146"/>
      <c r="T1" s="146"/>
      <c r="U1" s="4"/>
      <c r="V1" s="5"/>
      <c r="W1" s="6"/>
      <c r="X1" s="6"/>
      <c r="Y1" s="6"/>
      <c r="Z1" s="6"/>
      <c r="AA1" s="1"/>
      <c r="AB1" s="1"/>
      <c r="AC1" s="1"/>
    </row>
    <row r="2" spans="1:29" ht="18.75" x14ac:dyDescent="0.25">
      <c r="A2" s="350" t="s">
        <v>16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2"/>
      <c r="N2" s="351" t="s">
        <v>182</v>
      </c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1"/>
      <c r="AB2" s="1"/>
      <c r="AC2" s="1"/>
    </row>
    <row r="3" spans="1:29" ht="18.75" x14ac:dyDescent="0.25">
      <c r="A3" s="352" t="s">
        <v>277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2"/>
      <c r="N3" s="353" t="s">
        <v>278</v>
      </c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1"/>
      <c r="AB3" s="1"/>
      <c r="AC3" s="1"/>
    </row>
    <row r="4" spans="1:29" ht="18.75" x14ac:dyDescent="0.25">
      <c r="A4" s="352" t="s">
        <v>291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2"/>
      <c r="N4" s="352" t="s">
        <v>291</v>
      </c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1"/>
      <c r="AB4" s="1"/>
      <c r="AC4" s="1"/>
    </row>
    <row r="5" spans="1:29" ht="18.75" x14ac:dyDescent="0.25">
      <c r="A5" s="153"/>
      <c r="B5" s="153"/>
      <c r="C5" s="153"/>
      <c r="D5" s="153"/>
      <c r="E5" s="153"/>
      <c r="F5" s="153"/>
      <c r="G5" s="153"/>
      <c r="H5" s="153"/>
      <c r="I5" s="154"/>
      <c r="J5" s="154"/>
      <c r="K5" s="31"/>
      <c r="L5" s="155"/>
      <c r="M5" s="2"/>
      <c r="N5" s="153"/>
      <c r="O5" s="153"/>
      <c r="P5" s="153"/>
      <c r="Q5" s="153"/>
      <c r="R5" s="153"/>
      <c r="S5" s="153"/>
      <c r="T5" s="153"/>
      <c r="U5" s="153"/>
      <c r="V5" s="154"/>
      <c r="W5" s="154"/>
      <c r="X5" s="154"/>
      <c r="Y5" s="154"/>
      <c r="Z5" s="154"/>
      <c r="AA5" s="1"/>
      <c r="AB5" s="1"/>
      <c r="AC5" s="1"/>
    </row>
    <row r="6" spans="1:29" ht="36" customHeight="1" x14ac:dyDescent="0.25">
      <c r="A6" s="345" t="s">
        <v>9</v>
      </c>
      <c r="B6" s="346"/>
      <c r="C6" s="346"/>
      <c r="D6" s="346"/>
      <c r="E6" s="346"/>
      <c r="F6" s="346"/>
      <c r="G6" s="346"/>
      <c r="H6" s="347"/>
      <c r="I6" s="329" t="s">
        <v>279</v>
      </c>
      <c r="J6" s="330"/>
      <c r="K6" s="348"/>
      <c r="L6" s="348"/>
      <c r="M6" s="2"/>
      <c r="N6" s="345" t="s">
        <v>9</v>
      </c>
      <c r="O6" s="346"/>
      <c r="P6" s="346"/>
      <c r="Q6" s="346"/>
      <c r="R6" s="346"/>
      <c r="S6" s="346"/>
      <c r="T6" s="346"/>
      <c r="U6" s="347"/>
      <c r="V6" s="335" t="s">
        <v>13</v>
      </c>
      <c r="W6" s="336"/>
      <c r="X6" s="195"/>
      <c r="Y6" s="348"/>
      <c r="Z6" s="348"/>
      <c r="AA6" s="1"/>
      <c r="AB6" s="1"/>
      <c r="AC6" s="1"/>
    </row>
    <row r="7" spans="1:29" ht="84" x14ac:dyDescent="0.25">
      <c r="A7" s="341" t="s">
        <v>4</v>
      </c>
      <c r="B7" s="341"/>
      <c r="C7" s="341"/>
      <c r="D7" s="341"/>
      <c r="E7" s="341" t="s">
        <v>5</v>
      </c>
      <c r="F7" s="341"/>
      <c r="G7" s="341"/>
      <c r="H7" s="194" t="s">
        <v>292</v>
      </c>
      <c r="I7" s="331"/>
      <c r="J7" s="330"/>
      <c r="K7" s="348"/>
      <c r="L7" s="348"/>
      <c r="M7" s="2"/>
      <c r="N7" s="341" t="s">
        <v>4</v>
      </c>
      <c r="O7" s="341"/>
      <c r="P7" s="341"/>
      <c r="Q7" s="341"/>
      <c r="R7" s="341" t="s">
        <v>5</v>
      </c>
      <c r="S7" s="341"/>
      <c r="T7" s="341"/>
      <c r="U7" s="194" t="s">
        <v>293</v>
      </c>
      <c r="V7" s="337"/>
      <c r="W7" s="338"/>
      <c r="X7" s="195"/>
      <c r="Y7" s="348"/>
      <c r="Z7" s="348"/>
      <c r="AA7" s="1"/>
      <c r="AB7" s="1"/>
      <c r="AC7" s="1"/>
    </row>
    <row r="8" spans="1:29" x14ac:dyDescent="0.25">
      <c r="A8" s="334" t="s">
        <v>259</v>
      </c>
      <c r="B8" s="334"/>
      <c r="C8" s="334"/>
      <c r="D8" s="334"/>
      <c r="E8" s="341" t="s">
        <v>15</v>
      </c>
      <c r="F8" s="341"/>
      <c r="G8" s="341"/>
      <c r="H8" s="159">
        <v>43.448</v>
      </c>
      <c r="I8" s="331"/>
      <c r="J8" s="330"/>
      <c r="K8" s="348"/>
      <c r="L8" s="348"/>
      <c r="M8" s="2"/>
      <c r="N8" s="334" t="s">
        <v>260</v>
      </c>
      <c r="O8" s="334"/>
      <c r="P8" s="334"/>
      <c r="Q8" s="334"/>
      <c r="R8" s="341" t="s">
        <v>15</v>
      </c>
      <c r="S8" s="341"/>
      <c r="T8" s="341"/>
      <c r="U8" s="196">
        <v>10.401</v>
      </c>
      <c r="V8" s="337"/>
      <c r="W8" s="338"/>
      <c r="X8" s="195"/>
      <c r="Y8" s="348"/>
      <c r="Z8" s="348"/>
      <c r="AA8" s="1"/>
      <c r="AB8" s="1"/>
      <c r="AC8" s="1"/>
    </row>
    <row r="9" spans="1:29" x14ac:dyDescent="0.25">
      <c r="A9" s="349" t="s">
        <v>6</v>
      </c>
      <c r="B9" s="349"/>
      <c r="C9" s="349"/>
      <c r="D9" s="349"/>
      <c r="E9" s="341" t="s">
        <v>10</v>
      </c>
      <c r="F9" s="341"/>
      <c r="G9" s="341"/>
      <c r="H9" s="159">
        <f>G192</f>
        <v>40.27819079999999</v>
      </c>
      <c r="I9" s="331"/>
      <c r="J9" s="330"/>
      <c r="K9" s="348"/>
      <c r="L9" s="348"/>
      <c r="M9" s="2"/>
      <c r="N9" s="349" t="s">
        <v>6</v>
      </c>
      <c r="O9" s="349"/>
      <c r="P9" s="349"/>
      <c r="Q9" s="349"/>
      <c r="R9" s="341" t="s">
        <v>10</v>
      </c>
      <c r="S9" s="341"/>
      <c r="T9" s="341"/>
      <c r="U9" s="159">
        <f>T80</f>
        <v>10.247096399999997</v>
      </c>
      <c r="V9" s="337"/>
      <c r="W9" s="338"/>
      <c r="X9" s="195"/>
      <c r="Y9" s="348"/>
      <c r="Z9" s="348"/>
      <c r="AA9" s="1"/>
      <c r="AB9" s="1"/>
      <c r="AC9" s="1"/>
    </row>
    <row r="10" spans="1:29" x14ac:dyDescent="0.25">
      <c r="A10" s="349"/>
      <c r="B10" s="349"/>
      <c r="C10" s="349"/>
      <c r="D10" s="349"/>
      <c r="E10" s="341" t="s">
        <v>11</v>
      </c>
      <c r="F10" s="341"/>
      <c r="G10" s="341"/>
      <c r="H10" s="159">
        <f>H8-H9</f>
        <v>3.1698092000000102</v>
      </c>
      <c r="I10" s="331"/>
      <c r="J10" s="330"/>
      <c r="K10" s="348"/>
      <c r="L10" s="348"/>
      <c r="M10" s="2"/>
      <c r="N10" s="349"/>
      <c r="O10" s="349"/>
      <c r="P10" s="349"/>
      <c r="Q10" s="349"/>
      <c r="R10" s="341" t="s">
        <v>11</v>
      </c>
      <c r="S10" s="341"/>
      <c r="T10" s="341"/>
      <c r="U10" s="159">
        <f>U8-U9</f>
        <v>0.15390360000000314</v>
      </c>
      <c r="V10" s="339"/>
      <c r="W10" s="340"/>
      <c r="X10" s="195"/>
      <c r="Y10" s="348"/>
      <c r="Z10" s="348"/>
      <c r="AA10" s="1"/>
      <c r="AB10" s="1"/>
      <c r="AC10" s="1"/>
    </row>
    <row r="11" spans="1:29" x14ac:dyDescent="0.25">
      <c r="A11" s="156"/>
      <c r="B11" s="160"/>
      <c r="C11" s="156"/>
      <c r="D11" s="160"/>
      <c r="E11" s="156"/>
      <c r="F11" s="156"/>
      <c r="G11" s="156"/>
      <c r="H11" s="161"/>
      <c r="I11" s="158"/>
      <c r="J11" s="157"/>
      <c r="K11" s="39"/>
      <c r="L11" s="162"/>
      <c r="M11" s="2"/>
      <c r="N11" s="156"/>
      <c r="O11" s="160"/>
      <c r="P11" s="156"/>
      <c r="Q11" s="160"/>
      <c r="R11" s="156"/>
      <c r="S11" s="156"/>
      <c r="T11" s="156"/>
      <c r="U11" s="161"/>
      <c r="V11" s="158"/>
      <c r="W11" s="157"/>
      <c r="X11" s="157"/>
      <c r="Y11" s="163"/>
      <c r="Z11" s="197"/>
      <c r="AA11" s="1"/>
      <c r="AB11" s="1"/>
      <c r="AC11" s="1"/>
    </row>
    <row r="12" spans="1:29" x14ac:dyDescent="0.25">
      <c r="A12" s="156"/>
      <c r="B12" s="160"/>
      <c r="C12" s="156"/>
      <c r="D12" s="160"/>
      <c r="E12" s="156"/>
      <c r="F12" s="156"/>
      <c r="G12" s="156"/>
      <c r="H12" s="161"/>
      <c r="I12" s="158"/>
      <c r="J12" s="164"/>
      <c r="K12" s="333"/>
      <c r="L12" s="333"/>
      <c r="M12" s="165"/>
      <c r="N12" s="156"/>
      <c r="O12" s="160"/>
      <c r="P12" s="156"/>
      <c r="Q12" s="160"/>
      <c r="R12" s="156"/>
      <c r="S12" s="156"/>
      <c r="T12" s="156"/>
      <c r="U12" s="161"/>
      <c r="V12" s="158"/>
      <c r="W12" s="157"/>
      <c r="X12" s="157"/>
      <c r="Y12" s="342"/>
      <c r="Z12" s="342"/>
      <c r="AA12" s="1"/>
      <c r="AB12" s="1"/>
      <c r="AC12" s="1"/>
    </row>
    <row r="13" spans="1:29" ht="38.25" x14ac:dyDescent="0.25">
      <c r="A13" s="55" t="s">
        <v>0</v>
      </c>
      <c r="B13" s="56" t="s">
        <v>1</v>
      </c>
      <c r="C13" s="55" t="s">
        <v>2</v>
      </c>
      <c r="D13" s="57" t="s">
        <v>290</v>
      </c>
      <c r="E13" s="57" t="s">
        <v>290</v>
      </c>
      <c r="F13" s="57" t="s">
        <v>247</v>
      </c>
      <c r="G13" s="57" t="s">
        <v>248</v>
      </c>
      <c r="H13" s="58" t="s">
        <v>7</v>
      </c>
      <c r="I13" s="59" t="s">
        <v>14</v>
      </c>
      <c r="J13" s="176"/>
      <c r="K13" s="61"/>
      <c r="L13" s="177"/>
      <c r="M13" s="177"/>
      <c r="N13" s="55" t="s">
        <v>0</v>
      </c>
      <c r="O13" s="56" t="s">
        <v>1</v>
      </c>
      <c r="P13" s="55" t="s">
        <v>2</v>
      </c>
      <c r="Q13" s="57" t="s">
        <v>290</v>
      </c>
      <c r="R13" s="57" t="s">
        <v>290</v>
      </c>
      <c r="S13" s="57" t="s">
        <v>247</v>
      </c>
      <c r="T13" s="57" t="s">
        <v>248</v>
      </c>
      <c r="U13" s="58" t="s">
        <v>7</v>
      </c>
      <c r="V13" s="59" t="s">
        <v>14</v>
      </c>
      <c r="W13" s="176"/>
      <c r="X13" s="176"/>
      <c r="Y13" s="177"/>
      <c r="Z13" s="177"/>
      <c r="AA13" s="173"/>
      <c r="AB13" s="173"/>
      <c r="AC13" s="173"/>
    </row>
    <row r="14" spans="1:29" x14ac:dyDescent="0.25">
      <c r="A14" s="310" t="s">
        <v>17</v>
      </c>
      <c r="B14" s="311"/>
      <c r="C14" s="311"/>
      <c r="D14" s="311"/>
      <c r="E14" s="311"/>
      <c r="F14" s="311"/>
      <c r="G14" s="311"/>
      <c r="H14" s="311"/>
      <c r="I14" s="312"/>
      <c r="J14" s="176"/>
      <c r="K14" s="61"/>
      <c r="L14" s="178"/>
      <c r="M14" s="177"/>
      <c r="N14" s="310" t="s">
        <v>246</v>
      </c>
      <c r="O14" s="311"/>
      <c r="P14" s="311"/>
      <c r="Q14" s="311"/>
      <c r="R14" s="311"/>
      <c r="S14" s="311"/>
      <c r="T14" s="311"/>
      <c r="U14" s="311"/>
      <c r="V14" s="312"/>
      <c r="W14" s="176"/>
      <c r="X14" s="176"/>
      <c r="Y14" s="177"/>
      <c r="Z14" s="179"/>
      <c r="AA14" s="173"/>
      <c r="AB14" s="173"/>
      <c r="AC14" s="173"/>
    </row>
    <row r="15" spans="1:29" x14ac:dyDescent="0.25">
      <c r="A15" s="64">
        <v>10</v>
      </c>
      <c r="B15" s="145" t="s">
        <v>18</v>
      </c>
      <c r="C15" s="65">
        <v>98.5</v>
      </c>
      <c r="D15" s="152">
        <v>8.7889999999999997</v>
      </c>
      <c r="E15" s="152">
        <v>8.81</v>
      </c>
      <c r="F15" s="145">
        <f>E15-D15</f>
        <v>2.1000000000000796E-2</v>
      </c>
      <c r="G15" s="44">
        <f>F15*0.8598</f>
        <v>1.8055800000000684E-2</v>
      </c>
      <c r="H15" s="66">
        <f>(H10/C192)*C15</f>
        <v>2.6515125278122269E-2</v>
      </c>
      <c r="I15" s="45">
        <f>G15+H15</f>
        <v>4.4570925278122953E-2</v>
      </c>
      <c r="J15" s="180"/>
      <c r="K15" s="68"/>
      <c r="L15" s="69"/>
      <c r="M15" s="67"/>
      <c r="N15" s="40">
        <v>1</v>
      </c>
      <c r="O15" s="145" t="s">
        <v>183</v>
      </c>
      <c r="P15" s="65">
        <v>41.1</v>
      </c>
      <c r="Q15" s="145">
        <v>18.651</v>
      </c>
      <c r="R15" s="145">
        <v>19.13</v>
      </c>
      <c r="S15" s="145">
        <f>R15-Q15</f>
        <v>0.4789999999999992</v>
      </c>
      <c r="T15" s="44">
        <f>S15*0.8598</f>
        <v>0.41184419999999933</v>
      </c>
      <c r="U15" s="66">
        <f>(U10/P80)*P15</f>
        <v>2.3771798865046142E-3</v>
      </c>
      <c r="V15" s="45">
        <f>T15+U15</f>
        <v>0.41422137988650393</v>
      </c>
      <c r="W15" s="181"/>
      <c r="X15" s="181"/>
      <c r="Y15" s="182"/>
      <c r="Z15" s="183"/>
      <c r="AA15" s="173"/>
      <c r="AB15" s="173"/>
      <c r="AC15" s="173"/>
    </row>
    <row r="16" spans="1:29" x14ac:dyDescent="0.25">
      <c r="A16" s="64">
        <v>11</v>
      </c>
      <c r="B16" s="145" t="s">
        <v>19</v>
      </c>
      <c r="C16" s="65">
        <v>67.900000000000006</v>
      </c>
      <c r="D16" s="152">
        <v>9.2710000000000008</v>
      </c>
      <c r="E16" s="152">
        <v>9.2710000000000008</v>
      </c>
      <c r="F16" s="145">
        <f t="shared" ref="F16:F79" si="0">E16-D16</f>
        <v>0</v>
      </c>
      <c r="G16" s="44">
        <f t="shared" ref="G16:G79" si="1">F16*0.8598</f>
        <v>0</v>
      </c>
      <c r="H16" s="66">
        <f>(H10/C192)*C16</f>
        <v>1.82779391511117E-2</v>
      </c>
      <c r="I16" s="45">
        <f t="shared" ref="I16:I86" si="2">G16+H16</f>
        <v>1.82779391511117E-2</v>
      </c>
      <c r="J16" s="180"/>
      <c r="K16" s="68"/>
      <c r="L16" s="183"/>
      <c r="M16" s="180"/>
      <c r="N16" s="40">
        <v>2</v>
      </c>
      <c r="O16" s="145" t="s">
        <v>184</v>
      </c>
      <c r="P16" s="65">
        <v>36.4</v>
      </c>
      <c r="Q16" s="145">
        <v>6.2279999999999998</v>
      </c>
      <c r="R16" s="145">
        <v>6.2279999999999998</v>
      </c>
      <c r="S16" s="145">
        <f t="shared" ref="S16:S29" si="3">R16-Q16</f>
        <v>0</v>
      </c>
      <c r="T16" s="44">
        <f t="shared" ref="T16:T79" si="4">S16*0.8598</f>
        <v>0</v>
      </c>
      <c r="U16" s="66">
        <f>(U10/P80)*P16</f>
        <v>2.1053369311135753E-3</v>
      </c>
      <c r="V16" s="45">
        <f t="shared" ref="V16:V49" si="5">T16+U16</f>
        <v>2.1053369311135753E-3</v>
      </c>
      <c r="W16" s="181"/>
      <c r="X16" s="181"/>
      <c r="Y16" s="182"/>
      <c r="Z16" s="183"/>
      <c r="AA16" s="173"/>
      <c r="AB16" s="173"/>
      <c r="AC16" s="173"/>
    </row>
    <row r="17" spans="1:29" x14ac:dyDescent="0.25">
      <c r="A17" s="64">
        <v>12</v>
      </c>
      <c r="B17" s="145" t="s">
        <v>20</v>
      </c>
      <c r="C17" s="65">
        <v>51</v>
      </c>
      <c r="D17" s="152">
        <v>11.603</v>
      </c>
      <c r="E17" s="152">
        <v>12.048</v>
      </c>
      <c r="F17" s="145">
        <f t="shared" si="0"/>
        <v>0.44500000000000028</v>
      </c>
      <c r="G17" s="44">
        <f>F17*0.8598</f>
        <v>0.38261100000000026</v>
      </c>
      <c r="H17" s="66">
        <f>(H10/C192)*C17</f>
        <v>1.3728643545017622E-2</v>
      </c>
      <c r="I17" s="45">
        <f t="shared" si="2"/>
        <v>0.39633964354501788</v>
      </c>
      <c r="J17" s="180"/>
      <c r="K17" s="68"/>
      <c r="L17" s="183"/>
      <c r="M17" s="180"/>
      <c r="N17" s="40">
        <v>3</v>
      </c>
      <c r="O17" s="145" t="s">
        <v>185</v>
      </c>
      <c r="P17" s="65">
        <v>34.5</v>
      </c>
      <c r="Q17" s="145">
        <v>10.212</v>
      </c>
      <c r="R17" s="145">
        <v>10.614000000000001</v>
      </c>
      <c r="S17" s="145">
        <f t="shared" si="3"/>
        <v>0.40200000000000102</v>
      </c>
      <c r="T17" s="44">
        <f t="shared" si="4"/>
        <v>0.34563960000000088</v>
      </c>
      <c r="U17" s="66">
        <f>(U10/P80)*P17</f>
        <v>1.995442970423581E-3</v>
      </c>
      <c r="V17" s="45">
        <f t="shared" si="5"/>
        <v>0.34763504297042447</v>
      </c>
      <c r="W17" s="181"/>
      <c r="X17" s="181"/>
      <c r="Y17" s="182"/>
      <c r="Z17" s="183"/>
      <c r="AA17" s="173"/>
      <c r="AB17" s="173"/>
      <c r="AC17" s="173"/>
    </row>
    <row r="18" spans="1:29" x14ac:dyDescent="0.25">
      <c r="A18" s="64">
        <v>13</v>
      </c>
      <c r="B18" s="145" t="s">
        <v>21</v>
      </c>
      <c r="C18" s="71">
        <v>50.9</v>
      </c>
      <c r="D18" s="152">
        <v>2.4660000000000002</v>
      </c>
      <c r="E18" s="152">
        <v>2.4660000000000002</v>
      </c>
      <c r="F18" s="145">
        <f t="shared" si="0"/>
        <v>0</v>
      </c>
      <c r="G18" s="44">
        <f t="shared" si="1"/>
        <v>0</v>
      </c>
      <c r="H18" s="66">
        <f>(H10/C192)*C18</f>
        <v>1.3701724636105823E-2</v>
      </c>
      <c r="I18" s="45">
        <f t="shared" si="2"/>
        <v>1.3701724636105823E-2</v>
      </c>
      <c r="J18" s="180"/>
      <c r="K18" s="68"/>
      <c r="L18" s="183"/>
      <c r="M18" s="180"/>
      <c r="N18" s="40">
        <v>4</v>
      </c>
      <c r="O18" s="145" t="s">
        <v>186</v>
      </c>
      <c r="P18" s="71">
        <v>37.200000000000003</v>
      </c>
      <c r="Q18" s="145">
        <v>11.414</v>
      </c>
      <c r="R18" s="145">
        <v>11.833</v>
      </c>
      <c r="S18" s="145">
        <f t="shared" si="3"/>
        <v>0.41900000000000048</v>
      </c>
      <c r="T18" s="44">
        <f t="shared" si="4"/>
        <v>0.36025620000000041</v>
      </c>
      <c r="U18" s="66">
        <f>(U10/P80)*P18</f>
        <v>2.1516080724567309E-3</v>
      </c>
      <c r="V18" s="45">
        <f t="shared" si="5"/>
        <v>0.36240780807245715</v>
      </c>
      <c r="W18" s="181"/>
      <c r="X18" s="181"/>
      <c r="Y18" s="182"/>
      <c r="Z18" s="183"/>
      <c r="AA18" s="173"/>
      <c r="AB18" s="173"/>
      <c r="AC18" s="173"/>
    </row>
    <row r="19" spans="1:29" x14ac:dyDescent="0.25">
      <c r="A19" s="64">
        <v>14</v>
      </c>
      <c r="B19" s="145" t="s">
        <v>22</v>
      </c>
      <c r="C19" s="71">
        <v>45.1</v>
      </c>
      <c r="D19" s="152">
        <v>13.134</v>
      </c>
      <c r="E19" s="152">
        <v>13.486000000000001</v>
      </c>
      <c r="F19" s="145">
        <f t="shared" si="0"/>
        <v>0.35200000000000031</v>
      </c>
      <c r="G19" s="44">
        <f t="shared" si="1"/>
        <v>0.3026496000000003</v>
      </c>
      <c r="H19" s="66">
        <f>(H10/C192)*C19</f>
        <v>1.2140427919221465E-2</v>
      </c>
      <c r="I19" s="45">
        <f t="shared" si="2"/>
        <v>0.31479002791922178</v>
      </c>
      <c r="J19" s="180"/>
      <c r="K19" s="68"/>
      <c r="L19" s="183"/>
      <c r="M19" s="180"/>
      <c r="N19" s="40">
        <v>5</v>
      </c>
      <c r="O19" s="145" t="s">
        <v>187</v>
      </c>
      <c r="P19" s="71">
        <v>34.1</v>
      </c>
      <c r="Q19" s="145">
        <v>9.9109999999999996</v>
      </c>
      <c r="R19" s="145">
        <v>10.238</v>
      </c>
      <c r="S19" s="145">
        <f t="shared" si="3"/>
        <v>0.32699999999999996</v>
      </c>
      <c r="T19" s="44">
        <f t="shared" si="4"/>
        <v>0.28115459999999998</v>
      </c>
      <c r="U19" s="66">
        <f>(U10/P80)*P19</f>
        <v>1.9723073997520036E-3</v>
      </c>
      <c r="V19" s="45">
        <f t="shared" si="5"/>
        <v>0.28312690739975199</v>
      </c>
      <c r="W19" s="181"/>
      <c r="X19" s="181"/>
      <c r="Y19" s="182"/>
      <c r="Z19" s="183"/>
      <c r="AA19" s="173"/>
      <c r="AB19" s="173"/>
      <c r="AC19" s="173"/>
    </row>
    <row r="20" spans="1:29" x14ac:dyDescent="0.25">
      <c r="A20" s="64">
        <v>15</v>
      </c>
      <c r="B20" s="145" t="s">
        <v>23</v>
      </c>
      <c r="C20" s="71">
        <v>75.599999999999994</v>
      </c>
      <c r="D20" s="152">
        <v>2.8690000000000002</v>
      </c>
      <c r="E20" s="152">
        <v>2.8690000000000002</v>
      </c>
      <c r="F20" s="145">
        <f t="shared" si="0"/>
        <v>0</v>
      </c>
      <c r="G20" s="44">
        <f t="shared" si="1"/>
        <v>0</v>
      </c>
      <c r="H20" s="66">
        <f>(H10/C192)*C20</f>
        <v>2.0350695137320237E-2</v>
      </c>
      <c r="I20" s="45">
        <f t="shared" si="2"/>
        <v>2.0350695137320237E-2</v>
      </c>
      <c r="J20" s="180"/>
      <c r="K20" s="68"/>
      <c r="L20" s="183"/>
      <c r="M20" s="180"/>
      <c r="N20" s="40">
        <v>6</v>
      </c>
      <c r="O20" s="145" t="s">
        <v>188</v>
      </c>
      <c r="P20" s="71">
        <v>28.2</v>
      </c>
      <c r="Q20" s="145">
        <v>6.55</v>
      </c>
      <c r="R20" s="145">
        <v>6.6120000000000001</v>
      </c>
      <c r="S20" s="145">
        <f t="shared" si="3"/>
        <v>6.2000000000000277E-2</v>
      </c>
      <c r="T20" s="44">
        <f t="shared" si="4"/>
        <v>5.330760000000024E-2</v>
      </c>
      <c r="U20" s="66">
        <f>(U10/P80)*P20</f>
        <v>1.6310577323462314E-3</v>
      </c>
      <c r="V20" s="45">
        <f t="shared" si="5"/>
        <v>5.493865773234647E-2</v>
      </c>
      <c r="W20" s="181"/>
      <c r="X20" s="181"/>
      <c r="Y20" s="182"/>
      <c r="Z20" s="183"/>
      <c r="AA20" s="173"/>
      <c r="AB20" s="173"/>
      <c r="AC20" s="173"/>
    </row>
    <row r="21" spans="1:29" x14ac:dyDescent="0.25">
      <c r="A21" s="64">
        <v>16</v>
      </c>
      <c r="B21" s="145" t="s">
        <v>24</v>
      </c>
      <c r="C21" s="71">
        <v>45.8</v>
      </c>
      <c r="D21" s="152">
        <v>15.500999999999999</v>
      </c>
      <c r="E21" s="152">
        <v>16.13</v>
      </c>
      <c r="F21" s="145">
        <f t="shared" si="0"/>
        <v>0.62899999999999956</v>
      </c>
      <c r="G21" s="44">
        <f t="shared" si="1"/>
        <v>0.54081419999999958</v>
      </c>
      <c r="H21" s="66">
        <f>(H10/C192)*C21</f>
        <v>1.232886028160406E-2</v>
      </c>
      <c r="I21" s="45">
        <f t="shared" si="2"/>
        <v>0.55314306028160365</v>
      </c>
      <c r="J21" s="180"/>
      <c r="K21" s="68"/>
      <c r="L21" s="183"/>
      <c r="M21" s="180"/>
      <c r="N21" s="40">
        <v>7</v>
      </c>
      <c r="O21" s="145" t="s">
        <v>189</v>
      </c>
      <c r="P21" s="71">
        <v>26.8</v>
      </c>
      <c r="Q21" s="145">
        <v>6.8710000000000004</v>
      </c>
      <c r="R21" s="145">
        <v>6.9279999999999999</v>
      </c>
      <c r="S21" s="145">
        <f t="shared" si="3"/>
        <v>5.6999999999999496E-2</v>
      </c>
      <c r="T21" s="44">
        <f t="shared" si="4"/>
        <v>4.9008599999999569E-2</v>
      </c>
      <c r="U21" s="66">
        <f>(U10/P80)*P21</f>
        <v>1.5500832349957094E-3</v>
      </c>
      <c r="V21" s="45">
        <f t="shared" si="5"/>
        <v>5.055868323499528E-2</v>
      </c>
      <c r="W21" s="181"/>
      <c r="X21" s="181"/>
      <c r="Y21" s="182"/>
      <c r="Z21" s="183"/>
      <c r="AA21" s="173"/>
      <c r="AB21" s="173"/>
      <c r="AC21" s="173"/>
    </row>
    <row r="22" spans="1:29" x14ac:dyDescent="0.25">
      <c r="A22" s="64">
        <v>17</v>
      </c>
      <c r="B22" s="145" t="s">
        <v>25</v>
      </c>
      <c r="C22" s="71">
        <v>46.7</v>
      </c>
      <c r="D22" s="152">
        <v>7.21</v>
      </c>
      <c r="E22" s="152">
        <v>7.7130000000000001</v>
      </c>
      <c r="F22" s="145">
        <f t="shared" si="0"/>
        <v>0.50300000000000011</v>
      </c>
      <c r="G22" s="44">
        <f t="shared" si="1"/>
        <v>0.43247940000000012</v>
      </c>
      <c r="H22" s="66">
        <f>(H10/C192)*C22</f>
        <v>1.2571130461810255E-2</v>
      </c>
      <c r="I22" s="45">
        <f>G22+H22</f>
        <v>0.44505053046181037</v>
      </c>
      <c r="J22" s="180"/>
      <c r="K22" s="68"/>
      <c r="L22" s="69"/>
      <c r="M22" s="180"/>
      <c r="N22" s="40">
        <v>8</v>
      </c>
      <c r="O22" s="145" t="s">
        <v>190</v>
      </c>
      <c r="P22" s="71">
        <v>27.9</v>
      </c>
      <c r="Q22" s="145">
        <v>4.79</v>
      </c>
      <c r="R22" s="145">
        <v>4.79</v>
      </c>
      <c r="S22" s="145">
        <f t="shared" si="3"/>
        <v>0</v>
      </c>
      <c r="T22" s="44">
        <f t="shared" si="4"/>
        <v>0</v>
      </c>
      <c r="U22" s="66">
        <f>(U10/P80)*P22</f>
        <v>1.6137060543425482E-3</v>
      </c>
      <c r="V22" s="45">
        <f t="shared" si="5"/>
        <v>1.6137060543425482E-3</v>
      </c>
      <c r="W22" s="181"/>
      <c r="X22" s="181"/>
      <c r="Y22" s="182"/>
      <c r="Z22" s="183"/>
      <c r="AA22" s="173"/>
      <c r="AB22" s="173"/>
      <c r="AC22" s="173"/>
    </row>
    <row r="23" spans="1:29" x14ac:dyDescent="0.25">
      <c r="A23" s="64">
        <v>18</v>
      </c>
      <c r="B23" s="145" t="s">
        <v>26</v>
      </c>
      <c r="C23" s="71">
        <v>47.6</v>
      </c>
      <c r="D23" s="152">
        <v>3.16</v>
      </c>
      <c r="E23" s="152">
        <v>3.16</v>
      </c>
      <c r="F23" s="145">
        <f t="shared" si="0"/>
        <v>0</v>
      </c>
      <c r="G23" s="44">
        <f t="shared" si="1"/>
        <v>0</v>
      </c>
      <c r="H23" s="66">
        <f>(H10/C192)*C23</f>
        <v>1.2813400642016448E-2</v>
      </c>
      <c r="I23" s="45">
        <f t="shared" si="2"/>
        <v>1.2813400642016448E-2</v>
      </c>
      <c r="J23" s="180"/>
      <c r="K23" s="68"/>
      <c r="L23" s="183"/>
      <c r="M23" s="180"/>
      <c r="N23" s="40">
        <v>9</v>
      </c>
      <c r="O23" s="145" t="s">
        <v>191</v>
      </c>
      <c r="P23" s="71">
        <v>26.5</v>
      </c>
      <c r="Q23" s="145">
        <v>7.9169999999999998</v>
      </c>
      <c r="R23" s="145">
        <v>8.1140000000000008</v>
      </c>
      <c r="S23" s="145">
        <f t="shared" si="3"/>
        <v>0.19700000000000095</v>
      </c>
      <c r="T23" s="44">
        <f t="shared" si="4"/>
        <v>0.16938060000000082</v>
      </c>
      <c r="U23" s="66">
        <f>(U10/P80)*P23</f>
        <v>1.5327315569920261E-3</v>
      </c>
      <c r="V23" s="45">
        <f t="shared" si="5"/>
        <v>0.17091333155699284</v>
      </c>
      <c r="W23" s="181"/>
      <c r="X23" s="181"/>
      <c r="Y23" s="182"/>
      <c r="Z23" s="183"/>
      <c r="AA23" s="173"/>
      <c r="AB23" s="173"/>
      <c r="AC23" s="173"/>
    </row>
    <row r="24" spans="1:29" x14ac:dyDescent="0.25">
      <c r="A24" s="64">
        <v>19</v>
      </c>
      <c r="B24" s="145" t="s">
        <v>27</v>
      </c>
      <c r="C24" s="71">
        <v>98.5</v>
      </c>
      <c r="D24" s="152">
        <v>22.79</v>
      </c>
      <c r="E24" s="152">
        <v>23.765999999999998</v>
      </c>
      <c r="F24" s="145">
        <f t="shared" si="0"/>
        <v>0.97599999999999909</v>
      </c>
      <c r="G24" s="44">
        <f t="shared" si="1"/>
        <v>0.83916479999999927</v>
      </c>
      <c r="H24" s="66">
        <f>(H10/C192)*C24</f>
        <v>2.6515125278122269E-2</v>
      </c>
      <c r="I24" s="45">
        <f t="shared" si="2"/>
        <v>0.86567992527812154</v>
      </c>
      <c r="J24" s="180"/>
      <c r="K24" s="68"/>
      <c r="L24" s="179"/>
      <c r="M24" s="180"/>
      <c r="N24" s="40">
        <v>10</v>
      </c>
      <c r="O24" s="145" t="s">
        <v>192</v>
      </c>
      <c r="P24" s="71">
        <v>26</v>
      </c>
      <c r="Q24" s="145">
        <v>3.5000000000000003E-2</v>
      </c>
      <c r="R24" s="145">
        <v>3.5000000000000003E-2</v>
      </c>
      <c r="S24" s="145">
        <f t="shared" si="3"/>
        <v>0</v>
      </c>
      <c r="T24" s="44">
        <f t="shared" si="4"/>
        <v>0</v>
      </c>
      <c r="U24" s="66">
        <f>(U10/P80)*P24</f>
        <v>1.5038120936525538E-3</v>
      </c>
      <c r="V24" s="45">
        <f t="shared" si="5"/>
        <v>1.5038120936525538E-3</v>
      </c>
      <c r="W24" s="181"/>
      <c r="X24" s="181"/>
      <c r="Y24" s="182"/>
      <c r="Z24" s="179"/>
      <c r="AA24" s="173"/>
      <c r="AB24" s="173"/>
      <c r="AC24" s="173"/>
    </row>
    <row r="25" spans="1:29" x14ac:dyDescent="0.25">
      <c r="A25" s="64">
        <v>20</v>
      </c>
      <c r="B25" s="145" t="s">
        <v>28</v>
      </c>
      <c r="C25" s="71">
        <v>67.900000000000006</v>
      </c>
      <c r="D25" s="152">
        <v>13.77</v>
      </c>
      <c r="E25" s="152">
        <v>13.853999999999999</v>
      </c>
      <c r="F25" s="145">
        <f t="shared" si="0"/>
        <v>8.3999999999999631E-2</v>
      </c>
      <c r="G25" s="44">
        <f t="shared" si="1"/>
        <v>7.2223199999999682E-2</v>
      </c>
      <c r="H25" s="66">
        <f>(H10/C192)*C25</f>
        <v>1.82779391511117E-2</v>
      </c>
      <c r="I25" s="45">
        <f t="shared" si="2"/>
        <v>9.0501139151111382E-2</v>
      </c>
      <c r="J25" s="180"/>
      <c r="K25" s="68"/>
      <c r="L25" s="179"/>
      <c r="M25" s="180"/>
      <c r="N25" s="40">
        <v>11</v>
      </c>
      <c r="O25" s="145" t="s">
        <v>193</v>
      </c>
      <c r="P25" s="71">
        <v>34.299999999999997</v>
      </c>
      <c r="Q25" s="145">
        <v>9.6940000000000008</v>
      </c>
      <c r="R25" s="145">
        <v>10.053000000000001</v>
      </c>
      <c r="S25" s="145">
        <f t="shared" si="3"/>
        <v>0.35899999999999999</v>
      </c>
      <c r="T25" s="44">
        <f t="shared" si="4"/>
        <v>0.3086682</v>
      </c>
      <c r="U25" s="66">
        <f>(U10/P80)*P25</f>
        <v>1.9838751850877918E-3</v>
      </c>
      <c r="V25" s="45">
        <f t="shared" si="5"/>
        <v>0.31065207518508781</v>
      </c>
      <c r="W25" s="181"/>
      <c r="X25" s="181"/>
      <c r="Y25" s="182"/>
      <c r="Z25" s="179"/>
      <c r="AA25" s="173"/>
      <c r="AB25" s="173"/>
      <c r="AC25" s="173"/>
    </row>
    <row r="26" spans="1:29" x14ac:dyDescent="0.25">
      <c r="A26" s="64">
        <v>21</v>
      </c>
      <c r="B26" s="145" t="s">
        <v>29</v>
      </c>
      <c r="C26" s="71">
        <v>50.5</v>
      </c>
      <c r="D26" s="152">
        <v>5.6470000000000002</v>
      </c>
      <c r="E26" s="152">
        <v>5.6470000000000002</v>
      </c>
      <c r="F26" s="145">
        <f t="shared" si="0"/>
        <v>0</v>
      </c>
      <c r="G26" s="44">
        <f t="shared" si="1"/>
        <v>0</v>
      </c>
      <c r="H26" s="66">
        <f>(H10/C192)*C26</f>
        <v>1.3594049000458625E-2</v>
      </c>
      <c r="I26" s="45">
        <f t="shared" si="2"/>
        <v>1.3594049000458625E-2</v>
      </c>
      <c r="J26" s="180"/>
      <c r="K26" s="68"/>
      <c r="L26" s="179"/>
      <c r="M26" s="180"/>
      <c r="N26" s="40">
        <v>12</v>
      </c>
      <c r="O26" s="145" t="s">
        <v>194</v>
      </c>
      <c r="P26" s="71">
        <v>32.299999999999997</v>
      </c>
      <c r="Q26" s="145">
        <v>7.7560000000000002</v>
      </c>
      <c r="R26" s="145">
        <v>7.9870000000000001</v>
      </c>
      <c r="S26" s="145">
        <f t="shared" si="3"/>
        <v>0.23099999999999987</v>
      </c>
      <c r="T26" s="44">
        <f t="shared" si="4"/>
        <v>0.1986137999999999</v>
      </c>
      <c r="U26" s="66">
        <f>(U10/P80)*P26</f>
        <v>1.8681973317299034E-3</v>
      </c>
      <c r="V26" s="45">
        <f t="shared" si="5"/>
        <v>0.20048199733172981</v>
      </c>
      <c r="W26" s="181"/>
      <c r="X26" s="181"/>
      <c r="Y26" s="182"/>
      <c r="Z26" s="179"/>
      <c r="AA26" s="173"/>
      <c r="AB26" s="173"/>
      <c r="AC26" s="173"/>
    </row>
    <row r="27" spans="1:29" x14ac:dyDescent="0.25">
      <c r="A27" s="64">
        <v>22</v>
      </c>
      <c r="B27" s="145" t="s">
        <v>30</v>
      </c>
      <c r="C27" s="71">
        <v>50.4</v>
      </c>
      <c r="D27" s="152">
        <v>13.462</v>
      </c>
      <c r="E27" s="152">
        <v>13.725</v>
      </c>
      <c r="F27" s="145">
        <f t="shared" si="0"/>
        <v>0.2629999999999999</v>
      </c>
      <c r="G27" s="44">
        <f t="shared" si="1"/>
        <v>0.22612739999999992</v>
      </c>
      <c r="H27" s="66">
        <f>(H10/C192)*C27</f>
        <v>1.3567130091546826E-2</v>
      </c>
      <c r="I27" s="45">
        <f t="shared" si="2"/>
        <v>0.23969453009154676</v>
      </c>
      <c r="J27" s="180"/>
      <c r="K27" s="68"/>
      <c r="L27" s="179"/>
      <c r="M27" s="180"/>
      <c r="N27" s="40">
        <v>13</v>
      </c>
      <c r="O27" s="145" t="s">
        <v>195</v>
      </c>
      <c r="P27" s="71">
        <v>34.299999999999997</v>
      </c>
      <c r="Q27" s="145">
        <v>4.41</v>
      </c>
      <c r="R27" s="145">
        <v>4.5110000000000001</v>
      </c>
      <c r="S27" s="145">
        <f t="shared" si="3"/>
        <v>0.10099999999999998</v>
      </c>
      <c r="T27" s="44">
        <f t="shared" si="4"/>
        <v>8.6839799999999981E-2</v>
      </c>
      <c r="U27" s="66">
        <f>(U10/P80)*P27</f>
        <v>1.9838751850877918E-3</v>
      </c>
      <c r="V27" s="45">
        <f t="shared" si="5"/>
        <v>8.8823675185087769E-2</v>
      </c>
      <c r="W27" s="181"/>
      <c r="X27" s="181"/>
      <c r="Y27" s="182"/>
      <c r="Z27" s="179"/>
      <c r="AA27" s="173"/>
      <c r="AB27" s="173"/>
      <c r="AC27" s="173"/>
    </row>
    <row r="28" spans="1:29" x14ac:dyDescent="0.25">
      <c r="A28" s="64">
        <v>23</v>
      </c>
      <c r="B28" s="145" t="s">
        <v>31</v>
      </c>
      <c r="C28" s="71">
        <v>44.7</v>
      </c>
      <c r="D28" s="152">
        <v>19.687000000000001</v>
      </c>
      <c r="E28" s="152">
        <v>20.038</v>
      </c>
      <c r="F28" s="145">
        <f t="shared" si="0"/>
        <v>0.35099999999999909</v>
      </c>
      <c r="G28" s="44">
        <f t="shared" si="1"/>
        <v>0.30178979999999922</v>
      </c>
      <c r="H28" s="66">
        <f>(H10/C192)*C28</f>
        <v>1.2032752283574269E-2</v>
      </c>
      <c r="I28" s="45">
        <f t="shared" si="2"/>
        <v>0.31382255228357347</v>
      </c>
      <c r="J28" s="180"/>
      <c r="K28" s="68"/>
      <c r="L28" s="179"/>
      <c r="M28" s="180"/>
      <c r="N28" s="40">
        <v>14</v>
      </c>
      <c r="O28" s="145" t="s">
        <v>196</v>
      </c>
      <c r="P28" s="71">
        <v>37.9</v>
      </c>
      <c r="Q28" s="145">
        <v>7.9340000000000002</v>
      </c>
      <c r="R28" s="145">
        <v>8.1349999999999998</v>
      </c>
      <c r="S28" s="145">
        <f t="shared" si="3"/>
        <v>0.20099999999999962</v>
      </c>
      <c r="T28" s="44">
        <f t="shared" si="4"/>
        <v>0.17281979999999969</v>
      </c>
      <c r="U28" s="66">
        <f>(U10/P80)*P28</f>
        <v>2.1920953211319919E-3</v>
      </c>
      <c r="V28" s="45">
        <f t="shared" si="5"/>
        <v>0.17501189532113168</v>
      </c>
      <c r="W28" s="181"/>
      <c r="X28" s="181"/>
      <c r="Y28" s="182"/>
      <c r="Z28" s="179"/>
      <c r="AA28" s="173"/>
      <c r="AB28" s="173"/>
      <c r="AC28" s="173"/>
    </row>
    <row r="29" spans="1:29" x14ac:dyDescent="0.25">
      <c r="A29" s="64">
        <v>24</v>
      </c>
      <c r="B29" s="145" t="s">
        <v>32</v>
      </c>
      <c r="C29" s="71">
        <v>75.599999999999994</v>
      </c>
      <c r="D29" s="152">
        <v>25.277999999999999</v>
      </c>
      <c r="E29" s="152">
        <v>26.111000000000001</v>
      </c>
      <c r="F29" s="145">
        <f t="shared" si="0"/>
        <v>0.83300000000000196</v>
      </c>
      <c r="G29" s="44">
        <f t="shared" si="1"/>
        <v>0.71621340000000167</v>
      </c>
      <c r="H29" s="66">
        <f>(H10/C192)*C29</f>
        <v>2.0350695137320237E-2</v>
      </c>
      <c r="I29" s="45">
        <f t="shared" si="2"/>
        <v>0.73656409513732191</v>
      </c>
      <c r="J29" s="180"/>
      <c r="K29" s="68"/>
      <c r="L29" s="179"/>
      <c r="M29" s="180"/>
      <c r="N29" s="40">
        <v>15</v>
      </c>
      <c r="O29" s="145" t="s">
        <v>197</v>
      </c>
      <c r="P29" s="71">
        <v>35.700000000000003</v>
      </c>
      <c r="Q29" s="145">
        <v>7.2450000000000001</v>
      </c>
      <c r="R29" s="145">
        <v>7.4950000000000001</v>
      </c>
      <c r="S29" s="145">
        <f t="shared" si="3"/>
        <v>0.25</v>
      </c>
      <c r="T29" s="44">
        <f t="shared" si="4"/>
        <v>0.21495</v>
      </c>
      <c r="U29" s="66">
        <f>(U10/P80)*P29</f>
        <v>2.0648496824383143E-3</v>
      </c>
      <c r="V29" s="45">
        <f t="shared" si="5"/>
        <v>0.21701484968243831</v>
      </c>
      <c r="W29" s="181"/>
      <c r="X29" s="181"/>
      <c r="Y29" s="182"/>
      <c r="Z29" s="179"/>
      <c r="AA29" s="173"/>
      <c r="AB29" s="173"/>
      <c r="AC29" s="173"/>
    </row>
    <row r="30" spans="1:29" x14ac:dyDescent="0.25">
      <c r="A30" s="64">
        <v>25</v>
      </c>
      <c r="B30" s="145" t="s">
        <v>33</v>
      </c>
      <c r="C30" s="71">
        <v>46.2</v>
      </c>
      <c r="D30" s="152">
        <v>9.3710000000000004</v>
      </c>
      <c r="E30" s="152">
        <v>9.7050000000000001</v>
      </c>
      <c r="F30" s="145">
        <f t="shared" si="0"/>
        <v>0.33399999999999963</v>
      </c>
      <c r="G30" s="44">
        <f t="shared" si="1"/>
        <v>0.28717319999999968</v>
      </c>
      <c r="H30" s="66">
        <f>(H10/C192)*C30</f>
        <v>1.2436535917251258E-2</v>
      </c>
      <c r="I30" s="45">
        <f t="shared" si="2"/>
        <v>0.29960973591725093</v>
      </c>
      <c r="J30" s="180"/>
      <c r="K30" s="68"/>
      <c r="L30" s="179"/>
      <c r="M30" s="180"/>
      <c r="N30" s="40">
        <v>16</v>
      </c>
      <c r="O30" s="145" t="s">
        <v>198</v>
      </c>
      <c r="P30" s="71">
        <v>41.2</v>
      </c>
      <c r="Q30" s="145">
        <v>9.61</v>
      </c>
      <c r="R30" s="145">
        <v>9.8149999999999995</v>
      </c>
      <c r="S30" s="145">
        <f>R30-Q30</f>
        <v>0.20500000000000007</v>
      </c>
      <c r="T30" s="44">
        <f t="shared" si="4"/>
        <v>0.17625900000000005</v>
      </c>
      <c r="U30" s="66">
        <f>(U10/P80)*P30</f>
        <v>2.3829637791725087E-3</v>
      </c>
      <c r="V30" s="45">
        <f t="shared" si="5"/>
        <v>0.17864196377917257</v>
      </c>
      <c r="W30" s="181"/>
      <c r="X30" s="181"/>
      <c r="Y30" s="182"/>
      <c r="Z30" s="179"/>
      <c r="AA30" s="173"/>
      <c r="AB30" s="173"/>
      <c r="AC30" s="173"/>
    </row>
    <row r="31" spans="1:29" x14ac:dyDescent="0.25">
      <c r="A31" s="64">
        <v>26</v>
      </c>
      <c r="B31" s="145" t="s">
        <v>34</v>
      </c>
      <c r="C31" s="71">
        <v>46.9</v>
      </c>
      <c r="D31" s="152">
        <v>11.754</v>
      </c>
      <c r="E31" s="152">
        <v>11.911</v>
      </c>
      <c r="F31" s="145">
        <f t="shared" si="0"/>
        <v>0.15700000000000003</v>
      </c>
      <c r="G31" s="44">
        <f t="shared" si="1"/>
        <v>0.13498860000000001</v>
      </c>
      <c r="H31" s="66">
        <f>(H10/C192)*C31</f>
        <v>1.2624968279633851E-2</v>
      </c>
      <c r="I31" s="45">
        <f t="shared" si="2"/>
        <v>0.14761356827963387</v>
      </c>
      <c r="J31" s="180"/>
      <c r="K31" s="68"/>
      <c r="L31" s="179"/>
      <c r="M31" s="180"/>
      <c r="N31" s="40">
        <v>17</v>
      </c>
      <c r="O31" s="145" t="s">
        <v>199</v>
      </c>
      <c r="P31" s="71">
        <v>36.9</v>
      </c>
      <c r="Q31" s="145">
        <v>4.0259999999999998</v>
      </c>
      <c r="R31" s="145">
        <v>4.1719999999999997</v>
      </c>
      <c r="S31" s="145">
        <f t="shared" ref="S31:S44" si="6">R31-Q31</f>
        <v>0.14599999999999991</v>
      </c>
      <c r="T31" s="44">
        <f t="shared" si="4"/>
        <v>0.12553079999999991</v>
      </c>
      <c r="U31" s="66">
        <f>(U10/P80)*P31</f>
        <v>2.1342563944530477E-3</v>
      </c>
      <c r="V31" s="45">
        <f t="shared" si="5"/>
        <v>0.12766505639445297</v>
      </c>
      <c r="W31" s="181"/>
      <c r="X31" s="181"/>
      <c r="Y31" s="182"/>
      <c r="Z31" s="179"/>
      <c r="AA31" s="173"/>
      <c r="AB31" s="173"/>
      <c r="AC31" s="173"/>
    </row>
    <row r="32" spans="1:29" x14ac:dyDescent="0.25">
      <c r="A32" s="64">
        <v>27</v>
      </c>
      <c r="B32" s="145" t="s">
        <v>35</v>
      </c>
      <c r="C32" s="71">
        <v>47.3</v>
      </c>
      <c r="D32" s="152">
        <v>5.7359999999999998</v>
      </c>
      <c r="E32" s="152">
        <v>5.9219999999999997</v>
      </c>
      <c r="F32" s="145">
        <f t="shared" si="0"/>
        <v>0.18599999999999994</v>
      </c>
      <c r="G32" s="44">
        <f t="shared" si="1"/>
        <v>0.15992279999999995</v>
      </c>
      <c r="H32" s="66">
        <f>(H10/C192)*C32</f>
        <v>1.2732643915281049E-2</v>
      </c>
      <c r="I32" s="45">
        <f t="shared" si="2"/>
        <v>0.17265544391528101</v>
      </c>
      <c r="J32" s="180"/>
      <c r="K32" s="68"/>
      <c r="L32" s="179"/>
      <c r="M32" s="180"/>
      <c r="N32" s="64">
        <v>18</v>
      </c>
      <c r="O32" s="145" t="s">
        <v>200</v>
      </c>
      <c r="P32" s="71">
        <v>34.700000000000003</v>
      </c>
      <c r="Q32" s="145">
        <v>6.8819999999999997</v>
      </c>
      <c r="R32" s="145">
        <v>7.2489999999999997</v>
      </c>
      <c r="S32" s="145">
        <f t="shared" si="6"/>
        <v>0.36699999999999999</v>
      </c>
      <c r="T32" s="44">
        <f t="shared" si="4"/>
        <v>0.31554660000000001</v>
      </c>
      <c r="U32" s="66">
        <f>(U10/P80)*P32</f>
        <v>2.0070107557593701E-3</v>
      </c>
      <c r="V32" s="45">
        <f t="shared" si="5"/>
        <v>0.31755361075575939</v>
      </c>
      <c r="W32" s="181"/>
      <c r="X32" s="181"/>
      <c r="Y32" s="182"/>
      <c r="Z32" s="179"/>
      <c r="AA32" s="173"/>
      <c r="AB32" s="173"/>
      <c r="AC32" s="173"/>
    </row>
    <row r="33" spans="1:29" x14ac:dyDescent="0.25">
      <c r="A33" s="64">
        <v>28</v>
      </c>
      <c r="B33" s="145" t="s">
        <v>36</v>
      </c>
      <c r="C33" s="71">
        <v>97.9</v>
      </c>
      <c r="D33" s="152">
        <v>6.8220000000000001</v>
      </c>
      <c r="E33" s="152">
        <v>6.8220000000000001</v>
      </c>
      <c r="F33" s="145">
        <f t="shared" si="0"/>
        <v>0</v>
      </c>
      <c r="G33" s="44">
        <f t="shared" si="1"/>
        <v>0</v>
      </c>
      <c r="H33" s="66">
        <f>(H10/C192)*C33</f>
        <v>2.6353611824651475E-2</v>
      </c>
      <c r="I33" s="45">
        <f t="shared" si="2"/>
        <v>2.6353611824651475E-2</v>
      </c>
      <c r="J33" s="180"/>
      <c r="K33" s="68"/>
      <c r="L33" s="179"/>
      <c r="M33" s="180"/>
      <c r="N33" s="40">
        <v>19</v>
      </c>
      <c r="O33" s="145" t="s">
        <v>201</v>
      </c>
      <c r="P33" s="71">
        <v>36.700000000000003</v>
      </c>
      <c r="Q33" s="145">
        <v>5.8999999999999997E-2</v>
      </c>
      <c r="R33" s="145">
        <v>5.8999999999999997E-2</v>
      </c>
      <c r="S33" s="145">
        <f t="shared" si="6"/>
        <v>0</v>
      </c>
      <c r="T33" s="44">
        <f t="shared" si="4"/>
        <v>0</v>
      </c>
      <c r="U33" s="66">
        <f>(U10/P80)*P33</f>
        <v>2.122688609117259E-3</v>
      </c>
      <c r="V33" s="45">
        <f t="shared" si="5"/>
        <v>2.122688609117259E-3</v>
      </c>
      <c r="W33" s="181"/>
      <c r="X33" s="181"/>
      <c r="Y33" s="182"/>
      <c r="Z33" s="181"/>
      <c r="AA33" s="173"/>
      <c r="AB33" s="173"/>
      <c r="AC33" s="173"/>
    </row>
    <row r="34" spans="1:29" x14ac:dyDescent="0.25">
      <c r="A34" s="64">
        <v>29</v>
      </c>
      <c r="B34" s="145" t="s">
        <v>37</v>
      </c>
      <c r="C34" s="71">
        <v>67.8</v>
      </c>
      <c r="D34" s="152">
        <v>8.8930000000000007</v>
      </c>
      <c r="E34" s="152">
        <v>9.26</v>
      </c>
      <c r="F34" s="145">
        <f t="shared" si="0"/>
        <v>0.3669999999999991</v>
      </c>
      <c r="G34" s="44">
        <f t="shared" si="1"/>
        <v>0.31554659999999923</v>
      </c>
      <c r="H34" s="66">
        <f>(H10/C192)*C34</f>
        <v>1.8251020242199895E-2</v>
      </c>
      <c r="I34" s="45">
        <f t="shared" si="2"/>
        <v>0.33379762024219911</v>
      </c>
      <c r="J34" s="180"/>
      <c r="K34" s="68"/>
      <c r="L34" s="179"/>
      <c r="M34" s="180"/>
      <c r="N34" s="40">
        <v>20</v>
      </c>
      <c r="O34" s="145" t="s">
        <v>202</v>
      </c>
      <c r="P34" s="71">
        <v>34</v>
      </c>
      <c r="Q34" s="145">
        <v>4.234</v>
      </c>
      <c r="R34" s="145">
        <v>4.3470000000000004</v>
      </c>
      <c r="S34" s="145">
        <f t="shared" si="6"/>
        <v>0.11300000000000043</v>
      </c>
      <c r="T34" s="44">
        <f t="shared" si="4"/>
        <v>9.715740000000038E-2</v>
      </c>
      <c r="U34" s="66">
        <f>(U10/P80)*P34</f>
        <v>1.966523507084109E-3</v>
      </c>
      <c r="V34" s="45">
        <f t="shared" si="5"/>
        <v>9.9123923507084488E-2</v>
      </c>
      <c r="W34" s="181"/>
      <c r="X34" s="181"/>
      <c r="Y34" s="182"/>
      <c r="Z34" s="179"/>
      <c r="AA34" s="173"/>
      <c r="AB34" s="173"/>
      <c r="AC34" s="173"/>
    </row>
    <row r="35" spans="1:29" x14ac:dyDescent="0.25">
      <c r="A35" s="64">
        <v>30</v>
      </c>
      <c r="B35" s="145" t="s">
        <v>38</v>
      </c>
      <c r="C35" s="71">
        <v>50.9</v>
      </c>
      <c r="D35" s="152">
        <v>7.3710000000000004</v>
      </c>
      <c r="E35" s="152">
        <v>7.4749999999999996</v>
      </c>
      <c r="F35" s="145">
        <f t="shared" si="0"/>
        <v>0.1039999999999992</v>
      </c>
      <c r="G35" s="44">
        <f t="shared" si="1"/>
        <v>8.941919999999931E-2</v>
      </c>
      <c r="H35" s="66">
        <f>(H10/C192)*C35</f>
        <v>1.3701724636105823E-2</v>
      </c>
      <c r="I35" s="45">
        <f t="shared" si="2"/>
        <v>0.10312092463610513</v>
      </c>
      <c r="J35" s="180"/>
      <c r="K35" s="68"/>
      <c r="L35" s="179"/>
      <c r="M35" s="180"/>
      <c r="N35" s="40">
        <v>21</v>
      </c>
      <c r="O35" s="145" t="s">
        <v>203</v>
      </c>
      <c r="P35" s="71">
        <v>28.5</v>
      </c>
      <c r="Q35" s="145">
        <v>4.9939999999999998</v>
      </c>
      <c r="R35" s="145">
        <v>5.1719999999999997</v>
      </c>
      <c r="S35" s="145">
        <f t="shared" si="6"/>
        <v>0.17799999999999994</v>
      </c>
      <c r="T35" s="44">
        <f t="shared" si="4"/>
        <v>0.15304439999999994</v>
      </c>
      <c r="U35" s="66">
        <f>(U10/P80)*P35</f>
        <v>1.6484094103499148E-3</v>
      </c>
      <c r="V35" s="45">
        <f t="shared" si="5"/>
        <v>0.15469280941034985</v>
      </c>
      <c r="W35" s="181"/>
      <c r="X35" s="181"/>
      <c r="Y35" s="182"/>
      <c r="Z35" s="179"/>
      <c r="AA35" s="173"/>
      <c r="AB35" s="173"/>
      <c r="AC35" s="173"/>
    </row>
    <row r="36" spans="1:29" x14ac:dyDescent="0.25">
      <c r="A36" s="64">
        <v>31</v>
      </c>
      <c r="B36" s="145" t="s">
        <v>39</v>
      </c>
      <c r="C36" s="71">
        <v>50.5</v>
      </c>
      <c r="D36" s="152">
        <v>7.7439999999999998</v>
      </c>
      <c r="E36" s="152">
        <v>8.0180000000000007</v>
      </c>
      <c r="F36" s="145">
        <f t="shared" si="0"/>
        <v>0.27400000000000091</v>
      </c>
      <c r="G36" s="44">
        <f t="shared" si="1"/>
        <v>0.23558520000000077</v>
      </c>
      <c r="H36" s="66">
        <f>(H10/C192)*C36</f>
        <v>1.3594049000458625E-2</v>
      </c>
      <c r="I36" s="45">
        <f t="shared" si="2"/>
        <v>0.2491792490004594</v>
      </c>
      <c r="J36" s="180"/>
      <c r="K36" s="68"/>
      <c r="L36" s="179"/>
      <c r="M36" s="180"/>
      <c r="N36" s="40">
        <v>22</v>
      </c>
      <c r="O36" s="145" t="s">
        <v>204</v>
      </c>
      <c r="P36" s="71">
        <v>26.6</v>
      </c>
      <c r="Q36" s="145">
        <v>1.9770000000000001</v>
      </c>
      <c r="R36" s="145">
        <v>1.9770000000000001</v>
      </c>
      <c r="S36" s="145">
        <f t="shared" si="6"/>
        <v>0</v>
      </c>
      <c r="T36" s="44">
        <f t="shared" si="4"/>
        <v>0</v>
      </c>
      <c r="U36" s="66">
        <f>(U10/P80)*P36</f>
        <v>1.5385154496599205E-3</v>
      </c>
      <c r="V36" s="45">
        <f t="shared" si="5"/>
        <v>1.5385154496599205E-3</v>
      </c>
      <c r="W36" s="181"/>
      <c r="X36" s="181"/>
      <c r="Y36" s="182"/>
      <c r="Z36" s="179"/>
      <c r="AA36" s="173"/>
      <c r="AB36" s="173"/>
      <c r="AC36" s="173"/>
    </row>
    <row r="37" spans="1:29" x14ac:dyDescent="0.25">
      <c r="A37" s="64">
        <v>32</v>
      </c>
      <c r="B37" s="145" t="s">
        <v>40</v>
      </c>
      <c r="C37" s="71">
        <v>44.6</v>
      </c>
      <c r="D37" s="152">
        <v>12.260999999999999</v>
      </c>
      <c r="E37" s="152">
        <v>12.715</v>
      </c>
      <c r="F37" s="145">
        <f t="shared" si="0"/>
        <v>0.45400000000000063</v>
      </c>
      <c r="G37" s="44">
        <f t="shared" si="1"/>
        <v>0.39034920000000056</v>
      </c>
      <c r="H37" s="66">
        <f>(H10/C192)*C37</f>
        <v>1.200583337466247E-2</v>
      </c>
      <c r="I37" s="45">
        <f t="shared" si="2"/>
        <v>0.40235503337466305</v>
      </c>
      <c r="J37" s="180"/>
      <c r="K37" s="68"/>
      <c r="L37" s="179"/>
      <c r="M37" s="180"/>
      <c r="N37" s="40">
        <v>23</v>
      </c>
      <c r="O37" s="145" t="s">
        <v>205</v>
      </c>
      <c r="P37" s="71">
        <v>27.5</v>
      </c>
      <c r="Q37" s="145">
        <v>4.7629999999999999</v>
      </c>
      <c r="R37" s="145">
        <v>4.9779999999999998</v>
      </c>
      <c r="S37" s="145">
        <f t="shared" si="6"/>
        <v>0.21499999999999986</v>
      </c>
      <c r="T37" s="44">
        <f t="shared" si="4"/>
        <v>0.18485699999999988</v>
      </c>
      <c r="U37" s="66">
        <f>(U10/P80)*P37</f>
        <v>1.5905704836709704E-3</v>
      </c>
      <c r="V37" s="45">
        <f t="shared" si="5"/>
        <v>0.18644757048367086</v>
      </c>
      <c r="W37" s="181"/>
      <c r="X37" s="181"/>
      <c r="Y37" s="182"/>
      <c r="Z37" s="179"/>
      <c r="AA37" s="173"/>
      <c r="AB37" s="173"/>
      <c r="AC37" s="173"/>
    </row>
    <row r="38" spans="1:29" x14ac:dyDescent="0.25">
      <c r="A38" s="64">
        <v>33</v>
      </c>
      <c r="B38" s="145" t="s">
        <v>41</v>
      </c>
      <c r="C38" s="71">
        <v>75.7</v>
      </c>
      <c r="D38" s="152">
        <v>9.15</v>
      </c>
      <c r="E38" s="152">
        <v>9.8149999999999995</v>
      </c>
      <c r="F38" s="145">
        <f t="shared" si="0"/>
        <v>0.66499999999999915</v>
      </c>
      <c r="G38" s="44">
        <f t="shared" si="1"/>
        <v>0.57176699999999925</v>
      </c>
      <c r="H38" s="66">
        <f>(H10/C192)*C38</f>
        <v>2.0377614046232038E-2</v>
      </c>
      <c r="I38" s="45">
        <f t="shared" si="2"/>
        <v>0.59214461404623131</v>
      </c>
      <c r="J38" s="180"/>
      <c r="K38" s="68"/>
      <c r="L38" s="144"/>
      <c r="M38" s="180"/>
      <c r="N38" s="40">
        <v>24</v>
      </c>
      <c r="O38" s="145" t="s">
        <v>206</v>
      </c>
      <c r="P38" s="71">
        <v>26.1</v>
      </c>
      <c r="Q38" s="145">
        <v>6.9379999999999997</v>
      </c>
      <c r="R38" s="145">
        <v>7.0119999999999996</v>
      </c>
      <c r="S38" s="145">
        <f t="shared" si="6"/>
        <v>7.3999999999999844E-2</v>
      </c>
      <c r="T38" s="44">
        <f t="shared" si="4"/>
        <v>6.3625199999999868E-2</v>
      </c>
      <c r="U38" s="66">
        <f>(U10/P80)*P38</f>
        <v>1.5095959863204484E-3</v>
      </c>
      <c r="V38" s="45">
        <f t="shared" si="5"/>
        <v>6.5134795986320312E-2</v>
      </c>
      <c r="W38" s="181"/>
      <c r="X38" s="181"/>
      <c r="Y38" s="182"/>
      <c r="Z38" s="179"/>
      <c r="AA38" s="173"/>
      <c r="AB38" s="173"/>
      <c r="AC38" s="173"/>
    </row>
    <row r="39" spans="1:29" x14ac:dyDescent="0.25">
      <c r="A39" s="64">
        <v>34</v>
      </c>
      <c r="B39" s="145" t="s">
        <v>42</v>
      </c>
      <c r="C39" s="71">
        <v>45.6</v>
      </c>
      <c r="D39" s="152">
        <v>14.228999999999999</v>
      </c>
      <c r="E39" s="152">
        <v>14.430999999999999</v>
      </c>
      <c r="F39" s="145">
        <f t="shared" si="0"/>
        <v>0.20199999999999996</v>
      </c>
      <c r="G39" s="44">
        <f t="shared" si="1"/>
        <v>0.17367959999999996</v>
      </c>
      <c r="H39" s="66">
        <f>(H10/C192)*C39</f>
        <v>1.2275022463780462E-2</v>
      </c>
      <c r="I39" s="45">
        <f t="shared" si="2"/>
        <v>0.18595462246378042</v>
      </c>
      <c r="J39" s="180"/>
      <c r="K39" s="68"/>
      <c r="L39" s="179"/>
      <c r="M39" s="180"/>
      <c r="N39" s="40">
        <v>25</v>
      </c>
      <c r="O39" s="145" t="s">
        <v>207</v>
      </c>
      <c r="P39" s="71">
        <v>26.1</v>
      </c>
      <c r="Q39" s="145">
        <v>8.9990000000000006</v>
      </c>
      <c r="R39" s="145">
        <v>9.2620000000000005</v>
      </c>
      <c r="S39" s="145">
        <f t="shared" si="6"/>
        <v>0.2629999999999999</v>
      </c>
      <c r="T39" s="44">
        <f t="shared" si="4"/>
        <v>0.22612739999999992</v>
      </c>
      <c r="U39" s="66">
        <f>(U10/P80)*P39</f>
        <v>1.5095959863204484E-3</v>
      </c>
      <c r="V39" s="45">
        <f t="shared" si="5"/>
        <v>0.22763699598632037</v>
      </c>
      <c r="W39" s="181"/>
      <c r="X39" s="181"/>
      <c r="Y39" s="182"/>
      <c r="Z39" s="179"/>
      <c r="AA39" s="173"/>
      <c r="AB39" s="173"/>
      <c r="AC39" s="173"/>
    </row>
    <row r="40" spans="1:29" x14ac:dyDescent="0.25">
      <c r="A40" s="64">
        <v>35</v>
      </c>
      <c r="B40" s="145" t="s">
        <v>43</v>
      </c>
      <c r="C40" s="71">
        <v>47.2</v>
      </c>
      <c r="D40" s="152">
        <v>13.138999999999999</v>
      </c>
      <c r="E40" s="152">
        <v>13.689</v>
      </c>
      <c r="F40" s="145">
        <f t="shared" si="0"/>
        <v>0.55000000000000071</v>
      </c>
      <c r="G40" s="44">
        <f t="shared" si="1"/>
        <v>0.47289000000000064</v>
      </c>
      <c r="H40" s="66">
        <f>(H10/C192)*C40</f>
        <v>1.270572500636925E-2</v>
      </c>
      <c r="I40" s="45">
        <f t="shared" si="2"/>
        <v>0.48559572500636988</v>
      </c>
      <c r="J40" s="180"/>
      <c r="K40" s="68"/>
      <c r="L40" s="179"/>
      <c r="M40" s="180"/>
      <c r="N40" s="40">
        <v>26</v>
      </c>
      <c r="O40" s="145" t="s">
        <v>208</v>
      </c>
      <c r="P40" s="71">
        <v>34.200000000000003</v>
      </c>
      <c r="Q40" s="145">
        <v>4</v>
      </c>
      <c r="R40" s="145">
        <v>4</v>
      </c>
      <c r="S40" s="145">
        <f>R40-Q40</f>
        <v>0</v>
      </c>
      <c r="T40" s="44">
        <f t="shared" si="4"/>
        <v>0</v>
      </c>
      <c r="U40" s="66">
        <f>(U10/P80)*P40</f>
        <v>1.9780912924198977E-3</v>
      </c>
      <c r="V40" s="45">
        <f t="shared" si="5"/>
        <v>1.9780912924198977E-3</v>
      </c>
      <c r="W40" s="181"/>
      <c r="X40" s="181"/>
      <c r="Y40" s="182"/>
      <c r="Z40" s="343"/>
      <c r="AA40" s="344"/>
      <c r="AB40" s="344"/>
      <c r="AC40" s="344"/>
    </row>
    <row r="41" spans="1:29" x14ac:dyDescent="0.25">
      <c r="A41" s="64">
        <v>36</v>
      </c>
      <c r="B41" s="145" t="s">
        <v>44</v>
      </c>
      <c r="C41" s="71">
        <v>48.4</v>
      </c>
      <c r="D41" s="152">
        <v>15.853999999999999</v>
      </c>
      <c r="E41" s="152">
        <v>16.100999999999999</v>
      </c>
      <c r="F41" s="145">
        <f t="shared" si="0"/>
        <v>0.24699999999999989</v>
      </c>
      <c r="G41" s="44">
        <f t="shared" si="1"/>
        <v>0.21237059999999991</v>
      </c>
      <c r="H41" s="66">
        <f>(H10/C192)*C41</f>
        <v>1.302875191331084E-2</v>
      </c>
      <c r="I41" s="45">
        <f t="shared" si="2"/>
        <v>0.22539935191331076</v>
      </c>
      <c r="J41" s="180"/>
      <c r="K41" s="68"/>
      <c r="L41" s="179"/>
      <c r="M41" s="180"/>
      <c r="N41" s="64">
        <v>27</v>
      </c>
      <c r="O41" s="145" t="s">
        <v>209</v>
      </c>
      <c r="P41" s="71">
        <v>32.5</v>
      </c>
      <c r="Q41" s="145">
        <v>4.8890000000000002</v>
      </c>
      <c r="R41" s="145">
        <v>5.0339999999999998</v>
      </c>
      <c r="S41" s="145">
        <f t="shared" si="6"/>
        <v>0.14499999999999957</v>
      </c>
      <c r="T41" s="44">
        <f t="shared" si="4"/>
        <v>0.12467099999999963</v>
      </c>
      <c r="U41" s="66">
        <f>(U10/P80)*P41</f>
        <v>1.8797651170656922E-3</v>
      </c>
      <c r="V41" s="45">
        <f t="shared" si="5"/>
        <v>0.12655076511706531</v>
      </c>
      <c r="W41" s="181"/>
      <c r="X41" s="181"/>
      <c r="Y41" s="182"/>
      <c r="Z41" s="179"/>
      <c r="AA41" s="173"/>
      <c r="AB41" s="173"/>
      <c r="AC41" s="173"/>
    </row>
    <row r="42" spans="1:29" x14ac:dyDescent="0.25">
      <c r="A42" s="64">
        <v>37</v>
      </c>
      <c r="B42" s="145" t="s">
        <v>45</v>
      </c>
      <c r="C42" s="71">
        <v>98.5</v>
      </c>
      <c r="D42" s="152">
        <v>23.792000000000002</v>
      </c>
      <c r="E42" s="152">
        <v>24.064</v>
      </c>
      <c r="F42" s="145">
        <f t="shared" si="0"/>
        <v>0.27199999999999847</v>
      </c>
      <c r="G42" s="44">
        <f t="shared" si="1"/>
        <v>0.23386559999999867</v>
      </c>
      <c r="H42" s="66">
        <f>(H10/C192)*C42</f>
        <v>2.6515125278122269E-2</v>
      </c>
      <c r="I42" s="45">
        <f t="shared" si="2"/>
        <v>0.26038072527812095</v>
      </c>
      <c r="J42" s="180"/>
      <c r="K42" s="68"/>
      <c r="L42" s="179"/>
      <c r="M42" s="180"/>
      <c r="N42" s="64">
        <v>28</v>
      </c>
      <c r="O42" s="145" t="s">
        <v>210</v>
      </c>
      <c r="P42" s="71">
        <v>34.1</v>
      </c>
      <c r="Q42" s="145">
        <v>2.7</v>
      </c>
      <c r="R42" s="145">
        <v>2.7</v>
      </c>
      <c r="S42" s="145">
        <f t="shared" si="6"/>
        <v>0</v>
      </c>
      <c r="T42" s="44">
        <f t="shared" si="4"/>
        <v>0</v>
      </c>
      <c r="U42" s="66">
        <f>(U10/P80)*P42</f>
        <v>1.9723073997520036E-3</v>
      </c>
      <c r="V42" s="45">
        <f t="shared" si="5"/>
        <v>1.9723073997520036E-3</v>
      </c>
      <c r="W42" s="181"/>
      <c r="X42" s="181"/>
      <c r="Y42" s="182"/>
      <c r="Z42" s="179"/>
      <c r="AA42" s="173"/>
      <c r="AB42" s="173"/>
      <c r="AC42" s="173"/>
    </row>
    <row r="43" spans="1:29" x14ac:dyDescent="0.25">
      <c r="A43" s="64">
        <v>38</v>
      </c>
      <c r="B43" s="145" t="s">
        <v>46</v>
      </c>
      <c r="C43" s="71">
        <v>67.7</v>
      </c>
      <c r="D43" s="152">
        <v>17.61</v>
      </c>
      <c r="E43" s="152">
        <v>18.228000000000002</v>
      </c>
      <c r="F43" s="145">
        <f t="shared" si="0"/>
        <v>0.6180000000000021</v>
      </c>
      <c r="G43" s="44">
        <f t="shared" si="1"/>
        <v>0.53135640000000184</v>
      </c>
      <c r="H43" s="66">
        <f>(H10/C192)*C43</f>
        <v>1.8224101333288098E-2</v>
      </c>
      <c r="I43" s="45">
        <f t="shared" si="2"/>
        <v>0.54958050133328995</v>
      </c>
      <c r="J43" s="180"/>
      <c r="K43" s="68"/>
      <c r="L43" s="179"/>
      <c r="M43" s="180"/>
      <c r="N43" s="64">
        <v>29</v>
      </c>
      <c r="O43" s="145" t="s">
        <v>211</v>
      </c>
      <c r="P43" s="71">
        <v>37.5</v>
      </c>
      <c r="Q43" s="145">
        <v>7.06</v>
      </c>
      <c r="R43" s="145">
        <v>7.0640000000000001</v>
      </c>
      <c r="S43" s="145">
        <f t="shared" si="6"/>
        <v>4.0000000000004476E-3</v>
      </c>
      <c r="T43" s="44">
        <f t="shared" si="4"/>
        <v>3.439200000000385E-3</v>
      </c>
      <c r="U43" s="66">
        <f>(U10/P80)*P43</f>
        <v>2.1689597504604141E-3</v>
      </c>
      <c r="V43" s="45">
        <f t="shared" si="5"/>
        <v>5.6081597504607991E-3</v>
      </c>
      <c r="W43" s="181"/>
      <c r="X43" s="181"/>
      <c r="Y43" s="182"/>
      <c r="Z43" s="179"/>
      <c r="AA43" s="173"/>
      <c r="AB43" s="173"/>
      <c r="AC43" s="173"/>
    </row>
    <row r="44" spans="1:29" x14ac:dyDescent="0.25">
      <c r="A44" s="64">
        <v>39</v>
      </c>
      <c r="B44" s="145" t="s">
        <v>47</v>
      </c>
      <c r="C44" s="71">
        <v>50.6</v>
      </c>
      <c r="D44" s="152">
        <v>6.1340000000000003</v>
      </c>
      <c r="E44" s="152">
        <v>6.48</v>
      </c>
      <c r="F44" s="145">
        <f t="shared" si="0"/>
        <v>0.34600000000000009</v>
      </c>
      <c r="G44" s="44">
        <f t="shared" si="1"/>
        <v>0.29749080000000006</v>
      </c>
      <c r="H44" s="66">
        <f>(H10/C192)*C44</f>
        <v>1.3620967909370426E-2</v>
      </c>
      <c r="I44" s="45">
        <f t="shared" si="2"/>
        <v>0.31111176790937051</v>
      </c>
      <c r="J44" s="180"/>
      <c r="K44" s="68"/>
      <c r="L44" s="179"/>
      <c r="M44" s="180"/>
      <c r="N44" s="40">
        <v>30</v>
      </c>
      <c r="O44" s="145" t="s">
        <v>212</v>
      </c>
      <c r="P44" s="71">
        <v>34.9</v>
      </c>
      <c r="Q44" s="145">
        <v>8.36</v>
      </c>
      <c r="R44" s="145">
        <v>8.5679999999999996</v>
      </c>
      <c r="S44" s="145">
        <f t="shared" si="6"/>
        <v>0.20800000000000018</v>
      </c>
      <c r="T44" s="44">
        <f t="shared" si="4"/>
        <v>0.17883840000000015</v>
      </c>
      <c r="U44" s="66">
        <f>(U10/P80)*P44</f>
        <v>2.0185785410951587E-3</v>
      </c>
      <c r="V44" s="45">
        <f t="shared" si="5"/>
        <v>0.18085697854109531</v>
      </c>
      <c r="W44" s="181"/>
      <c r="X44" s="181"/>
      <c r="Y44" s="182"/>
      <c r="Z44" s="179"/>
      <c r="AA44" s="173"/>
      <c r="AB44" s="173"/>
      <c r="AC44" s="173"/>
    </row>
    <row r="45" spans="1:29" x14ac:dyDescent="0.25">
      <c r="A45" s="64">
        <v>40</v>
      </c>
      <c r="B45" s="145" t="s">
        <v>48</v>
      </c>
      <c r="C45" s="71">
        <v>50.3</v>
      </c>
      <c r="D45" s="152">
        <v>5.5510000000000002</v>
      </c>
      <c r="E45" s="152">
        <v>5.5529999999999999</v>
      </c>
      <c r="F45" s="145">
        <f t="shared" si="0"/>
        <v>1.9999999999997797E-3</v>
      </c>
      <c r="G45" s="44">
        <f t="shared" si="1"/>
        <v>1.7195999999998106E-3</v>
      </c>
      <c r="H45" s="66">
        <f>(H10/C192)*C45</f>
        <v>1.3540211182635027E-2</v>
      </c>
      <c r="I45" s="45">
        <f t="shared" si="2"/>
        <v>1.5259811182634838E-2</v>
      </c>
      <c r="J45" s="180"/>
      <c r="K45" s="68"/>
      <c r="L45" s="179"/>
      <c r="M45" s="180"/>
      <c r="N45" s="40">
        <v>31</v>
      </c>
      <c r="O45" s="145" t="s">
        <v>213</v>
      </c>
      <c r="P45" s="71">
        <v>38.9</v>
      </c>
      <c r="Q45" s="145">
        <v>12.776999999999999</v>
      </c>
      <c r="R45" s="145">
        <v>12.984999999999999</v>
      </c>
      <c r="S45" s="145">
        <f>R45-Q45</f>
        <v>0.20800000000000018</v>
      </c>
      <c r="T45" s="44">
        <f t="shared" si="4"/>
        <v>0.17883840000000015</v>
      </c>
      <c r="U45" s="66">
        <f>(U10/P80)*P45</f>
        <v>2.2499342478109361E-3</v>
      </c>
      <c r="V45" s="45">
        <f t="shared" si="5"/>
        <v>0.18108833424781109</v>
      </c>
      <c r="W45" s="181"/>
      <c r="X45" s="181"/>
      <c r="Y45" s="182"/>
      <c r="Z45" s="179"/>
      <c r="AA45" s="173"/>
      <c r="AB45" s="173"/>
      <c r="AC45" s="173"/>
    </row>
    <row r="46" spans="1:29" x14ac:dyDescent="0.25">
      <c r="A46" s="64">
        <v>41</v>
      </c>
      <c r="B46" s="145" t="s">
        <v>49</v>
      </c>
      <c r="C46" s="71">
        <v>44.6</v>
      </c>
      <c r="D46" s="152">
        <v>0</v>
      </c>
      <c r="E46" s="152">
        <v>0</v>
      </c>
      <c r="F46" s="145">
        <f t="shared" si="0"/>
        <v>0</v>
      </c>
      <c r="G46" s="44">
        <f t="shared" si="1"/>
        <v>0</v>
      </c>
      <c r="H46" s="66">
        <f>(H10/C192)*C46</f>
        <v>1.200583337466247E-2</v>
      </c>
      <c r="I46" s="45">
        <f t="shared" si="2"/>
        <v>1.200583337466247E-2</v>
      </c>
      <c r="J46" s="180"/>
      <c r="K46" s="68"/>
      <c r="L46" s="179"/>
      <c r="M46" s="180"/>
      <c r="N46" s="40">
        <v>32</v>
      </c>
      <c r="O46" s="145" t="s">
        <v>214</v>
      </c>
      <c r="P46" s="71">
        <v>36.5</v>
      </c>
      <c r="Q46" s="145">
        <v>5.3120000000000003</v>
      </c>
      <c r="R46" s="145">
        <v>5.3959999999999999</v>
      </c>
      <c r="S46" s="145">
        <f t="shared" ref="S46:S56" si="7">R46-Q46</f>
        <v>8.3999999999999631E-2</v>
      </c>
      <c r="T46" s="44">
        <f t="shared" si="4"/>
        <v>7.2223199999999682E-2</v>
      </c>
      <c r="U46" s="66">
        <f>(U10/P80)*P46</f>
        <v>2.1111208237814699E-3</v>
      </c>
      <c r="V46" s="45">
        <f t="shared" si="5"/>
        <v>7.433432082378115E-2</v>
      </c>
      <c r="W46" s="181"/>
      <c r="X46" s="181"/>
      <c r="Y46" s="182"/>
      <c r="Z46" s="179"/>
      <c r="AA46" s="173"/>
      <c r="AB46" s="173"/>
      <c r="AC46" s="173"/>
    </row>
    <row r="47" spans="1:29" x14ac:dyDescent="0.25">
      <c r="A47" s="64">
        <v>42</v>
      </c>
      <c r="B47" s="145" t="s">
        <v>50</v>
      </c>
      <c r="C47" s="71">
        <v>76</v>
      </c>
      <c r="D47" s="152">
        <v>11.12</v>
      </c>
      <c r="E47" s="152">
        <v>11.355</v>
      </c>
      <c r="F47" s="145">
        <f t="shared" si="0"/>
        <v>0.23500000000000121</v>
      </c>
      <c r="G47" s="44">
        <f t="shared" si="1"/>
        <v>0.20205300000000104</v>
      </c>
      <c r="H47" s="66">
        <f>(H10/C192)*C47</f>
        <v>2.0458370772967437E-2</v>
      </c>
      <c r="I47" s="45">
        <f t="shared" si="2"/>
        <v>0.22251137077296848</v>
      </c>
      <c r="J47" s="180"/>
      <c r="K47" s="68"/>
      <c r="L47" s="179"/>
      <c r="M47" s="180"/>
      <c r="N47" s="40">
        <v>33</v>
      </c>
      <c r="O47" s="145" t="s">
        <v>249</v>
      </c>
      <c r="P47" s="71">
        <v>34.4</v>
      </c>
      <c r="Q47" s="145">
        <v>1.028</v>
      </c>
      <c r="R47" s="145">
        <v>1.0309999999999999</v>
      </c>
      <c r="S47" s="145">
        <f t="shared" si="7"/>
        <v>2.9999999999998916E-3</v>
      </c>
      <c r="T47" s="44">
        <f t="shared" si="4"/>
        <v>2.5793999999999067E-3</v>
      </c>
      <c r="U47" s="66">
        <f>(U10/P80)*P47</f>
        <v>1.9896590777556864E-3</v>
      </c>
      <c r="V47" s="45">
        <f t="shared" si="5"/>
        <v>4.5690590777555931E-3</v>
      </c>
      <c r="W47" s="181"/>
      <c r="X47" s="181"/>
      <c r="Y47" s="182"/>
      <c r="Z47" s="179"/>
      <c r="AA47" s="173"/>
      <c r="AB47" s="173"/>
      <c r="AC47" s="173"/>
    </row>
    <row r="48" spans="1:29" x14ac:dyDescent="0.25">
      <c r="A48" s="64">
        <v>43</v>
      </c>
      <c r="B48" s="145" t="s">
        <v>51</v>
      </c>
      <c r="C48" s="71">
        <v>45.4</v>
      </c>
      <c r="D48" s="152">
        <v>8.0760000000000005</v>
      </c>
      <c r="E48" s="152">
        <v>8.1509999999999998</v>
      </c>
      <c r="F48" s="145">
        <f t="shared" si="0"/>
        <v>7.4999999999999289E-2</v>
      </c>
      <c r="G48" s="44">
        <f t="shared" si="1"/>
        <v>6.448499999999939E-2</v>
      </c>
      <c r="H48" s="66">
        <f>(H10/C192)*C48</f>
        <v>1.2221184645956862E-2</v>
      </c>
      <c r="I48" s="45">
        <f t="shared" si="2"/>
        <v>7.6706184645956257E-2</v>
      </c>
      <c r="J48" s="180"/>
      <c r="K48" s="68"/>
      <c r="L48" s="179"/>
      <c r="M48" s="180"/>
      <c r="N48" s="40">
        <v>34</v>
      </c>
      <c r="O48" s="145" t="s">
        <v>215</v>
      </c>
      <c r="P48" s="71">
        <v>36.9</v>
      </c>
      <c r="Q48" s="145">
        <v>10.08</v>
      </c>
      <c r="R48" s="145">
        <v>10.444000000000001</v>
      </c>
      <c r="S48" s="145">
        <f t="shared" si="7"/>
        <v>0.36400000000000077</v>
      </c>
      <c r="T48" s="44">
        <f t="shared" si="4"/>
        <v>0.31296720000000067</v>
      </c>
      <c r="U48" s="66">
        <f>(U10/P80)*P48</f>
        <v>2.1342563944530477E-3</v>
      </c>
      <c r="V48" s="45">
        <f t="shared" si="5"/>
        <v>0.31510145639445369</v>
      </c>
      <c r="W48" s="181"/>
      <c r="X48" s="181"/>
      <c r="Y48" s="182"/>
      <c r="Z48" s="179"/>
      <c r="AA48" s="173"/>
      <c r="AB48" s="173"/>
      <c r="AC48" s="173"/>
    </row>
    <row r="49" spans="1:29" x14ac:dyDescent="0.25">
      <c r="A49" s="64">
        <v>44</v>
      </c>
      <c r="B49" s="145" t="s">
        <v>52</v>
      </c>
      <c r="C49" s="71">
        <v>46.9</v>
      </c>
      <c r="D49" s="152">
        <v>0</v>
      </c>
      <c r="E49" s="152">
        <v>0</v>
      </c>
      <c r="F49" s="145">
        <f t="shared" si="0"/>
        <v>0</v>
      </c>
      <c r="G49" s="44">
        <f t="shared" si="1"/>
        <v>0</v>
      </c>
      <c r="H49" s="66">
        <f>(H10/C192)*C49</f>
        <v>1.2624968279633851E-2</v>
      </c>
      <c r="I49" s="45">
        <f t="shared" si="2"/>
        <v>1.2624968279633851E-2</v>
      </c>
      <c r="J49" s="180"/>
      <c r="K49" s="68"/>
      <c r="L49" s="179"/>
      <c r="M49" s="180"/>
      <c r="N49" s="40">
        <v>35</v>
      </c>
      <c r="O49" s="145" t="s">
        <v>216</v>
      </c>
      <c r="P49" s="71">
        <v>34</v>
      </c>
      <c r="Q49" s="145">
        <v>3.7690000000000001</v>
      </c>
      <c r="R49" s="145">
        <v>3.7690000000000001</v>
      </c>
      <c r="S49" s="145">
        <f t="shared" si="7"/>
        <v>0</v>
      </c>
      <c r="T49" s="44">
        <f t="shared" si="4"/>
        <v>0</v>
      </c>
      <c r="U49" s="66">
        <f>(U10/P80)*P49</f>
        <v>1.966523507084109E-3</v>
      </c>
      <c r="V49" s="45">
        <f t="shared" si="5"/>
        <v>1.966523507084109E-3</v>
      </c>
      <c r="W49" s="181"/>
      <c r="X49" s="181"/>
      <c r="Y49" s="182"/>
      <c r="Z49" s="179"/>
      <c r="AA49" s="173"/>
      <c r="AB49" s="173"/>
      <c r="AC49" s="173"/>
    </row>
    <row r="50" spans="1:29" x14ac:dyDescent="0.25">
      <c r="A50" s="64">
        <v>45</v>
      </c>
      <c r="B50" s="145" t="s">
        <v>53</v>
      </c>
      <c r="C50" s="71">
        <v>48.6</v>
      </c>
      <c r="D50" s="152">
        <v>15.625999999999999</v>
      </c>
      <c r="E50" s="152">
        <v>15.714</v>
      </c>
      <c r="F50" s="145">
        <f t="shared" si="0"/>
        <v>8.8000000000000966E-2</v>
      </c>
      <c r="G50" s="44">
        <f t="shared" si="1"/>
        <v>7.5662400000000837E-2</v>
      </c>
      <c r="H50" s="66">
        <f>(H10/C192)*C50</f>
        <v>1.308258973113444E-2</v>
      </c>
      <c r="I50" s="45">
        <f t="shared" si="2"/>
        <v>8.8744989731135274E-2</v>
      </c>
      <c r="J50" s="180"/>
      <c r="K50" s="68"/>
      <c r="L50" s="179"/>
      <c r="M50" s="180"/>
      <c r="N50" s="40">
        <v>36</v>
      </c>
      <c r="O50" s="145" t="s">
        <v>217</v>
      </c>
      <c r="P50" s="71">
        <v>28</v>
      </c>
      <c r="Q50" s="145">
        <v>8.9120000000000008</v>
      </c>
      <c r="R50" s="145">
        <v>9.02</v>
      </c>
      <c r="S50" s="145">
        <f t="shared" si="7"/>
        <v>0.10799999999999876</v>
      </c>
      <c r="T50" s="44">
        <f t="shared" si="4"/>
        <v>9.2858399999998939E-2</v>
      </c>
      <c r="U50" s="66">
        <f>(U10/P80)*P50</f>
        <v>1.6194899470104427E-3</v>
      </c>
      <c r="V50" s="45">
        <f>T50+U50</f>
        <v>9.4477889947009383E-2</v>
      </c>
      <c r="W50" s="181"/>
      <c r="X50" s="181"/>
      <c r="Y50" s="182"/>
      <c r="Z50" s="179"/>
      <c r="AA50" s="173"/>
      <c r="AB50" s="173"/>
      <c r="AC50" s="173"/>
    </row>
    <row r="51" spans="1:29" x14ac:dyDescent="0.25">
      <c r="A51" s="64">
        <v>46</v>
      </c>
      <c r="B51" s="145" t="s">
        <v>54</v>
      </c>
      <c r="C51" s="71">
        <v>97.9</v>
      </c>
      <c r="D51" s="152">
        <v>5.2949999999999999</v>
      </c>
      <c r="E51" s="152">
        <v>5.2949999999999999</v>
      </c>
      <c r="F51" s="145">
        <f t="shared" si="0"/>
        <v>0</v>
      </c>
      <c r="G51" s="44">
        <f t="shared" si="1"/>
        <v>0</v>
      </c>
      <c r="H51" s="66">
        <f>(H10/C192)*C51</f>
        <v>2.6353611824651475E-2</v>
      </c>
      <c r="I51" s="45">
        <f t="shared" si="2"/>
        <v>2.6353611824651475E-2</v>
      </c>
      <c r="J51" s="67"/>
      <c r="K51" s="68"/>
      <c r="L51" s="179"/>
      <c r="M51" s="180"/>
      <c r="N51" s="40">
        <v>37</v>
      </c>
      <c r="O51" s="145" t="s">
        <v>218</v>
      </c>
      <c r="P51" s="73">
        <v>26.4</v>
      </c>
      <c r="Q51" s="145">
        <v>5.2169999999999996</v>
      </c>
      <c r="R51" s="145">
        <v>5.3289999999999997</v>
      </c>
      <c r="S51" s="145">
        <f t="shared" si="7"/>
        <v>0.1120000000000001</v>
      </c>
      <c r="T51" s="44">
        <f t="shared" si="4"/>
        <v>9.629760000000008E-2</v>
      </c>
      <c r="U51" s="66">
        <f>(U10/P80)*P51</f>
        <v>1.5269476643241316E-3</v>
      </c>
      <c r="V51" s="74">
        <f>T51+U51</f>
        <v>9.7824547664324218E-2</v>
      </c>
      <c r="W51" s="181"/>
      <c r="X51" s="181"/>
      <c r="Y51" s="182"/>
      <c r="Z51" s="179"/>
      <c r="AA51" s="173"/>
      <c r="AB51" s="173"/>
      <c r="AC51" s="173"/>
    </row>
    <row r="52" spans="1:29" x14ac:dyDescent="0.25">
      <c r="A52" s="64">
        <v>47</v>
      </c>
      <c r="B52" s="145" t="s">
        <v>55</v>
      </c>
      <c r="C52" s="71">
        <v>68.2</v>
      </c>
      <c r="D52" s="152">
        <v>5.56</v>
      </c>
      <c r="E52" s="152">
        <v>5.56</v>
      </c>
      <c r="F52" s="145">
        <f t="shared" si="0"/>
        <v>0</v>
      </c>
      <c r="G52" s="44">
        <f t="shared" si="1"/>
        <v>0</v>
      </c>
      <c r="H52" s="66">
        <f>(H10/C192)*C52</f>
        <v>1.8358695877847095E-2</v>
      </c>
      <c r="I52" s="45">
        <f t="shared" si="2"/>
        <v>1.8358695877847095E-2</v>
      </c>
      <c r="J52" s="180"/>
      <c r="K52" s="68"/>
      <c r="L52" s="179"/>
      <c r="M52" s="180"/>
      <c r="N52" s="40">
        <v>38</v>
      </c>
      <c r="O52" s="145" t="s">
        <v>219</v>
      </c>
      <c r="P52" s="71">
        <v>27.3</v>
      </c>
      <c r="Q52" s="145">
        <v>4.79</v>
      </c>
      <c r="R52" s="145">
        <v>5.0190000000000001</v>
      </c>
      <c r="S52" s="145">
        <f t="shared" si="7"/>
        <v>0.22900000000000009</v>
      </c>
      <c r="T52" s="44">
        <f t="shared" si="4"/>
        <v>0.19689420000000007</v>
      </c>
      <c r="U52" s="66">
        <f>(U10/P80)*P52</f>
        <v>1.5790026983351815E-3</v>
      </c>
      <c r="V52" s="74">
        <f>T52+U52</f>
        <v>0.19847320269833527</v>
      </c>
      <c r="W52" s="181"/>
      <c r="X52" s="181"/>
      <c r="Y52" s="182"/>
      <c r="Z52" s="179"/>
      <c r="AA52" s="173"/>
      <c r="AB52" s="173"/>
      <c r="AC52" s="173"/>
    </row>
    <row r="53" spans="1:29" x14ac:dyDescent="0.25">
      <c r="A53" s="64">
        <v>48</v>
      </c>
      <c r="B53" s="145" t="s">
        <v>56</v>
      </c>
      <c r="C53" s="71">
        <v>50.7</v>
      </c>
      <c r="D53" s="152">
        <v>1.5589999999999999</v>
      </c>
      <c r="E53" s="152">
        <v>1.5589999999999999</v>
      </c>
      <c r="F53" s="145">
        <f t="shared" si="0"/>
        <v>0</v>
      </c>
      <c r="G53" s="44">
        <f t="shared" si="1"/>
        <v>0</v>
      </c>
      <c r="H53" s="66">
        <f>(H10/C192)*C53</f>
        <v>1.3647886818282225E-2</v>
      </c>
      <c r="I53" s="45">
        <f t="shared" si="2"/>
        <v>1.3647886818282225E-2</v>
      </c>
      <c r="J53" s="180"/>
      <c r="K53" s="68"/>
      <c r="L53" s="179"/>
      <c r="M53" s="180"/>
      <c r="N53" s="40">
        <v>39</v>
      </c>
      <c r="O53" s="145" t="s">
        <v>220</v>
      </c>
      <c r="P53" s="71">
        <v>26.1</v>
      </c>
      <c r="Q53" s="145">
        <v>3.5310000000000001</v>
      </c>
      <c r="R53" s="145">
        <v>3.6110000000000002</v>
      </c>
      <c r="S53" s="145">
        <f t="shared" si="7"/>
        <v>8.0000000000000071E-2</v>
      </c>
      <c r="T53" s="44">
        <f t="shared" si="4"/>
        <v>6.8784000000000067E-2</v>
      </c>
      <c r="U53" s="66">
        <f>(U10/P80)*P53</f>
        <v>1.5095959863204484E-3</v>
      </c>
      <c r="V53" s="45">
        <f t="shared" ref="V53:V70" si="8">T53+U53</f>
        <v>7.0293595986320512E-2</v>
      </c>
      <c r="W53" s="181"/>
      <c r="X53" s="181"/>
      <c r="Y53" s="182"/>
      <c r="Z53" s="179"/>
      <c r="AA53" s="173"/>
      <c r="AB53" s="173"/>
      <c r="AC53" s="173"/>
    </row>
    <row r="54" spans="1:29" x14ac:dyDescent="0.25">
      <c r="A54" s="64">
        <v>49</v>
      </c>
      <c r="B54" s="145" t="s">
        <v>57</v>
      </c>
      <c r="C54" s="71">
        <v>50.2</v>
      </c>
      <c r="D54" s="152">
        <v>14.201000000000001</v>
      </c>
      <c r="E54" s="152">
        <v>14.704000000000001</v>
      </c>
      <c r="F54" s="145">
        <f t="shared" si="0"/>
        <v>0.50300000000000011</v>
      </c>
      <c r="G54" s="44">
        <f t="shared" si="1"/>
        <v>0.43247940000000012</v>
      </c>
      <c r="H54" s="66">
        <f>(H10/C192)*C54</f>
        <v>1.3513292273723228E-2</v>
      </c>
      <c r="I54" s="45">
        <f>G54+H54</f>
        <v>0.44599269227372335</v>
      </c>
      <c r="J54" s="180"/>
      <c r="K54" s="68"/>
      <c r="L54" s="179"/>
      <c r="M54" s="180"/>
      <c r="N54" s="40">
        <v>40</v>
      </c>
      <c r="O54" s="145" t="s">
        <v>221</v>
      </c>
      <c r="P54" s="71">
        <v>25.8</v>
      </c>
      <c r="Q54" s="145">
        <v>6.3609999999999998</v>
      </c>
      <c r="R54" s="145">
        <v>6.6909999999999998</v>
      </c>
      <c r="S54" s="145">
        <f t="shared" si="7"/>
        <v>0.33000000000000007</v>
      </c>
      <c r="T54" s="44">
        <f t="shared" si="4"/>
        <v>0.28373400000000004</v>
      </c>
      <c r="U54" s="66">
        <f>(U10/P80)*P54</f>
        <v>1.4922443083167651E-3</v>
      </c>
      <c r="V54" s="45">
        <f t="shared" si="8"/>
        <v>0.28522624430831683</v>
      </c>
      <c r="W54" s="181"/>
      <c r="X54" s="181"/>
      <c r="Y54" s="182"/>
      <c r="Z54" s="179"/>
      <c r="AA54" s="173"/>
      <c r="AB54" s="173"/>
      <c r="AC54" s="173"/>
    </row>
    <row r="55" spans="1:29" x14ac:dyDescent="0.25">
      <c r="A55" s="41">
        <v>50</v>
      </c>
      <c r="B55" s="145" t="s">
        <v>58</v>
      </c>
      <c r="C55" s="73">
        <v>44.6</v>
      </c>
      <c r="D55" s="152">
        <v>6.6310000000000002</v>
      </c>
      <c r="E55" s="152">
        <v>6.69</v>
      </c>
      <c r="F55" s="145">
        <f t="shared" si="0"/>
        <v>5.9000000000000163E-2</v>
      </c>
      <c r="G55" s="44">
        <f t="shared" si="1"/>
        <v>5.072820000000014E-2</v>
      </c>
      <c r="H55" s="66">
        <f>(H10/C192)*C55</f>
        <v>1.200583337466247E-2</v>
      </c>
      <c r="I55" s="74">
        <f>G55+H55</f>
        <v>6.2734033374662615E-2</v>
      </c>
      <c r="J55" s="180"/>
      <c r="K55" s="68"/>
      <c r="L55" s="179"/>
      <c r="M55" s="180"/>
      <c r="N55" s="40">
        <v>41</v>
      </c>
      <c r="O55" s="145" t="s">
        <v>222</v>
      </c>
      <c r="P55" s="71">
        <v>34.5</v>
      </c>
      <c r="Q55" s="145">
        <v>5.2480000000000002</v>
      </c>
      <c r="R55" s="145">
        <v>5.4790000000000001</v>
      </c>
      <c r="S55" s="145">
        <f t="shared" si="7"/>
        <v>0.23099999999999987</v>
      </c>
      <c r="T55" s="44">
        <f t="shared" si="4"/>
        <v>0.1986137999999999</v>
      </c>
      <c r="U55" s="66">
        <f>(U10/P80)*P55</f>
        <v>1.995442970423581E-3</v>
      </c>
      <c r="V55" s="45">
        <f t="shared" si="8"/>
        <v>0.20060924297042348</v>
      </c>
      <c r="W55" s="181"/>
      <c r="X55" s="181"/>
      <c r="Y55" s="182"/>
      <c r="Z55" s="179"/>
      <c r="AA55" s="173"/>
      <c r="AB55" s="173"/>
      <c r="AC55" s="173"/>
    </row>
    <row r="56" spans="1:29" x14ac:dyDescent="0.25">
      <c r="A56" s="64">
        <v>51</v>
      </c>
      <c r="B56" s="145" t="s">
        <v>59</v>
      </c>
      <c r="C56" s="71">
        <v>75.5</v>
      </c>
      <c r="D56" s="152">
        <v>19.510999999999999</v>
      </c>
      <c r="E56" s="152">
        <v>20.234999999999999</v>
      </c>
      <c r="F56" s="145">
        <f t="shared" si="0"/>
        <v>0.7240000000000002</v>
      </c>
      <c r="G56" s="44">
        <f t="shared" si="1"/>
        <v>0.62249520000000014</v>
      </c>
      <c r="H56" s="66">
        <f>(H10/C192)*C56</f>
        <v>2.032377622840844E-2</v>
      </c>
      <c r="I56" s="74">
        <f>G56+H56</f>
        <v>0.64281897622840856</v>
      </c>
      <c r="J56" s="180"/>
      <c r="K56" s="68"/>
      <c r="L56" s="179"/>
      <c r="M56" s="180"/>
      <c r="N56" s="40">
        <v>42</v>
      </c>
      <c r="O56" s="145" t="s">
        <v>223</v>
      </c>
      <c r="P56" s="71">
        <v>32.700000000000003</v>
      </c>
      <c r="Q56" s="145">
        <v>2.0310000000000001</v>
      </c>
      <c r="R56" s="145">
        <v>2.0710000000000002</v>
      </c>
      <c r="S56" s="145">
        <f t="shared" si="7"/>
        <v>4.0000000000000036E-2</v>
      </c>
      <c r="T56" s="44">
        <f t="shared" si="4"/>
        <v>3.4392000000000034E-2</v>
      </c>
      <c r="U56" s="66">
        <f>(U10/P80)*P56</f>
        <v>1.8913329024014814E-3</v>
      </c>
      <c r="V56" s="45">
        <f t="shared" si="8"/>
        <v>3.6283332902401516E-2</v>
      </c>
      <c r="W56" s="181"/>
      <c r="X56" s="181"/>
      <c r="Y56" s="182"/>
      <c r="Z56" s="179"/>
      <c r="AA56" s="173"/>
      <c r="AB56" s="173"/>
      <c r="AC56" s="173"/>
    </row>
    <row r="57" spans="1:29" x14ac:dyDescent="0.25">
      <c r="A57" s="64">
        <v>52</v>
      </c>
      <c r="B57" s="145" t="s">
        <v>60</v>
      </c>
      <c r="C57" s="71">
        <v>45.8</v>
      </c>
      <c r="D57" s="152">
        <v>12.15</v>
      </c>
      <c r="E57" s="152">
        <v>12.244999999999999</v>
      </c>
      <c r="F57" s="145">
        <f t="shared" si="0"/>
        <v>9.4999999999998863E-2</v>
      </c>
      <c r="G57" s="44">
        <f t="shared" si="1"/>
        <v>8.1680999999999018E-2</v>
      </c>
      <c r="H57" s="66">
        <f>(H10/C192)*C57</f>
        <v>1.232886028160406E-2</v>
      </c>
      <c r="I57" s="45">
        <f t="shared" si="2"/>
        <v>9.4009860281603075E-2</v>
      </c>
      <c r="J57" s="180"/>
      <c r="K57" s="68"/>
      <c r="L57" s="179"/>
      <c r="M57" s="180"/>
      <c r="N57" s="40">
        <v>43</v>
      </c>
      <c r="O57" s="145" t="s">
        <v>224</v>
      </c>
      <c r="P57" s="71">
        <v>33.4</v>
      </c>
      <c r="Q57" s="145">
        <v>6.431</v>
      </c>
      <c r="R57" s="145">
        <v>6.6689999999999996</v>
      </c>
      <c r="S57" s="145">
        <f>R57-Q57</f>
        <v>0.23799999999999955</v>
      </c>
      <c r="T57" s="44">
        <f t="shared" si="4"/>
        <v>0.2046323999999996</v>
      </c>
      <c r="U57" s="66">
        <f>(U10/P80)*P57</f>
        <v>1.9318201510767422E-3</v>
      </c>
      <c r="V57" s="45">
        <f t="shared" si="8"/>
        <v>0.20656422015107634</v>
      </c>
      <c r="W57" s="181"/>
      <c r="X57" s="181"/>
      <c r="Y57" s="182"/>
      <c r="Z57" s="179"/>
      <c r="AA57" s="173"/>
      <c r="AB57" s="173"/>
      <c r="AC57" s="173"/>
    </row>
    <row r="58" spans="1:29" x14ac:dyDescent="0.25">
      <c r="A58" s="64">
        <v>53</v>
      </c>
      <c r="B58" s="145" t="s">
        <v>61</v>
      </c>
      <c r="C58" s="71">
        <v>46.8</v>
      </c>
      <c r="D58" s="152">
        <v>16.158000000000001</v>
      </c>
      <c r="E58" s="152">
        <v>16.677</v>
      </c>
      <c r="F58" s="145">
        <f t="shared" si="0"/>
        <v>0.51899999999999835</v>
      </c>
      <c r="G58" s="44">
        <f t="shared" si="1"/>
        <v>0.44623619999999858</v>
      </c>
      <c r="H58" s="66">
        <f>(H10/C192)*C58</f>
        <v>1.2598049370722052E-2</v>
      </c>
      <c r="I58" s="45">
        <f t="shared" si="2"/>
        <v>0.45883424937072065</v>
      </c>
      <c r="J58" s="180"/>
      <c r="K58" s="68"/>
      <c r="L58" s="179"/>
      <c r="M58" s="180"/>
      <c r="N58" s="40">
        <v>44</v>
      </c>
      <c r="O58" s="145" t="s">
        <v>225</v>
      </c>
      <c r="P58" s="71">
        <v>37.299999999999997</v>
      </c>
      <c r="Q58" s="145">
        <v>5.3079999999999998</v>
      </c>
      <c r="R58" s="145">
        <v>5.4850000000000003</v>
      </c>
      <c r="S58" s="145">
        <f t="shared" ref="S58:S71" si="9">R58-Q58</f>
        <v>0.17700000000000049</v>
      </c>
      <c r="T58" s="44">
        <f t="shared" si="4"/>
        <v>0.15218460000000042</v>
      </c>
      <c r="U58" s="66">
        <f>(U10/P80)*P58</f>
        <v>2.157391965124625E-3</v>
      </c>
      <c r="V58" s="45">
        <f t="shared" si="8"/>
        <v>0.15434199196512505</v>
      </c>
      <c r="W58" s="181"/>
      <c r="X58" s="181"/>
      <c r="Y58" s="182"/>
      <c r="Z58" s="179"/>
      <c r="AA58" s="173"/>
      <c r="AB58" s="173"/>
      <c r="AC58" s="173"/>
    </row>
    <row r="59" spans="1:29" x14ac:dyDescent="0.25">
      <c r="A59" s="64">
        <v>54</v>
      </c>
      <c r="B59" s="145" t="s">
        <v>62</v>
      </c>
      <c r="C59" s="71">
        <v>48.2</v>
      </c>
      <c r="D59" s="152">
        <v>13.598000000000001</v>
      </c>
      <c r="E59" s="152">
        <v>14.042</v>
      </c>
      <c r="F59" s="145">
        <f t="shared" si="0"/>
        <v>0.44399999999999906</v>
      </c>
      <c r="G59" s="44">
        <f t="shared" si="1"/>
        <v>0.38175119999999918</v>
      </c>
      <c r="H59" s="66">
        <f>(H10/C192)*C59</f>
        <v>1.2974914095487244E-2</v>
      </c>
      <c r="I59" s="45">
        <f t="shared" si="2"/>
        <v>0.39472611409548641</v>
      </c>
      <c r="J59" s="180"/>
      <c r="K59" s="68"/>
      <c r="L59" s="144"/>
      <c r="M59" s="180"/>
      <c r="N59" s="40">
        <v>45</v>
      </c>
      <c r="O59" s="145" t="s">
        <v>226</v>
      </c>
      <c r="P59" s="71">
        <v>38.700000000000003</v>
      </c>
      <c r="Q59" s="145">
        <v>0</v>
      </c>
      <c r="R59" s="145">
        <v>0</v>
      </c>
      <c r="S59" s="145">
        <f t="shared" si="9"/>
        <v>0</v>
      </c>
      <c r="T59" s="44">
        <f t="shared" si="4"/>
        <v>0</v>
      </c>
      <c r="U59" s="66">
        <f>(U10/P80)*P59</f>
        <v>2.2383664624751475E-3</v>
      </c>
      <c r="V59" s="45">
        <f t="shared" si="8"/>
        <v>2.2383664624751475E-3</v>
      </c>
      <c r="W59" s="181"/>
      <c r="X59" s="181"/>
      <c r="Y59" s="182"/>
      <c r="Z59" s="179"/>
      <c r="AA59" s="173"/>
      <c r="AB59" s="173"/>
      <c r="AC59" s="173"/>
    </row>
    <row r="60" spans="1:29" x14ac:dyDescent="0.25">
      <c r="A60" s="64">
        <v>55</v>
      </c>
      <c r="B60" s="145" t="s">
        <v>63</v>
      </c>
      <c r="C60" s="71">
        <v>98.4</v>
      </c>
      <c r="D60" s="152">
        <v>24.558</v>
      </c>
      <c r="E60" s="152">
        <v>25.58</v>
      </c>
      <c r="F60" s="145">
        <f t="shared" si="0"/>
        <v>1.0219999999999985</v>
      </c>
      <c r="G60" s="44">
        <f t="shared" si="1"/>
        <v>0.87871559999999871</v>
      </c>
      <c r="H60" s="66">
        <f>(H10/C192)*C60</f>
        <v>2.6488206369210471E-2</v>
      </c>
      <c r="I60" s="45">
        <f t="shared" si="2"/>
        <v>0.90520380636920916</v>
      </c>
      <c r="J60" s="180"/>
      <c r="K60" s="68"/>
      <c r="L60" s="144"/>
      <c r="M60" s="180"/>
      <c r="N60" s="40">
        <v>46</v>
      </c>
      <c r="O60" s="145" t="s">
        <v>227</v>
      </c>
      <c r="P60" s="71">
        <v>39</v>
      </c>
      <c r="Q60" s="145">
        <v>11.4</v>
      </c>
      <c r="R60" s="145">
        <v>11.54</v>
      </c>
      <c r="S60" s="145">
        <f t="shared" si="9"/>
        <v>0.13999999999999879</v>
      </c>
      <c r="T60" s="44">
        <f t="shared" si="4"/>
        <v>0.12037199999999897</v>
      </c>
      <c r="U60" s="66">
        <f>(U10/P80)*P60</f>
        <v>2.2557181404788307E-3</v>
      </c>
      <c r="V60" s="45">
        <f t="shared" si="8"/>
        <v>0.12262771814047779</v>
      </c>
      <c r="W60" s="181"/>
      <c r="X60" s="181"/>
      <c r="Y60" s="182"/>
      <c r="Z60" s="179"/>
      <c r="AA60" s="173"/>
      <c r="AB60" s="173"/>
      <c r="AC60" s="173"/>
    </row>
    <row r="61" spans="1:29" x14ac:dyDescent="0.25">
      <c r="A61" s="64">
        <v>56</v>
      </c>
      <c r="B61" s="145" t="s">
        <v>64</v>
      </c>
      <c r="C61" s="71">
        <v>68</v>
      </c>
      <c r="D61" s="152">
        <v>7.5590000000000002</v>
      </c>
      <c r="E61" s="152">
        <v>7.7039999999999997</v>
      </c>
      <c r="F61" s="145">
        <f t="shared" si="0"/>
        <v>0.14499999999999957</v>
      </c>
      <c r="G61" s="44">
        <f t="shared" si="1"/>
        <v>0.12467099999999963</v>
      </c>
      <c r="H61" s="66">
        <f>(H10/C192)*C61</f>
        <v>1.8304858060023497E-2</v>
      </c>
      <c r="I61" s="45">
        <f t="shared" si="2"/>
        <v>0.14297585806002314</v>
      </c>
      <c r="J61" s="180"/>
      <c r="K61" s="68"/>
      <c r="L61" s="144"/>
      <c r="M61" s="180"/>
      <c r="N61" s="40">
        <v>47</v>
      </c>
      <c r="O61" s="145" t="s">
        <v>228</v>
      </c>
      <c r="P61" s="71">
        <v>35.700000000000003</v>
      </c>
      <c r="Q61" s="145">
        <v>12.169</v>
      </c>
      <c r="R61" s="145">
        <v>12.635</v>
      </c>
      <c r="S61" s="145">
        <f t="shared" si="9"/>
        <v>0.4659999999999993</v>
      </c>
      <c r="T61" s="44">
        <f t="shared" si="4"/>
        <v>0.40066679999999938</v>
      </c>
      <c r="U61" s="66">
        <f>(U10/P80)*P61</f>
        <v>2.0648496824383143E-3</v>
      </c>
      <c r="V61" s="45">
        <f t="shared" si="8"/>
        <v>0.40273164968243769</v>
      </c>
      <c r="W61" s="181"/>
      <c r="X61" s="181"/>
      <c r="Y61" s="182"/>
      <c r="Z61" s="179"/>
      <c r="AA61" s="173"/>
      <c r="AB61" s="173"/>
      <c r="AC61" s="173"/>
    </row>
    <row r="62" spans="1:29" x14ac:dyDescent="0.25">
      <c r="A62" s="64">
        <v>57</v>
      </c>
      <c r="B62" s="145" t="s">
        <v>65</v>
      </c>
      <c r="C62" s="71">
        <v>50.6</v>
      </c>
      <c r="D62" s="152">
        <v>10.853</v>
      </c>
      <c r="E62" s="152">
        <v>10.997</v>
      </c>
      <c r="F62" s="145">
        <f t="shared" si="0"/>
        <v>0.14400000000000013</v>
      </c>
      <c r="G62" s="44">
        <f t="shared" si="1"/>
        <v>0.12381120000000011</v>
      </c>
      <c r="H62" s="66">
        <f>(H10/C192)*C62</f>
        <v>1.3620967909370426E-2</v>
      </c>
      <c r="I62" s="45">
        <f t="shared" si="2"/>
        <v>0.13743216790937055</v>
      </c>
      <c r="J62" s="180"/>
      <c r="K62" s="68"/>
      <c r="L62" s="144"/>
      <c r="M62" s="180"/>
      <c r="N62" s="40">
        <v>48</v>
      </c>
      <c r="O62" s="145" t="s">
        <v>229</v>
      </c>
      <c r="P62" s="71">
        <v>34.299999999999997</v>
      </c>
      <c r="Q62" s="145">
        <v>9.468</v>
      </c>
      <c r="R62" s="145">
        <v>10.023999999999999</v>
      </c>
      <c r="S62" s="145">
        <f t="shared" si="9"/>
        <v>0.55599999999999916</v>
      </c>
      <c r="T62" s="44">
        <f t="shared" si="4"/>
        <v>0.47804879999999927</v>
      </c>
      <c r="U62" s="66">
        <f>(U10/P80)*P62</f>
        <v>1.9838751850877918E-3</v>
      </c>
      <c r="V62" s="45">
        <f t="shared" si="8"/>
        <v>0.48003267518508708</v>
      </c>
      <c r="W62" s="181"/>
      <c r="X62" s="181"/>
      <c r="Y62" s="182"/>
      <c r="Z62" s="179"/>
      <c r="AA62" s="173"/>
      <c r="AB62" s="173"/>
      <c r="AC62" s="173"/>
    </row>
    <row r="63" spans="1:29" x14ac:dyDescent="0.25">
      <c r="A63" s="64">
        <v>58</v>
      </c>
      <c r="B63" s="145" t="s">
        <v>66</v>
      </c>
      <c r="C63" s="71">
        <v>50.1</v>
      </c>
      <c r="D63" s="152">
        <v>2.254</v>
      </c>
      <c r="E63" s="152">
        <v>2.254</v>
      </c>
      <c r="F63" s="145">
        <f t="shared" si="0"/>
        <v>0</v>
      </c>
      <c r="G63" s="44">
        <f t="shared" si="1"/>
        <v>0</v>
      </c>
      <c r="H63" s="66">
        <f>(H10/C192)*C63</f>
        <v>1.3486373364811429E-2</v>
      </c>
      <c r="I63" s="45">
        <f t="shared" si="2"/>
        <v>1.3486373364811429E-2</v>
      </c>
      <c r="J63" s="180"/>
      <c r="K63" s="68"/>
      <c r="L63" s="144"/>
      <c r="M63" s="180"/>
      <c r="N63" s="40">
        <v>49</v>
      </c>
      <c r="O63" s="145" t="s">
        <v>230</v>
      </c>
      <c r="P63" s="71">
        <v>36.1</v>
      </c>
      <c r="Q63" s="145">
        <v>6.0880000000000001</v>
      </c>
      <c r="R63" s="145">
        <v>6.2560000000000002</v>
      </c>
      <c r="S63" s="145">
        <f t="shared" si="9"/>
        <v>0.16800000000000015</v>
      </c>
      <c r="T63" s="44">
        <f t="shared" si="4"/>
        <v>0.14444640000000014</v>
      </c>
      <c r="U63" s="66">
        <f>(U10/P80)*P63</f>
        <v>2.0879852531098921E-3</v>
      </c>
      <c r="V63" s="45">
        <f t="shared" si="8"/>
        <v>0.14653438525311002</v>
      </c>
      <c r="W63" s="181"/>
      <c r="X63" s="181"/>
      <c r="Y63" s="182"/>
      <c r="Z63" s="179"/>
      <c r="AA63" s="173"/>
      <c r="AB63" s="173"/>
      <c r="AC63" s="173"/>
    </row>
    <row r="64" spans="1:29" x14ac:dyDescent="0.25">
      <c r="A64" s="64">
        <v>59</v>
      </c>
      <c r="B64" s="145" t="s">
        <v>67</v>
      </c>
      <c r="C64" s="71">
        <v>44.7</v>
      </c>
      <c r="D64" s="152">
        <v>6.3869999999999996</v>
      </c>
      <c r="E64" s="152">
        <v>6.8150000000000004</v>
      </c>
      <c r="F64" s="145">
        <f t="shared" si="0"/>
        <v>0.42800000000000082</v>
      </c>
      <c r="G64" s="44">
        <f t="shared" si="1"/>
        <v>0.36799440000000072</v>
      </c>
      <c r="H64" s="66">
        <f>(H10/C192)*C64</f>
        <v>1.2032752283574269E-2</v>
      </c>
      <c r="I64" s="45">
        <f t="shared" si="2"/>
        <v>0.38002715228357498</v>
      </c>
      <c r="J64" s="180"/>
      <c r="K64" s="68"/>
      <c r="L64" s="144"/>
      <c r="M64" s="180"/>
      <c r="N64" s="40">
        <v>50</v>
      </c>
      <c r="O64" s="145" t="s">
        <v>231</v>
      </c>
      <c r="P64" s="71">
        <v>33.700000000000003</v>
      </c>
      <c r="Q64" s="145">
        <v>6.3639999999999999</v>
      </c>
      <c r="R64" s="145">
        <v>6.3650000000000002</v>
      </c>
      <c r="S64" s="145">
        <f t="shared" si="9"/>
        <v>1.000000000000334E-3</v>
      </c>
      <c r="T64" s="44">
        <f t="shared" si="4"/>
        <v>8.5980000000028718E-4</v>
      </c>
      <c r="U64" s="66">
        <f>(U10/P80)*P64</f>
        <v>1.9491718290804258E-3</v>
      </c>
      <c r="V64" s="45">
        <f t="shared" si="8"/>
        <v>2.8089718290807129E-3</v>
      </c>
      <c r="W64" s="181"/>
      <c r="X64" s="181"/>
      <c r="Y64" s="182"/>
      <c r="Z64" s="179"/>
      <c r="AA64" s="173"/>
      <c r="AB64" s="173"/>
      <c r="AC64" s="173"/>
    </row>
    <row r="65" spans="1:29" x14ac:dyDescent="0.25">
      <c r="A65" s="64">
        <v>60</v>
      </c>
      <c r="B65" s="145" t="s">
        <v>68</v>
      </c>
      <c r="C65" s="71">
        <v>75.7</v>
      </c>
      <c r="D65" s="152">
        <v>19.143000000000001</v>
      </c>
      <c r="E65" s="152">
        <v>19.475000000000001</v>
      </c>
      <c r="F65" s="145">
        <f t="shared" si="0"/>
        <v>0.33200000000000074</v>
      </c>
      <c r="G65" s="44">
        <f t="shared" si="1"/>
        <v>0.28545360000000064</v>
      </c>
      <c r="H65" s="66">
        <f>(H10/C192)*C65</f>
        <v>2.0377614046232038E-2</v>
      </c>
      <c r="I65" s="45">
        <f t="shared" si="2"/>
        <v>0.3058312140462327</v>
      </c>
      <c r="J65" s="180"/>
      <c r="K65" s="68"/>
      <c r="L65" s="179"/>
      <c r="M65" s="180"/>
      <c r="N65" s="40">
        <v>51</v>
      </c>
      <c r="O65" s="145" t="s">
        <v>232</v>
      </c>
      <c r="P65" s="71">
        <v>28.1</v>
      </c>
      <c r="Q65" s="145">
        <v>8.3249999999999993</v>
      </c>
      <c r="R65" s="145">
        <v>8.6069999999999993</v>
      </c>
      <c r="S65" s="145">
        <f t="shared" si="9"/>
        <v>0.28200000000000003</v>
      </c>
      <c r="T65" s="44">
        <f t="shared" si="4"/>
        <v>0.24246360000000003</v>
      </c>
      <c r="U65" s="66">
        <f>(U10/P80)*P65</f>
        <v>1.6252738396783371E-3</v>
      </c>
      <c r="V65" s="45">
        <f t="shared" si="8"/>
        <v>0.24408887383967837</v>
      </c>
      <c r="W65" s="181"/>
      <c r="X65" s="181"/>
      <c r="Y65" s="182"/>
      <c r="Z65" s="179"/>
      <c r="AA65" s="173"/>
      <c r="AB65" s="173"/>
      <c r="AC65" s="173"/>
    </row>
    <row r="66" spans="1:29" x14ac:dyDescent="0.25">
      <c r="A66" s="64">
        <v>61</v>
      </c>
      <c r="B66" s="145" t="s">
        <v>69</v>
      </c>
      <c r="C66" s="71">
        <v>45.8</v>
      </c>
      <c r="D66" s="152">
        <v>5.5720000000000001</v>
      </c>
      <c r="E66" s="152">
        <v>5.7409999999999997</v>
      </c>
      <c r="F66" s="145">
        <f t="shared" si="0"/>
        <v>0.16899999999999959</v>
      </c>
      <c r="G66" s="44">
        <f t="shared" si="1"/>
        <v>0.14530619999999966</v>
      </c>
      <c r="H66" s="66">
        <f>(H10/C192)*C66</f>
        <v>1.232886028160406E-2</v>
      </c>
      <c r="I66" s="45">
        <f t="shared" si="2"/>
        <v>0.15763506028160373</v>
      </c>
      <c r="J66" s="180"/>
      <c r="K66" s="68"/>
      <c r="L66" s="179"/>
      <c r="M66" s="180"/>
      <c r="N66" s="40">
        <v>52</v>
      </c>
      <c r="O66" s="145" t="s">
        <v>233</v>
      </c>
      <c r="P66" s="71">
        <v>26.6</v>
      </c>
      <c r="Q66" s="145">
        <v>9.0169999999999995</v>
      </c>
      <c r="R66" s="145">
        <v>9.2810000000000006</v>
      </c>
      <c r="S66" s="145">
        <f t="shared" si="9"/>
        <v>0.26400000000000112</v>
      </c>
      <c r="T66" s="44">
        <f t="shared" si="4"/>
        <v>0.22698720000000097</v>
      </c>
      <c r="U66" s="66">
        <f>(U10/P80)*P66</f>
        <v>1.5385154496599205E-3</v>
      </c>
      <c r="V66" s="45">
        <f t="shared" si="8"/>
        <v>0.22852571544966088</v>
      </c>
      <c r="W66" s="181"/>
      <c r="X66" s="181"/>
      <c r="Y66" s="182"/>
      <c r="Z66" s="179"/>
      <c r="AA66" s="173"/>
      <c r="AB66" s="173"/>
      <c r="AC66" s="173"/>
    </row>
    <row r="67" spans="1:29" x14ac:dyDescent="0.25">
      <c r="A67" s="64">
        <v>62</v>
      </c>
      <c r="B67" s="145" t="s">
        <v>70</v>
      </c>
      <c r="C67" s="71">
        <v>48.4</v>
      </c>
      <c r="D67" s="152">
        <v>12.632</v>
      </c>
      <c r="E67" s="152">
        <v>13.037000000000001</v>
      </c>
      <c r="F67" s="145">
        <f t="shared" si="0"/>
        <v>0.40500000000000114</v>
      </c>
      <c r="G67" s="44">
        <f t="shared" si="1"/>
        <v>0.348219000000001</v>
      </c>
      <c r="H67" s="66">
        <f>(H10/C192)*C67</f>
        <v>1.302875191331084E-2</v>
      </c>
      <c r="I67" s="45">
        <f t="shared" si="2"/>
        <v>0.36124775191331182</v>
      </c>
      <c r="J67" s="180"/>
      <c r="K67" s="68"/>
      <c r="L67" s="179"/>
      <c r="M67" s="180"/>
      <c r="N67" s="40">
        <v>53</v>
      </c>
      <c r="O67" s="145" t="s">
        <v>234</v>
      </c>
      <c r="P67" s="71">
        <v>27.9</v>
      </c>
      <c r="Q67" s="145">
        <v>9.9369999999999994</v>
      </c>
      <c r="R67" s="145">
        <v>10.298</v>
      </c>
      <c r="S67" s="145">
        <f t="shared" si="9"/>
        <v>0.36100000000000065</v>
      </c>
      <c r="T67" s="44">
        <f t="shared" si="4"/>
        <v>0.31038780000000055</v>
      </c>
      <c r="U67" s="66">
        <f>(U10/P80)*P67</f>
        <v>1.6137060543425482E-3</v>
      </c>
      <c r="V67" s="45">
        <f t="shared" si="8"/>
        <v>0.31200150605434307</v>
      </c>
      <c r="W67" s="181"/>
      <c r="X67" s="181"/>
      <c r="Y67" s="182"/>
      <c r="Z67" s="179"/>
      <c r="AA67" s="173"/>
      <c r="AB67" s="173"/>
      <c r="AC67" s="173"/>
    </row>
    <row r="68" spans="1:29" x14ac:dyDescent="0.25">
      <c r="A68" s="64">
        <v>63</v>
      </c>
      <c r="B68" s="145" t="s">
        <v>71</v>
      </c>
      <c r="C68" s="71">
        <v>48</v>
      </c>
      <c r="D68" s="152">
        <v>10.356</v>
      </c>
      <c r="E68" s="152">
        <v>10.815</v>
      </c>
      <c r="F68" s="145">
        <f t="shared" si="0"/>
        <v>0.45899999999999963</v>
      </c>
      <c r="G68" s="44">
        <f t="shared" si="1"/>
        <v>0.39464819999999967</v>
      </c>
      <c r="H68" s="66">
        <f>(H10/C192)*C68</f>
        <v>1.2921076277663644E-2</v>
      </c>
      <c r="I68" s="45">
        <f t="shared" si="2"/>
        <v>0.40756927627766332</v>
      </c>
      <c r="J68" s="180"/>
      <c r="K68" s="68"/>
      <c r="L68" s="179"/>
      <c r="M68" s="180"/>
      <c r="N68" s="40">
        <v>54</v>
      </c>
      <c r="O68" s="145" t="s">
        <v>235</v>
      </c>
      <c r="P68" s="71">
        <v>25.9</v>
      </c>
      <c r="Q68" s="145">
        <v>5.3010000000000002</v>
      </c>
      <c r="R68" s="145">
        <v>5.3029999999999999</v>
      </c>
      <c r="S68" s="145">
        <f t="shared" si="9"/>
        <v>1.9999999999997797E-3</v>
      </c>
      <c r="T68" s="44">
        <f t="shared" si="4"/>
        <v>1.7195999999998106E-3</v>
      </c>
      <c r="U68" s="66">
        <f>(U10/P80)*P68</f>
        <v>1.4980282009846592E-3</v>
      </c>
      <c r="V68" s="45">
        <f t="shared" si="8"/>
        <v>3.2176282009844697E-3</v>
      </c>
      <c r="W68" s="181"/>
      <c r="X68" s="181"/>
      <c r="Y68" s="182"/>
      <c r="Z68" s="179"/>
      <c r="AA68" s="173"/>
      <c r="AB68" s="173"/>
      <c r="AC68" s="173"/>
    </row>
    <row r="69" spans="1:29" x14ac:dyDescent="0.25">
      <c r="A69" s="64">
        <v>64</v>
      </c>
      <c r="B69" s="145" t="s">
        <v>72</v>
      </c>
      <c r="C69" s="71">
        <v>98.7</v>
      </c>
      <c r="D69" s="152">
        <v>19.193000000000001</v>
      </c>
      <c r="E69" s="152">
        <v>19.771000000000001</v>
      </c>
      <c r="F69" s="145">
        <f t="shared" si="0"/>
        <v>0.5779999999999994</v>
      </c>
      <c r="G69" s="44">
        <f t="shared" si="1"/>
        <v>0.49696439999999947</v>
      </c>
      <c r="H69" s="66">
        <f>(H10/C192)*C69</f>
        <v>2.6568963095945867E-2</v>
      </c>
      <c r="I69" s="45">
        <f t="shared" si="2"/>
        <v>0.52353336309594534</v>
      </c>
      <c r="J69" s="180"/>
      <c r="K69" s="68"/>
      <c r="L69" s="179"/>
      <c r="M69" s="180"/>
      <c r="N69" s="40">
        <v>55</v>
      </c>
      <c r="O69" s="145" t="s">
        <v>236</v>
      </c>
      <c r="P69" s="71">
        <v>26.1</v>
      </c>
      <c r="Q69" s="145">
        <v>9.7579999999999991</v>
      </c>
      <c r="R69" s="145">
        <v>10.106999999999999</v>
      </c>
      <c r="S69" s="145">
        <f t="shared" si="9"/>
        <v>0.3490000000000002</v>
      </c>
      <c r="T69" s="44">
        <f t="shared" si="4"/>
        <v>0.30007020000000018</v>
      </c>
      <c r="U69" s="66">
        <f>(U10/P80)*P69</f>
        <v>1.5095959863204484E-3</v>
      </c>
      <c r="V69" s="45">
        <f t="shared" si="8"/>
        <v>0.30157979598632062</v>
      </c>
      <c r="W69" s="181"/>
      <c r="X69" s="181"/>
      <c r="Y69" s="182"/>
      <c r="Z69" s="179"/>
      <c r="AA69" s="173"/>
      <c r="AB69" s="173"/>
      <c r="AC69" s="173"/>
    </row>
    <row r="70" spans="1:29" x14ac:dyDescent="0.25">
      <c r="A70" s="64">
        <v>65</v>
      </c>
      <c r="B70" s="145" t="s">
        <v>73</v>
      </c>
      <c r="C70" s="71">
        <v>67.7</v>
      </c>
      <c r="D70" s="152">
        <v>10.808999999999999</v>
      </c>
      <c r="E70" s="152">
        <v>11.185</v>
      </c>
      <c r="F70" s="145">
        <f t="shared" si="0"/>
        <v>0.37600000000000122</v>
      </c>
      <c r="G70" s="44">
        <f t="shared" si="1"/>
        <v>0.32328480000000104</v>
      </c>
      <c r="H70" s="66">
        <f>(H10/C192)*C70</f>
        <v>1.8224101333288098E-2</v>
      </c>
      <c r="I70" s="45">
        <f t="shared" si="2"/>
        <v>0.34150890133328915</v>
      </c>
      <c r="J70" s="180"/>
      <c r="K70" s="68"/>
      <c r="L70" s="179"/>
      <c r="M70" s="180"/>
      <c r="N70" s="40">
        <v>56</v>
      </c>
      <c r="O70" s="145" t="s">
        <v>237</v>
      </c>
      <c r="P70" s="71">
        <v>34.4</v>
      </c>
      <c r="Q70" s="145">
        <v>10.359</v>
      </c>
      <c r="R70" s="145">
        <v>10.728999999999999</v>
      </c>
      <c r="S70" s="145">
        <f t="shared" si="9"/>
        <v>0.36999999999999922</v>
      </c>
      <c r="T70" s="44">
        <f t="shared" si="4"/>
        <v>0.31812599999999935</v>
      </c>
      <c r="U70" s="66">
        <f>(U10/P80)*P70</f>
        <v>1.9896590777556864E-3</v>
      </c>
      <c r="V70" s="45">
        <f t="shared" si="8"/>
        <v>0.32011565907775502</v>
      </c>
      <c r="W70" s="181"/>
      <c r="X70" s="181"/>
      <c r="Y70" s="182"/>
      <c r="Z70" s="179"/>
      <c r="AA70" s="173"/>
      <c r="AB70" s="173"/>
      <c r="AC70" s="173"/>
    </row>
    <row r="71" spans="1:29" x14ac:dyDescent="0.25">
      <c r="A71" s="64">
        <v>66</v>
      </c>
      <c r="B71" s="145" t="s">
        <v>74</v>
      </c>
      <c r="C71" s="71">
        <v>50.1</v>
      </c>
      <c r="D71" s="152">
        <v>2.2810000000000001</v>
      </c>
      <c r="E71" s="152">
        <v>2.2890000000000001</v>
      </c>
      <c r="F71" s="145">
        <f t="shared" si="0"/>
        <v>8.0000000000000071E-3</v>
      </c>
      <c r="G71" s="44">
        <f t="shared" si="1"/>
        <v>6.8784000000000059E-3</v>
      </c>
      <c r="H71" s="66">
        <f>(H10/C192)*C71</f>
        <v>1.3486373364811429E-2</v>
      </c>
      <c r="I71" s="45">
        <f t="shared" si="2"/>
        <v>2.0364773364811434E-2</v>
      </c>
      <c r="J71" s="180"/>
      <c r="K71" s="68"/>
      <c r="L71" s="179"/>
      <c r="M71" s="180"/>
      <c r="N71" s="40">
        <v>57</v>
      </c>
      <c r="O71" s="145" t="s">
        <v>238</v>
      </c>
      <c r="P71" s="71">
        <v>32.1</v>
      </c>
      <c r="Q71" s="145">
        <v>10.971</v>
      </c>
      <c r="R71" s="145">
        <v>11.368</v>
      </c>
      <c r="S71" s="145">
        <f t="shared" si="9"/>
        <v>0.39700000000000024</v>
      </c>
      <c r="T71" s="44">
        <f t="shared" si="4"/>
        <v>0.34134060000000022</v>
      </c>
      <c r="U71" s="66">
        <f>(U10/P80)*P71</f>
        <v>1.8566295463941147E-3</v>
      </c>
      <c r="V71" s="45">
        <f>T71+U71</f>
        <v>0.34319722954639431</v>
      </c>
      <c r="W71" s="181"/>
      <c r="X71" s="181"/>
      <c r="Y71" s="182"/>
      <c r="Z71" s="179"/>
      <c r="AA71" s="173"/>
      <c r="AB71" s="173"/>
      <c r="AC71" s="173"/>
    </row>
    <row r="72" spans="1:29" x14ac:dyDescent="0.25">
      <c r="A72" s="64">
        <v>67</v>
      </c>
      <c r="B72" s="145" t="s">
        <v>75</v>
      </c>
      <c r="C72" s="71">
        <v>50.1</v>
      </c>
      <c r="D72" s="152">
        <v>9.9890000000000008</v>
      </c>
      <c r="E72" s="152">
        <v>10.228</v>
      </c>
      <c r="F72" s="145">
        <f t="shared" si="0"/>
        <v>0.23899999999999899</v>
      </c>
      <c r="G72" s="44">
        <f t="shared" si="1"/>
        <v>0.20549219999999913</v>
      </c>
      <c r="H72" s="66">
        <f>(H10/C192)*C72</f>
        <v>1.3486373364811429E-2</v>
      </c>
      <c r="I72" s="45">
        <f t="shared" si="2"/>
        <v>0.21897857336481055</v>
      </c>
      <c r="J72" s="180"/>
      <c r="K72" s="68"/>
      <c r="L72" s="179"/>
      <c r="M72" s="180"/>
      <c r="N72" s="64">
        <v>58</v>
      </c>
      <c r="O72" s="145" t="s">
        <v>239</v>
      </c>
      <c r="P72" s="71">
        <v>33.9</v>
      </c>
      <c r="Q72" s="145">
        <v>6.8129999999999997</v>
      </c>
      <c r="R72" s="145">
        <v>7.0540000000000003</v>
      </c>
      <c r="S72" s="145">
        <f>R72-Q72</f>
        <v>0.24100000000000055</v>
      </c>
      <c r="T72" s="44">
        <f t="shared" si="4"/>
        <v>0.20721180000000047</v>
      </c>
      <c r="U72" s="66">
        <f>(U10/P80)*P72</f>
        <v>1.9607396144162145E-3</v>
      </c>
      <c r="V72" s="45">
        <f t="shared" ref="V72:V79" si="10">T72+U72</f>
        <v>0.20917253961441667</v>
      </c>
      <c r="W72" s="181"/>
      <c r="X72" s="181"/>
      <c r="Y72" s="182"/>
      <c r="Z72" s="179"/>
      <c r="AA72" s="173"/>
      <c r="AB72" s="173"/>
      <c r="AC72" s="173"/>
    </row>
    <row r="73" spans="1:29" x14ac:dyDescent="0.25">
      <c r="A73" s="64">
        <v>68</v>
      </c>
      <c r="B73" s="145" t="s">
        <v>76</v>
      </c>
      <c r="C73" s="71">
        <v>45.2</v>
      </c>
      <c r="D73" s="152">
        <v>1.256</v>
      </c>
      <c r="E73" s="152">
        <v>1.256</v>
      </c>
      <c r="F73" s="145">
        <f t="shared" si="0"/>
        <v>0</v>
      </c>
      <c r="G73" s="44">
        <f t="shared" si="1"/>
        <v>0</v>
      </c>
      <c r="H73" s="66">
        <f>(H10/C192)*C73</f>
        <v>1.2167346828133266E-2</v>
      </c>
      <c r="I73" s="45">
        <f t="shared" si="2"/>
        <v>1.2167346828133266E-2</v>
      </c>
      <c r="J73" s="180"/>
      <c r="K73" s="68"/>
      <c r="L73" s="179"/>
      <c r="M73" s="180"/>
      <c r="N73" s="40">
        <v>59</v>
      </c>
      <c r="O73" s="145" t="s">
        <v>240</v>
      </c>
      <c r="P73" s="71">
        <v>37.299999999999997</v>
      </c>
      <c r="Q73" s="145">
        <v>5.9249999999999998</v>
      </c>
      <c r="R73" s="145">
        <v>5.9459999999999997</v>
      </c>
      <c r="S73" s="145">
        <f t="shared" ref="S73:S79" si="11">R73-Q73</f>
        <v>2.0999999999999908E-2</v>
      </c>
      <c r="T73" s="44">
        <f t="shared" si="4"/>
        <v>1.8055799999999921E-2</v>
      </c>
      <c r="U73" s="66">
        <f>(U10/P80)*P73</f>
        <v>2.157391965124625E-3</v>
      </c>
      <c r="V73" s="45">
        <f t="shared" si="10"/>
        <v>2.0213191965124545E-2</v>
      </c>
      <c r="W73" s="181"/>
      <c r="X73" s="181"/>
      <c r="Y73" s="182"/>
      <c r="Z73" s="179"/>
      <c r="AA73" s="173"/>
      <c r="AB73" s="173"/>
      <c r="AC73" s="173"/>
    </row>
    <row r="74" spans="1:29" x14ac:dyDescent="0.25">
      <c r="A74" s="64">
        <v>69</v>
      </c>
      <c r="B74" s="145" t="s">
        <v>77</v>
      </c>
      <c r="C74" s="71">
        <v>75.8</v>
      </c>
      <c r="D74" s="152">
        <v>0</v>
      </c>
      <c r="E74" s="152">
        <v>0</v>
      </c>
      <c r="F74" s="145">
        <f t="shared" si="0"/>
        <v>0</v>
      </c>
      <c r="G74" s="44">
        <f t="shared" si="1"/>
        <v>0</v>
      </c>
      <c r="H74" s="66">
        <f>(H10/C192)*C74</f>
        <v>2.0404532955143839E-2</v>
      </c>
      <c r="I74" s="45">
        <f t="shared" si="2"/>
        <v>2.0404532955143839E-2</v>
      </c>
      <c r="J74" s="180"/>
      <c r="K74" s="68"/>
      <c r="L74" s="179"/>
      <c r="M74" s="180"/>
      <c r="N74" s="40">
        <v>60</v>
      </c>
      <c r="O74" s="145" t="s">
        <v>241</v>
      </c>
      <c r="P74" s="71">
        <v>38.4</v>
      </c>
      <c r="Q74" s="145">
        <v>13.058</v>
      </c>
      <c r="R74" s="145">
        <v>13.167</v>
      </c>
      <c r="S74" s="145">
        <f t="shared" si="11"/>
        <v>0.10899999999999999</v>
      </c>
      <c r="T74" s="44">
        <f t="shared" si="4"/>
        <v>9.3718199999999988E-2</v>
      </c>
      <c r="U74" s="66">
        <f>(U10/P80)*P74</f>
        <v>2.2210147844714642E-3</v>
      </c>
      <c r="V74" s="45">
        <f t="shared" si="10"/>
        <v>9.5939214784471455E-2</v>
      </c>
      <c r="W74" s="181"/>
      <c r="X74" s="181"/>
      <c r="Y74" s="182"/>
      <c r="Z74" s="179"/>
      <c r="AA74" s="173"/>
      <c r="AB74" s="173"/>
      <c r="AC74" s="173"/>
    </row>
    <row r="75" spans="1:29" x14ac:dyDescent="0.25">
      <c r="A75" s="64">
        <v>70</v>
      </c>
      <c r="B75" s="145" t="s">
        <v>78</v>
      </c>
      <c r="C75" s="71">
        <v>45.6</v>
      </c>
      <c r="D75" s="152">
        <v>13.513999999999999</v>
      </c>
      <c r="E75" s="152">
        <v>13.984</v>
      </c>
      <c r="F75" s="145">
        <f t="shared" si="0"/>
        <v>0.47000000000000064</v>
      </c>
      <c r="G75" s="44">
        <f t="shared" si="1"/>
        <v>0.40410600000000058</v>
      </c>
      <c r="H75" s="66">
        <f>(H10/C192)*C75</f>
        <v>1.2275022463780462E-2</v>
      </c>
      <c r="I75" s="45">
        <f t="shared" si="2"/>
        <v>0.41638102246378106</v>
      </c>
      <c r="J75" s="180"/>
      <c r="K75" s="68"/>
      <c r="L75" s="179"/>
      <c r="M75" s="180"/>
      <c r="N75" s="40">
        <v>61</v>
      </c>
      <c r="O75" s="145" t="s">
        <v>242</v>
      </c>
      <c r="P75" s="71">
        <v>67.3</v>
      </c>
      <c r="Q75" s="145">
        <v>6.5</v>
      </c>
      <c r="R75" s="145">
        <v>6.8</v>
      </c>
      <c r="S75" s="145">
        <f t="shared" si="11"/>
        <v>0.29999999999999982</v>
      </c>
      <c r="T75" s="44">
        <f t="shared" si="4"/>
        <v>0.25793999999999984</v>
      </c>
      <c r="U75" s="66">
        <f>(U10/P80)*P75</f>
        <v>3.8925597654929566E-3</v>
      </c>
      <c r="V75" s="45">
        <f t="shared" si="10"/>
        <v>0.2618325597654928</v>
      </c>
      <c r="W75" s="181"/>
      <c r="X75" s="181"/>
      <c r="Y75" s="182"/>
      <c r="Z75" s="184"/>
      <c r="AA75" s="173"/>
      <c r="AB75" s="173"/>
      <c r="AC75" s="173"/>
    </row>
    <row r="76" spans="1:29" x14ac:dyDescent="0.25">
      <c r="A76" s="64">
        <v>71</v>
      </c>
      <c r="B76" s="145" t="s">
        <v>79</v>
      </c>
      <c r="C76" s="71">
        <v>47.7</v>
      </c>
      <c r="D76" s="152">
        <v>7.9770000000000003</v>
      </c>
      <c r="E76" s="152">
        <v>8.4770000000000003</v>
      </c>
      <c r="F76" s="145">
        <f t="shared" si="0"/>
        <v>0.5</v>
      </c>
      <c r="G76" s="44">
        <f t="shared" si="1"/>
        <v>0.4299</v>
      </c>
      <c r="H76" s="66">
        <f>(H10/C192)*C76</f>
        <v>1.2840319550928247E-2</v>
      </c>
      <c r="I76" s="45">
        <f t="shared" si="2"/>
        <v>0.44274031955092824</v>
      </c>
      <c r="J76" s="180"/>
      <c r="K76" s="68"/>
      <c r="L76" s="179"/>
      <c r="M76" s="180"/>
      <c r="N76" s="40">
        <v>62</v>
      </c>
      <c r="O76" s="145" t="s">
        <v>243</v>
      </c>
      <c r="P76" s="71">
        <v>32</v>
      </c>
      <c r="Q76" s="145">
        <v>33.06</v>
      </c>
      <c r="R76" s="145">
        <v>33.06</v>
      </c>
      <c r="S76" s="145">
        <f t="shared" si="11"/>
        <v>0</v>
      </c>
      <c r="T76" s="44">
        <f t="shared" si="4"/>
        <v>0</v>
      </c>
      <c r="U76" s="66">
        <f>(U10/P80)*P76</f>
        <v>1.8508456537262201E-3</v>
      </c>
      <c r="V76" s="45">
        <f t="shared" si="10"/>
        <v>1.8508456537262201E-3</v>
      </c>
      <c r="W76" s="181"/>
      <c r="X76" s="181"/>
      <c r="Y76" s="182"/>
      <c r="Z76" s="184"/>
      <c r="AA76" s="173"/>
      <c r="AB76" s="173"/>
      <c r="AC76" s="173"/>
    </row>
    <row r="77" spans="1:29" x14ac:dyDescent="0.25">
      <c r="A77" s="64">
        <v>72</v>
      </c>
      <c r="B77" s="145" t="s">
        <v>80</v>
      </c>
      <c r="C77" s="71">
        <v>48.3</v>
      </c>
      <c r="D77" s="152">
        <v>9.6029999999999998</v>
      </c>
      <c r="E77" s="152">
        <v>10.069000000000001</v>
      </c>
      <c r="F77" s="145">
        <f t="shared" si="0"/>
        <v>0.46600000000000108</v>
      </c>
      <c r="G77" s="44">
        <f t="shared" si="1"/>
        <v>0.40066680000000093</v>
      </c>
      <c r="H77" s="66">
        <f>(H10/C192)*C77</f>
        <v>1.3001833004399041E-2</v>
      </c>
      <c r="I77" s="45">
        <f t="shared" si="2"/>
        <v>0.41366863300439999</v>
      </c>
      <c r="J77" s="180"/>
      <c r="K77" s="68"/>
      <c r="L77" s="179"/>
      <c r="M77" s="180"/>
      <c r="N77" s="40">
        <v>63</v>
      </c>
      <c r="O77" s="145" t="s">
        <v>244</v>
      </c>
      <c r="P77" s="71">
        <v>88.1</v>
      </c>
      <c r="Q77" s="145">
        <v>1.6319999999999999</v>
      </c>
      <c r="R77" s="145">
        <v>2.3159999999999998</v>
      </c>
      <c r="S77" s="145">
        <f t="shared" si="11"/>
        <v>0.68399999999999994</v>
      </c>
      <c r="T77" s="44">
        <f t="shared" si="4"/>
        <v>0.58810319999999994</v>
      </c>
      <c r="U77" s="66">
        <f>(U10/P80)*P77</f>
        <v>5.0956094404149997E-3</v>
      </c>
      <c r="V77" s="45">
        <f t="shared" si="10"/>
        <v>0.59319880944041492</v>
      </c>
      <c r="W77" s="181"/>
      <c r="X77" s="181"/>
      <c r="Y77" s="182"/>
      <c r="Z77" s="179"/>
      <c r="AA77" s="173"/>
      <c r="AB77" s="173"/>
      <c r="AC77" s="173"/>
    </row>
    <row r="78" spans="1:29" x14ac:dyDescent="0.25">
      <c r="A78" s="41">
        <v>73</v>
      </c>
      <c r="B78" s="145" t="s">
        <v>81</v>
      </c>
      <c r="C78" s="71">
        <v>98.7</v>
      </c>
      <c r="D78" s="152">
        <v>25.783000000000001</v>
      </c>
      <c r="E78" s="152">
        <v>26.471</v>
      </c>
      <c r="F78" s="145">
        <f t="shared" si="0"/>
        <v>0.68799999999999883</v>
      </c>
      <c r="G78" s="44">
        <f t="shared" si="1"/>
        <v>0.59154239999999902</v>
      </c>
      <c r="H78" s="66">
        <f>(H10/C192)*C78</f>
        <v>2.6568963095945867E-2</v>
      </c>
      <c r="I78" s="45">
        <f>G78+H78</f>
        <v>0.61811136309594494</v>
      </c>
      <c r="J78" s="180"/>
      <c r="K78" s="68"/>
      <c r="L78" s="179"/>
      <c r="M78" s="180"/>
      <c r="N78" s="40" t="s">
        <v>268</v>
      </c>
      <c r="O78" s="145" t="s">
        <v>270</v>
      </c>
      <c r="P78" s="71">
        <v>295.5</v>
      </c>
      <c r="Q78" s="145">
        <v>0</v>
      </c>
      <c r="R78" s="145">
        <v>0</v>
      </c>
      <c r="S78" s="145">
        <f t="shared" si="11"/>
        <v>0</v>
      </c>
      <c r="T78" s="44">
        <f t="shared" si="4"/>
        <v>0</v>
      </c>
      <c r="U78" s="66">
        <f>(U10/P80)*P78</f>
        <v>1.7091402833628064E-2</v>
      </c>
      <c r="V78" s="45">
        <f t="shared" si="10"/>
        <v>1.7091402833628064E-2</v>
      </c>
      <c r="W78" s="180"/>
      <c r="X78" s="180"/>
      <c r="Y78" s="182"/>
      <c r="Z78" s="179"/>
      <c r="AA78" s="173"/>
      <c r="AB78" s="173"/>
      <c r="AC78" s="173"/>
    </row>
    <row r="79" spans="1:29" x14ac:dyDescent="0.25">
      <c r="A79" s="64">
        <v>74</v>
      </c>
      <c r="B79" s="145" t="s">
        <v>82</v>
      </c>
      <c r="C79" s="71">
        <v>67.5</v>
      </c>
      <c r="D79" s="152">
        <v>6.4610000000000003</v>
      </c>
      <c r="E79" s="152">
        <v>6.4610000000000003</v>
      </c>
      <c r="F79" s="145">
        <f t="shared" si="0"/>
        <v>0</v>
      </c>
      <c r="G79" s="44">
        <f t="shared" si="1"/>
        <v>0</v>
      </c>
      <c r="H79" s="66">
        <f>(H10/C192)*C79</f>
        <v>1.81702635154645E-2</v>
      </c>
      <c r="I79" s="45">
        <f t="shared" si="2"/>
        <v>1.81702635154645E-2</v>
      </c>
      <c r="J79" s="180"/>
      <c r="K79" s="68"/>
      <c r="L79" s="179"/>
      <c r="M79" s="180"/>
      <c r="N79" s="40" t="s">
        <v>269</v>
      </c>
      <c r="O79" s="145" t="s">
        <v>271</v>
      </c>
      <c r="P79" s="71">
        <v>212.9</v>
      </c>
      <c r="Q79" s="145">
        <v>0</v>
      </c>
      <c r="R79" s="145">
        <v>0</v>
      </c>
      <c r="S79" s="145">
        <f t="shared" si="11"/>
        <v>0</v>
      </c>
      <c r="T79" s="44">
        <f t="shared" si="4"/>
        <v>0</v>
      </c>
      <c r="U79" s="66">
        <f>(U10/P80)*P79</f>
        <v>1.2313907489947259E-2</v>
      </c>
      <c r="V79" s="45">
        <f t="shared" si="10"/>
        <v>1.2313907489947259E-2</v>
      </c>
      <c r="W79" s="180"/>
      <c r="X79" s="180"/>
      <c r="Y79" s="182"/>
      <c r="Z79" s="179"/>
      <c r="AA79" s="173"/>
      <c r="AB79" s="173"/>
      <c r="AC79" s="173"/>
    </row>
    <row r="80" spans="1:29" x14ac:dyDescent="0.25">
      <c r="A80" s="64">
        <v>75</v>
      </c>
      <c r="B80" s="145" t="s">
        <v>83</v>
      </c>
      <c r="C80" s="71">
        <v>50.1</v>
      </c>
      <c r="D80" s="152">
        <v>10.401</v>
      </c>
      <c r="E80" s="152">
        <v>10.957000000000001</v>
      </c>
      <c r="F80" s="145">
        <f t="shared" ref="F80:F143" si="12">E80-D80</f>
        <v>0.55600000000000094</v>
      </c>
      <c r="G80" s="44">
        <f t="shared" ref="G80:G143" si="13">F80*0.8598</f>
        <v>0.47804880000000083</v>
      </c>
      <c r="H80" s="66">
        <f>(H10/C192)*C80</f>
        <v>1.3486373364811429E-2</v>
      </c>
      <c r="I80" s="45">
        <f t="shared" si="2"/>
        <v>0.49153517336481228</v>
      </c>
      <c r="J80" s="180"/>
      <c r="K80" s="68"/>
      <c r="L80" s="179"/>
      <c r="M80" s="180"/>
      <c r="N80" s="315" t="s">
        <v>262</v>
      </c>
      <c r="O80" s="316"/>
      <c r="P80" s="77">
        <f>SUM(P15:P79)</f>
        <v>2660.9000000000005</v>
      </c>
      <c r="Q80" s="77">
        <f t="shared" ref="Q80:U80" si="14">SUM(Q15:Q79)</f>
        <v>456.04899999999998</v>
      </c>
      <c r="R80" s="77">
        <f t="shared" si="14"/>
        <v>467.96699999999987</v>
      </c>
      <c r="S80" s="77">
        <f t="shared" si="14"/>
        <v>11.918000000000001</v>
      </c>
      <c r="T80" s="78">
        <f t="shared" si="14"/>
        <v>10.247096399999997</v>
      </c>
      <c r="U80" s="78">
        <f t="shared" si="14"/>
        <v>0.15390360000000308</v>
      </c>
      <c r="V80" s="78">
        <f>SUM(V15:V79)</f>
        <v>10.401000000000002</v>
      </c>
      <c r="W80" s="180"/>
      <c r="X80" s="180"/>
      <c r="Y80" s="182"/>
      <c r="Z80" s="179"/>
      <c r="AA80" s="173"/>
      <c r="AB80" s="173"/>
      <c r="AC80" s="173"/>
    </row>
    <row r="81" spans="1:29" x14ac:dyDescent="0.25">
      <c r="A81" s="64">
        <v>76</v>
      </c>
      <c r="B81" s="145" t="s">
        <v>84</v>
      </c>
      <c r="C81" s="71">
        <v>50.3</v>
      </c>
      <c r="D81" s="152">
        <v>7.8559999999999999</v>
      </c>
      <c r="E81" s="152">
        <v>7.8879999999999999</v>
      </c>
      <c r="F81" s="145">
        <f t="shared" si="12"/>
        <v>3.2000000000000028E-2</v>
      </c>
      <c r="G81" s="44">
        <f t="shared" si="13"/>
        <v>2.7513600000000023E-2</v>
      </c>
      <c r="H81" s="66">
        <f>(H10/C192)*C81</f>
        <v>1.3540211182635027E-2</v>
      </c>
      <c r="I81" s="45">
        <f t="shared" si="2"/>
        <v>4.1053811182635049E-2</v>
      </c>
      <c r="J81" s="180"/>
      <c r="K81" s="68"/>
      <c r="L81" s="179"/>
      <c r="M81" s="180"/>
      <c r="N81" s="79" t="s">
        <v>267</v>
      </c>
      <c r="O81" s="80"/>
      <c r="P81" s="79"/>
      <c r="Q81" s="79"/>
      <c r="R81" s="79"/>
      <c r="S81" s="79"/>
      <c r="T81" s="79"/>
      <c r="U81" s="79"/>
      <c r="V81" s="79"/>
      <c r="W81" s="180"/>
      <c r="X81" s="180"/>
      <c r="Y81" s="182"/>
      <c r="Z81" s="179"/>
      <c r="AA81" s="173"/>
      <c r="AB81" s="173"/>
      <c r="AC81" s="173"/>
    </row>
    <row r="82" spans="1:29" x14ac:dyDescent="0.25">
      <c r="A82" s="64">
        <v>77</v>
      </c>
      <c r="B82" s="145" t="s">
        <v>85</v>
      </c>
      <c r="C82" s="71">
        <v>45.2</v>
      </c>
      <c r="D82" s="152">
        <v>1.056</v>
      </c>
      <c r="E82" s="152">
        <v>1.056</v>
      </c>
      <c r="F82" s="145">
        <f t="shared" si="12"/>
        <v>0</v>
      </c>
      <c r="G82" s="44">
        <f t="shared" si="13"/>
        <v>0</v>
      </c>
      <c r="H82" s="66">
        <f>(H10/C192)*C82</f>
        <v>1.2167346828133266E-2</v>
      </c>
      <c r="I82" s="45">
        <f t="shared" si="2"/>
        <v>1.2167346828133266E-2</v>
      </c>
      <c r="J82" s="180"/>
      <c r="K82" s="68"/>
      <c r="L82" s="179"/>
      <c r="M82" s="180"/>
      <c r="N82" s="294" t="s">
        <v>272</v>
      </c>
      <c r="O82" s="295"/>
      <c r="P82" s="295"/>
      <c r="Q82" s="81"/>
      <c r="R82" s="296" t="s">
        <v>273</v>
      </c>
      <c r="S82" s="296"/>
      <c r="T82" s="296"/>
      <c r="U82" s="296"/>
      <c r="V82" s="296"/>
      <c r="W82" s="180"/>
      <c r="X82" s="180"/>
      <c r="Y82" s="182"/>
      <c r="Z82" s="179"/>
      <c r="AA82" s="173"/>
      <c r="AB82" s="173"/>
      <c r="AC82" s="173"/>
    </row>
    <row r="83" spans="1:29" x14ac:dyDescent="0.25">
      <c r="A83" s="64">
        <v>78</v>
      </c>
      <c r="B83" s="145" t="s">
        <v>86</v>
      </c>
      <c r="C83" s="71">
        <v>75.5</v>
      </c>
      <c r="D83" s="152">
        <v>13.856999999999999</v>
      </c>
      <c r="E83" s="152">
        <v>14.08</v>
      </c>
      <c r="F83" s="145">
        <f t="shared" si="12"/>
        <v>0.22300000000000075</v>
      </c>
      <c r="G83" s="44">
        <f t="shared" si="13"/>
        <v>0.19173540000000064</v>
      </c>
      <c r="H83" s="66">
        <f>(H10/C192)*C83</f>
        <v>2.032377622840844E-2</v>
      </c>
      <c r="I83" s="45">
        <f t="shared" si="2"/>
        <v>0.21205917622840909</v>
      </c>
      <c r="J83" s="180"/>
      <c r="K83" s="68"/>
      <c r="L83" s="179"/>
      <c r="M83" s="180"/>
      <c r="N83" s="173"/>
      <c r="O83" s="173"/>
      <c r="P83" s="173"/>
      <c r="Q83" s="173"/>
      <c r="R83" s="173"/>
      <c r="S83" s="173"/>
      <c r="T83" s="173"/>
      <c r="U83" s="173"/>
      <c r="V83" s="173"/>
      <c r="W83" s="180"/>
      <c r="X83" s="180"/>
      <c r="Y83" s="182"/>
      <c r="Z83" s="179"/>
      <c r="AA83" s="173"/>
      <c r="AB83" s="173"/>
      <c r="AC83" s="173"/>
    </row>
    <row r="84" spans="1:29" x14ac:dyDescent="0.25">
      <c r="A84" s="64">
        <v>79</v>
      </c>
      <c r="B84" s="145" t="s">
        <v>87</v>
      </c>
      <c r="C84" s="71">
        <v>45.7</v>
      </c>
      <c r="D84" s="152">
        <v>4.8070000000000004</v>
      </c>
      <c r="E84" s="152">
        <v>4.8070000000000004</v>
      </c>
      <c r="F84" s="145">
        <f t="shared" si="12"/>
        <v>0</v>
      </c>
      <c r="G84" s="44">
        <f t="shared" si="13"/>
        <v>0</v>
      </c>
      <c r="H84" s="66">
        <f>(H10/C192)*C84</f>
        <v>1.2301941372692261E-2</v>
      </c>
      <c r="I84" s="45">
        <f t="shared" si="2"/>
        <v>1.2301941372692261E-2</v>
      </c>
      <c r="J84" s="180"/>
      <c r="K84" s="68"/>
      <c r="L84" s="179"/>
      <c r="M84" s="180"/>
      <c r="N84" s="326" t="s">
        <v>274</v>
      </c>
      <c r="O84" s="327"/>
      <c r="P84" s="327"/>
      <c r="Q84" s="186"/>
      <c r="R84" s="332" t="s">
        <v>275</v>
      </c>
      <c r="S84" s="332"/>
      <c r="T84" s="332"/>
      <c r="U84" s="332"/>
      <c r="V84" s="332"/>
      <c r="W84" s="180"/>
      <c r="X84" s="180"/>
      <c r="Y84" s="182"/>
      <c r="Z84" s="179"/>
      <c r="AA84" s="173"/>
      <c r="AB84" s="173"/>
      <c r="AC84" s="173"/>
    </row>
    <row r="85" spans="1:29" x14ac:dyDescent="0.25">
      <c r="A85" s="64">
        <v>80</v>
      </c>
      <c r="B85" s="145" t="s">
        <v>88</v>
      </c>
      <c r="C85" s="71">
        <v>48.1</v>
      </c>
      <c r="D85" s="152">
        <v>11.228</v>
      </c>
      <c r="E85" s="152">
        <v>11.348000000000001</v>
      </c>
      <c r="F85" s="145">
        <f t="shared" si="12"/>
        <v>0.12000000000000099</v>
      </c>
      <c r="G85" s="44">
        <f t="shared" si="13"/>
        <v>0.10317600000000085</v>
      </c>
      <c r="H85" s="66">
        <f>(H10/C192)*C85</f>
        <v>1.2947995186575443E-2</v>
      </c>
      <c r="I85" s="45">
        <f t="shared" si="2"/>
        <v>0.11612399518657629</v>
      </c>
      <c r="J85" s="180"/>
      <c r="K85" s="68"/>
      <c r="L85" s="179"/>
      <c r="M85" s="180"/>
      <c r="N85" s="187"/>
      <c r="O85" s="187"/>
      <c r="P85" s="180"/>
      <c r="Q85" s="180"/>
      <c r="R85" s="180"/>
      <c r="S85" s="180"/>
      <c r="T85" s="180"/>
      <c r="U85" s="180"/>
      <c r="V85" s="180"/>
      <c r="W85" s="180"/>
      <c r="X85" s="180"/>
      <c r="Y85" s="182"/>
      <c r="Z85" s="179"/>
      <c r="AA85" s="173"/>
      <c r="AB85" s="173"/>
      <c r="AC85" s="173"/>
    </row>
    <row r="86" spans="1:29" x14ac:dyDescent="0.25">
      <c r="A86" s="64">
        <v>81</v>
      </c>
      <c r="B86" s="145" t="s">
        <v>89</v>
      </c>
      <c r="C86" s="71">
        <v>48.6</v>
      </c>
      <c r="D86" s="152">
        <v>11.87</v>
      </c>
      <c r="E86" s="152">
        <v>12.414</v>
      </c>
      <c r="F86" s="145">
        <f t="shared" si="12"/>
        <v>0.54400000000000048</v>
      </c>
      <c r="G86" s="44">
        <f t="shared" si="13"/>
        <v>0.4677312000000004</v>
      </c>
      <c r="H86" s="66">
        <f>(H10/C192)*C86</f>
        <v>1.308258973113444E-2</v>
      </c>
      <c r="I86" s="45">
        <f t="shared" si="2"/>
        <v>0.48081378973113487</v>
      </c>
      <c r="J86" s="180"/>
      <c r="K86" s="68"/>
      <c r="L86" s="179"/>
      <c r="M86" s="180"/>
      <c r="N86" s="187"/>
      <c r="O86" s="187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8"/>
      <c r="AA86" s="173"/>
      <c r="AB86" s="173"/>
      <c r="AC86" s="173"/>
    </row>
    <row r="87" spans="1:29" x14ac:dyDescent="0.25">
      <c r="A87" s="64">
        <v>82</v>
      </c>
      <c r="B87" s="145" t="s">
        <v>90</v>
      </c>
      <c r="C87" s="71">
        <v>100.9</v>
      </c>
      <c r="D87" s="152">
        <v>5.1849999999999996</v>
      </c>
      <c r="E87" s="152">
        <v>5.1849999999999996</v>
      </c>
      <c r="F87" s="145">
        <f t="shared" si="12"/>
        <v>0</v>
      </c>
      <c r="G87" s="44">
        <f t="shared" si="13"/>
        <v>0</v>
      </c>
      <c r="H87" s="66">
        <f>(H10/C192)*C87</f>
        <v>2.7161179092005452E-2</v>
      </c>
      <c r="I87" s="45">
        <f t="shared" ref="I87:I153" si="15">G87+H87</f>
        <v>2.7161179092005452E-2</v>
      </c>
      <c r="J87" s="180"/>
      <c r="K87" s="68"/>
      <c r="L87" s="179"/>
      <c r="M87" s="180"/>
      <c r="N87" s="187"/>
      <c r="O87" s="187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8"/>
      <c r="AA87" s="173"/>
      <c r="AB87" s="173"/>
      <c r="AC87" s="173"/>
    </row>
    <row r="88" spans="1:29" x14ac:dyDescent="0.25">
      <c r="A88" s="64">
        <v>83</v>
      </c>
      <c r="B88" s="145" t="s">
        <v>91</v>
      </c>
      <c r="C88" s="71">
        <v>67.8</v>
      </c>
      <c r="D88" s="152">
        <v>14.090999999999999</v>
      </c>
      <c r="E88" s="152">
        <v>14.581</v>
      </c>
      <c r="F88" s="145">
        <f t="shared" si="12"/>
        <v>0.49000000000000021</v>
      </c>
      <c r="G88" s="44">
        <f t="shared" si="13"/>
        <v>0.42130200000000018</v>
      </c>
      <c r="H88" s="66">
        <f>(H10/C192)*C88</f>
        <v>1.8251020242199895E-2</v>
      </c>
      <c r="I88" s="45">
        <f t="shared" si="15"/>
        <v>0.43955302024220005</v>
      </c>
      <c r="J88" s="180"/>
      <c r="K88" s="68"/>
      <c r="L88" s="179"/>
      <c r="M88" s="180"/>
      <c r="N88" s="187"/>
      <c r="O88" s="187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8"/>
      <c r="AA88" s="173"/>
      <c r="AB88" s="173"/>
      <c r="AC88" s="173"/>
    </row>
    <row r="89" spans="1:29" x14ac:dyDescent="0.25">
      <c r="A89" s="64">
        <v>84</v>
      </c>
      <c r="B89" s="145" t="s">
        <v>92</v>
      </c>
      <c r="C89" s="71">
        <v>49.9</v>
      </c>
      <c r="D89" s="152">
        <v>2.98</v>
      </c>
      <c r="E89" s="152">
        <v>2.98</v>
      </c>
      <c r="F89" s="145">
        <f t="shared" si="12"/>
        <v>0</v>
      </c>
      <c r="G89" s="44">
        <f t="shared" si="13"/>
        <v>0</v>
      </c>
      <c r="H89" s="66">
        <f>(H10/C192)*C89</f>
        <v>1.3432535546987829E-2</v>
      </c>
      <c r="I89" s="45">
        <f t="shared" si="15"/>
        <v>1.3432535546987829E-2</v>
      </c>
      <c r="J89" s="180"/>
      <c r="K89" s="68"/>
      <c r="L89" s="179"/>
      <c r="M89" s="180"/>
      <c r="N89" s="180"/>
      <c r="O89" s="187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8"/>
      <c r="AA89" s="173"/>
      <c r="AB89" s="173"/>
      <c r="AC89" s="173"/>
    </row>
    <row r="90" spans="1:29" x14ac:dyDescent="0.25">
      <c r="A90" s="64">
        <v>85</v>
      </c>
      <c r="B90" s="145" t="s">
        <v>93</v>
      </c>
      <c r="C90" s="71">
        <v>50.7</v>
      </c>
      <c r="D90" s="152">
        <v>9.391</v>
      </c>
      <c r="E90" s="152">
        <v>9.6760000000000002</v>
      </c>
      <c r="F90" s="145">
        <f t="shared" si="12"/>
        <v>0.28500000000000014</v>
      </c>
      <c r="G90" s="44">
        <f t="shared" si="13"/>
        <v>0.24504300000000012</v>
      </c>
      <c r="H90" s="66">
        <f>(H10/C192)*C90</f>
        <v>1.3647886818282225E-2</v>
      </c>
      <c r="I90" s="45">
        <f t="shared" si="15"/>
        <v>0.25869088681828234</v>
      </c>
      <c r="J90" s="180"/>
      <c r="K90" s="68"/>
      <c r="L90" s="179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8"/>
      <c r="AA90" s="173"/>
      <c r="AB90" s="173"/>
      <c r="AC90" s="173"/>
    </row>
    <row r="91" spans="1:29" x14ac:dyDescent="0.25">
      <c r="A91" s="64">
        <v>86</v>
      </c>
      <c r="B91" s="145" t="s">
        <v>94</v>
      </c>
      <c r="C91" s="71">
        <v>44.9</v>
      </c>
      <c r="D91" s="152">
        <v>13.616</v>
      </c>
      <c r="E91" s="152">
        <v>14.038</v>
      </c>
      <c r="F91" s="145">
        <f t="shared" si="12"/>
        <v>0.4220000000000006</v>
      </c>
      <c r="G91" s="44">
        <f t="shared" si="13"/>
        <v>0.36283560000000054</v>
      </c>
      <c r="H91" s="66">
        <f>(H10/C192)*C91</f>
        <v>1.2086590101397867E-2</v>
      </c>
      <c r="I91" s="45">
        <f t="shared" si="15"/>
        <v>0.37492219010139838</v>
      </c>
      <c r="J91" s="180"/>
      <c r="K91" s="68"/>
      <c r="L91" s="179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8"/>
      <c r="AA91" s="173"/>
      <c r="AB91" s="173"/>
      <c r="AC91" s="173"/>
    </row>
    <row r="92" spans="1:29" x14ac:dyDescent="0.25">
      <c r="A92" s="64">
        <v>87</v>
      </c>
      <c r="B92" s="145" t="s">
        <v>95</v>
      </c>
      <c r="C92" s="71">
        <v>75.8</v>
      </c>
      <c r="D92" s="152">
        <v>7.74</v>
      </c>
      <c r="E92" s="152">
        <v>7.7839999999999998</v>
      </c>
      <c r="F92" s="145">
        <f t="shared" si="12"/>
        <v>4.3999999999999595E-2</v>
      </c>
      <c r="G92" s="44">
        <f t="shared" si="13"/>
        <v>3.7831199999999655E-2</v>
      </c>
      <c r="H92" s="66">
        <f>(H10/C192)*C92</f>
        <v>2.0404532955143839E-2</v>
      </c>
      <c r="I92" s="45">
        <f t="shared" si="15"/>
        <v>5.823573295514349E-2</v>
      </c>
      <c r="J92" s="180"/>
      <c r="K92" s="68"/>
      <c r="L92" s="179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8"/>
      <c r="AA92" s="173"/>
      <c r="AB92" s="173"/>
      <c r="AC92" s="173"/>
    </row>
    <row r="93" spans="1:29" x14ac:dyDescent="0.25">
      <c r="A93" s="64">
        <v>88</v>
      </c>
      <c r="B93" s="145" t="s">
        <v>96</v>
      </c>
      <c r="C93" s="71">
        <v>56.8</v>
      </c>
      <c r="D93" s="152">
        <v>18.673999999999999</v>
      </c>
      <c r="E93" s="152">
        <v>19.29</v>
      </c>
      <c r="F93" s="145">
        <f t="shared" si="12"/>
        <v>0.61599999999999966</v>
      </c>
      <c r="G93" s="44">
        <f t="shared" si="13"/>
        <v>0.52963679999999969</v>
      </c>
      <c r="H93" s="66">
        <f>(H10/C192)*C93</f>
        <v>1.5289940261901978E-2</v>
      </c>
      <c r="I93" s="45">
        <f t="shared" si="15"/>
        <v>0.54492674026190169</v>
      </c>
      <c r="J93" s="180"/>
      <c r="K93" s="68"/>
      <c r="L93" s="179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8"/>
      <c r="AA93" s="173"/>
      <c r="AB93" s="173"/>
      <c r="AC93" s="173"/>
    </row>
    <row r="94" spans="1:29" x14ac:dyDescent="0.25">
      <c r="A94" s="64">
        <v>89</v>
      </c>
      <c r="B94" s="145" t="s">
        <v>97</v>
      </c>
      <c r="C94" s="71">
        <v>47.9</v>
      </c>
      <c r="D94" s="152">
        <v>13.837</v>
      </c>
      <c r="E94" s="152">
        <v>13.837</v>
      </c>
      <c r="F94" s="145">
        <f t="shared" si="12"/>
        <v>0</v>
      </c>
      <c r="G94" s="44">
        <f t="shared" si="13"/>
        <v>0</v>
      </c>
      <c r="H94" s="66">
        <f>(H10/C192)*C94</f>
        <v>1.2894157368751845E-2</v>
      </c>
      <c r="I94" s="45">
        <f t="shared" si="15"/>
        <v>1.2894157368751845E-2</v>
      </c>
      <c r="J94" s="180"/>
      <c r="K94" s="68"/>
      <c r="L94" s="179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8"/>
      <c r="AA94" s="173"/>
      <c r="AB94" s="173"/>
      <c r="AC94" s="173"/>
    </row>
    <row r="95" spans="1:29" x14ac:dyDescent="0.25">
      <c r="A95" s="64">
        <v>90</v>
      </c>
      <c r="B95" s="145" t="s">
        <v>98</v>
      </c>
      <c r="C95" s="71">
        <v>48.1</v>
      </c>
      <c r="D95" s="152">
        <v>4.8540000000000001</v>
      </c>
      <c r="E95" s="152">
        <v>5.1689999999999996</v>
      </c>
      <c r="F95" s="145">
        <f t="shared" si="12"/>
        <v>0.3149999999999995</v>
      </c>
      <c r="G95" s="44">
        <f t="shared" si="13"/>
        <v>0.27083699999999955</v>
      </c>
      <c r="H95" s="66">
        <f>(H10/C192)*C95</f>
        <v>1.2947995186575443E-2</v>
      </c>
      <c r="I95" s="45">
        <f t="shared" si="15"/>
        <v>0.28378499518657502</v>
      </c>
      <c r="J95" s="180"/>
      <c r="K95" s="68"/>
      <c r="L95" s="179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8"/>
      <c r="AA95" s="173"/>
      <c r="AB95" s="173"/>
      <c r="AC95" s="173"/>
    </row>
    <row r="96" spans="1:29" x14ac:dyDescent="0.25">
      <c r="A96" s="64">
        <v>91</v>
      </c>
      <c r="B96" s="145" t="s">
        <v>99</v>
      </c>
      <c r="C96" s="71">
        <v>100.9</v>
      </c>
      <c r="D96" s="152">
        <v>11.939</v>
      </c>
      <c r="E96" s="152">
        <v>12.702999999999999</v>
      </c>
      <c r="F96" s="145">
        <f t="shared" si="12"/>
        <v>0.76399999999999935</v>
      </c>
      <c r="G96" s="44">
        <f t="shared" si="13"/>
        <v>0.65688719999999945</v>
      </c>
      <c r="H96" s="66">
        <f>(H10/C192)*C96</f>
        <v>2.7161179092005452E-2</v>
      </c>
      <c r="I96" s="45">
        <f t="shared" si="15"/>
        <v>0.68404837909200489</v>
      </c>
      <c r="J96" s="180"/>
      <c r="K96" s="68"/>
      <c r="L96" s="179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8"/>
      <c r="AA96" s="173"/>
      <c r="AB96" s="173"/>
      <c r="AC96" s="173"/>
    </row>
    <row r="97" spans="1:29" x14ac:dyDescent="0.25">
      <c r="A97" s="64">
        <v>92</v>
      </c>
      <c r="B97" s="145" t="s">
        <v>100</v>
      </c>
      <c r="C97" s="71">
        <v>67.5</v>
      </c>
      <c r="D97" s="152">
        <v>3.492</v>
      </c>
      <c r="E97" s="152">
        <v>3.5209999999999999</v>
      </c>
      <c r="F97" s="145">
        <f t="shared" si="12"/>
        <v>2.8999999999999915E-2</v>
      </c>
      <c r="G97" s="44">
        <f t="shared" si="13"/>
        <v>2.4934199999999927E-2</v>
      </c>
      <c r="H97" s="66">
        <f>(H10/C192)*C97</f>
        <v>1.81702635154645E-2</v>
      </c>
      <c r="I97" s="45">
        <f t="shared" si="15"/>
        <v>4.3104463515464431E-2</v>
      </c>
      <c r="J97" s="180"/>
      <c r="K97" s="68"/>
      <c r="L97" s="179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8"/>
      <c r="AA97" s="173"/>
      <c r="AB97" s="173"/>
      <c r="AC97" s="173"/>
    </row>
    <row r="98" spans="1:29" x14ac:dyDescent="0.25">
      <c r="A98" s="64">
        <v>93</v>
      </c>
      <c r="B98" s="145" t="s">
        <v>101</v>
      </c>
      <c r="C98" s="71">
        <v>50.4</v>
      </c>
      <c r="D98" s="152">
        <v>0.13900000000000001</v>
      </c>
      <c r="E98" s="152">
        <v>0.13900000000000001</v>
      </c>
      <c r="F98" s="145">
        <f t="shared" si="12"/>
        <v>0</v>
      </c>
      <c r="G98" s="44">
        <f t="shared" si="13"/>
        <v>0</v>
      </c>
      <c r="H98" s="66">
        <f>(H10/C192)*C98</f>
        <v>1.3567130091546826E-2</v>
      </c>
      <c r="I98" s="45">
        <f t="shared" si="15"/>
        <v>1.3567130091546826E-2</v>
      </c>
      <c r="J98" s="180"/>
      <c r="K98" s="68"/>
      <c r="L98" s="179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8"/>
      <c r="AA98" s="173"/>
      <c r="AB98" s="173"/>
      <c r="AC98" s="173"/>
    </row>
    <row r="99" spans="1:29" x14ac:dyDescent="0.25">
      <c r="A99" s="64">
        <v>94</v>
      </c>
      <c r="B99" s="145" t="s">
        <v>102</v>
      </c>
      <c r="C99" s="71">
        <v>50.1</v>
      </c>
      <c r="D99" s="152">
        <v>1.8220000000000001</v>
      </c>
      <c r="E99" s="152">
        <v>1.869</v>
      </c>
      <c r="F99" s="145">
        <f t="shared" si="12"/>
        <v>4.6999999999999931E-2</v>
      </c>
      <c r="G99" s="44">
        <f t="shared" si="13"/>
        <v>4.0410599999999942E-2</v>
      </c>
      <c r="H99" s="66">
        <f>(H10/C192)*C99</f>
        <v>1.3486373364811429E-2</v>
      </c>
      <c r="I99" s="45">
        <f t="shared" si="15"/>
        <v>5.3896973364811369E-2</v>
      </c>
      <c r="J99" s="180"/>
      <c r="K99" s="68"/>
      <c r="L99" s="179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8"/>
      <c r="AA99" s="173"/>
      <c r="AB99" s="173"/>
      <c r="AC99" s="173"/>
    </row>
    <row r="100" spans="1:29" x14ac:dyDescent="0.25">
      <c r="A100" s="64">
        <v>95</v>
      </c>
      <c r="B100" s="145" t="s">
        <v>103</v>
      </c>
      <c r="C100" s="71">
        <v>45</v>
      </c>
      <c r="D100" s="152">
        <v>3.9929999999999999</v>
      </c>
      <c r="E100" s="152">
        <v>4.0039999999999996</v>
      </c>
      <c r="F100" s="145">
        <f t="shared" si="12"/>
        <v>1.0999999999999677E-2</v>
      </c>
      <c r="G100" s="44">
        <f t="shared" si="13"/>
        <v>9.4577999999997213E-3</v>
      </c>
      <c r="H100" s="66">
        <f>(H10/C192)*C100</f>
        <v>1.2113509010309666E-2</v>
      </c>
      <c r="I100" s="45">
        <f t="shared" si="15"/>
        <v>2.1571309010309389E-2</v>
      </c>
      <c r="J100" s="180"/>
      <c r="K100" s="68"/>
      <c r="L100" s="179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8"/>
      <c r="AA100" s="173"/>
      <c r="AB100" s="173"/>
      <c r="AC100" s="173"/>
    </row>
    <row r="101" spans="1:29" x14ac:dyDescent="0.25">
      <c r="A101" s="64">
        <v>96</v>
      </c>
      <c r="B101" s="145" t="s">
        <v>104</v>
      </c>
      <c r="C101" s="71">
        <v>77.2</v>
      </c>
      <c r="D101" s="152">
        <v>17.2</v>
      </c>
      <c r="E101" s="152">
        <v>17.942</v>
      </c>
      <c r="F101" s="145">
        <f t="shared" si="12"/>
        <v>0.74200000000000088</v>
      </c>
      <c r="G101" s="44">
        <f t="shared" si="13"/>
        <v>0.63797160000000075</v>
      </c>
      <c r="H101" s="66">
        <f>(H10/C192)*C101</f>
        <v>2.0781397679909028E-2</v>
      </c>
      <c r="I101" s="45">
        <f t="shared" si="15"/>
        <v>0.6587529976799098</v>
      </c>
      <c r="J101" s="180"/>
      <c r="K101" s="68"/>
      <c r="L101" s="179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8"/>
      <c r="AA101" s="173"/>
      <c r="AB101" s="173"/>
      <c r="AC101" s="173"/>
    </row>
    <row r="102" spans="1:29" x14ac:dyDescent="0.25">
      <c r="A102" s="64">
        <v>97</v>
      </c>
      <c r="B102" s="145" t="s">
        <v>105</v>
      </c>
      <c r="C102" s="71">
        <v>56.7</v>
      </c>
      <c r="D102" s="152">
        <v>11.709</v>
      </c>
      <c r="E102" s="152">
        <v>11.71</v>
      </c>
      <c r="F102" s="145">
        <f t="shared" si="12"/>
        <v>1.0000000000012221E-3</v>
      </c>
      <c r="G102" s="44">
        <f t="shared" si="13"/>
        <v>8.5980000000105078E-4</v>
      </c>
      <c r="H102" s="66">
        <f>(H10/C192)*C102</f>
        <v>1.526302135299018E-2</v>
      </c>
      <c r="I102" s="45">
        <f t="shared" si="15"/>
        <v>1.6122821352991232E-2</v>
      </c>
      <c r="J102" s="180"/>
      <c r="K102" s="68"/>
      <c r="L102" s="179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8"/>
      <c r="AA102" s="173"/>
      <c r="AB102" s="173"/>
      <c r="AC102" s="173"/>
    </row>
    <row r="103" spans="1:29" x14ac:dyDescent="0.25">
      <c r="A103" s="64">
        <v>98</v>
      </c>
      <c r="B103" s="145" t="s">
        <v>106</v>
      </c>
      <c r="C103" s="71">
        <v>48.1</v>
      </c>
      <c r="D103" s="152">
        <v>4.83</v>
      </c>
      <c r="E103" s="152">
        <v>5.0419999999999998</v>
      </c>
      <c r="F103" s="145">
        <f t="shared" si="12"/>
        <v>0.21199999999999974</v>
      </c>
      <c r="G103" s="44">
        <f t="shared" si="13"/>
        <v>0.18227759999999979</v>
      </c>
      <c r="H103" s="66">
        <f>(H10/C192)*C103</f>
        <v>1.2947995186575443E-2</v>
      </c>
      <c r="I103" s="45">
        <f t="shared" si="15"/>
        <v>0.19522559518657523</v>
      </c>
      <c r="J103" s="180"/>
      <c r="K103" s="68"/>
      <c r="L103" s="179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8"/>
      <c r="AA103" s="173"/>
      <c r="AB103" s="173"/>
      <c r="AC103" s="173"/>
    </row>
    <row r="104" spans="1:29" x14ac:dyDescent="0.25">
      <c r="A104" s="64">
        <v>99</v>
      </c>
      <c r="B104" s="145" t="s">
        <v>107</v>
      </c>
      <c r="C104" s="71">
        <v>47.6</v>
      </c>
      <c r="D104" s="152">
        <v>10.381</v>
      </c>
      <c r="E104" s="152">
        <v>10.69</v>
      </c>
      <c r="F104" s="145">
        <f t="shared" si="12"/>
        <v>0.30899999999999928</v>
      </c>
      <c r="G104" s="44">
        <f t="shared" si="13"/>
        <v>0.26567819999999936</v>
      </c>
      <c r="H104" s="66">
        <f>(H10/C192)*C104</f>
        <v>1.2813400642016448E-2</v>
      </c>
      <c r="I104" s="45">
        <f t="shared" si="15"/>
        <v>0.27849160064201584</v>
      </c>
      <c r="J104" s="180"/>
      <c r="K104" s="68"/>
      <c r="L104" s="144"/>
      <c r="M104" s="189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8"/>
      <c r="AA104" s="173"/>
      <c r="AB104" s="173"/>
      <c r="AC104" s="173"/>
    </row>
    <row r="105" spans="1:29" x14ac:dyDescent="0.25">
      <c r="A105" s="64">
        <v>100</v>
      </c>
      <c r="B105" s="145" t="s">
        <v>108</v>
      </c>
      <c r="C105" s="71">
        <v>100.9</v>
      </c>
      <c r="D105" s="152">
        <v>26.183</v>
      </c>
      <c r="E105" s="152">
        <v>26.734999999999999</v>
      </c>
      <c r="F105" s="145">
        <f t="shared" si="12"/>
        <v>0.5519999999999996</v>
      </c>
      <c r="G105" s="44">
        <f t="shared" si="13"/>
        <v>0.47460959999999969</v>
      </c>
      <c r="H105" s="66">
        <f>(H10/C192)*C105</f>
        <v>2.7161179092005452E-2</v>
      </c>
      <c r="I105" s="45">
        <f t="shared" si="15"/>
        <v>0.50177077909200518</v>
      </c>
      <c r="J105" s="180"/>
      <c r="K105" s="68"/>
      <c r="L105" s="179"/>
      <c r="M105" s="189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8"/>
      <c r="AA105" s="173"/>
      <c r="AB105" s="173"/>
      <c r="AC105" s="173"/>
    </row>
    <row r="106" spans="1:29" x14ac:dyDescent="0.25">
      <c r="A106" s="64">
        <v>101</v>
      </c>
      <c r="B106" s="145" t="s">
        <v>109</v>
      </c>
      <c r="C106" s="71">
        <v>67.3</v>
      </c>
      <c r="D106" s="152">
        <v>3.351</v>
      </c>
      <c r="E106" s="152">
        <v>3.351</v>
      </c>
      <c r="F106" s="145">
        <f t="shared" si="12"/>
        <v>0</v>
      </c>
      <c r="G106" s="44">
        <f t="shared" si="13"/>
        <v>0</v>
      </c>
      <c r="H106" s="66">
        <f>(H10/C192)*C106</f>
        <v>1.8116425697640898E-2</v>
      </c>
      <c r="I106" s="45">
        <f t="shared" si="15"/>
        <v>1.8116425697640898E-2</v>
      </c>
      <c r="J106" s="180"/>
      <c r="K106" s="68"/>
      <c r="L106" s="179"/>
      <c r="M106" s="189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8"/>
      <c r="AA106" s="173"/>
      <c r="AB106" s="173"/>
      <c r="AC106" s="173"/>
    </row>
    <row r="107" spans="1:29" x14ac:dyDescent="0.25">
      <c r="A107" s="64">
        <v>102</v>
      </c>
      <c r="B107" s="145" t="s">
        <v>110</v>
      </c>
      <c r="C107" s="71">
        <v>50.5</v>
      </c>
      <c r="D107" s="152">
        <v>4.492</v>
      </c>
      <c r="E107" s="152">
        <v>4.492</v>
      </c>
      <c r="F107" s="145">
        <f t="shared" si="12"/>
        <v>0</v>
      </c>
      <c r="G107" s="44">
        <f t="shared" si="13"/>
        <v>0</v>
      </c>
      <c r="H107" s="66">
        <f>(H10/C192)*C107</f>
        <v>1.3594049000458625E-2</v>
      </c>
      <c r="I107" s="45">
        <f t="shared" si="15"/>
        <v>1.3594049000458625E-2</v>
      </c>
      <c r="J107" s="180"/>
      <c r="K107" s="68"/>
      <c r="L107" s="179"/>
      <c r="M107" s="189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8"/>
      <c r="AA107" s="173"/>
      <c r="AB107" s="173"/>
      <c r="AC107" s="173"/>
    </row>
    <row r="108" spans="1:29" x14ac:dyDescent="0.25">
      <c r="A108" s="64">
        <v>103</v>
      </c>
      <c r="B108" s="145" t="s">
        <v>111</v>
      </c>
      <c r="C108" s="71">
        <v>50.3</v>
      </c>
      <c r="D108" s="152">
        <v>7.835</v>
      </c>
      <c r="E108" s="152">
        <v>7.9790000000000001</v>
      </c>
      <c r="F108" s="145">
        <f t="shared" si="12"/>
        <v>0.14400000000000013</v>
      </c>
      <c r="G108" s="44">
        <f t="shared" si="13"/>
        <v>0.12381120000000011</v>
      </c>
      <c r="H108" s="66">
        <f>(H10/C192)*C108</f>
        <v>1.3540211182635027E-2</v>
      </c>
      <c r="I108" s="45">
        <f t="shared" si="15"/>
        <v>0.13735141118263514</v>
      </c>
      <c r="J108" s="180"/>
      <c r="K108" s="68"/>
      <c r="L108" s="179"/>
      <c r="M108" s="189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8"/>
      <c r="AA108" s="173"/>
      <c r="AB108" s="173"/>
      <c r="AC108" s="173"/>
    </row>
    <row r="109" spans="1:29" x14ac:dyDescent="0.25">
      <c r="A109" s="64">
        <v>104</v>
      </c>
      <c r="B109" s="145" t="s">
        <v>112</v>
      </c>
      <c r="C109" s="71">
        <v>45</v>
      </c>
      <c r="D109" s="152">
        <v>10.026999999999999</v>
      </c>
      <c r="E109" s="152">
        <v>10.146000000000001</v>
      </c>
      <c r="F109" s="145">
        <f t="shared" si="12"/>
        <v>0.11900000000000155</v>
      </c>
      <c r="G109" s="44">
        <f t="shared" si="13"/>
        <v>0.10231620000000133</v>
      </c>
      <c r="H109" s="66">
        <f>(H10/C192)*C109</f>
        <v>1.2113509010309666E-2</v>
      </c>
      <c r="I109" s="45">
        <f t="shared" si="15"/>
        <v>0.11442970901031099</v>
      </c>
      <c r="J109" s="180"/>
      <c r="K109" s="68"/>
      <c r="L109" s="179"/>
      <c r="M109" s="189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8"/>
      <c r="AA109" s="173"/>
      <c r="AB109" s="173"/>
      <c r="AC109" s="173"/>
    </row>
    <row r="110" spans="1:29" x14ac:dyDescent="0.25">
      <c r="A110" s="64">
        <v>105</v>
      </c>
      <c r="B110" s="145" t="s">
        <v>113</v>
      </c>
      <c r="C110" s="71">
        <v>74.7</v>
      </c>
      <c r="D110" s="152">
        <v>20.456</v>
      </c>
      <c r="E110" s="152">
        <v>20.946999999999999</v>
      </c>
      <c r="F110" s="145">
        <f t="shared" si="12"/>
        <v>0.49099999999999966</v>
      </c>
      <c r="G110" s="44">
        <f t="shared" si="13"/>
        <v>0.4221617999999997</v>
      </c>
      <c r="H110" s="66">
        <f>(H10/C192)*C110</f>
        <v>2.0108424957114047E-2</v>
      </c>
      <c r="I110" s="45">
        <f t="shared" si="15"/>
        <v>0.44227022495711377</v>
      </c>
      <c r="J110" s="180"/>
      <c r="K110" s="68"/>
      <c r="L110" s="179"/>
      <c r="M110" s="189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8"/>
      <c r="AA110" s="173"/>
      <c r="AB110" s="173"/>
      <c r="AC110" s="173"/>
    </row>
    <row r="111" spans="1:29" x14ac:dyDescent="0.25">
      <c r="A111" s="64">
        <v>106</v>
      </c>
      <c r="B111" s="145" t="s">
        <v>114</v>
      </c>
      <c r="C111" s="71">
        <v>56.3</v>
      </c>
      <c r="D111" s="152">
        <v>9.49</v>
      </c>
      <c r="E111" s="152">
        <v>9.5399999999999991</v>
      </c>
      <c r="F111" s="145">
        <f t="shared" si="12"/>
        <v>4.9999999999998934E-2</v>
      </c>
      <c r="G111" s="44">
        <f t="shared" si="13"/>
        <v>4.2989999999999085E-2</v>
      </c>
      <c r="H111" s="66">
        <f>(H10/C192)*C111</f>
        <v>1.5155345717342981E-2</v>
      </c>
      <c r="I111" s="45">
        <f t="shared" si="15"/>
        <v>5.8145345717342062E-2</v>
      </c>
      <c r="J111" s="180"/>
      <c r="K111" s="68"/>
      <c r="L111" s="179"/>
      <c r="M111" s="189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8"/>
      <c r="AA111" s="173"/>
      <c r="AB111" s="173"/>
      <c r="AC111" s="173"/>
    </row>
    <row r="112" spans="1:29" x14ac:dyDescent="0.25">
      <c r="A112" s="64">
        <v>107</v>
      </c>
      <c r="B112" s="145" t="s">
        <v>115</v>
      </c>
      <c r="C112" s="71">
        <v>47.9</v>
      </c>
      <c r="D112" s="152">
        <v>9.1519999999999992</v>
      </c>
      <c r="E112" s="152">
        <v>9.2959999999999994</v>
      </c>
      <c r="F112" s="145">
        <f t="shared" si="12"/>
        <v>0.14400000000000013</v>
      </c>
      <c r="G112" s="44">
        <f t="shared" si="13"/>
        <v>0.12381120000000011</v>
      </c>
      <c r="H112" s="66">
        <f>(H10/C192)*C112</f>
        <v>1.2894157368751845E-2</v>
      </c>
      <c r="I112" s="45">
        <f t="shared" si="15"/>
        <v>0.13670535736875195</v>
      </c>
      <c r="J112" s="180"/>
      <c r="K112" s="68"/>
      <c r="L112" s="179"/>
      <c r="M112" s="189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8"/>
      <c r="AA112" s="173"/>
      <c r="AB112" s="173"/>
      <c r="AC112" s="173"/>
    </row>
    <row r="113" spans="1:29" x14ac:dyDescent="0.25">
      <c r="A113" s="64">
        <v>108</v>
      </c>
      <c r="B113" s="145" t="s">
        <v>116</v>
      </c>
      <c r="C113" s="71">
        <v>47.7</v>
      </c>
      <c r="D113" s="152">
        <v>10.686999999999999</v>
      </c>
      <c r="E113" s="152">
        <v>10.95</v>
      </c>
      <c r="F113" s="145">
        <f t="shared" si="12"/>
        <v>0.2629999999999999</v>
      </c>
      <c r="G113" s="44">
        <f t="shared" si="13"/>
        <v>0.22612739999999992</v>
      </c>
      <c r="H113" s="66">
        <f>(H10/C192)*C113</f>
        <v>1.2840319550928247E-2</v>
      </c>
      <c r="I113" s="45">
        <f t="shared" si="15"/>
        <v>0.23896771955092816</v>
      </c>
      <c r="J113" s="180"/>
      <c r="K113" s="68"/>
      <c r="L113" s="179"/>
      <c r="M113" s="189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8"/>
      <c r="AA113" s="173"/>
      <c r="AB113" s="173"/>
      <c r="AC113" s="173"/>
    </row>
    <row r="114" spans="1:29" x14ac:dyDescent="0.25">
      <c r="A114" s="64">
        <v>109</v>
      </c>
      <c r="B114" s="145" t="s">
        <v>117</v>
      </c>
      <c r="C114" s="71">
        <v>101.1</v>
      </c>
      <c r="D114" s="152">
        <v>9.234</v>
      </c>
      <c r="E114" s="152">
        <v>9.6479999999999997</v>
      </c>
      <c r="F114" s="145">
        <f t="shared" si="12"/>
        <v>0.4139999999999997</v>
      </c>
      <c r="G114" s="44">
        <f t="shared" si="13"/>
        <v>0.35595719999999975</v>
      </c>
      <c r="H114" s="66">
        <f>(H10/C192)*C114</f>
        <v>2.7215016909829047E-2</v>
      </c>
      <c r="I114" s="45">
        <f t="shared" si="15"/>
        <v>0.38317221690982878</v>
      </c>
      <c r="J114" s="180"/>
      <c r="K114" s="68"/>
      <c r="L114" s="179"/>
      <c r="M114" s="189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8"/>
      <c r="AA114" s="173"/>
      <c r="AB114" s="173"/>
      <c r="AC114" s="173"/>
    </row>
    <row r="115" spans="1:29" x14ac:dyDescent="0.25">
      <c r="A115" s="64">
        <v>110</v>
      </c>
      <c r="B115" s="145" t="s">
        <v>118</v>
      </c>
      <c r="C115" s="71">
        <v>67.400000000000006</v>
      </c>
      <c r="D115" s="152">
        <v>8.1</v>
      </c>
      <c r="E115" s="152">
        <v>8.6920000000000002</v>
      </c>
      <c r="F115" s="145">
        <f t="shared" si="12"/>
        <v>0.59200000000000053</v>
      </c>
      <c r="G115" s="44">
        <f t="shared" si="13"/>
        <v>0.5090016000000005</v>
      </c>
      <c r="H115" s="66">
        <f>(H10/C192)*C115</f>
        <v>1.8143344606552703E-2</v>
      </c>
      <c r="I115" s="45">
        <f t="shared" si="15"/>
        <v>0.52714494460655326</v>
      </c>
      <c r="J115" s="180"/>
      <c r="K115" s="68"/>
      <c r="L115" s="179"/>
      <c r="M115" s="189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8"/>
      <c r="AA115" s="173"/>
      <c r="AB115" s="173"/>
      <c r="AC115" s="173"/>
    </row>
    <row r="116" spans="1:29" x14ac:dyDescent="0.25">
      <c r="A116" s="64">
        <v>111</v>
      </c>
      <c r="B116" s="145" t="s">
        <v>119</v>
      </c>
      <c r="C116" s="71">
        <v>50.8</v>
      </c>
      <c r="D116" s="152">
        <v>4.2</v>
      </c>
      <c r="E116" s="152">
        <v>4.2</v>
      </c>
      <c r="F116" s="145">
        <f t="shared" si="12"/>
        <v>0</v>
      </c>
      <c r="G116" s="44">
        <f t="shared" si="13"/>
        <v>0</v>
      </c>
      <c r="H116" s="66">
        <f>(H10/C192)*C116</f>
        <v>1.3674805727194022E-2</v>
      </c>
      <c r="I116" s="45">
        <f t="shared" si="15"/>
        <v>1.3674805727194022E-2</v>
      </c>
      <c r="J116" s="180"/>
      <c r="K116" s="68"/>
      <c r="L116" s="179"/>
      <c r="M116" s="189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8"/>
      <c r="AA116" s="173"/>
      <c r="AB116" s="173"/>
      <c r="AC116" s="173"/>
    </row>
    <row r="117" spans="1:29" x14ac:dyDescent="0.25">
      <c r="A117" s="64">
        <v>112</v>
      </c>
      <c r="B117" s="145" t="s">
        <v>120</v>
      </c>
      <c r="C117" s="71">
        <v>51.2</v>
      </c>
      <c r="D117" s="152">
        <v>0</v>
      </c>
      <c r="E117" s="152">
        <v>0</v>
      </c>
      <c r="F117" s="145">
        <f t="shared" si="12"/>
        <v>0</v>
      </c>
      <c r="G117" s="44">
        <f t="shared" si="13"/>
        <v>0</v>
      </c>
      <c r="H117" s="66">
        <f>(H10/C192)*C117</f>
        <v>1.3782481362841222E-2</v>
      </c>
      <c r="I117" s="45">
        <f t="shared" si="15"/>
        <v>1.3782481362841222E-2</v>
      </c>
      <c r="J117" s="180"/>
      <c r="K117" s="68"/>
      <c r="L117" s="179"/>
      <c r="M117" s="189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8"/>
      <c r="AA117" s="173"/>
      <c r="AB117" s="173"/>
      <c r="AC117" s="173"/>
    </row>
    <row r="118" spans="1:29" x14ac:dyDescent="0.25">
      <c r="A118" s="64">
        <v>113</v>
      </c>
      <c r="B118" s="145" t="s">
        <v>121</v>
      </c>
      <c r="C118" s="71">
        <v>45.3</v>
      </c>
      <c r="D118" s="152">
        <v>7.71</v>
      </c>
      <c r="E118" s="152">
        <v>8.1820000000000004</v>
      </c>
      <c r="F118" s="145">
        <f t="shared" si="12"/>
        <v>0.47200000000000042</v>
      </c>
      <c r="G118" s="44">
        <f t="shared" si="13"/>
        <v>0.40582560000000034</v>
      </c>
      <c r="H118" s="66">
        <f>(H10/C192)*C118</f>
        <v>1.2194265737045063E-2</v>
      </c>
      <c r="I118" s="45">
        <f t="shared" si="15"/>
        <v>0.41801986573704542</v>
      </c>
      <c r="J118" s="180"/>
      <c r="K118" s="68"/>
      <c r="L118" s="179"/>
      <c r="M118" s="189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8"/>
      <c r="AA118" s="173"/>
      <c r="AB118" s="173"/>
      <c r="AC118" s="173"/>
    </row>
    <row r="119" spans="1:29" x14ac:dyDescent="0.25">
      <c r="A119" s="64">
        <v>114</v>
      </c>
      <c r="B119" s="145" t="s">
        <v>122</v>
      </c>
      <c r="C119" s="71">
        <v>74.7</v>
      </c>
      <c r="D119" s="152">
        <v>6.3070000000000004</v>
      </c>
      <c r="E119" s="152">
        <v>6.6050000000000004</v>
      </c>
      <c r="F119" s="145">
        <f t="shared" si="12"/>
        <v>0.29800000000000004</v>
      </c>
      <c r="G119" s="44">
        <f t="shared" si="13"/>
        <v>0.25622040000000001</v>
      </c>
      <c r="H119" s="66">
        <f>(H10/C192)*C119</f>
        <v>2.0108424957114047E-2</v>
      </c>
      <c r="I119" s="45">
        <f t="shared" si="15"/>
        <v>0.27632882495711408</v>
      </c>
      <c r="J119" s="180"/>
      <c r="K119" s="68"/>
      <c r="L119" s="179"/>
      <c r="M119" s="189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8"/>
      <c r="AA119" s="173"/>
      <c r="AB119" s="173"/>
      <c r="AC119" s="173"/>
    </row>
    <row r="120" spans="1:29" x14ac:dyDescent="0.25">
      <c r="A120" s="64">
        <v>115</v>
      </c>
      <c r="B120" s="145" t="s">
        <v>123</v>
      </c>
      <c r="C120" s="71">
        <v>56.5</v>
      </c>
      <c r="D120" s="152">
        <v>18.931999999999999</v>
      </c>
      <c r="E120" s="152">
        <v>19.280999999999999</v>
      </c>
      <c r="F120" s="145">
        <f t="shared" si="12"/>
        <v>0.3490000000000002</v>
      </c>
      <c r="G120" s="44">
        <f t="shared" si="13"/>
        <v>0.30007020000000018</v>
      </c>
      <c r="H120" s="66">
        <f>(H10/C192)*C120</f>
        <v>1.5209183535166581E-2</v>
      </c>
      <c r="I120" s="45">
        <f t="shared" si="15"/>
        <v>0.31527938353516677</v>
      </c>
      <c r="J120" s="180"/>
      <c r="K120" s="68"/>
      <c r="L120" s="179"/>
      <c r="M120" s="189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8"/>
      <c r="AA120" s="173"/>
      <c r="AB120" s="173"/>
      <c r="AC120" s="173"/>
    </row>
    <row r="121" spans="1:29" x14ac:dyDescent="0.25">
      <c r="A121" s="64">
        <v>116</v>
      </c>
      <c r="B121" s="145" t="s">
        <v>124</v>
      </c>
      <c r="C121" s="71">
        <v>48.2</v>
      </c>
      <c r="D121" s="152">
        <v>3.165</v>
      </c>
      <c r="E121" s="152">
        <v>3.198</v>
      </c>
      <c r="F121" s="145">
        <f t="shared" si="12"/>
        <v>3.2999999999999918E-2</v>
      </c>
      <c r="G121" s="44">
        <f t="shared" si="13"/>
        <v>2.8373399999999931E-2</v>
      </c>
      <c r="H121" s="66">
        <f>(H10/C192)*C121</f>
        <v>1.2974914095487244E-2</v>
      </c>
      <c r="I121" s="45">
        <f t="shared" si="15"/>
        <v>4.1348314095487171E-2</v>
      </c>
      <c r="J121" s="180"/>
      <c r="K121" s="68"/>
      <c r="L121" s="179"/>
      <c r="M121" s="189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8"/>
      <c r="AA121" s="173"/>
      <c r="AB121" s="173"/>
      <c r="AC121" s="173"/>
    </row>
    <row r="122" spans="1:29" x14ac:dyDescent="0.25">
      <c r="A122" s="64">
        <v>117</v>
      </c>
      <c r="B122" s="145" t="s">
        <v>125</v>
      </c>
      <c r="C122" s="71">
        <v>47.7</v>
      </c>
      <c r="D122" s="152">
        <v>10.039999999999999</v>
      </c>
      <c r="E122" s="152">
        <v>10.599</v>
      </c>
      <c r="F122" s="145">
        <f t="shared" si="12"/>
        <v>0.55900000000000105</v>
      </c>
      <c r="G122" s="44">
        <f t="shared" si="13"/>
        <v>0.48062820000000089</v>
      </c>
      <c r="H122" s="66">
        <f>(H10/C192)*C122</f>
        <v>1.2840319550928247E-2</v>
      </c>
      <c r="I122" s="45">
        <f t="shared" si="15"/>
        <v>0.49346851955092913</v>
      </c>
      <c r="J122" s="180"/>
      <c r="K122" s="68"/>
      <c r="L122" s="179"/>
      <c r="M122" s="189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8"/>
      <c r="AA122" s="173"/>
      <c r="AB122" s="173"/>
      <c r="AC122" s="173"/>
    </row>
    <row r="123" spans="1:29" x14ac:dyDescent="0.25">
      <c r="A123" s="64">
        <v>118</v>
      </c>
      <c r="B123" s="145" t="s">
        <v>126</v>
      </c>
      <c r="C123" s="71">
        <v>100.8</v>
      </c>
      <c r="D123" s="152">
        <v>4.4080000000000004</v>
      </c>
      <c r="E123" s="152">
        <v>4.4080000000000004</v>
      </c>
      <c r="F123" s="145">
        <f t="shared" si="12"/>
        <v>0</v>
      </c>
      <c r="G123" s="44">
        <f t="shared" si="13"/>
        <v>0</v>
      </c>
      <c r="H123" s="66">
        <f>(H10/C192)*C123</f>
        <v>2.7134260183093652E-2</v>
      </c>
      <c r="I123" s="45">
        <f t="shared" si="15"/>
        <v>2.7134260183093652E-2</v>
      </c>
      <c r="J123" s="180"/>
      <c r="K123" s="68"/>
      <c r="L123" s="179"/>
      <c r="M123" s="189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8"/>
      <c r="AA123" s="173"/>
      <c r="AB123" s="173"/>
      <c r="AC123" s="173"/>
    </row>
    <row r="124" spans="1:29" x14ac:dyDescent="0.25">
      <c r="A124" s="64">
        <v>119</v>
      </c>
      <c r="B124" s="145" t="s">
        <v>127</v>
      </c>
      <c r="C124" s="71">
        <v>67.5</v>
      </c>
      <c r="D124" s="152">
        <v>0.21199999999999999</v>
      </c>
      <c r="E124" s="152">
        <v>0.21199999999999999</v>
      </c>
      <c r="F124" s="145">
        <f t="shared" si="12"/>
        <v>0</v>
      </c>
      <c r="G124" s="44">
        <f t="shared" si="13"/>
        <v>0</v>
      </c>
      <c r="H124" s="66">
        <f>(H10/C192)*C124</f>
        <v>1.81702635154645E-2</v>
      </c>
      <c r="I124" s="45">
        <f t="shared" si="15"/>
        <v>1.81702635154645E-2</v>
      </c>
      <c r="J124" s="180"/>
      <c r="K124" s="68"/>
      <c r="L124" s="179"/>
      <c r="M124" s="189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8"/>
      <c r="AA124" s="173"/>
      <c r="AB124" s="173"/>
      <c r="AC124" s="173"/>
    </row>
    <row r="125" spans="1:29" x14ac:dyDescent="0.25">
      <c r="A125" s="64">
        <v>120</v>
      </c>
      <c r="B125" s="145" t="s">
        <v>128</v>
      </c>
      <c r="C125" s="71">
        <v>50.8</v>
      </c>
      <c r="D125" s="152">
        <v>12.36</v>
      </c>
      <c r="E125" s="152">
        <v>12.598000000000001</v>
      </c>
      <c r="F125" s="145">
        <f t="shared" si="12"/>
        <v>0.23800000000000132</v>
      </c>
      <c r="G125" s="44">
        <f t="shared" si="13"/>
        <v>0.20463240000000113</v>
      </c>
      <c r="H125" s="66">
        <f>(H10/C192)*C125</f>
        <v>1.3674805727194022E-2</v>
      </c>
      <c r="I125" s="45">
        <f t="shared" si="15"/>
        <v>0.21830720572719514</v>
      </c>
      <c r="J125" s="180"/>
      <c r="K125" s="68"/>
      <c r="L125" s="179"/>
      <c r="M125" s="189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8"/>
      <c r="AA125" s="173"/>
      <c r="AB125" s="173"/>
      <c r="AC125" s="173"/>
    </row>
    <row r="126" spans="1:29" x14ac:dyDescent="0.25">
      <c r="A126" s="64">
        <v>121</v>
      </c>
      <c r="B126" s="145" t="s">
        <v>129</v>
      </c>
      <c r="C126" s="71">
        <v>50.3</v>
      </c>
      <c r="D126" s="152">
        <v>8.0259999999999998</v>
      </c>
      <c r="E126" s="152">
        <v>8.0969999999999995</v>
      </c>
      <c r="F126" s="145">
        <f t="shared" si="12"/>
        <v>7.099999999999973E-2</v>
      </c>
      <c r="G126" s="44">
        <f t="shared" si="13"/>
        <v>6.1045799999999768E-2</v>
      </c>
      <c r="H126" s="66">
        <f>(H10/C192)*C126</f>
        <v>1.3540211182635027E-2</v>
      </c>
      <c r="I126" s="45">
        <f t="shared" si="15"/>
        <v>7.458601118263479E-2</v>
      </c>
      <c r="J126" s="180"/>
      <c r="K126" s="68"/>
      <c r="L126" s="179"/>
      <c r="M126" s="189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8"/>
      <c r="AA126" s="173"/>
      <c r="AB126" s="173"/>
      <c r="AC126" s="173"/>
    </row>
    <row r="127" spans="1:29" x14ac:dyDescent="0.25">
      <c r="A127" s="64">
        <v>122</v>
      </c>
      <c r="B127" s="145" t="s">
        <v>130</v>
      </c>
      <c r="C127" s="71">
        <v>44.9</v>
      </c>
      <c r="D127" s="152">
        <v>7.0000000000000001E-3</v>
      </c>
      <c r="E127" s="152">
        <v>7.0000000000000001E-3</v>
      </c>
      <c r="F127" s="145">
        <f t="shared" si="12"/>
        <v>0</v>
      </c>
      <c r="G127" s="44">
        <f t="shared" si="13"/>
        <v>0</v>
      </c>
      <c r="H127" s="66">
        <f>(H10/C192)*C127</f>
        <v>1.2086590101397867E-2</v>
      </c>
      <c r="I127" s="45">
        <f t="shared" si="15"/>
        <v>1.2086590101397867E-2</v>
      </c>
      <c r="J127" s="180"/>
      <c r="K127" s="68"/>
      <c r="L127" s="179"/>
      <c r="M127" s="189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8"/>
      <c r="AA127" s="173"/>
      <c r="AB127" s="173"/>
      <c r="AC127" s="173"/>
    </row>
    <row r="128" spans="1:29" x14ac:dyDescent="0.25">
      <c r="A128" s="64">
        <v>123</v>
      </c>
      <c r="B128" s="145" t="s">
        <v>131</v>
      </c>
      <c r="C128" s="71">
        <v>74.5</v>
      </c>
      <c r="D128" s="152">
        <v>5.8120000000000003</v>
      </c>
      <c r="E128" s="152">
        <v>5.8120000000000003</v>
      </c>
      <c r="F128" s="145">
        <f t="shared" si="12"/>
        <v>0</v>
      </c>
      <c r="G128" s="44">
        <f t="shared" si="13"/>
        <v>0</v>
      </c>
      <c r="H128" s="66">
        <f>(H10/C192)*C128</f>
        <v>2.0054587139290446E-2</v>
      </c>
      <c r="I128" s="45">
        <f t="shared" si="15"/>
        <v>2.0054587139290446E-2</v>
      </c>
      <c r="J128" s="180"/>
      <c r="K128" s="68"/>
      <c r="L128" s="179"/>
      <c r="M128" s="189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8"/>
      <c r="AA128" s="173"/>
      <c r="AB128" s="173"/>
      <c r="AC128" s="173"/>
    </row>
    <row r="129" spans="1:29" x14ac:dyDescent="0.25">
      <c r="A129" s="64">
        <v>124</v>
      </c>
      <c r="B129" s="145" t="s">
        <v>132</v>
      </c>
      <c r="C129" s="71">
        <v>56.4</v>
      </c>
      <c r="D129" s="152">
        <v>18.363</v>
      </c>
      <c r="E129" s="152">
        <v>19.111999999999998</v>
      </c>
      <c r="F129" s="145">
        <f t="shared" si="12"/>
        <v>0.74899999999999878</v>
      </c>
      <c r="G129" s="44">
        <f t="shared" si="13"/>
        <v>0.64399019999999896</v>
      </c>
      <c r="H129" s="66">
        <f>(H10/C192)*C129</f>
        <v>1.5182264626254782E-2</v>
      </c>
      <c r="I129" s="45">
        <f t="shared" si="15"/>
        <v>0.65917246462625378</v>
      </c>
      <c r="J129" s="180"/>
      <c r="K129" s="68"/>
      <c r="L129" s="179"/>
      <c r="M129" s="189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8"/>
      <c r="AA129" s="173"/>
      <c r="AB129" s="173"/>
      <c r="AC129" s="173"/>
    </row>
    <row r="130" spans="1:29" x14ac:dyDescent="0.25">
      <c r="A130" s="64">
        <v>125</v>
      </c>
      <c r="B130" s="145" t="s">
        <v>133</v>
      </c>
      <c r="C130" s="71">
        <v>47.7</v>
      </c>
      <c r="D130" s="152">
        <v>15.724</v>
      </c>
      <c r="E130" s="152">
        <v>16.167000000000002</v>
      </c>
      <c r="F130" s="145">
        <f t="shared" si="12"/>
        <v>0.44300000000000139</v>
      </c>
      <c r="G130" s="44">
        <f t="shared" si="13"/>
        <v>0.38089140000000121</v>
      </c>
      <c r="H130" s="66">
        <f>(H10/C192)*C130</f>
        <v>1.2840319550928247E-2</v>
      </c>
      <c r="I130" s="45">
        <f t="shared" si="15"/>
        <v>0.39373171955092945</v>
      </c>
      <c r="J130" s="180"/>
      <c r="K130" s="68"/>
      <c r="L130" s="144"/>
      <c r="M130" s="189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8"/>
      <c r="AA130" s="173"/>
      <c r="AB130" s="173"/>
      <c r="AC130" s="173"/>
    </row>
    <row r="131" spans="1:29" x14ac:dyDescent="0.25">
      <c r="A131" s="64">
        <v>126</v>
      </c>
      <c r="B131" s="145" t="s">
        <v>134</v>
      </c>
      <c r="C131" s="71">
        <v>48.2</v>
      </c>
      <c r="D131" s="152">
        <v>5.9109999999999996</v>
      </c>
      <c r="E131" s="152">
        <v>6.12</v>
      </c>
      <c r="F131" s="145">
        <f t="shared" si="12"/>
        <v>0.20900000000000052</v>
      </c>
      <c r="G131" s="44">
        <f t="shared" si="13"/>
        <v>0.17969820000000045</v>
      </c>
      <c r="H131" s="66">
        <f>(H10/C192)*C131</f>
        <v>1.2974914095487244E-2</v>
      </c>
      <c r="I131" s="45">
        <f t="shared" si="15"/>
        <v>0.19267311409548768</v>
      </c>
      <c r="J131" s="180"/>
      <c r="K131" s="68"/>
      <c r="L131" s="144"/>
      <c r="M131" s="189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8"/>
      <c r="AA131" s="173"/>
      <c r="AB131" s="173"/>
      <c r="AC131" s="173"/>
    </row>
    <row r="132" spans="1:29" x14ac:dyDescent="0.25">
      <c r="A132" s="64">
        <v>127</v>
      </c>
      <c r="B132" s="145" t="s">
        <v>135</v>
      </c>
      <c r="C132" s="71">
        <v>100.8</v>
      </c>
      <c r="D132" s="152">
        <v>4.577</v>
      </c>
      <c r="E132" s="152">
        <v>4.577</v>
      </c>
      <c r="F132" s="145">
        <f t="shared" si="12"/>
        <v>0</v>
      </c>
      <c r="G132" s="44">
        <f t="shared" si="13"/>
        <v>0</v>
      </c>
      <c r="H132" s="66">
        <f>(H10/C192)*C132</f>
        <v>2.7134260183093652E-2</v>
      </c>
      <c r="I132" s="45">
        <f t="shared" si="15"/>
        <v>2.7134260183093652E-2</v>
      </c>
      <c r="J132" s="180"/>
      <c r="K132" s="68"/>
      <c r="L132" s="144"/>
      <c r="M132" s="189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8"/>
      <c r="AA132" s="173"/>
      <c r="AB132" s="173"/>
      <c r="AC132" s="173"/>
    </row>
    <row r="133" spans="1:29" x14ac:dyDescent="0.25">
      <c r="A133" s="64">
        <v>128</v>
      </c>
      <c r="B133" s="145" t="s">
        <v>136</v>
      </c>
      <c r="C133" s="71">
        <v>67.099999999999994</v>
      </c>
      <c r="D133" s="152">
        <v>13.861000000000001</v>
      </c>
      <c r="E133" s="152">
        <v>14.119</v>
      </c>
      <c r="F133" s="145">
        <f t="shared" si="12"/>
        <v>0.25799999999999912</v>
      </c>
      <c r="G133" s="44">
        <f t="shared" si="13"/>
        <v>0.22182839999999923</v>
      </c>
      <c r="H133" s="66">
        <f>(H10/C192)*C133</f>
        <v>1.80625878798173E-2</v>
      </c>
      <c r="I133" s="45">
        <f t="shared" si="15"/>
        <v>0.23989098787981653</v>
      </c>
      <c r="J133" s="180"/>
      <c r="K133" s="68"/>
      <c r="L133" s="144"/>
      <c r="M133" s="189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8"/>
      <c r="AA133" s="173"/>
      <c r="AB133" s="173"/>
      <c r="AC133" s="173"/>
    </row>
    <row r="134" spans="1:29" x14ac:dyDescent="0.25">
      <c r="A134" s="64">
        <v>129</v>
      </c>
      <c r="B134" s="145" t="s">
        <v>137</v>
      </c>
      <c r="C134" s="71">
        <v>50.6</v>
      </c>
      <c r="D134" s="152">
        <v>0.86</v>
      </c>
      <c r="E134" s="152">
        <v>0.86</v>
      </c>
      <c r="F134" s="145">
        <f t="shared" si="12"/>
        <v>0</v>
      </c>
      <c r="G134" s="44">
        <f t="shared" si="13"/>
        <v>0</v>
      </c>
      <c r="H134" s="66">
        <f>(H10/C192)*C134</f>
        <v>1.3620967909370426E-2</v>
      </c>
      <c r="I134" s="45">
        <f t="shared" si="15"/>
        <v>1.3620967909370426E-2</v>
      </c>
      <c r="J134" s="180"/>
      <c r="K134" s="68"/>
      <c r="L134" s="144"/>
      <c r="M134" s="189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8"/>
      <c r="AA134" s="173"/>
      <c r="AB134" s="173"/>
      <c r="AC134" s="173"/>
    </row>
    <row r="135" spans="1:29" x14ac:dyDescent="0.25">
      <c r="A135" s="64">
        <v>130</v>
      </c>
      <c r="B135" s="145" t="s">
        <v>138</v>
      </c>
      <c r="C135" s="71">
        <v>50.1</v>
      </c>
      <c r="D135" s="152">
        <v>4.1130000000000004</v>
      </c>
      <c r="E135" s="152">
        <v>4.1130000000000004</v>
      </c>
      <c r="F135" s="145">
        <f t="shared" si="12"/>
        <v>0</v>
      </c>
      <c r="G135" s="44">
        <f t="shared" si="13"/>
        <v>0</v>
      </c>
      <c r="H135" s="66">
        <f>(H10/C192)*C135</f>
        <v>1.3486373364811429E-2</v>
      </c>
      <c r="I135" s="45">
        <f t="shared" si="15"/>
        <v>1.3486373364811429E-2</v>
      </c>
      <c r="J135" s="180"/>
      <c r="K135" s="68"/>
      <c r="L135" s="144"/>
      <c r="M135" s="189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8"/>
      <c r="AA135" s="173"/>
      <c r="AB135" s="173"/>
      <c r="AC135" s="173"/>
    </row>
    <row r="136" spans="1:29" x14ac:dyDescent="0.25">
      <c r="A136" s="64">
        <v>131</v>
      </c>
      <c r="B136" s="145" t="s">
        <v>139</v>
      </c>
      <c r="C136" s="71">
        <v>44.9</v>
      </c>
      <c r="D136" s="152">
        <v>2.3330000000000002</v>
      </c>
      <c r="E136" s="152">
        <v>2.355</v>
      </c>
      <c r="F136" s="145">
        <f t="shared" si="12"/>
        <v>2.1999999999999797E-2</v>
      </c>
      <c r="G136" s="44">
        <f t="shared" si="13"/>
        <v>1.8915599999999828E-2</v>
      </c>
      <c r="H136" s="66">
        <f>(H10/C192)*C136</f>
        <v>1.2086590101397867E-2</v>
      </c>
      <c r="I136" s="45">
        <f t="shared" si="15"/>
        <v>3.1002190101397695E-2</v>
      </c>
      <c r="J136" s="180"/>
      <c r="K136" s="68"/>
      <c r="L136" s="144"/>
      <c r="M136" s="189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8"/>
      <c r="AA136" s="173"/>
      <c r="AB136" s="173"/>
      <c r="AC136" s="173"/>
    </row>
    <row r="137" spans="1:29" x14ac:dyDescent="0.25">
      <c r="A137" s="64">
        <v>132</v>
      </c>
      <c r="B137" s="145" t="s">
        <v>140</v>
      </c>
      <c r="C137" s="71">
        <v>74.8</v>
      </c>
      <c r="D137" s="152">
        <v>3.8</v>
      </c>
      <c r="E137" s="152">
        <v>3.8</v>
      </c>
      <c r="F137" s="145">
        <f t="shared" si="12"/>
        <v>0</v>
      </c>
      <c r="G137" s="44">
        <f t="shared" si="13"/>
        <v>0</v>
      </c>
      <c r="H137" s="66">
        <f>(H10/C192)*C137</f>
        <v>2.0135343866025845E-2</v>
      </c>
      <c r="I137" s="45">
        <f t="shared" si="15"/>
        <v>2.0135343866025845E-2</v>
      </c>
      <c r="J137" s="180"/>
      <c r="K137" s="68"/>
      <c r="L137" s="179"/>
      <c r="M137" s="189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8"/>
      <c r="AA137" s="173"/>
      <c r="AB137" s="173"/>
      <c r="AC137" s="173"/>
    </row>
    <row r="138" spans="1:29" x14ac:dyDescent="0.25">
      <c r="A138" s="64">
        <v>133</v>
      </c>
      <c r="B138" s="145" t="s">
        <v>141</v>
      </c>
      <c r="C138" s="71">
        <v>56.2</v>
      </c>
      <c r="D138" s="152">
        <v>17.175000000000001</v>
      </c>
      <c r="E138" s="152">
        <v>17.88</v>
      </c>
      <c r="F138" s="145">
        <f t="shared" si="12"/>
        <v>0.70499999999999829</v>
      </c>
      <c r="G138" s="44">
        <f t="shared" si="13"/>
        <v>0.60615899999999856</v>
      </c>
      <c r="H138" s="66">
        <f>(H10/C192)*C138</f>
        <v>1.5128426808431183E-2</v>
      </c>
      <c r="I138" s="45">
        <f t="shared" si="15"/>
        <v>0.62128742680842974</v>
      </c>
      <c r="J138" s="180"/>
      <c r="K138" s="68"/>
      <c r="L138" s="179"/>
      <c r="M138" s="189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8"/>
      <c r="AA138" s="173"/>
      <c r="AB138" s="173"/>
      <c r="AC138" s="173"/>
    </row>
    <row r="139" spans="1:29" x14ac:dyDescent="0.25">
      <c r="A139" s="64">
        <v>134</v>
      </c>
      <c r="B139" s="145" t="s">
        <v>250</v>
      </c>
      <c r="C139" s="71">
        <v>47.9</v>
      </c>
      <c r="D139" s="152">
        <v>9.7460000000000004</v>
      </c>
      <c r="E139" s="152">
        <v>10.134</v>
      </c>
      <c r="F139" s="145">
        <f t="shared" si="12"/>
        <v>0.3879999999999999</v>
      </c>
      <c r="G139" s="44">
        <f t="shared" si="13"/>
        <v>0.33360239999999991</v>
      </c>
      <c r="H139" s="66">
        <f>(H10/C192)*C139</f>
        <v>1.2894157368751845E-2</v>
      </c>
      <c r="I139" s="45">
        <f t="shared" si="15"/>
        <v>0.34649655736875173</v>
      </c>
      <c r="J139" s="180"/>
      <c r="K139" s="68"/>
      <c r="L139" s="179"/>
      <c r="M139" s="189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8"/>
      <c r="AA139" s="173"/>
      <c r="AB139" s="173"/>
      <c r="AC139" s="173"/>
    </row>
    <row r="140" spans="1:29" x14ac:dyDescent="0.25">
      <c r="A140" s="64">
        <v>135</v>
      </c>
      <c r="B140" s="145" t="s">
        <v>251</v>
      </c>
      <c r="C140" s="71">
        <v>47.7</v>
      </c>
      <c r="D140" s="152">
        <v>6.1159999999999997</v>
      </c>
      <c r="E140" s="152">
        <v>6.1180000000000003</v>
      </c>
      <c r="F140" s="145">
        <f t="shared" si="12"/>
        <v>2.0000000000006679E-3</v>
      </c>
      <c r="G140" s="44">
        <f t="shared" si="13"/>
        <v>1.7196000000005744E-3</v>
      </c>
      <c r="H140" s="66">
        <f>(H10/C192)*C140</f>
        <v>1.2840319550928247E-2</v>
      </c>
      <c r="I140" s="45">
        <f t="shared" si="15"/>
        <v>1.4559919550928821E-2</v>
      </c>
      <c r="J140" s="180"/>
      <c r="K140" s="68"/>
      <c r="L140" s="179"/>
      <c r="M140" s="189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8"/>
      <c r="AA140" s="173"/>
      <c r="AB140" s="173"/>
      <c r="AC140" s="173"/>
    </row>
    <row r="141" spans="1:29" x14ac:dyDescent="0.25">
      <c r="A141" s="64">
        <v>136</v>
      </c>
      <c r="B141" s="145" t="s">
        <v>252</v>
      </c>
      <c r="C141" s="71">
        <v>101.8</v>
      </c>
      <c r="D141" s="152">
        <v>13.958</v>
      </c>
      <c r="E141" s="152">
        <v>13.958</v>
      </c>
      <c r="F141" s="145">
        <f t="shared" si="12"/>
        <v>0</v>
      </c>
      <c r="G141" s="44">
        <f t="shared" si="13"/>
        <v>0</v>
      </c>
      <c r="H141" s="66">
        <f>(H10/C192)*C141</f>
        <v>2.7403449272211645E-2</v>
      </c>
      <c r="I141" s="45">
        <f t="shared" si="15"/>
        <v>2.7403449272211645E-2</v>
      </c>
      <c r="J141" s="180"/>
      <c r="K141" s="68"/>
      <c r="L141" s="179"/>
      <c r="M141" s="189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8"/>
      <c r="AA141" s="173"/>
      <c r="AB141" s="173"/>
      <c r="AC141" s="173"/>
    </row>
    <row r="142" spans="1:29" x14ac:dyDescent="0.25">
      <c r="A142" s="64">
        <v>137</v>
      </c>
      <c r="B142" s="145" t="s">
        <v>253</v>
      </c>
      <c r="C142" s="71">
        <v>67.3</v>
      </c>
      <c r="D142" s="152">
        <v>6.8550000000000004</v>
      </c>
      <c r="E142" s="152">
        <v>7.3719999999999999</v>
      </c>
      <c r="F142" s="145">
        <f t="shared" si="12"/>
        <v>0.51699999999999946</v>
      </c>
      <c r="G142" s="44">
        <f t="shared" si="13"/>
        <v>0.44451659999999954</v>
      </c>
      <c r="H142" s="66">
        <f>(H10/C192)*C142</f>
        <v>1.8116425697640898E-2</v>
      </c>
      <c r="I142" s="45">
        <f t="shared" si="15"/>
        <v>0.46263302569764042</v>
      </c>
      <c r="J142" s="180"/>
      <c r="K142" s="68"/>
      <c r="L142" s="144"/>
      <c r="M142" s="189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8"/>
      <c r="AA142" s="173"/>
      <c r="AB142" s="173"/>
      <c r="AC142" s="173"/>
    </row>
    <row r="143" spans="1:29" x14ac:dyDescent="0.25">
      <c r="A143" s="64">
        <v>138</v>
      </c>
      <c r="B143" s="145" t="s">
        <v>254</v>
      </c>
      <c r="C143" s="71">
        <v>51</v>
      </c>
      <c r="D143" s="152">
        <v>10.195</v>
      </c>
      <c r="E143" s="152">
        <v>10.553000000000001</v>
      </c>
      <c r="F143" s="145">
        <f t="shared" si="12"/>
        <v>0.35800000000000054</v>
      </c>
      <c r="G143" s="44">
        <f t="shared" si="13"/>
        <v>0.30780840000000048</v>
      </c>
      <c r="H143" s="66">
        <f>(H10/C192)*C143</f>
        <v>1.3728643545017622E-2</v>
      </c>
      <c r="I143" s="45">
        <f t="shared" si="15"/>
        <v>0.32153704354501811</v>
      </c>
      <c r="J143" s="180"/>
      <c r="K143" s="68"/>
      <c r="L143" s="179"/>
      <c r="M143" s="189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8"/>
      <c r="AA143" s="173"/>
      <c r="AB143" s="173"/>
      <c r="AC143" s="173"/>
    </row>
    <row r="144" spans="1:29" x14ac:dyDescent="0.25">
      <c r="A144" s="64">
        <v>139</v>
      </c>
      <c r="B144" s="145" t="s">
        <v>255</v>
      </c>
      <c r="C144" s="71">
        <v>50.6</v>
      </c>
      <c r="D144" s="152">
        <v>5.2110000000000003</v>
      </c>
      <c r="E144" s="152">
        <v>5.2720000000000002</v>
      </c>
      <c r="F144" s="145">
        <f t="shared" ref="F144:F191" si="16">E144-D144</f>
        <v>6.0999999999999943E-2</v>
      </c>
      <c r="G144" s="44">
        <f t="shared" ref="G144:G191" si="17">F144*0.8598</f>
        <v>5.2447799999999954E-2</v>
      </c>
      <c r="H144" s="66">
        <f>(H10/C192)*C144</f>
        <v>1.3620967909370426E-2</v>
      </c>
      <c r="I144" s="45">
        <f t="shared" si="15"/>
        <v>6.6068767909370385E-2</v>
      </c>
      <c r="J144" s="180"/>
      <c r="K144" s="68"/>
      <c r="L144" s="179"/>
      <c r="M144" s="189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8"/>
      <c r="AA144" s="173"/>
      <c r="AB144" s="173"/>
      <c r="AC144" s="173"/>
    </row>
    <row r="145" spans="1:29" x14ac:dyDescent="0.25">
      <c r="A145" s="64">
        <v>140</v>
      </c>
      <c r="B145" s="145" t="s">
        <v>142</v>
      </c>
      <c r="C145" s="71">
        <v>44.8</v>
      </c>
      <c r="D145" s="152">
        <v>8.15</v>
      </c>
      <c r="E145" s="152">
        <v>8.3360000000000003</v>
      </c>
      <c r="F145" s="145">
        <f t="shared" si="16"/>
        <v>0.18599999999999994</v>
      </c>
      <c r="G145" s="44">
        <f t="shared" si="17"/>
        <v>0.15992279999999995</v>
      </c>
      <c r="H145" s="66">
        <f>(H10/C192)*C145</f>
        <v>1.2059671192486066E-2</v>
      </c>
      <c r="I145" s="45">
        <f t="shared" si="15"/>
        <v>0.17198247119248602</v>
      </c>
      <c r="J145" s="180"/>
      <c r="K145" s="68"/>
      <c r="L145" s="179"/>
      <c r="M145" s="189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8"/>
      <c r="AA145" s="173"/>
      <c r="AB145" s="173"/>
      <c r="AC145" s="173"/>
    </row>
    <row r="146" spans="1:29" x14ac:dyDescent="0.25">
      <c r="A146" s="64">
        <v>141</v>
      </c>
      <c r="B146" s="145" t="s">
        <v>256</v>
      </c>
      <c r="C146" s="71">
        <v>75.7</v>
      </c>
      <c r="D146" s="152">
        <v>19.260000000000002</v>
      </c>
      <c r="E146" s="152">
        <v>19.683</v>
      </c>
      <c r="F146" s="145">
        <f t="shared" si="16"/>
        <v>0.42299999999999827</v>
      </c>
      <c r="G146" s="44">
        <f t="shared" si="17"/>
        <v>0.3636953999999985</v>
      </c>
      <c r="H146" s="66">
        <f>(H10/C192)*C146</f>
        <v>2.0377614046232038E-2</v>
      </c>
      <c r="I146" s="45">
        <f t="shared" si="15"/>
        <v>0.38407301404623057</v>
      </c>
      <c r="J146" s="180"/>
      <c r="K146" s="68"/>
      <c r="L146" s="179"/>
      <c r="M146" s="189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8"/>
      <c r="AA146" s="173"/>
      <c r="AB146" s="173"/>
      <c r="AC146" s="173"/>
    </row>
    <row r="147" spans="1:29" x14ac:dyDescent="0.25">
      <c r="A147" s="64">
        <v>142</v>
      </c>
      <c r="B147" s="145" t="s">
        <v>257</v>
      </c>
      <c r="C147" s="71">
        <v>56.7</v>
      </c>
      <c r="D147" s="152">
        <v>18.283999999999999</v>
      </c>
      <c r="E147" s="152">
        <v>18.734999999999999</v>
      </c>
      <c r="F147" s="145">
        <f t="shared" si="16"/>
        <v>0.45100000000000051</v>
      </c>
      <c r="G147" s="44">
        <f t="shared" si="17"/>
        <v>0.38776980000000044</v>
      </c>
      <c r="H147" s="66">
        <f>(H10/C192)*C147</f>
        <v>1.526302135299018E-2</v>
      </c>
      <c r="I147" s="45">
        <f t="shared" si="15"/>
        <v>0.40303282135299062</v>
      </c>
      <c r="J147" s="180"/>
      <c r="K147" s="68"/>
      <c r="L147" s="179"/>
      <c r="M147" s="189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8"/>
      <c r="AA147" s="173"/>
      <c r="AB147" s="173"/>
      <c r="AC147" s="173"/>
    </row>
    <row r="148" spans="1:29" x14ac:dyDescent="0.25">
      <c r="A148" s="64">
        <v>143</v>
      </c>
      <c r="B148" s="145" t="s">
        <v>245</v>
      </c>
      <c r="C148" s="71">
        <v>47.7</v>
      </c>
      <c r="D148" s="152">
        <v>7.3479999999999999</v>
      </c>
      <c r="E148" s="152">
        <v>7.516</v>
      </c>
      <c r="F148" s="145">
        <f t="shared" si="16"/>
        <v>0.16800000000000015</v>
      </c>
      <c r="G148" s="44">
        <f t="shared" si="17"/>
        <v>0.14444640000000014</v>
      </c>
      <c r="H148" s="66">
        <f>(H10/C192)*C148</f>
        <v>1.2840319550928247E-2</v>
      </c>
      <c r="I148" s="45">
        <f t="shared" si="15"/>
        <v>0.15728671955092838</v>
      </c>
      <c r="J148" s="180"/>
      <c r="K148" s="68"/>
      <c r="L148" s="179"/>
      <c r="M148" s="189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8"/>
      <c r="AA148" s="173"/>
      <c r="AB148" s="173"/>
      <c r="AC148" s="173"/>
    </row>
    <row r="149" spans="1:29" x14ac:dyDescent="0.25">
      <c r="A149" s="64">
        <v>144</v>
      </c>
      <c r="B149" s="145" t="s">
        <v>258</v>
      </c>
      <c r="C149" s="71">
        <v>48.1</v>
      </c>
      <c r="D149" s="152">
        <v>7.9779999999999998</v>
      </c>
      <c r="E149" s="152">
        <v>8.3490000000000002</v>
      </c>
      <c r="F149" s="145">
        <f t="shared" si="16"/>
        <v>0.37100000000000044</v>
      </c>
      <c r="G149" s="44">
        <f t="shared" si="17"/>
        <v>0.31898580000000037</v>
      </c>
      <c r="H149" s="66">
        <f>(H10/C192)*C149</f>
        <v>1.2947995186575443E-2</v>
      </c>
      <c r="I149" s="45">
        <f t="shared" si="15"/>
        <v>0.33193379518657584</v>
      </c>
      <c r="J149" s="180"/>
      <c r="K149" s="68"/>
      <c r="L149" s="179"/>
      <c r="M149" s="189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8"/>
      <c r="AA149" s="173"/>
      <c r="AB149" s="173"/>
      <c r="AC149" s="173"/>
    </row>
    <row r="150" spans="1:29" x14ac:dyDescent="0.25">
      <c r="A150" s="64">
        <v>148</v>
      </c>
      <c r="B150" s="145" t="s">
        <v>143</v>
      </c>
      <c r="C150" s="71">
        <v>94.2</v>
      </c>
      <c r="D150" s="152">
        <v>7.9980000000000002</v>
      </c>
      <c r="E150" s="152">
        <v>7.9980000000000002</v>
      </c>
      <c r="F150" s="145">
        <f t="shared" si="16"/>
        <v>0</v>
      </c>
      <c r="G150" s="44">
        <f t="shared" si="17"/>
        <v>0</v>
      </c>
      <c r="H150" s="66">
        <f>(H10/C192)*C150</f>
        <v>2.5357612194914902E-2</v>
      </c>
      <c r="I150" s="45">
        <f t="shared" si="15"/>
        <v>2.5357612194914902E-2</v>
      </c>
      <c r="J150" s="180"/>
      <c r="K150" s="68"/>
      <c r="L150" s="179"/>
      <c r="M150" s="189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8"/>
      <c r="AA150" s="173"/>
      <c r="AB150" s="173"/>
      <c r="AC150" s="173"/>
    </row>
    <row r="151" spans="1:29" x14ac:dyDescent="0.25">
      <c r="A151" s="64">
        <v>149</v>
      </c>
      <c r="B151" s="145" t="s">
        <v>144</v>
      </c>
      <c r="C151" s="84">
        <v>68.099999999999994</v>
      </c>
      <c r="D151" s="152">
        <v>3.3450000000000002</v>
      </c>
      <c r="E151" s="152">
        <v>3.3450000000000002</v>
      </c>
      <c r="F151" s="145">
        <f t="shared" si="16"/>
        <v>0</v>
      </c>
      <c r="G151" s="44">
        <f t="shared" si="17"/>
        <v>0</v>
      </c>
      <c r="H151" s="66">
        <f>(H10/C192)*C151</f>
        <v>1.8331776968935294E-2</v>
      </c>
      <c r="I151" s="45">
        <f t="shared" si="15"/>
        <v>1.8331776968935294E-2</v>
      </c>
      <c r="J151" s="180"/>
      <c r="K151" s="68"/>
      <c r="L151" s="179"/>
      <c r="M151" s="189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8"/>
      <c r="AA151" s="173"/>
      <c r="AB151" s="173"/>
      <c r="AC151" s="173"/>
    </row>
    <row r="152" spans="1:29" x14ac:dyDescent="0.25">
      <c r="A152" s="64">
        <v>150</v>
      </c>
      <c r="B152" s="145" t="s">
        <v>145</v>
      </c>
      <c r="C152" s="84">
        <v>68.400000000000006</v>
      </c>
      <c r="D152" s="152">
        <v>4.8810000000000002</v>
      </c>
      <c r="E152" s="152">
        <v>5.2510000000000003</v>
      </c>
      <c r="F152" s="145">
        <f t="shared" si="16"/>
        <v>0.37000000000000011</v>
      </c>
      <c r="G152" s="44">
        <f t="shared" si="17"/>
        <v>0.31812600000000008</v>
      </c>
      <c r="H152" s="66">
        <f>(H10/C192)*C152</f>
        <v>1.8412533695670693E-2</v>
      </c>
      <c r="I152" s="45">
        <f t="shared" si="15"/>
        <v>0.33653853369567077</v>
      </c>
      <c r="J152" s="180"/>
      <c r="K152" s="68"/>
      <c r="L152" s="179"/>
      <c r="M152" s="189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8"/>
      <c r="AA152" s="173"/>
      <c r="AB152" s="173"/>
      <c r="AC152" s="173"/>
    </row>
    <row r="153" spans="1:29" x14ac:dyDescent="0.25">
      <c r="A153" s="64">
        <v>151</v>
      </c>
      <c r="B153" s="145" t="s">
        <v>146</v>
      </c>
      <c r="C153" s="84">
        <v>93.8</v>
      </c>
      <c r="D153" s="152">
        <v>18.527999999999999</v>
      </c>
      <c r="E153" s="152">
        <v>18.603000000000002</v>
      </c>
      <c r="F153" s="145">
        <f t="shared" si="16"/>
        <v>7.5000000000002842E-2</v>
      </c>
      <c r="G153" s="44">
        <f t="shared" si="17"/>
        <v>6.4485000000002443E-2</v>
      </c>
      <c r="H153" s="66">
        <f>(H10/C192)*C153</f>
        <v>2.5249936559267702E-2</v>
      </c>
      <c r="I153" s="45">
        <f t="shared" si="15"/>
        <v>8.9734936559270145E-2</v>
      </c>
      <c r="J153" s="180"/>
      <c r="K153" s="68"/>
      <c r="L153" s="179"/>
      <c r="M153" s="189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8"/>
      <c r="AA153" s="173"/>
      <c r="AB153" s="173"/>
      <c r="AC153" s="173"/>
    </row>
    <row r="154" spans="1:29" x14ac:dyDescent="0.25">
      <c r="A154" s="85">
        <v>152</v>
      </c>
      <c r="B154" s="145" t="s">
        <v>147</v>
      </c>
      <c r="C154" s="84">
        <v>68.400000000000006</v>
      </c>
      <c r="D154" s="152">
        <v>19.353000000000002</v>
      </c>
      <c r="E154" s="152">
        <v>19.68</v>
      </c>
      <c r="F154" s="145">
        <f t="shared" si="16"/>
        <v>0.32699999999999818</v>
      </c>
      <c r="G154" s="44">
        <f t="shared" si="17"/>
        <v>0.28115459999999842</v>
      </c>
      <c r="H154" s="66">
        <f>(H10/C192)*C154</f>
        <v>1.8412533695670693E-2</v>
      </c>
      <c r="I154" s="45">
        <f t="shared" ref="I154:I187" si="18">G154+H154</f>
        <v>0.29956713369566912</v>
      </c>
      <c r="J154" s="180"/>
      <c r="K154" s="68"/>
      <c r="L154" s="179"/>
      <c r="M154" s="189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8"/>
      <c r="AA154" s="173"/>
      <c r="AB154" s="173"/>
      <c r="AC154" s="173"/>
    </row>
    <row r="155" spans="1:29" x14ac:dyDescent="0.25">
      <c r="A155" s="64">
        <v>153</v>
      </c>
      <c r="B155" s="145" t="s">
        <v>148</v>
      </c>
      <c r="C155" s="84">
        <v>68.7</v>
      </c>
      <c r="D155" s="152">
        <v>4.0869999999999997</v>
      </c>
      <c r="E155" s="152">
        <v>4.0869999999999997</v>
      </c>
      <c r="F155" s="145">
        <f t="shared" si="16"/>
        <v>0</v>
      </c>
      <c r="G155" s="44">
        <f t="shared" si="17"/>
        <v>0</v>
      </c>
      <c r="H155" s="66">
        <f>(H10/C192)*C155</f>
        <v>1.8493290422406092E-2</v>
      </c>
      <c r="I155" s="45">
        <f t="shared" si="18"/>
        <v>1.8493290422406092E-2</v>
      </c>
      <c r="J155" s="180"/>
      <c r="K155" s="68"/>
      <c r="L155" s="179"/>
      <c r="M155" s="189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8"/>
      <c r="AA155" s="173"/>
      <c r="AB155" s="173"/>
      <c r="AC155" s="173"/>
    </row>
    <row r="156" spans="1:29" x14ac:dyDescent="0.25">
      <c r="A156" s="64">
        <v>154</v>
      </c>
      <c r="B156" s="145" t="s">
        <v>149</v>
      </c>
      <c r="C156" s="84">
        <v>94.1</v>
      </c>
      <c r="D156" s="152">
        <v>21.437999999999999</v>
      </c>
      <c r="E156" s="152">
        <v>22.18</v>
      </c>
      <c r="F156" s="145">
        <f t="shared" si="16"/>
        <v>0.74200000000000088</v>
      </c>
      <c r="G156" s="44">
        <f t="shared" si="17"/>
        <v>0.63797160000000075</v>
      </c>
      <c r="H156" s="66">
        <f>(H10/C192)*C156</f>
        <v>2.5330693286003101E-2</v>
      </c>
      <c r="I156" s="45">
        <f t="shared" si="18"/>
        <v>0.66330229328600387</v>
      </c>
      <c r="J156" s="180"/>
      <c r="K156" s="68"/>
      <c r="L156" s="144"/>
      <c r="M156" s="189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8"/>
      <c r="AA156" s="173"/>
      <c r="AB156" s="173"/>
      <c r="AC156" s="173"/>
    </row>
    <row r="157" spans="1:29" x14ac:dyDescent="0.25">
      <c r="A157" s="41">
        <v>155</v>
      </c>
      <c r="B157" s="145" t="s">
        <v>150</v>
      </c>
      <c r="C157" s="43">
        <v>68.3</v>
      </c>
      <c r="D157" s="152">
        <v>0.29699999999999999</v>
      </c>
      <c r="E157" s="152">
        <v>0.29699999999999999</v>
      </c>
      <c r="F157" s="145">
        <f t="shared" si="16"/>
        <v>0</v>
      </c>
      <c r="G157" s="44">
        <f t="shared" si="17"/>
        <v>0</v>
      </c>
      <c r="H157" s="66">
        <f>(H10/C192)*C157</f>
        <v>1.8385614786758892E-2</v>
      </c>
      <c r="I157" s="45">
        <f t="shared" si="18"/>
        <v>1.8385614786758892E-2</v>
      </c>
      <c r="J157" s="180"/>
      <c r="K157" s="68"/>
      <c r="L157" s="179"/>
      <c r="M157" s="189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8"/>
      <c r="AA157" s="173"/>
      <c r="AB157" s="173"/>
      <c r="AC157" s="173"/>
    </row>
    <row r="158" spans="1:29" x14ac:dyDescent="0.25">
      <c r="A158" s="64">
        <v>156</v>
      </c>
      <c r="B158" s="145" t="s">
        <v>151</v>
      </c>
      <c r="C158" s="84">
        <v>68.7</v>
      </c>
      <c r="D158" s="152">
        <v>19.167999999999999</v>
      </c>
      <c r="E158" s="152">
        <v>19.706</v>
      </c>
      <c r="F158" s="145">
        <f t="shared" si="16"/>
        <v>0.53800000000000026</v>
      </c>
      <c r="G158" s="44">
        <f t="shared" si="17"/>
        <v>0.46257240000000022</v>
      </c>
      <c r="H158" s="66">
        <f>(H10/C192)*C158</f>
        <v>1.8493290422406092E-2</v>
      </c>
      <c r="I158" s="45">
        <f t="shared" si="18"/>
        <v>0.48106569042240632</v>
      </c>
      <c r="J158" s="180"/>
      <c r="K158" s="68"/>
      <c r="L158" s="179"/>
      <c r="M158" s="189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8"/>
      <c r="AA158" s="173"/>
      <c r="AB158" s="173"/>
      <c r="AC158" s="173"/>
    </row>
    <row r="159" spans="1:29" x14ac:dyDescent="0.25">
      <c r="A159" s="64">
        <v>157</v>
      </c>
      <c r="B159" s="145" t="s">
        <v>152</v>
      </c>
      <c r="C159" s="84">
        <v>94.2</v>
      </c>
      <c r="D159" s="152">
        <v>26.806999999999999</v>
      </c>
      <c r="E159" s="152">
        <v>26.963000000000001</v>
      </c>
      <c r="F159" s="145">
        <f t="shared" si="16"/>
        <v>0.15600000000000236</v>
      </c>
      <c r="G159" s="44">
        <f t="shared" si="17"/>
        <v>0.13412880000000202</v>
      </c>
      <c r="H159" s="66">
        <f>(H10/C192)*C159</f>
        <v>2.5357612194914902E-2</v>
      </c>
      <c r="I159" s="45">
        <f t="shared" si="18"/>
        <v>0.15948641219491691</v>
      </c>
      <c r="J159" s="180"/>
      <c r="K159" s="68"/>
      <c r="L159" s="179"/>
      <c r="M159" s="189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8"/>
      <c r="AA159" s="173"/>
      <c r="AB159" s="173"/>
      <c r="AC159" s="173"/>
    </row>
    <row r="160" spans="1:29" x14ac:dyDescent="0.25">
      <c r="A160" s="64">
        <v>158</v>
      </c>
      <c r="B160" s="145" t="s">
        <v>153</v>
      </c>
      <c r="C160" s="84">
        <v>68.2</v>
      </c>
      <c r="D160" s="152">
        <v>14.531000000000001</v>
      </c>
      <c r="E160" s="152">
        <v>15.151999999999999</v>
      </c>
      <c r="F160" s="145">
        <f t="shared" si="16"/>
        <v>0.62099999999999866</v>
      </c>
      <c r="G160" s="44">
        <f t="shared" si="17"/>
        <v>0.53393579999999885</v>
      </c>
      <c r="H160" s="66">
        <f>(H10/C192)*C160</f>
        <v>1.8358695877847095E-2</v>
      </c>
      <c r="I160" s="45">
        <f t="shared" si="18"/>
        <v>0.55229449587784596</v>
      </c>
      <c r="J160" s="180"/>
      <c r="K160" s="68"/>
      <c r="L160" s="179"/>
      <c r="M160" s="189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8"/>
      <c r="AA160" s="173"/>
      <c r="AB160" s="173"/>
      <c r="AC160" s="173"/>
    </row>
    <row r="161" spans="1:29" x14ac:dyDescent="0.25">
      <c r="A161" s="64">
        <v>159</v>
      </c>
      <c r="B161" s="145" t="s">
        <v>154</v>
      </c>
      <c r="C161" s="84">
        <v>68.7</v>
      </c>
      <c r="D161" s="152">
        <v>7.423</v>
      </c>
      <c r="E161" s="152">
        <v>7.5060000000000002</v>
      </c>
      <c r="F161" s="145">
        <f t="shared" si="16"/>
        <v>8.3000000000000185E-2</v>
      </c>
      <c r="G161" s="44">
        <f t="shared" si="17"/>
        <v>7.136340000000016E-2</v>
      </c>
      <c r="H161" s="66">
        <f>(H10/C192)*C161</f>
        <v>1.8493290422406092E-2</v>
      </c>
      <c r="I161" s="45">
        <f t="shared" si="18"/>
        <v>8.9856690422406252E-2</v>
      </c>
      <c r="J161" s="180"/>
      <c r="K161" s="68"/>
      <c r="L161" s="179"/>
      <c r="M161" s="189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8"/>
      <c r="AA161" s="173"/>
      <c r="AB161" s="173"/>
      <c r="AC161" s="173"/>
    </row>
    <row r="162" spans="1:29" x14ac:dyDescent="0.25">
      <c r="A162" s="64">
        <v>160</v>
      </c>
      <c r="B162" s="145" t="s">
        <v>155</v>
      </c>
      <c r="C162" s="84">
        <v>93.6</v>
      </c>
      <c r="D162" s="152">
        <v>12.93</v>
      </c>
      <c r="E162" s="152">
        <v>13.304</v>
      </c>
      <c r="F162" s="145">
        <f t="shared" si="16"/>
        <v>0.37400000000000055</v>
      </c>
      <c r="G162" s="44">
        <f t="shared" si="17"/>
        <v>0.3215652000000005</v>
      </c>
      <c r="H162" s="66">
        <f>(H10/C192)*C162</f>
        <v>2.5196098741444104E-2</v>
      </c>
      <c r="I162" s="45">
        <f>G162+H162</f>
        <v>0.34676129874144462</v>
      </c>
      <c r="J162" s="180"/>
      <c r="K162" s="68"/>
      <c r="L162" s="179"/>
      <c r="M162" s="189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8"/>
      <c r="AA162" s="173"/>
      <c r="AB162" s="173"/>
      <c r="AC162" s="173"/>
    </row>
    <row r="163" spans="1:29" x14ac:dyDescent="0.25">
      <c r="A163" s="64">
        <v>161</v>
      </c>
      <c r="B163" s="145" t="s">
        <v>156</v>
      </c>
      <c r="C163" s="84">
        <v>68.3</v>
      </c>
      <c r="D163" s="152">
        <v>14.157</v>
      </c>
      <c r="E163" s="152">
        <v>14.523</v>
      </c>
      <c r="F163" s="145">
        <f t="shared" si="16"/>
        <v>0.36599999999999966</v>
      </c>
      <c r="G163" s="44">
        <f t="shared" si="17"/>
        <v>0.31468679999999971</v>
      </c>
      <c r="H163" s="66">
        <f>(H10/C192)*C163</f>
        <v>1.8385614786758892E-2</v>
      </c>
      <c r="I163" s="45">
        <f t="shared" si="18"/>
        <v>0.33307241478675859</v>
      </c>
      <c r="J163" s="180"/>
      <c r="K163" s="68"/>
      <c r="L163" s="179"/>
      <c r="M163" s="189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8"/>
      <c r="AA163" s="173"/>
      <c r="AB163" s="173"/>
      <c r="AC163" s="173"/>
    </row>
    <row r="164" spans="1:29" x14ac:dyDescent="0.25">
      <c r="A164" s="64">
        <v>162</v>
      </c>
      <c r="B164" s="145" t="s">
        <v>157</v>
      </c>
      <c r="C164" s="84">
        <v>68.7</v>
      </c>
      <c r="D164" s="152">
        <v>7.6390000000000002</v>
      </c>
      <c r="E164" s="152">
        <v>8.2420000000000009</v>
      </c>
      <c r="F164" s="145">
        <f t="shared" si="16"/>
        <v>0.60300000000000065</v>
      </c>
      <c r="G164" s="44">
        <f t="shared" si="17"/>
        <v>0.51845940000000057</v>
      </c>
      <c r="H164" s="66">
        <f>(H10/C192)*C164</f>
        <v>1.8493290422406092E-2</v>
      </c>
      <c r="I164" s="45">
        <f t="shared" si="18"/>
        <v>0.53695269042240668</v>
      </c>
      <c r="J164" s="180"/>
      <c r="K164" s="68"/>
      <c r="L164" s="179"/>
      <c r="M164" s="189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8"/>
      <c r="AA164" s="173"/>
      <c r="AB164" s="173"/>
      <c r="AC164" s="173"/>
    </row>
    <row r="165" spans="1:29" x14ac:dyDescent="0.25">
      <c r="A165" s="64">
        <v>163</v>
      </c>
      <c r="B165" s="145" t="s">
        <v>158</v>
      </c>
      <c r="C165" s="84">
        <v>94.2</v>
      </c>
      <c r="D165" s="152">
        <v>13.439</v>
      </c>
      <c r="E165" s="152">
        <v>13.622999999999999</v>
      </c>
      <c r="F165" s="145">
        <f t="shared" si="16"/>
        <v>0.18399999999999928</v>
      </c>
      <c r="G165" s="44">
        <f t="shared" si="17"/>
        <v>0.15820319999999938</v>
      </c>
      <c r="H165" s="66">
        <f>(H10/C192)*C165</f>
        <v>2.5357612194914902E-2</v>
      </c>
      <c r="I165" s="45">
        <f t="shared" si="18"/>
        <v>0.18356081219491427</v>
      </c>
      <c r="J165" s="180"/>
      <c r="K165" s="68"/>
      <c r="L165" s="179"/>
      <c r="M165" s="189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8"/>
      <c r="AA165" s="173"/>
      <c r="AB165" s="173"/>
      <c r="AC165" s="173"/>
    </row>
    <row r="166" spans="1:29" x14ac:dyDescent="0.25">
      <c r="A166" s="64">
        <v>164</v>
      </c>
      <c r="B166" s="145" t="s">
        <v>159</v>
      </c>
      <c r="C166" s="84">
        <v>68.3</v>
      </c>
      <c r="D166" s="152">
        <v>2.988</v>
      </c>
      <c r="E166" s="152">
        <v>2.988</v>
      </c>
      <c r="F166" s="145">
        <f t="shared" si="16"/>
        <v>0</v>
      </c>
      <c r="G166" s="44">
        <f t="shared" si="17"/>
        <v>0</v>
      </c>
      <c r="H166" s="66">
        <f>(H10/C192)*C166</f>
        <v>1.8385614786758892E-2</v>
      </c>
      <c r="I166" s="45">
        <f t="shared" si="18"/>
        <v>1.8385614786758892E-2</v>
      </c>
      <c r="J166" s="180"/>
      <c r="K166" s="68"/>
      <c r="L166" s="179"/>
      <c r="M166" s="189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8"/>
      <c r="AA166" s="173"/>
      <c r="AB166" s="173"/>
      <c r="AC166" s="173"/>
    </row>
    <row r="167" spans="1:29" x14ac:dyDescent="0.25">
      <c r="A167" s="64">
        <v>165</v>
      </c>
      <c r="B167" s="145" t="s">
        <v>160</v>
      </c>
      <c r="C167" s="71">
        <v>68.900000000000006</v>
      </c>
      <c r="D167" s="152">
        <v>19.067</v>
      </c>
      <c r="E167" s="152">
        <v>19.646999999999998</v>
      </c>
      <c r="F167" s="145">
        <f t="shared" si="16"/>
        <v>0.57999999999999829</v>
      </c>
      <c r="G167" s="44">
        <f t="shared" si="17"/>
        <v>0.49868399999999852</v>
      </c>
      <c r="H167" s="66">
        <f>(H10/C192)*C167</f>
        <v>1.854712824022969E-2</v>
      </c>
      <c r="I167" s="45">
        <f t="shared" si="18"/>
        <v>0.51723112824022821</v>
      </c>
      <c r="J167" s="180"/>
      <c r="K167" s="68"/>
      <c r="L167" s="179"/>
      <c r="M167" s="189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8"/>
      <c r="AA167" s="173"/>
      <c r="AB167" s="173"/>
      <c r="AC167" s="173"/>
    </row>
    <row r="168" spans="1:29" x14ac:dyDescent="0.25">
      <c r="A168" s="64">
        <v>166</v>
      </c>
      <c r="B168" s="145" t="s">
        <v>161</v>
      </c>
      <c r="C168" s="84">
        <v>93.9</v>
      </c>
      <c r="D168" s="152">
        <v>22.484000000000002</v>
      </c>
      <c r="E168" s="152">
        <v>22.867999999999999</v>
      </c>
      <c r="F168" s="145">
        <f t="shared" si="16"/>
        <v>0.38399999999999679</v>
      </c>
      <c r="G168" s="44">
        <f t="shared" si="17"/>
        <v>0.33016319999999721</v>
      </c>
      <c r="H168" s="66">
        <f>(H10/C192)*C168</f>
        <v>2.5276855468179506E-2</v>
      </c>
      <c r="I168" s="45">
        <f t="shared" si="18"/>
        <v>0.3554400554681767</v>
      </c>
      <c r="J168" s="180"/>
      <c r="K168" s="68"/>
      <c r="L168" s="179"/>
      <c r="M168" s="189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8"/>
      <c r="AA168" s="173"/>
      <c r="AB168" s="173"/>
      <c r="AC168" s="173"/>
    </row>
    <row r="169" spans="1:29" x14ac:dyDescent="0.25">
      <c r="A169" s="64">
        <v>167</v>
      </c>
      <c r="B169" s="145" t="s">
        <v>162</v>
      </c>
      <c r="C169" s="84">
        <v>68.599999999999994</v>
      </c>
      <c r="D169" s="152">
        <v>12.212</v>
      </c>
      <c r="E169" s="152">
        <v>12.355</v>
      </c>
      <c r="F169" s="145">
        <f t="shared" si="16"/>
        <v>0.14300000000000068</v>
      </c>
      <c r="G169" s="44">
        <f t="shared" si="17"/>
        <v>0.12295140000000059</v>
      </c>
      <c r="H169" s="66">
        <f>(H10/C192)*C169</f>
        <v>1.8466371513494291E-2</v>
      </c>
      <c r="I169" s="45">
        <f t="shared" si="18"/>
        <v>0.14141777151349488</v>
      </c>
      <c r="J169" s="180"/>
      <c r="K169" s="68"/>
      <c r="L169" s="179"/>
      <c r="M169" s="189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8"/>
      <c r="AA169" s="173"/>
      <c r="AB169" s="173"/>
      <c r="AC169" s="173"/>
    </row>
    <row r="170" spans="1:29" x14ac:dyDescent="0.25">
      <c r="A170" s="64">
        <v>168</v>
      </c>
      <c r="B170" s="145" t="s">
        <v>163</v>
      </c>
      <c r="C170" s="84">
        <v>68.7</v>
      </c>
      <c r="D170" s="152">
        <v>13.085000000000001</v>
      </c>
      <c r="E170" s="152">
        <v>13.266999999999999</v>
      </c>
      <c r="F170" s="145">
        <f t="shared" si="16"/>
        <v>0.18199999999999861</v>
      </c>
      <c r="G170" s="44">
        <f t="shared" si="17"/>
        <v>0.15648359999999881</v>
      </c>
      <c r="H170" s="66">
        <f>(H10/C192)*C170</f>
        <v>1.8493290422406092E-2</v>
      </c>
      <c r="I170" s="45">
        <f t="shared" si="18"/>
        <v>0.17497689042240488</v>
      </c>
      <c r="J170" s="180"/>
      <c r="K170" s="68"/>
      <c r="L170" s="179"/>
      <c r="M170" s="189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8"/>
      <c r="AA170" s="173"/>
      <c r="AB170" s="173"/>
      <c r="AC170" s="173"/>
    </row>
    <row r="171" spans="1:29" x14ac:dyDescent="0.25">
      <c r="A171" s="64">
        <v>169</v>
      </c>
      <c r="B171" s="145" t="s">
        <v>164</v>
      </c>
      <c r="C171" s="84">
        <v>93.9</v>
      </c>
      <c r="D171" s="152">
        <v>13.736000000000001</v>
      </c>
      <c r="E171" s="152">
        <v>13.736000000000001</v>
      </c>
      <c r="F171" s="145">
        <f t="shared" si="16"/>
        <v>0</v>
      </c>
      <c r="G171" s="44">
        <f t="shared" si="17"/>
        <v>0</v>
      </c>
      <c r="H171" s="66">
        <f>(H10/C192)*C171</f>
        <v>2.5276855468179506E-2</v>
      </c>
      <c r="I171" s="45">
        <f t="shared" si="18"/>
        <v>2.5276855468179506E-2</v>
      </c>
      <c r="J171" s="67"/>
      <c r="K171" s="68"/>
      <c r="L171" s="144"/>
      <c r="M171" s="51"/>
      <c r="N171" s="180"/>
      <c r="O171" s="180"/>
      <c r="P171" s="180"/>
      <c r="Q171" s="180"/>
      <c r="R171" s="180"/>
      <c r="S171" s="180"/>
      <c r="T171" s="180"/>
      <c r="U171" s="180"/>
      <c r="V171" s="180"/>
      <c r="W171" s="67"/>
      <c r="X171" s="67"/>
      <c r="Y171" s="67"/>
      <c r="Z171" s="83"/>
      <c r="AA171" s="47"/>
      <c r="AB171" s="47"/>
      <c r="AC171" s="47"/>
    </row>
    <row r="172" spans="1:29" x14ac:dyDescent="0.25">
      <c r="A172" s="64">
        <v>170</v>
      </c>
      <c r="B172" s="145" t="s">
        <v>165</v>
      </c>
      <c r="C172" s="84">
        <v>69.099999999999994</v>
      </c>
      <c r="D172" s="152">
        <v>6.7220000000000004</v>
      </c>
      <c r="E172" s="152">
        <v>6.8129999999999997</v>
      </c>
      <c r="F172" s="145">
        <f t="shared" si="16"/>
        <v>9.0999999999999304E-2</v>
      </c>
      <c r="G172" s="44">
        <f t="shared" si="17"/>
        <v>7.8241799999999403E-2</v>
      </c>
      <c r="H172" s="66">
        <f>(H10/C192)*C172</f>
        <v>1.8600966058053284E-2</v>
      </c>
      <c r="I172" s="45">
        <f t="shared" si="18"/>
        <v>9.6842766058052684E-2</v>
      </c>
      <c r="J172" s="180"/>
      <c r="K172" s="68"/>
      <c r="L172" s="179"/>
      <c r="M172" s="189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8"/>
      <c r="AA172" s="173"/>
      <c r="AB172" s="173"/>
      <c r="AC172" s="173"/>
    </row>
    <row r="173" spans="1:29" x14ac:dyDescent="0.25">
      <c r="A173" s="64">
        <v>171</v>
      </c>
      <c r="B173" s="145" t="s">
        <v>166</v>
      </c>
      <c r="C173" s="84">
        <v>68.400000000000006</v>
      </c>
      <c r="D173" s="152">
        <v>11.922000000000001</v>
      </c>
      <c r="E173" s="152">
        <v>12.128</v>
      </c>
      <c r="F173" s="145">
        <f t="shared" si="16"/>
        <v>0.20599999999999952</v>
      </c>
      <c r="G173" s="44">
        <f t="shared" si="17"/>
        <v>0.17711879999999958</v>
      </c>
      <c r="H173" s="66">
        <f>(H10/C192)*C173</f>
        <v>1.8412533695670693E-2</v>
      </c>
      <c r="I173" s="45">
        <f t="shared" si="18"/>
        <v>0.19553133369567027</v>
      </c>
      <c r="J173" s="180"/>
      <c r="K173" s="68"/>
      <c r="L173" s="179"/>
      <c r="M173" s="189"/>
      <c r="N173" s="67"/>
      <c r="O173" s="67"/>
      <c r="P173" s="67"/>
      <c r="Q173" s="67"/>
      <c r="R173" s="67"/>
      <c r="S173" s="67"/>
      <c r="T173" s="67"/>
      <c r="U173" s="67"/>
      <c r="V173" s="67"/>
      <c r="W173" s="180"/>
      <c r="X173" s="180"/>
      <c r="Y173" s="180"/>
      <c r="Z173" s="188"/>
      <c r="AA173" s="173"/>
      <c r="AB173" s="173"/>
      <c r="AC173" s="173"/>
    </row>
    <row r="174" spans="1:29" x14ac:dyDescent="0.25">
      <c r="A174" s="64">
        <v>172</v>
      </c>
      <c r="B174" s="145" t="s">
        <v>167</v>
      </c>
      <c r="C174" s="84">
        <v>94</v>
      </c>
      <c r="D174" s="152">
        <v>14.923999999999999</v>
      </c>
      <c r="E174" s="152">
        <v>14.923999999999999</v>
      </c>
      <c r="F174" s="145">
        <f t="shared" si="16"/>
        <v>0</v>
      </c>
      <c r="G174" s="44">
        <f t="shared" si="17"/>
        <v>0</v>
      </c>
      <c r="H174" s="66">
        <f>(H10/C192)*C174</f>
        <v>2.5303774377091304E-2</v>
      </c>
      <c r="I174" s="45">
        <f t="shared" si="18"/>
        <v>2.5303774377091304E-2</v>
      </c>
      <c r="J174" s="180"/>
      <c r="K174" s="68"/>
      <c r="L174" s="179"/>
      <c r="M174" s="189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8"/>
      <c r="AA174" s="173"/>
      <c r="AB174" s="173"/>
      <c r="AC174" s="173"/>
    </row>
    <row r="175" spans="1:29" x14ac:dyDescent="0.25">
      <c r="A175" s="64">
        <v>173</v>
      </c>
      <c r="B175" s="145" t="s">
        <v>168</v>
      </c>
      <c r="C175" s="84">
        <v>68.400000000000006</v>
      </c>
      <c r="D175" s="152">
        <v>0</v>
      </c>
      <c r="E175" s="152">
        <v>0</v>
      </c>
      <c r="F175" s="145">
        <f t="shared" si="16"/>
        <v>0</v>
      </c>
      <c r="G175" s="44">
        <f t="shared" si="17"/>
        <v>0</v>
      </c>
      <c r="H175" s="66">
        <f>(H10/C192)*C175</f>
        <v>1.8412533695670693E-2</v>
      </c>
      <c r="I175" s="45">
        <f t="shared" si="18"/>
        <v>1.8412533695670693E-2</v>
      </c>
      <c r="J175" s="180"/>
      <c r="K175" s="68"/>
      <c r="L175" s="179"/>
      <c r="M175" s="189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8"/>
      <c r="AA175" s="173"/>
      <c r="AB175" s="173"/>
      <c r="AC175" s="173"/>
    </row>
    <row r="176" spans="1:29" x14ac:dyDescent="0.25">
      <c r="A176" s="64">
        <v>174</v>
      </c>
      <c r="B176" s="145" t="s">
        <v>169</v>
      </c>
      <c r="C176" s="84">
        <v>68.400000000000006</v>
      </c>
      <c r="D176" s="152">
        <v>0.81699999999999995</v>
      </c>
      <c r="E176" s="152">
        <v>0.81699999999999995</v>
      </c>
      <c r="F176" s="145">
        <f t="shared" si="16"/>
        <v>0</v>
      </c>
      <c r="G176" s="44">
        <f t="shared" si="17"/>
        <v>0</v>
      </c>
      <c r="H176" s="66">
        <f>(H10/C192)*C176</f>
        <v>1.8412533695670693E-2</v>
      </c>
      <c r="I176" s="45">
        <f t="shared" si="18"/>
        <v>1.8412533695670693E-2</v>
      </c>
      <c r="J176" s="180"/>
      <c r="K176" s="68"/>
      <c r="L176" s="179"/>
      <c r="M176" s="189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8"/>
      <c r="AA176" s="173"/>
      <c r="AB176" s="173"/>
      <c r="AC176" s="173"/>
    </row>
    <row r="177" spans="1:29" x14ac:dyDescent="0.25">
      <c r="A177" s="64">
        <v>175</v>
      </c>
      <c r="B177" s="145" t="s">
        <v>170</v>
      </c>
      <c r="C177" s="84">
        <v>94.1</v>
      </c>
      <c r="D177" s="152">
        <v>14.429</v>
      </c>
      <c r="E177" s="152">
        <v>15.272</v>
      </c>
      <c r="F177" s="145">
        <f t="shared" si="16"/>
        <v>0.84299999999999997</v>
      </c>
      <c r="G177" s="44">
        <f t="shared" si="17"/>
        <v>0.72481139999999999</v>
      </c>
      <c r="H177" s="66">
        <f>(H10/C192)*C177</f>
        <v>2.5330693286003101E-2</v>
      </c>
      <c r="I177" s="45">
        <f t="shared" si="18"/>
        <v>0.75014209328600312</v>
      </c>
      <c r="J177" s="180"/>
      <c r="K177" s="68"/>
      <c r="L177" s="179"/>
      <c r="M177" s="189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8"/>
      <c r="AA177" s="173"/>
      <c r="AB177" s="173"/>
      <c r="AC177" s="173"/>
    </row>
    <row r="178" spans="1:29" x14ac:dyDescent="0.25">
      <c r="A178" s="64">
        <v>176</v>
      </c>
      <c r="B178" s="145" t="s">
        <v>171</v>
      </c>
      <c r="C178" s="84">
        <v>68.8</v>
      </c>
      <c r="D178" s="152">
        <v>15.185</v>
      </c>
      <c r="E178" s="152">
        <v>15.53</v>
      </c>
      <c r="F178" s="145">
        <f t="shared" si="16"/>
        <v>0.34499999999999886</v>
      </c>
      <c r="G178" s="44">
        <f t="shared" si="17"/>
        <v>0.29663099999999903</v>
      </c>
      <c r="H178" s="66">
        <f>(H10/C192)*C178</f>
        <v>1.8520209331317889E-2</v>
      </c>
      <c r="I178" s="45">
        <f t="shared" si="18"/>
        <v>0.31515120933131691</v>
      </c>
      <c r="J178" s="180"/>
      <c r="K178" s="68"/>
      <c r="L178" s="179"/>
      <c r="M178" s="189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8"/>
      <c r="AA178" s="173"/>
      <c r="AB178" s="173"/>
      <c r="AC178" s="173"/>
    </row>
    <row r="179" spans="1:29" x14ac:dyDescent="0.25">
      <c r="A179" s="64">
        <v>177</v>
      </c>
      <c r="B179" s="145" t="s">
        <v>172</v>
      </c>
      <c r="C179" s="84">
        <v>68.5</v>
      </c>
      <c r="D179" s="152">
        <v>11.23</v>
      </c>
      <c r="E179" s="152">
        <v>11.547000000000001</v>
      </c>
      <c r="F179" s="145">
        <f t="shared" si="16"/>
        <v>0.31700000000000017</v>
      </c>
      <c r="G179" s="44">
        <f t="shared" si="17"/>
        <v>0.27255660000000015</v>
      </c>
      <c r="H179" s="66">
        <f>(H10/C192)*C179</f>
        <v>1.843945260458249E-2</v>
      </c>
      <c r="I179" s="45">
        <f t="shared" si="18"/>
        <v>0.29099605260458261</v>
      </c>
      <c r="J179" s="180"/>
      <c r="K179" s="68"/>
      <c r="L179" s="179"/>
      <c r="M179" s="189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8"/>
      <c r="AA179" s="173"/>
      <c r="AB179" s="173"/>
      <c r="AC179" s="173"/>
    </row>
    <row r="180" spans="1:29" x14ac:dyDescent="0.25">
      <c r="A180" s="64">
        <v>178</v>
      </c>
      <c r="B180" s="145" t="s">
        <v>173</v>
      </c>
      <c r="C180" s="84">
        <v>94.3</v>
      </c>
      <c r="D180" s="152">
        <v>2.1619999999999999</v>
      </c>
      <c r="E180" s="152">
        <v>2.1629999999999998</v>
      </c>
      <c r="F180" s="145">
        <f t="shared" si="16"/>
        <v>9.9999999999988987E-4</v>
      </c>
      <c r="G180" s="44">
        <f t="shared" si="17"/>
        <v>8.5979999999990532E-4</v>
      </c>
      <c r="H180" s="66">
        <f>(H10/C192)*C180</f>
        <v>2.5384531103826699E-2</v>
      </c>
      <c r="I180" s="45">
        <f t="shared" si="18"/>
        <v>2.6244331103826603E-2</v>
      </c>
      <c r="J180" s="180"/>
      <c r="K180" s="68"/>
      <c r="L180" s="179"/>
      <c r="M180" s="189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8"/>
      <c r="AA180" s="173"/>
      <c r="AB180" s="173"/>
      <c r="AC180" s="173"/>
    </row>
    <row r="181" spans="1:29" x14ac:dyDescent="0.25">
      <c r="A181" s="64">
        <v>179</v>
      </c>
      <c r="B181" s="145" t="s">
        <v>174</v>
      </c>
      <c r="C181" s="84">
        <v>68.8</v>
      </c>
      <c r="D181" s="152">
        <v>11.76</v>
      </c>
      <c r="E181" s="152">
        <v>11.76</v>
      </c>
      <c r="F181" s="145">
        <f t="shared" si="16"/>
        <v>0</v>
      </c>
      <c r="G181" s="44">
        <f t="shared" si="17"/>
        <v>0</v>
      </c>
      <c r="H181" s="66">
        <f>(H10/C192)*C181</f>
        <v>1.8520209331317889E-2</v>
      </c>
      <c r="I181" s="45">
        <f t="shared" si="18"/>
        <v>1.8520209331317889E-2</v>
      </c>
      <c r="J181" s="180"/>
      <c r="K181" s="68"/>
      <c r="L181" s="179"/>
      <c r="M181" s="189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8"/>
      <c r="AA181" s="173"/>
      <c r="AB181" s="173"/>
      <c r="AC181" s="173"/>
    </row>
    <row r="182" spans="1:29" x14ac:dyDescent="0.25">
      <c r="A182" s="64">
        <v>180</v>
      </c>
      <c r="B182" s="145" t="s">
        <v>175</v>
      </c>
      <c r="C182" s="84">
        <v>68.7</v>
      </c>
      <c r="D182" s="152">
        <v>10.741</v>
      </c>
      <c r="E182" s="152">
        <v>10.757</v>
      </c>
      <c r="F182" s="145">
        <f t="shared" si="16"/>
        <v>1.6000000000000014E-2</v>
      </c>
      <c r="G182" s="44">
        <f t="shared" si="17"/>
        <v>1.3756800000000012E-2</v>
      </c>
      <c r="H182" s="66">
        <f>(H10/C192)*C182</f>
        <v>1.8493290422406092E-2</v>
      </c>
      <c r="I182" s="45">
        <f t="shared" si="18"/>
        <v>3.2250090422406105E-2</v>
      </c>
      <c r="J182" s="180"/>
      <c r="K182" s="68"/>
      <c r="L182" s="179"/>
      <c r="M182" s="189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8"/>
      <c r="AA182" s="173"/>
      <c r="AB182" s="173"/>
      <c r="AC182" s="173"/>
    </row>
    <row r="183" spans="1:29" x14ac:dyDescent="0.25">
      <c r="A183" s="64">
        <v>181</v>
      </c>
      <c r="B183" s="145" t="s">
        <v>176</v>
      </c>
      <c r="C183" s="84">
        <v>94.1</v>
      </c>
      <c r="D183" s="152">
        <v>11.456</v>
      </c>
      <c r="E183" s="152">
        <v>11.8</v>
      </c>
      <c r="F183" s="145">
        <f t="shared" si="16"/>
        <v>0.34400000000000119</v>
      </c>
      <c r="G183" s="44">
        <f t="shared" si="17"/>
        <v>0.29577120000000101</v>
      </c>
      <c r="H183" s="66">
        <f>(H10/C192)*C183</f>
        <v>2.5330693286003101E-2</v>
      </c>
      <c r="I183" s="45">
        <f t="shared" si="18"/>
        <v>0.32110189328600414</v>
      </c>
      <c r="J183" s="180"/>
      <c r="K183" s="68"/>
      <c r="L183" s="179"/>
      <c r="M183" s="189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8"/>
      <c r="AA183" s="173"/>
      <c r="AB183" s="173"/>
      <c r="AC183" s="173"/>
    </row>
    <row r="184" spans="1:29" x14ac:dyDescent="0.25">
      <c r="A184" s="64">
        <v>182</v>
      </c>
      <c r="B184" s="145" t="s">
        <v>177</v>
      </c>
      <c r="C184" s="84">
        <v>69.099999999999994</v>
      </c>
      <c r="D184" s="152">
        <v>10.638</v>
      </c>
      <c r="E184" s="152">
        <v>10.871</v>
      </c>
      <c r="F184" s="145">
        <f t="shared" si="16"/>
        <v>0.23300000000000054</v>
      </c>
      <c r="G184" s="44">
        <f t="shared" si="17"/>
        <v>0.20033340000000047</v>
      </c>
      <c r="H184" s="66">
        <f>(H10/C192)*C184</f>
        <v>1.8600966058053284E-2</v>
      </c>
      <c r="I184" s="45">
        <f t="shared" si="18"/>
        <v>0.21893436605805375</v>
      </c>
      <c r="J184" s="180"/>
      <c r="K184" s="68"/>
      <c r="L184" s="179"/>
      <c r="M184" s="189"/>
      <c r="N184" s="19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8"/>
      <c r="AA184" s="173"/>
      <c r="AB184" s="173"/>
      <c r="AC184" s="173"/>
    </row>
    <row r="185" spans="1:29" x14ac:dyDescent="0.25">
      <c r="A185" s="64">
        <v>183</v>
      </c>
      <c r="B185" s="145" t="s">
        <v>178</v>
      </c>
      <c r="C185" s="84">
        <v>68.599999999999994</v>
      </c>
      <c r="D185" s="152">
        <v>14.441000000000001</v>
      </c>
      <c r="E185" s="152">
        <v>15.028</v>
      </c>
      <c r="F185" s="145">
        <f t="shared" si="16"/>
        <v>0.58699999999999974</v>
      </c>
      <c r="G185" s="44">
        <f t="shared" si="17"/>
        <v>0.50470259999999978</v>
      </c>
      <c r="H185" s="66">
        <f>(H10/C192)*C185</f>
        <v>1.8466371513494291E-2</v>
      </c>
      <c r="I185" s="45">
        <f t="shared" si="18"/>
        <v>0.52316897151349406</v>
      </c>
      <c r="J185" s="180"/>
      <c r="K185" s="68"/>
      <c r="L185" s="144"/>
      <c r="M185" s="189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8"/>
      <c r="AA185" s="173"/>
      <c r="AB185" s="173"/>
      <c r="AC185" s="173"/>
    </row>
    <row r="186" spans="1:29" x14ac:dyDescent="0.25">
      <c r="A186" s="64">
        <v>184</v>
      </c>
      <c r="B186" s="145" t="s">
        <v>179</v>
      </c>
      <c r="C186" s="84">
        <v>94.1</v>
      </c>
      <c r="D186" s="152">
        <v>19.279</v>
      </c>
      <c r="E186" s="152">
        <v>19.279</v>
      </c>
      <c r="F186" s="145">
        <f t="shared" si="16"/>
        <v>0</v>
      </c>
      <c r="G186" s="44">
        <f t="shared" si="17"/>
        <v>0</v>
      </c>
      <c r="H186" s="66">
        <f>(H10/C192)*C186</f>
        <v>2.5330693286003101E-2</v>
      </c>
      <c r="I186" s="45">
        <f t="shared" si="18"/>
        <v>2.5330693286003101E-2</v>
      </c>
      <c r="J186" s="180"/>
      <c r="K186" s="68"/>
      <c r="L186" s="179"/>
      <c r="M186" s="189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8"/>
      <c r="AA186" s="173"/>
      <c r="AB186" s="173"/>
      <c r="AC186" s="173"/>
    </row>
    <row r="187" spans="1:29" x14ac:dyDescent="0.25">
      <c r="A187" s="64">
        <v>185</v>
      </c>
      <c r="B187" s="145" t="s">
        <v>180</v>
      </c>
      <c r="C187" s="84">
        <v>69.099999999999994</v>
      </c>
      <c r="D187" s="152">
        <v>9.0459999999999994</v>
      </c>
      <c r="E187" s="152">
        <v>9.0459999999999994</v>
      </c>
      <c r="F187" s="145">
        <f t="shared" si="16"/>
        <v>0</v>
      </c>
      <c r="G187" s="44">
        <f t="shared" si="17"/>
        <v>0</v>
      </c>
      <c r="H187" s="66">
        <f>(H10/C192)*C187</f>
        <v>1.8600966058053284E-2</v>
      </c>
      <c r="I187" s="45">
        <f t="shared" si="18"/>
        <v>1.8600966058053284E-2</v>
      </c>
      <c r="J187" s="180"/>
      <c r="K187" s="68"/>
      <c r="L187" s="179"/>
      <c r="M187" s="189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8"/>
      <c r="AA187" s="173"/>
      <c r="AB187" s="173"/>
      <c r="AC187" s="173"/>
    </row>
    <row r="188" spans="1:29" x14ac:dyDescent="0.25">
      <c r="A188" s="64">
        <v>186</v>
      </c>
      <c r="B188" s="145" t="s">
        <v>181</v>
      </c>
      <c r="C188" s="84">
        <v>69</v>
      </c>
      <c r="D188" s="152">
        <v>9.3520000000000003</v>
      </c>
      <c r="E188" s="152">
        <v>9.3520000000000003</v>
      </c>
      <c r="F188" s="145">
        <f t="shared" si="16"/>
        <v>0</v>
      </c>
      <c r="G188" s="44">
        <f t="shared" si="17"/>
        <v>0</v>
      </c>
      <c r="H188" s="66">
        <f>(H10/C192)*C188</f>
        <v>1.8574047149141487E-2</v>
      </c>
      <c r="I188" s="45">
        <f>G188+H188</f>
        <v>1.8574047149141487E-2</v>
      </c>
      <c r="J188" s="180"/>
      <c r="K188" s="68"/>
      <c r="L188" s="179"/>
      <c r="M188" s="191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8"/>
      <c r="AA188" s="173"/>
      <c r="AB188" s="173"/>
      <c r="AC188" s="173"/>
    </row>
    <row r="189" spans="1:29" x14ac:dyDescent="0.25">
      <c r="A189" s="299" t="s">
        <v>263</v>
      </c>
      <c r="B189" s="145" t="s">
        <v>264</v>
      </c>
      <c r="C189" s="302">
        <v>743.5</v>
      </c>
      <c r="D189" s="46">
        <v>44</v>
      </c>
      <c r="E189" s="46">
        <v>45.152000000000001</v>
      </c>
      <c r="F189" s="46">
        <f t="shared" si="16"/>
        <v>1.152000000000001</v>
      </c>
      <c r="G189" s="44">
        <f t="shared" si="17"/>
        <v>0.99048960000000086</v>
      </c>
      <c r="H189" s="305">
        <f>(H10/C192)*C189</f>
        <v>0.20014208775922748</v>
      </c>
      <c r="I189" s="46">
        <f>G189+H189</f>
        <v>1.1906316877592285</v>
      </c>
      <c r="J189" s="185"/>
      <c r="K189" s="68"/>
      <c r="L189" s="179"/>
      <c r="M189" s="192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8"/>
      <c r="AA189" s="173"/>
      <c r="AB189" s="173"/>
      <c r="AC189" s="173"/>
    </row>
    <row r="190" spans="1:29" x14ac:dyDescent="0.25">
      <c r="A190" s="300"/>
      <c r="B190" s="145" t="s">
        <v>265</v>
      </c>
      <c r="C190" s="303"/>
      <c r="D190" s="46">
        <v>39</v>
      </c>
      <c r="E190" s="46">
        <v>40.143000000000001</v>
      </c>
      <c r="F190" s="46">
        <f t="shared" si="16"/>
        <v>1.1430000000000007</v>
      </c>
      <c r="G190" s="44">
        <f t="shared" si="17"/>
        <v>0.98275140000000061</v>
      </c>
      <c r="H190" s="306"/>
      <c r="I190" s="46">
        <f t="shared" ref="I190:I191" si="19">G190+H190</f>
        <v>0.98275140000000061</v>
      </c>
      <c r="J190" s="185"/>
      <c r="K190" s="68"/>
      <c r="L190" s="179"/>
      <c r="M190" s="191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8"/>
      <c r="AA190" s="173"/>
      <c r="AB190" s="173"/>
      <c r="AC190" s="173"/>
    </row>
    <row r="191" spans="1:29" x14ac:dyDescent="0.25">
      <c r="A191" s="301"/>
      <c r="B191" s="145" t="s">
        <v>266</v>
      </c>
      <c r="C191" s="304"/>
      <c r="D191" s="46">
        <v>74</v>
      </c>
      <c r="E191" s="46">
        <v>75.572000000000003</v>
      </c>
      <c r="F191" s="46">
        <f t="shared" si="16"/>
        <v>1.5720000000000027</v>
      </c>
      <c r="G191" s="44">
        <f t="shared" si="17"/>
        <v>1.3516056000000023</v>
      </c>
      <c r="H191" s="307"/>
      <c r="I191" s="46">
        <f t="shared" si="19"/>
        <v>1.3516056000000023</v>
      </c>
      <c r="J191" s="185"/>
      <c r="K191" s="68"/>
      <c r="L191" s="179"/>
      <c r="M191" s="191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8"/>
      <c r="AA191" s="173"/>
      <c r="AB191" s="173"/>
      <c r="AC191" s="173"/>
    </row>
    <row r="192" spans="1:29" x14ac:dyDescent="0.25">
      <c r="A192" s="292" t="s">
        <v>3</v>
      </c>
      <c r="B192" s="293"/>
      <c r="C192" s="77">
        <f>SUM(C15:C191)</f>
        <v>11775.400000000001</v>
      </c>
      <c r="D192" s="78">
        <f t="shared" ref="D192:I192" si="20">SUM(D15:D191)</f>
        <v>1913.3620000000005</v>
      </c>
      <c r="E192" s="89">
        <f t="shared" si="20"/>
        <v>1960.2080000000005</v>
      </c>
      <c r="F192" s="78">
        <f>SUM(F15:F191)</f>
        <v>46.846000000000018</v>
      </c>
      <c r="G192" s="78">
        <f t="shared" si="20"/>
        <v>40.27819079999999</v>
      </c>
      <c r="H192" s="78">
        <f t="shared" si="20"/>
        <v>3.1698092000000093</v>
      </c>
      <c r="I192" s="78">
        <f t="shared" si="20"/>
        <v>43.448000000000008</v>
      </c>
      <c r="J192" s="190"/>
      <c r="K192" s="86"/>
      <c r="L192" s="193"/>
      <c r="M192" s="191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8"/>
      <c r="AA192" s="173"/>
      <c r="AB192" s="173"/>
      <c r="AC192" s="173"/>
    </row>
    <row r="193" spans="1:29" x14ac:dyDescent="0.25">
      <c r="A193" s="172"/>
      <c r="B193" s="1"/>
      <c r="C193" s="172"/>
      <c r="D193" s="1"/>
      <c r="E193" s="1"/>
      <c r="F193" s="1"/>
      <c r="G193" s="173"/>
      <c r="H193" s="174"/>
      <c r="I193" s="175"/>
      <c r="J193" s="168"/>
      <c r="K193" s="22"/>
      <c r="L193" s="166"/>
      <c r="M193" s="171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70"/>
      <c r="AA193" s="1"/>
      <c r="AB193" s="1"/>
      <c r="AC193" s="1"/>
    </row>
    <row r="194" spans="1:29" x14ac:dyDescent="0.25">
      <c r="A194" s="326" t="s">
        <v>272</v>
      </c>
      <c r="B194" s="327"/>
      <c r="C194" s="327"/>
      <c r="D194" s="169"/>
      <c r="E194" s="328" t="s">
        <v>273</v>
      </c>
      <c r="F194" s="328"/>
      <c r="G194" s="328"/>
      <c r="H194" s="328"/>
      <c r="I194" s="328"/>
      <c r="J194" s="167"/>
      <c r="K194" s="10"/>
      <c r="L194" s="166"/>
      <c r="M194" s="171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70"/>
      <c r="AA194" s="1"/>
      <c r="AB194" s="1"/>
      <c r="AC194" s="1"/>
    </row>
    <row r="195" spans="1:2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3"/>
      <c r="L195" s="24"/>
      <c r="M195" s="1"/>
      <c r="N195" s="167"/>
      <c r="O195" s="167"/>
      <c r="P195" s="167"/>
      <c r="Q195" s="167"/>
      <c r="R195" s="167"/>
      <c r="S195" s="167"/>
      <c r="T195" s="167"/>
      <c r="U195" s="167"/>
      <c r="V195" s="167"/>
      <c r="W195" s="1"/>
      <c r="X195" s="1"/>
      <c r="Y195" s="1"/>
      <c r="Z195" s="26"/>
      <c r="AA195" s="1"/>
      <c r="AB195" s="1"/>
      <c r="AC195" s="1"/>
    </row>
    <row r="196" spans="1:29" x14ac:dyDescent="0.25">
      <c r="A196" s="326" t="s">
        <v>274</v>
      </c>
      <c r="B196" s="327"/>
      <c r="C196" s="327"/>
      <c r="D196" s="169"/>
      <c r="E196" s="328" t="s">
        <v>275</v>
      </c>
      <c r="F196" s="328"/>
      <c r="G196" s="328"/>
      <c r="H196" s="328"/>
      <c r="I196" s="328"/>
      <c r="J196" s="1"/>
      <c r="K196" s="13"/>
      <c r="L196" s="24"/>
      <c r="M196" s="1"/>
      <c r="N196" s="167"/>
      <c r="O196" s="167"/>
      <c r="P196" s="167"/>
      <c r="Q196" s="167"/>
      <c r="R196" s="167"/>
      <c r="S196" s="167"/>
      <c r="T196" s="167"/>
      <c r="U196" s="167"/>
      <c r="V196" s="167"/>
      <c r="W196" s="1"/>
      <c r="X196" s="1"/>
      <c r="Y196" s="1"/>
      <c r="Z196" s="26"/>
      <c r="AA196" s="1"/>
      <c r="AB196" s="1"/>
      <c r="AC196" s="1"/>
    </row>
    <row r="197" spans="1:2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3"/>
      <c r="L197" s="24"/>
      <c r="M197" s="1"/>
      <c r="N197" s="1"/>
      <c r="O197" s="16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6"/>
      <c r="AA197" s="1"/>
      <c r="AB197" s="1"/>
      <c r="AC197" s="1"/>
    </row>
  </sheetData>
  <mergeCells count="44">
    <mergeCell ref="A2:L2"/>
    <mergeCell ref="N2:Z2"/>
    <mergeCell ref="A3:L3"/>
    <mergeCell ref="N3:Z3"/>
    <mergeCell ref="A4:L4"/>
    <mergeCell ref="N4:Z4"/>
    <mergeCell ref="A6:H6"/>
    <mergeCell ref="K6:L10"/>
    <mergeCell ref="N6:U6"/>
    <mergeCell ref="Y6:Z10"/>
    <mergeCell ref="A7:D7"/>
    <mergeCell ref="E7:G7"/>
    <mergeCell ref="N7:Q7"/>
    <mergeCell ref="R7:T7"/>
    <mergeCell ref="E8:G8"/>
    <mergeCell ref="N8:Q8"/>
    <mergeCell ref="R8:T8"/>
    <mergeCell ref="A9:D10"/>
    <mergeCell ref="E9:G9"/>
    <mergeCell ref="N9:Q10"/>
    <mergeCell ref="R9:T9"/>
    <mergeCell ref="E10:G10"/>
    <mergeCell ref="E194:I194"/>
    <mergeCell ref="R10:T10"/>
    <mergeCell ref="Y12:Z12"/>
    <mergeCell ref="A14:I14"/>
    <mergeCell ref="N14:V14"/>
    <mergeCell ref="Z40:AC40"/>
    <mergeCell ref="A196:C196"/>
    <mergeCell ref="E196:I196"/>
    <mergeCell ref="I6:J10"/>
    <mergeCell ref="N82:P82"/>
    <mergeCell ref="R82:V82"/>
    <mergeCell ref="N84:P84"/>
    <mergeCell ref="R84:V84"/>
    <mergeCell ref="A189:A191"/>
    <mergeCell ref="C189:C191"/>
    <mergeCell ref="H189:H191"/>
    <mergeCell ref="K12:L12"/>
    <mergeCell ref="A8:D8"/>
    <mergeCell ref="N80:O80"/>
    <mergeCell ref="V6:W10"/>
    <mergeCell ref="A192:B192"/>
    <mergeCell ref="A194:C19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"/>
  <sheetViews>
    <sheetView topLeftCell="A172" workbookViewId="0">
      <selection activeCell="W17" sqref="W17"/>
    </sheetView>
  </sheetViews>
  <sheetFormatPr defaultRowHeight="15" x14ac:dyDescent="0.25"/>
  <cols>
    <col min="1" max="1" width="9.140625" style="47"/>
    <col min="2" max="2" width="17.140625" style="47" customWidth="1"/>
    <col min="3" max="11" width="9.140625" style="47"/>
    <col min="12" max="12" width="5.7109375" style="47" customWidth="1"/>
    <col min="13" max="14" width="9.140625" style="47"/>
    <col min="15" max="15" width="16" style="47" customWidth="1"/>
    <col min="16" max="16384" width="9.140625" style="47"/>
  </cols>
  <sheetData>
    <row r="1" spans="1:26" ht="18.75" customHeight="1" x14ac:dyDescent="0.3">
      <c r="A1" s="148"/>
      <c r="B1" s="149"/>
      <c r="C1" s="148"/>
      <c r="D1" s="149"/>
      <c r="E1" s="149"/>
      <c r="F1" s="149"/>
      <c r="G1" s="149"/>
      <c r="H1" s="150"/>
      <c r="I1" s="151"/>
      <c r="J1" s="147"/>
      <c r="K1" s="147"/>
      <c r="L1" s="147"/>
      <c r="M1" s="51"/>
      <c r="N1" s="148"/>
      <c r="O1" s="149"/>
      <c r="P1" s="148"/>
      <c r="Q1" s="149"/>
      <c r="R1" s="149"/>
      <c r="S1" s="149"/>
      <c r="T1" s="149"/>
      <c r="U1" s="150"/>
      <c r="V1" s="151"/>
      <c r="W1" s="147"/>
      <c r="X1" s="147"/>
      <c r="Y1" s="147"/>
      <c r="Z1" s="147"/>
    </row>
    <row r="2" spans="1:26" ht="18.75" customHeight="1" x14ac:dyDescent="0.25">
      <c r="A2" s="354" t="s">
        <v>16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51"/>
      <c r="N2" s="355" t="s">
        <v>182</v>
      </c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</row>
    <row r="3" spans="1:26" ht="18.75" x14ac:dyDescent="0.25">
      <c r="A3" s="318" t="s">
        <v>277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51"/>
      <c r="N3" s="319" t="s">
        <v>278</v>
      </c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</row>
    <row r="4" spans="1:26" ht="36" customHeight="1" x14ac:dyDescent="0.25">
      <c r="A4" s="318" t="s">
        <v>286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51"/>
      <c r="N4" s="318" t="s">
        <v>287</v>
      </c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</row>
    <row r="5" spans="1:26" ht="18.75" x14ac:dyDescent="0.25">
      <c r="A5" s="140"/>
      <c r="B5" s="140"/>
      <c r="C5" s="140"/>
      <c r="D5" s="140"/>
      <c r="E5" s="140"/>
      <c r="F5" s="140"/>
      <c r="G5" s="140"/>
      <c r="H5" s="140"/>
      <c r="I5" s="31"/>
      <c r="J5" s="31"/>
      <c r="K5" s="31"/>
      <c r="L5" s="31"/>
      <c r="M5" s="51"/>
      <c r="N5" s="140"/>
      <c r="O5" s="140"/>
      <c r="P5" s="140"/>
      <c r="Q5" s="140"/>
      <c r="R5" s="140"/>
      <c r="S5" s="140"/>
      <c r="T5" s="140"/>
      <c r="U5" s="140"/>
      <c r="V5" s="31"/>
      <c r="W5" s="31"/>
      <c r="X5" s="31"/>
      <c r="Y5" s="31"/>
      <c r="Z5" s="31"/>
    </row>
    <row r="6" spans="1:26" ht="15" customHeight="1" x14ac:dyDescent="0.25">
      <c r="A6" s="320" t="s">
        <v>9</v>
      </c>
      <c r="B6" s="321"/>
      <c r="C6" s="321"/>
      <c r="D6" s="321"/>
      <c r="E6" s="321"/>
      <c r="F6" s="321"/>
      <c r="G6" s="321"/>
      <c r="H6" s="322"/>
      <c r="I6" s="286" t="s">
        <v>279</v>
      </c>
      <c r="J6" s="360"/>
      <c r="K6" s="323"/>
      <c r="L6" s="323"/>
      <c r="M6" s="51"/>
      <c r="N6" s="320" t="s">
        <v>9</v>
      </c>
      <c r="O6" s="321"/>
      <c r="P6" s="321"/>
      <c r="Q6" s="321"/>
      <c r="R6" s="321"/>
      <c r="S6" s="321"/>
      <c r="T6" s="321"/>
      <c r="U6" s="322"/>
      <c r="V6" s="32"/>
      <c r="W6" s="33" t="s">
        <v>12</v>
      </c>
      <c r="X6" s="356" t="s">
        <v>13</v>
      </c>
      <c r="Y6" s="359"/>
      <c r="Z6" s="323"/>
    </row>
    <row r="7" spans="1:26" ht="15" customHeight="1" x14ac:dyDescent="0.25">
      <c r="A7" s="317" t="s">
        <v>4</v>
      </c>
      <c r="B7" s="317"/>
      <c r="C7" s="317"/>
      <c r="D7" s="317"/>
      <c r="E7" s="317" t="s">
        <v>5</v>
      </c>
      <c r="F7" s="317"/>
      <c r="G7" s="317"/>
      <c r="H7" s="52" t="s">
        <v>288</v>
      </c>
      <c r="I7" s="361"/>
      <c r="J7" s="362"/>
      <c r="K7" s="323"/>
      <c r="L7" s="323"/>
      <c r="M7" s="51"/>
      <c r="N7" s="317" t="s">
        <v>4</v>
      </c>
      <c r="O7" s="317"/>
      <c r="P7" s="317"/>
      <c r="Q7" s="317"/>
      <c r="R7" s="317" t="s">
        <v>5</v>
      </c>
      <c r="S7" s="317"/>
      <c r="T7" s="317"/>
      <c r="U7" s="52" t="s">
        <v>289</v>
      </c>
      <c r="V7" s="139"/>
      <c r="W7" s="33"/>
      <c r="X7" s="357"/>
      <c r="Y7" s="359"/>
      <c r="Z7" s="323"/>
    </row>
    <row r="8" spans="1:26" x14ac:dyDescent="0.25">
      <c r="A8" s="325" t="s">
        <v>259</v>
      </c>
      <c r="B8" s="325"/>
      <c r="C8" s="325"/>
      <c r="D8" s="325"/>
      <c r="E8" s="317" t="s">
        <v>15</v>
      </c>
      <c r="F8" s="317"/>
      <c r="G8" s="317"/>
      <c r="H8" s="36">
        <v>111.018</v>
      </c>
      <c r="I8" s="361"/>
      <c r="J8" s="362"/>
      <c r="K8" s="323"/>
      <c r="L8" s="323"/>
      <c r="M8" s="51"/>
      <c r="N8" s="325" t="s">
        <v>260</v>
      </c>
      <c r="O8" s="325"/>
      <c r="P8" s="325"/>
      <c r="Q8" s="325"/>
      <c r="R8" s="317" t="s">
        <v>15</v>
      </c>
      <c r="S8" s="317"/>
      <c r="T8" s="317"/>
      <c r="U8" s="53">
        <v>25.105</v>
      </c>
      <c r="V8" s="35"/>
      <c r="W8" s="33"/>
      <c r="X8" s="357"/>
      <c r="Y8" s="359"/>
      <c r="Z8" s="323"/>
    </row>
    <row r="9" spans="1:26" x14ac:dyDescent="0.25">
      <c r="A9" s="309" t="s">
        <v>6</v>
      </c>
      <c r="B9" s="309"/>
      <c r="C9" s="309"/>
      <c r="D9" s="309"/>
      <c r="E9" s="317" t="s">
        <v>10</v>
      </c>
      <c r="F9" s="317"/>
      <c r="G9" s="317"/>
      <c r="H9" s="36">
        <f>G192</f>
        <v>103.40040779999997</v>
      </c>
      <c r="I9" s="361"/>
      <c r="J9" s="362"/>
      <c r="K9" s="323"/>
      <c r="L9" s="323"/>
      <c r="M9" s="51"/>
      <c r="N9" s="309" t="s">
        <v>6</v>
      </c>
      <c r="O9" s="309"/>
      <c r="P9" s="309"/>
      <c r="Q9" s="309"/>
      <c r="R9" s="317" t="s">
        <v>10</v>
      </c>
      <c r="S9" s="317"/>
      <c r="T9" s="317"/>
      <c r="U9" s="36">
        <f>T80</f>
        <v>21.626549400000002</v>
      </c>
      <c r="V9" s="35"/>
      <c r="W9" s="33"/>
      <c r="X9" s="357"/>
      <c r="Y9" s="359"/>
      <c r="Z9" s="323"/>
    </row>
    <row r="10" spans="1:26" x14ac:dyDescent="0.25">
      <c r="A10" s="309"/>
      <c r="B10" s="309"/>
      <c r="C10" s="309"/>
      <c r="D10" s="309"/>
      <c r="E10" s="317" t="s">
        <v>11</v>
      </c>
      <c r="F10" s="317"/>
      <c r="G10" s="317"/>
      <c r="H10" s="36">
        <f>H8-H9</f>
        <v>7.6175922000000327</v>
      </c>
      <c r="I10" s="363"/>
      <c r="J10" s="364"/>
      <c r="K10" s="323"/>
      <c r="L10" s="323"/>
      <c r="M10" s="51"/>
      <c r="N10" s="309"/>
      <c r="O10" s="309"/>
      <c r="P10" s="309"/>
      <c r="Q10" s="309"/>
      <c r="R10" s="317" t="s">
        <v>11</v>
      </c>
      <c r="S10" s="317"/>
      <c r="T10" s="317"/>
      <c r="U10" s="36">
        <f>U8-U9</f>
        <v>3.4784505999999986</v>
      </c>
      <c r="V10" s="35"/>
      <c r="W10" s="33"/>
      <c r="X10" s="358"/>
      <c r="Y10" s="359"/>
      <c r="Z10" s="323"/>
    </row>
    <row r="11" spans="1:26" x14ac:dyDescent="0.25">
      <c r="A11" s="32"/>
      <c r="B11" s="37"/>
      <c r="C11" s="32"/>
      <c r="D11" s="37"/>
      <c r="E11" s="32"/>
      <c r="F11" s="32"/>
      <c r="G11" s="32"/>
      <c r="H11" s="38"/>
      <c r="I11" s="35"/>
      <c r="J11" s="33"/>
      <c r="K11" s="39"/>
      <c r="L11" s="39"/>
      <c r="M11" s="51"/>
      <c r="N11" s="32"/>
      <c r="O11" s="37"/>
      <c r="P11" s="32"/>
      <c r="Q11" s="37"/>
      <c r="R11" s="32"/>
      <c r="S11" s="32"/>
      <c r="T11" s="32"/>
      <c r="U11" s="38"/>
      <c r="V11" s="35"/>
      <c r="W11" s="33"/>
      <c r="X11" s="33"/>
      <c r="Y11" s="39"/>
      <c r="Z11" s="141"/>
    </row>
    <row r="12" spans="1:26" ht="15" customHeight="1" x14ac:dyDescent="0.25">
      <c r="A12" s="32"/>
      <c r="B12" s="37"/>
      <c r="C12" s="32"/>
      <c r="D12" s="37"/>
      <c r="E12" s="32"/>
      <c r="F12" s="32"/>
      <c r="G12" s="32"/>
      <c r="H12" s="38"/>
      <c r="I12" s="35"/>
      <c r="J12" s="33"/>
      <c r="K12" s="308"/>
      <c r="L12" s="308"/>
      <c r="M12" s="51"/>
      <c r="N12" s="32"/>
      <c r="O12" s="37"/>
      <c r="P12" s="32"/>
      <c r="Q12" s="37"/>
      <c r="R12" s="32"/>
      <c r="S12" s="32"/>
      <c r="T12" s="32"/>
      <c r="U12" s="38"/>
      <c r="V12" s="35"/>
      <c r="W12" s="33"/>
      <c r="X12" s="33"/>
      <c r="Y12" s="308"/>
      <c r="Z12" s="308"/>
    </row>
    <row r="13" spans="1:26" ht="38.25" x14ac:dyDescent="0.25">
      <c r="A13" s="55" t="s">
        <v>0</v>
      </c>
      <c r="B13" s="56" t="s">
        <v>1</v>
      </c>
      <c r="C13" s="55" t="s">
        <v>2</v>
      </c>
      <c r="D13" s="57" t="s">
        <v>285</v>
      </c>
      <c r="E13" s="57" t="s">
        <v>290</v>
      </c>
      <c r="F13" s="57" t="s">
        <v>247</v>
      </c>
      <c r="G13" s="57" t="s">
        <v>248</v>
      </c>
      <c r="H13" s="58" t="s">
        <v>7</v>
      </c>
      <c r="I13" s="59" t="s">
        <v>14</v>
      </c>
      <c r="J13" s="60"/>
      <c r="K13" s="61"/>
      <c r="L13" s="61"/>
      <c r="M13" s="61"/>
      <c r="N13" s="55" t="s">
        <v>0</v>
      </c>
      <c r="O13" s="56" t="s">
        <v>1</v>
      </c>
      <c r="P13" s="55" t="s">
        <v>2</v>
      </c>
      <c r="Q13" s="57" t="s">
        <v>285</v>
      </c>
      <c r="R13" s="57" t="s">
        <v>290</v>
      </c>
      <c r="S13" s="57" t="s">
        <v>247</v>
      </c>
      <c r="T13" s="57" t="s">
        <v>248</v>
      </c>
      <c r="U13" s="58" t="s">
        <v>7</v>
      </c>
      <c r="V13" s="59" t="s">
        <v>14</v>
      </c>
      <c r="W13" s="60"/>
      <c r="X13" s="60"/>
      <c r="Y13" s="61"/>
      <c r="Z13" s="61"/>
    </row>
    <row r="14" spans="1:26" x14ac:dyDescent="0.25">
      <c r="A14" s="310" t="s">
        <v>17</v>
      </c>
      <c r="B14" s="311"/>
      <c r="C14" s="311"/>
      <c r="D14" s="311"/>
      <c r="E14" s="311"/>
      <c r="F14" s="311"/>
      <c r="G14" s="311"/>
      <c r="H14" s="311"/>
      <c r="I14" s="312"/>
      <c r="J14" s="60"/>
      <c r="K14" s="61"/>
      <c r="L14" s="62"/>
      <c r="M14" s="61"/>
      <c r="N14" s="310" t="s">
        <v>246</v>
      </c>
      <c r="O14" s="311"/>
      <c r="P14" s="311"/>
      <c r="Q14" s="311"/>
      <c r="R14" s="311"/>
      <c r="S14" s="311"/>
      <c r="T14" s="311"/>
      <c r="U14" s="311"/>
      <c r="V14" s="312"/>
      <c r="W14" s="60"/>
      <c r="X14" s="60"/>
      <c r="Y14" s="61"/>
      <c r="Z14" s="142"/>
    </row>
    <row r="15" spans="1:26" x14ac:dyDescent="0.25">
      <c r="A15" s="64">
        <v>10</v>
      </c>
      <c r="B15" s="143" t="s">
        <v>18</v>
      </c>
      <c r="C15" s="65">
        <v>98.5</v>
      </c>
      <c r="D15" s="152">
        <v>8.2129999999999992</v>
      </c>
      <c r="E15" s="152">
        <v>8.7889999999999997</v>
      </c>
      <c r="F15" s="143">
        <f>E15-D15</f>
        <v>0.57600000000000051</v>
      </c>
      <c r="G15" s="44">
        <f>F15*0.8598</f>
        <v>0.49524480000000043</v>
      </c>
      <c r="H15" s="66">
        <f>(H10/C192)*C15</f>
        <v>6.3720368879189082E-2</v>
      </c>
      <c r="I15" s="45">
        <f>G15+H15</f>
        <v>0.55896516887918946</v>
      </c>
      <c r="J15" s="67"/>
      <c r="K15" s="68"/>
      <c r="L15" s="69"/>
      <c r="M15" s="67"/>
      <c r="N15" s="40">
        <v>1</v>
      </c>
      <c r="O15" s="143" t="s">
        <v>183</v>
      </c>
      <c r="P15" s="65">
        <v>41.1</v>
      </c>
      <c r="Q15" s="143">
        <v>17.55</v>
      </c>
      <c r="R15" s="143">
        <v>18.651</v>
      </c>
      <c r="S15" s="143">
        <f>R15-Q15</f>
        <v>1.1009999999999991</v>
      </c>
      <c r="T15" s="44">
        <f>S15*0.8598</f>
        <v>0.94663979999999925</v>
      </c>
      <c r="U15" s="66">
        <f>(U10/P80)*P15</f>
        <v>5.3727806253523212E-2</v>
      </c>
      <c r="V15" s="45">
        <f>T15+U15</f>
        <v>1.0003676062535225</v>
      </c>
      <c r="W15" s="68"/>
      <c r="X15" s="68"/>
      <c r="Y15" s="70"/>
      <c r="Z15" s="69"/>
    </row>
    <row r="16" spans="1:26" x14ac:dyDescent="0.25">
      <c r="A16" s="64">
        <v>11</v>
      </c>
      <c r="B16" s="143" t="s">
        <v>19</v>
      </c>
      <c r="C16" s="65">
        <v>67.900000000000006</v>
      </c>
      <c r="D16" s="152">
        <v>9.0269999999999992</v>
      </c>
      <c r="E16" s="152">
        <v>9.2710000000000008</v>
      </c>
      <c r="F16" s="143">
        <f t="shared" ref="F16:F79" si="0">E16-D16</f>
        <v>0.24400000000000155</v>
      </c>
      <c r="G16" s="44">
        <f t="shared" ref="G16:G79" si="1">F16*0.8598</f>
        <v>0.20979120000000134</v>
      </c>
      <c r="H16" s="66">
        <f>(H10/C192)*C16</f>
        <v>4.3925005552253184E-2</v>
      </c>
      <c r="I16" s="45">
        <f t="shared" ref="I16:I86" si="2">G16+H16</f>
        <v>0.25371620555225455</v>
      </c>
      <c r="J16" s="67"/>
      <c r="K16" s="68"/>
      <c r="L16" s="69"/>
      <c r="M16" s="67"/>
      <c r="N16" s="40">
        <v>2</v>
      </c>
      <c r="O16" s="143" t="s">
        <v>184</v>
      </c>
      <c r="P16" s="65">
        <v>36.4</v>
      </c>
      <c r="Q16" s="143">
        <v>6.2279999999999998</v>
      </c>
      <c r="R16" s="143">
        <v>6.2279999999999998</v>
      </c>
      <c r="S16" s="143">
        <f t="shared" ref="S16:S29" si="3">R16-Q16</f>
        <v>0</v>
      </c>
      <c r="T16" s="44">
        <f t="shared" ref="T16:T79" si="4">S16*0.8598</f>
        <v>0</v>
      </c>
      <c r="U16" s="66">
        <f>(U10/P80)*P16</f>
        <v>4.7583750550565566E-2</v>
      </c>
      <c r="V16" s="45">
        <f t="shared" ref="V16:V49" si="5">T16+U16</f>
        <v>4.7583750550565566E-2</v>
      </c>
      <c r="W16" s="68"/>
      <c r="X16" s="68"/>
      <c r="Y16" s="70"/>
      <c r="Z16" s="69"/>
    </row>
    <row r="17" spans="1:26" x14ac:dyDescent="0.25">
      <c r="A17" s="64">
        <v>12</v>
      </c>
      <c r="B17" s="143" t="s">
        <v>20</v>
      </c>
      <c r="C17" s="65">
        <v>51</v>
      </c>
      <c r="D17" s="152">
        <v>10.558999999999999</v>
      </c>
      <c r="E17" s="152">
        <v>11.603</v>
      </c>
      <c r="F17" s="143">
        <f t="shared" si="0"/>
        <v>1.0440000000000005</v>
      </c>
      <c r="G17" s="44">
        <f>F17*0.8598</f>
        <v>0.89763120000000041</v>
      </c>
      <c r="H17" s="66">
        <f>(H10/C192)*C17</f>
        <v>3.2992272211559828E-2</v>
      </c>
      <c r="I17" s="45">
        <f t="shared" si="2"/>
        <v>0.93062347221156028</v>
      </c>
      <c r="J17" s="67"/>
      <c r="K17" s="68"/>
      <c r="L17" s="69"/>
      <c r="M17" s="67"/>
      <c r="N17" s="40">
        <v>3</v>
      </c>
      <c r="O17" s="143" t="s">
        <v>185</v>
      </c>
      <c r="P17" s="65">
        <v>34.5</v>
      </c>
      <c r="Q17" s="143">
        <v>9.9540000000000006</v>
      </c>
      <c r="R17" s="143">
        <v>10.212</v>
      </c>
      <c r="S17" s="143">
        <f t="shared" si="3"/>
        <v>0.25799999999999912</v>
      </c>
      <c r="T17" s="44">
        <f t="shared" si="4"/>
        <v>0.22182839999999923</v>
      </c>
      <c r="U17" s="66">
        <f>(U10/P80)*P17</f>
        <v>4.5099983351497584E-2</v>
      </c>
      <c r="V17" s="45">
        <f t="shared" si="5"/>
        <v>0.26692838335149682</v>
      </c>
      <c r="W17" s="68"/>
      <c r="X17" s="68"/>
      <c r="Y17" s="70"/>
      <c r="Z17" s="69"/>
    </row>
    <row r="18" spans="1:26" x14ac:dyDescent="0.25">
      <c r="A18" s="64">
        <v>13</v>
      </c>
      <c r="B18" s="143" t="s">
        <v>21</v>
      </c>
      <c r="C18" s="71">
        <v>50.9</v>
      </c>
      <c r="D18" s="152">
        <v>2.4660000000000002</v>
      </c>
      <c r="E18" s="152">
        <v>2.4660000000000002</v>
      </c>
      <c r="F18" s="143">
        <f t="shared" si="0"/>
        <v>0</v>
      </c>
      <c r="G18" s="44">
        <f t="shared" si="1"/>
        <v>0</v>
      </c>
      <c r="H18" s="66">
        <f>(H10/C192)*C18</f>
        <v>3.2927581481733241E-2</v>
      </c>
      <c r="I18" s="45">
        <f t="shared" si="2"/>
        <v>3.2927581481733241E-2</v>
      </c>
      <c r="J18" s="67"/>
      <c r="K18" s="68"/>
      <c r="L18" s="69"/>
      <c r="M18" s="67"/>
      <c r="N18" s="40">
        <v>4</v>
      </c>
      <c r="O18" s="143" t="s">
        <v>186</v>
      </c>
      <c r="P18" s="71">
        <v>37.200000000000003</v>
      </c>
      <c r="Q18" s="143">
        <v>10.615</v>
      </c>
      <c r="R18" s="143">
        <v>11.414</v>
      </c>
      <c r="S18" s="143">
        <f t="shared" si="3"/>
        <v>0.79899999999999949</v>
      </c>
      <c r="T18" s="44">
        <f t="shared" si="4"/>
        <v>0.6869801999999996</v>
      </c>
      <c r="U18" s="66">
        <f>(U10/P80)*P18</f>
        <v>4.8629547265962615E-2</v>
      </c>
      <c r="V18" s="45">
        <f t="shared" si="5"/>
        <v>0.73560974726596218</v>
      </c>
      <c r="W18" s="68"/>
      <c r="X18" s="68"/>
      <c r="Y18" s="70"/>
      <c r="Z18" s="69"/>
    </row>
    <row r="19" spans="1:26" x14ac:dyDescent="0.25">
      <c r="A19" s="64">
        <v>14</v>
      </c>
      <c r="B19" s="143" t="s">
        <v>22</v>
      </c>
      <c r="C19" s="71">
        <v>45.1</v>
      </c>
      <c r="D19" s="152">
        <v>12.298</v>
      </c>
      <c r="E19" s="152">
        <v>13.134</v>
      </c>
      <c r="F19" s="143">
        <f t="shared" si="0"/>
        <v>0.8360000000000003</v>
      </c>
      <c r="G19" s="44">
        <f t="shared" si="1"/>
        <v>0.71879280000000023</v>
      </c>
      <c r="H19" s="66">
        <f>(H10/C192)*C19</f>
        <v>2.9175519151791143E-2</v>
      </c>
      <c r="I19" s="45">
        <f t="shared" si="2"/>
        <v>0.74796831915179141</v>
      </c>
      <c r="J19" s="67"/>
      <c r="K19" s="68"/>
      <c r="L19" s="69"/>
      <c r="M19" s="67"/>
      <c r="N19" s="40">
        <v>5</v>
      </c>
      <c r="O19" s="143" t="s">
        <v>187</v>
      </c>
      <c r="P19" s="71">
        <v>34.1</v>
      </c>
      <c r="Q19" s="143">
        <v>9.2420000000000009</v>
      </c>
      <c r="R19" s="143">
        <v>9.9109999999999996</v>
      </c>
      <c r="S19" s="143">
        <f t="shared" si="3"/>
        <v>0.66899999999999871</v>
      </c>
      <c r="T19" s="44">
        <f t="shared" si="4"/>
        <v>0.57520619999999889</v>
      </c>
      <c r="U19" s="66">
        <f>(U10/P80)*P19</f>
        <v>4.4577084993799067E-2</v>
      </c>
      <c r="V19" s="45">
        <f t="shared" si="5"/>
        <v>0.61978328499379798</v>
      </c>
      <c r="W19" s="68"/>
      <c r="X19" s="68"/>
      <c r="Y19" s="70"/>
      <c r="Z19" s="69"/>
    </row>
    <row r="20" spans="1:26" x14ac:dyDescent="0.25">
      <c r="A20" s="64">
        <v>15</v>
      </c>
      <c r="B20" s="143" t="s">
        <v>23</v>
      </c>
      <c r="C20" s="71">
        <v>75.599999999999994</v>
      </c>
      <c r="D20" s="152">
        <v>2.8690000000000002</v>
      </c>
      <c r="E20" s="152">
        <v>2.8690000000000002</v>
      </c>
      <c r="F20" s="143">
        <f t="shared" si="0"/>
        <v>0</v>
      </c>
      <c r="G20" s="44">
        <f t="shared" si="1"/>
        <v>0</v>
      </c>
      <c r="H20" s="66">
        <f>(H10/C192)*C20</f>
        <v>4.8906191748900443E-2</v>
      </c>
      <c r="I20" s="45">
        <f t="shared" si="2"/>
        <v>4.8906191748900443E-2</v>
      </c>
      <c r="J20" s="67"/>
      <c r="K20" s="68"/>
      <c r="L20" s="69"/>
      <c r="M20" s="67"/>
      <c r="N20" s="40">
        <v>6</v>
      </c>
      <c r="O20" s="143" t="s">
        <v>188</v>
      </c>
      <c r="P20" s="71">
        <v>28.2</v>
      </c>
      <c r="Q20" s="143">
        <v>6.1769999999999996</v>
      </c>
      <c r="R20" s="143">
        <v>6.55</v>
      </c>
      <c r="S20" s="143">
        <f t="shared" si="3"/>
        <v>0.37300000000000022</v>
      </c>
      <c r="T20" s="44">
        <f t="shared" si="4"/>
        <v>0.3207054000000002</v>
      </c>
      <c r="U20" s="66">
        <f>(U10/P80)*P20</f>
        <v>3.6864334217745855E-2</v>
      </c>
      <c r="V20" s="45">
        <f t="shared" si="5"/>
        <v>0.35756973421774607</v>
      </c>
      <c r="W20" s="68"/>
      <c r="X20" s="68"/>
      <c r="Y20" s="70"/>
      <c r="Z20" s="69"/>
    </row>
    <row r="21" spans="1:26" x14ac:dyDescent="0.25">
      <c r="A21" s="64">
        <v>16</v>
      </c>
      <c r="B21" s="143" t="s">
        <v>24</v>
      </c>
      <c r="C21" s="71">
        <v>45.8</v>
      </c>
      <c r="D21" s="152">
        <v>14.445</v>
      </c>
      <c r="E21" s="152">
        <v>15.500999999999999</v>
      </c>
      <c r="F21" s="143">
        <f t="shared" si="0"/>
        <v>1.0559999999999992</v>
      </c>
      <c r="G21" s="44">
        <f t="shared" si="1"/>
        <v>0.90794879999999933</v>
      </c>
      <c r="H21" s="66">
        <f>(H10/C192)*C21</f>
        <v>2.9628354260577253E-2</v>
      </c>
      <c r="I21" s="45">
        <f t="shared" si="2"/>
        <v>0.93757715426057664</v>
      </c>
      <c r="J21" s="67"/>
      <c r="K21" s="68"/>
      <c r="L21" s="69"/>
      <c r="M21" s="67"/>
      <c r="N21" s="40">
        <v>7</v>
      </c>
      <c r="O21" s="143" t="s">
        <v>189</v>
      </c>
      <c r="P21" s="71">
        <v>26.8</v>
      </c>
      <c r="Q21" s="143">
        <v>6.5259999999999998</v>
      </c>
      <c r="R21" s="143">
        <v>6.8710000000000004</v>
      </c>
      <c r="S21" s="143">
        <f t="shared" si="3"/>
        <v>0.34500000000000064</v>
      </c>
      <c r="T21" s="44">
        <f t="shared" si="4"/>
        <v>0.29663100000000053</v>
      </c>
      <c r="U21" s="66">
        <f>(U10/P80)*P21</f>
        <v>3.5034189965801023E-2</v>
      </c>
      <c r="V21" s="45">
        <f t="shared" si="5"/>
        <v>0.33166518996580158</v>
      </c>
      <c r="W21" s="68"/>
      <c r="X21" s="68"/>
      <c r="Y21" s="70"/>
      <c r="Z21" s="69"/>
    </row>
    <row r="22" spans="1:26" x14ac:dyDescent="0.25">
      <c r="A22" s="64">
        <v>17</v>
      </c>
      <c r="B22" s="143" t="s">
        <v>25</v>
      </c>
      <c r="C22" s="71">
        <v>46.7</v>
      </c>
      <c r="D22" s="152">
        <v>6.194</v>
      </c>
      <c r="E22" s="152">
        <v>7.21</v>
      </c>
      <c r="F22" s="143">
        <f t="shared" si="0"/>
        <v>1.016</v>
      </c>
      <c r="G22" s="44">
        <f t="shared" si="1"/>
        <v>0.87355680000000002</v>
      </c>
      <c r="H22" s="66">
        <f>(H10/C192)*C22</f>
        <v>3.0210570829016549E-2</v>
      </c>
      <c r="I22" s="45">
        <f>G22+H22</f>
        <v>0.90376737082901659</v>
      </c>
      <c r="J22" s="67"/>
      <c r="K22" s="68"/>
      <c r="L22" s="69"/>
      <c r="M22" s="67"/>
      <c r="N22" s="40">
        <v>8</v>
      </c>
      <c r="O22" s="143" t="s">
        <v>190</v>
      </c>
      <c r="P22" s="71">
        <v>27.9</v>
      </c>
      <c r="Q22" s="143">
        <v>4.774</v>
      </c>
      <c r="R22" s="143">
        <v>4.79</v>
      </c>
      <c r="S22" s="143">
        <f t="shared" si="3"/>
        <v>1.6000000000000014E-2</v>
      </c>
      <c r="T22" s="44">
        <f t="shared" si="4"/>
        <v>1.3756800000000012E-2</v>
      </c>
      <c r="U22" s="66">
        <f>(U10/P80)*P22</f>
        <v>3.6472160449471956E-2</v>
      </c>
      <c r="V22" s="45">
        <f t="shared" si="5"/>
        <v>5.022896044947197E-2</v>
      </c>
      <c r="W22" s="68"/>
      <c r="X22" s="68"/>
      <c r="Y22" s="70"/>
      <c r="Z22" s="69"/>
    </row>
    <row r="23" spans="1:26" x14ac:dyDescent="0.25">
      <c r="A23" s="64">
        <v>18</v>
      </c>
      <c r="B23" s="143" t="s">
        <v>26</v>
      </c>
      <c r="C23" s="71">
        <v>47.6</v>
      </c>
      <c r="D23" s="152">
        <v>3.141</v>
      </c>
      <c r="E23" s="152">
        <v>3.16</v>
      </c>
      <c r="F23" s="143">
        <f t="shared" si="0"/>
        <v>1.9000000000000128E-2</v>
      </c>
      <c r="G23" s="44">
        <f t="shared" si="1"/>
        <v>1.633620000000011E-2</v>
      </c>
      <c r="H23" s="66">
        <f>(H10/C192)*C23</f>
        <v>3.0792787397455841E-2</v>
      </c>
      <c r="I23" s="45">
        <f t="shared" si="2"/>
        <v>4.7128987397455954E-2</v>
      </c>
      <c r="J23" s="67"/>
      <c r="K23" s="68"/>
      <c r="L23" s="69"/>
      <c r="M23" s="67"/>
      <c r="N23" s="40">
        <v>9</v>
      </c>
      <c r="O23" s="143" t="s">
        <v>191</v>
      </c>
      <c r="P23" s="71">
        <v>26.5</v>
      </c>
      <c r="Q23" s="143">
        <v>7.47</v>
      </c>
      <c r="R23" s="143">
        <v>7.9169999999999998</v>
      </c>
      <c r="S23" s="143">
        <f t="shared" si="3"/>
        <v>0.44700000000000006</v>
      </c>
      <c r="T23" s="44">
        <f t="shared" si="4"/>
        <v>0.38433060000000008</v>
      </c>
      <c r="U23" s="66">
        <f>(U10/P80)*P23</f>
        <v>3.4642016197527131E-2</v>
      </c>
      <c r="V23" s="45">
        <f t="shared" si="5"/>
        <v>0.41897261619752724</v>
      </c>
      <c r="W23" s="68"/>
      <c r="X23" s="68"/>
      <c r="Y23" s="70"/>
      <c r="Z23" s="69"/>
    </row>
    <row r="24" spans="1:26" x14ac:dyDescent="0.25">
      <c r="A24" s="64">
        <v>19</v>
      </c>
      <c r="B24" s="143" t="s">
        <v>27</v>
      </c>
      <c r="C24" s="71">
        <v>98.5</v>
      </c>
      <c r="D24" s="152">
        <v>21.023</v>
      </c>
      <c r="E24" s="152">
        <v>22.79</v>
      </c>
      <c r="F24" s="143">
        <f t="shared" si="0"/>
        <v>1.7669999999999995</v>
      </c>
      <c r="G24" s="44">
        <f t="shared" si="1"/>
        <v>1.5192665999999995</v>
      </c>
      <c r="H24" s="66">
        <f>(H10/C192)*C24</f>
        <v>6.3720368879189082E-2</v>
      </c>
      <c r="I24" s="45">
        <f t="shared" si="2"/>
        <v>1.5829869688791884</v>
      </c>
      <c r="J24" s="67"/>
      <c r="K24" s="68"/>
      <c r="L24" s="142"/>
      <c r="M24" s="67"/>
      <c r="N24" s="40">
        <v>10</v>
      </c>
      <c r="O24" s="143" t="s">
        <v>192</v>
      </c>
      <c r="P24" s="71">
        <v>26</v>
      </c>
      <c r="Q24" s="143">
        <v>3.5000000000000003E-2</v>
      </c>
      <c r="R24" s="143">
        <v>3.5000000000000003E-2</v>
      </c>
      <c r="S24" s="143">
        <f t="shared" si="3"/>
        <v>0</v>
      </c>
      <c r="T24" s="44">
        <f t="shared" si="4"/>
        <v>0</v>
      </c>
      <c r="U24" s="66">
        <f>(U10/P80)*P24</f>
        <v>3.3988393250403981E-2</v>
      </c>
      <c r="V24" s="45">
        <f t="shared" si="5"/>
        <v>3.3988393250403981E-2</v>
      </c>
      <c r="W24" s="68"/>
      <c r="X24" s="68"/>
      <c r="Y24" s="70"/>
      <c r="Z24" s="142"/>
    </row>
    <row r="25" spans="1:26" x14ac:dyDescent="0.25">
      <c r="A25" s="64">
        <v>20</v>
      </c>
      <c r="B25" s="143" t="s">
        <v>28</v>
      </c>
      <c r="C25" s="71">
        <v>67.900000000000006</v>
      </c>
      <c r="D25" s="152">
        <v>13.085000000000001</v>
      </c>
      <c r="E25" s="152">
        <v>13.77</v>
      </c>
      <c r="F25" s="143">
        <f t="shared" si="0"/>
        <v>0.68499999999999872</v>
      </c>
      <c r="G25" s="44">
        <f t="shared" si="1"/>
        <v>0.5889629999999989</v>
      </c>
      <c r="H25" s="66">
        <f>(H10/C192)*C25</f>
        <v>4.3925005552253184E-2</v>
      </c>
      <c r="I25" s="45">
        <f t="shared" si="2"/>
        <v>0.63288800555225211</v>
      </c>
      <c r="J25" s="67"/>
      <c r="K25" s="68"/>
      <c r="L25" s="142"/>
      <c r="M25" s="67"/>
      <c r="N25" s="40">
        <v>11</v>
      </c>
      <c r="O25" s="143" t="s">
        <v>193</v>
      </c>
      <c r="P25" s="71">
        <v>34.299999999999997</v>
      </c>
      <c r="Q25" s="143">
        <v>9</v>
      </c>
      <c r="R25" s="143">
        <v>9.6940000000000008</v>
      </c>
      <c r="S25" s="143">
        <f t="shared" si="3"/>
        <v>0.69400000000000084</v>
      </c>
      <c r="T25" s="44">
        <f t="shared" si="4"/>
        <v>0.59670120000000071</v>
      </c>
      <c r="U25" s="66">
        <f>(U10/P80)*P25</f>
        <v>4.4838534172648319E-2</v>
      </c>
      <c r="V25" s="45">
        <f t="shared" si="5"/>
        <v>0.64153973417264898</v>
      </c>
      <c r="W25" s="68"/>
      <c r="X25" s="68"/>
      <c r="Y25" s="70"/>
      <c r="Z25" s="142"/>
    </row>
    <row r="26" spans="1:26" x14ac:dyDescent="0.25">
      <c r="A26" s="64">
        <v>21</v>
      </c>
      <c r="B26" s="143" t="s">
        <v>29</v>
      </c>
      <c r="C26" s="71">
        <v>50.5</v>
      </c>
      <c r="D26" s="152">
        <v>5.4829999999999997</v>
      </c>
      <c r="E26" s="152">
        <v>5.6470000000000002</v>
      </c>
      <c r="F26" s="143">
        <f t="shared" si="0"/>
        <v>0.16400000000000059</v>
      </c>
      <c r="G26" s="44">
        <f t="shared" si="1"/>
        <v>0.1410072000000005</v>
      </c>
      <c r="H26" s="66">
        <f>(H10/C192)*C26</f>
        <v>3.2668818562426885E-2</v>
      </c>
      <c r="I26" s="45">
        <f t="shared" si="2"/>
        <v>0.17367601856242737</v>
      </c>
      <c r="J26" s="67"/>
      <c r="K26" s="68"/>
      <c r="L26" s="142"/>
      <c r="M26" s="67"/>
      <c r="N26" s="40">
        <v>12</v>
      </c>
      <c r="O26" s="143" t="s">
        <v>194</v>
      </c>
      <c r="P26" s="71">
        <v>32.299999999999997</v>
      </c>
      <c r="Q26" s="143">
        <v>7.1689999999999996</v>
      </c>
      <c r="R26" s="143">
        <v>7.7560000000000002</v>
      </c>
      <c r="S26" s="143">
        <f t="shared" si="3"/>
        <v>0.58700000000000063</v>
      </c>
      <c r="T26" s="44">
        <f t="shared" si="4"/>
        <v>0.50470260000000056</v>
      </c>
      <c r="U26" s="66">
        <f>(U10/P80)*P26</f>
        <v>4.2224042384155711E-2</v>
      </c>
      <c r="V26" s="45">
        <f t="shared" si="5"/>
        <v>0.54692664238415623</v>
      </c>
      <c r="W26" s="68"/>
      <c r="X26" s="68"/>
      <c r="Y26" s="70"/>
      <c r="Z26" s="142"/>
    </row>
    <row r="27" spans="1:26" x14ac:dyDescent="0.25">
      <c r="A27" s="64">
        <v>22</v>
      </c>
      <c r="B27" s="143" t="s">
        <v>30</v>
      </c>
      <c r="C27" s="71">
        <v>50.4</v>
      </c>
      <c r="D27" s="152">
        <v>12.68</v>
      </c>
      <c r="E27" s="152">
        <v>13.462</v>
      </c>
      <c r="F27" s="143">
        <f t="shared" si="0"/>
        <v>0.78200000000000003</v>
      </c>
      <c r="G27" s="44">
        <f t="shared" si="1"/>
        <v>0.67236360000000006</v>
      </c>
      <c r="H27" s="66">
        <f>(H10/C192)*C27</f>
        <v>3.2604127832600298E-2</v>
      </c>
      <c r="I27" s="45">
        <f t="shared" si="2"/>
        <v>0.70496772783260031</v>
      </c>
      <c r="J27" s="67"/>
      <c r="K27" s="68"/>
      <c r="L27" s="142"/>
      <c r="M27" s="67"/>
      <c r="N27" s="40">
        <v>13</v>
      </c>
      <c r="O27" s="143" t="s">
        <v>195</v>
      </c>
      <c r="P27" s="71">
        <v>34.299999999999997</v>
      </c>
      <c r="Q27" s="143">
        <v>4.048</v>
      </c>
      <c r="R27" s="143">
        <v>4.41</v>
      </c>
      <c r="S27" s="143">
        <f t="shared" si="3"/>
        <v>0.3620000000000001</v>
      </c>
      <c r="T27" s="44">
        <f t="shared" si="4"/>
        <v>0.31124760000000007</v>
      </c>
      <c r="U27" s="66">
        <f>(U10/P80)*P27</f>
        <v>4.4838534172648319E-2</v>
      </c>
      <c r="V27" s="45">
        <f t="shared" si="5"/>
        <v>0.35608613417264839</v>
      </c>
      <c r="W27" s="68"/>
      <c r="X27" s="68"/>
      <c r="Y27" s="70"/>
      <c r="Z27" s="142"/>
    </row>
    <row r="28" spans="1:26" x14ac:dyDescent="0.25">
      <c r="A28" s="64">
        <v>23</v>
      </c>
      <c r="B28" s="143" t="s">
        <v>31</v>
      </c>
      <c r="C28" s="71">
        <v>44.7</v>
      </c>
      <c r="D28" s="152">
        <v>18.597999999999999</v>
      </c>
      <c r="E28" s="152">
        <v>19.687000000000001</v>
      </c>
      <c r="F28" s="143">
        <f t="shared" si="0"/>
        <v>1.0890000000000022</v>
      </c>
      <c r="G28" s="44">
        <f t="shared" si="1"/>
        <v>0.93632220000000188</v>
      </c>
      <c r="H28" s="66">
        <f>(H10/C192)*C28</f>
        <v>2.891675623248479E-2</v>
      </c>
      <c r="I28" s="45">
        <f t="shared" si="2"/>
        <v>0.96523895623248668</v>
      </c>
      <c r="J28" s="67"/>
      <c r="K28" s="68"/>
      <c r="L28" s="142"/>
      <c r="M28" s="67"/>
      <c r="N28" s="40">
        <v>14</v>
      </c>
      <c r="O28" s="143" t="s">
        <v>196</v>
      </c>
      <c r="P28" s="71">
        <v>37.9</v>
      </c>
      <c r="Q28" s="143">
        <v>7.4790000000000001</v>
      </c>
      <c r="R28" s="143">
        <v>7.9340000000000002</v>
      </c>
      <c r="S28" s="143">
        <f t="shared" si="3"/>
        <v>0.45500000000000007</v>
      </c>
      <c r="T28" s="44">
        <f t="shared" si="4"/>
        <v>0.39120900000000008</v>
      </c>
      <c r="U28" s="66">
        <f>(U10/P80)*P28</f>
        <v>4.9544619391935024E-2</v>
      </c>
      <c r="V28" s="45">
        <f t="shared" si="5"/>
        <v>0.44075361939193514</v>
      </c>
      <c r="W28" s="68"/>
      <c r="X28" s="68"/>
      <c r="Y28" s="70"/>
      <c r="Z28" s="142"/>
    </row>
    <row r="29" spans="1:26" x14ac:dyDescent="0.25">
      <c r="A29" s="64">
        <v>24</v>
      </c>
      <c r="B29" s="143" t="s">
        <v>32</v>
      </c>
      <c r="C29" s="71">
        <v>75.599999999999994</v>
      </c>
      <c r="D29" s="152">
        <v>23.620999999999999</v>
      </c>
      <c r="E29" s="152">
        <v>25.277999999999999</v>
      </c>
      <c r="F29" s="143">
        <f t="shared" si="0"/>
        <v>1.657</v>
      </c>
      <c r="G29" s="44">
        <f t="shared" si="1"/>
        <v>1.4246886000000001</v>
      </c>
      <c r="H29" s="66">
        <f>(H10/C192)*C29</f>
        <v>4.8906191748900443E-2</v>
      </c>
      <c r="I29" s="45">
        <f t="shared" si="2"/>
        <v>1.4735947917489005</v>
      </c>
      <c r="J29" s="67"/>
      <c r="K29" s="68"/>
      <c r="L29" s="142"/>
      <c r="M29" s="67"/>
      <c r="N29" s="40">
        <v>15</v>
      </c>
      <c r="O29" s="143" t="s">
        <v>197</v>
      </c>
      <c r="P29" s="71">
        <v>35.700000000000003</v>
      </c>
      <c r="Q29" s="143">
        <v>6.7409999999999997</v>
      </c>
      <c r="R29" s="143">
        <v>7.2450000000000001</v>
      </c>
      <c r="S29" s="143">
        <f t="shared" si="3"/>
        <v>0.50400000000000045</v>
      </c>
      <c r="T29" s="44">
        <f t="shared" si="4"/>
        <v>0.43333920000000037</v>
      </c>
      <c r="U29" s="66">
        <f>(U10/P80)*P29</f>
        <v>4.6668678424593157E-2</v>
      </c>
      <c r="V29" s="45">
        <f t="shared" si="5"/>
        <v>0.48000787842459353</v>
      </c>
      <c r="W29" s="68"/>
      <c r="X29" s="68"/>
      <c r="Y29" s="70"/>
      <c r="Z29" s="142"/>
    </row>
    <row r="30" spans="1:26" x14ac:dyDescent="0.25">
      <c r="A30" s="64">
        <v>25</v>
      </c>
      <c r="B30" s="143" t="s">
        <v>33</v>
      </c>
      <c r="C30" s="71">
        <v>46.2</v>
      </c>
      <c r="D30" s="152">
        <v>8.5950000000000006</v>
      </c>
      <c r="E30" s="152">
        <v>9.3710000000000004</v>
      </c>
      <c r="F30" s="143">
        <f t="shared" si="0"/>
        <v>0.7759999999999998</v>
      </c>
      <c r="G30" s="44">
        <f t="shared" si="1"/>
        <v>0.66720479999999982</v>
      </c>
      <c r="H30" s="66">
        <f>(H10/C192)*C30</f>
        <v>2.9887117179883609E-2</v>
      </c>
      <c r="I30" s="45">
        <f t="shared" si="2"/>
        <v>0.69709191717988339</v>
      </c>
      <c r="J30" s="67"/>
      <c r="K30" s="68"/>
      <c r="L30" s="142"/>
      <c r="M30" s="67"/>
      <c r="N30" s="40">
        <v>16</v>
      </c>
      <c r="O30" s="143" t="s">
        <v>198</v>
      </c>
      <c r="P30" s="71">
        <v>41.2</v>
      </c>
      <c r="Q30" s="143">
        <v>8.9309999999999992</v>
      </c>
      <c r="R30" s="143">
        <v>9.61</v>
      </c>
      <c r="S30" s="143">
        <f>R30-Q30</f>
        <v>0.67900000000000027</v>
      </c>
      <c r="T30" s="44">
        <f t="shared" si="4"/>
        <v>0.58380420000000022</v>
      </c>
      <c r="U30" s="66">
        <f>(U10/P80)*P30</f>
        <v>5.3858530842947845E-2</v>
      </c>
      <c r="V30" s="45">
        <f t="shared" si="5"/>
        <v>0.63766273084294811</v>
      </c>
      <c r="W30" s="68"/>
      <c r="X30" s="68"/>
      <c r="Y30" s="70"/>
      <c r="Z30" s="142"/>
    </row>
    <row r="31" spans="1:26" x14ac:dyDescent="0.25">
      <c r="A31" s="64">
        <v>26</v>
      </c>
      <c r="B31" s="143" t="s">
        <v>34</v>
      </c>
      <c r="C31" s="71">
        <v>46.9</v>
      </c>
      <c r="D31" s="152">
        <v>11.247</v>
      </c>
      <c r="E31" s="152">
        <v>11.754</v>
      </c>
      <c r="F31" s="143">
        <f t="shared" si="0"/>
        <v>0.50699999999999967</v>
      </c>
      <c r="G31" s="44">
        <f t="shared" si="1"/>
        <v>0.43591859999999971</v>
      </c>
      <c r="H31" s="66">
        <f>(H10/C192)*C31</f>
        <v>3.0339952288669723E-2</v>
      </c>
      <c r="I31" s="45">
        <f t="shared" si="2"/>
        <v>0.46625855228866941</v>
      </c>
      <c r="J31" s="67"/>
      <c r="K31" s="68"/>
      <c r="L31" s="142"/>
      <c r="M31" s="67"/>
      <c r="N31" s="40">
        <v>17</v>
      </c>
      <c r="O31" s="143" t="s">
        <v>199</v>
      </c>
      <c r="P31" s="71">
        <v>36.9</v>
      </c>
      <c r="Q31" s="143">
        <v>3.7389999999999999</v>
      </c>
      <c r="R31" s="143">
        <v>4.0259999999999998</v>
      </c>
      <c r="S31" s="143">
        <f t="shared" ref="S31:S44" si="6">R31-Q31</f>
        <v>0.28699999999999992</v>
      </c>
      <c r="T31" s="44">
        <f t="shared" si="4"/>
        <v>0.24676259999999994</v>
      </c>
      <c r="U31" s="66">
        <f>(U10/P80)*P31</f>
        <v>4.8237373497688724E-2</v>
      </c>
      <c r="V31" s="45">
        <f t="shared" si="5"/>
        <v>0.29499997349768869</v>
      </c>
      <c r="W31" s="68"/>
      <c r="X31" s="68"/>
      <c r="Y31" s="70"/>
      <c r="Z31" s="142"/>
    </row>
    <row r="32" spans="1:26" x14ac:dyDescent="0.25">
      <c r="A32" s="64">
        <v>27</v>
      </c>
      <c r="B32" s="143" t="s">
        <v>35</v>
      </c>
      <c r="C32" s="71">
        <v>47.3</v>
      </c>
      <c r="D32" s="152">
        <v>5.2649999999999997</v>
      </c>
      <c r="E32" s="152">
        <v>5.7359999999999998</v>
      </c>
      <c r="F32" s="143">
        <f t="shared" si="0"/>
        <v>0.47100000000000009</v>
      </c>
      <c r="G32" s="44">
        <f t="shared" si="1"/>
        <v>0.4049658000000001</v>
      </c>
      <c r="H32" s="66">
        <f>(H10/C192)*C32</f>
        <v>3.0598715207976072E-2</v>
      </c>
      <c r="I32" s="45">
        <f t="shared" si="2"/>
        <v>0.43556451520797618</v>
      </c>
      <c r="J32" s="67"/>
      <c r="K32" s="68"/>
      <c r="L32" s="142"/>
      <c r="M32" s="67"/>
      <c r="N32" s="64">
        <v>18</v>
      </c>
      <c r="O32" s="143" t="s">
        <v>200</v>
      </c>
      <c r="P32" s="71">
        <v>34.700000000000003</v>
      </c>
      <c r="Q32" s="143">
        <v>6.0129999999999999</v>
      </c>
      <c r="R32" s="143">
        <v>6.8819999999999997</v>
      </c>
      <c r="S32" s="143">
        <f t="shared" si="6"/>
        <v>0.86899999999999977</v>
      </c>
      <c r="T32" s="44">
        <f t="shared" si="4"/>
        <v>0.74716619999999978</v>
      </c>
      <c r="U32" s="66">
        <f>(U10/P80)*P32</f>
        <v>4.536143253034685E-2</v>
      </c>
      <c r="V32" s="45">
        <f t="shared" si="5"/>
        <v>0.79252763253034664</v>
      </c>
      <c r="W32" s="68"/>
      <c r="X32" s="68"/>
      <c r="Y32" s="70"/>
      <c r="Z32" s="142"/>
    </row>
    <row r="33" spans="1:29" x14ac:dyDescent="0.25">
      <c r="A33" s="64">
        <v>28</v>
      </c>
      <c r="B33" s="143" t="s">
        <v>36</v>
      </c>
      <c r="C33" s="71">
        <v>97.9</v>
      </c>
      <c r="D33" s="152">
        <v>6.4560000000000004</v>
      </c>
      <c r="E33" s="152">
        <v>6.8220000000000001</v>
      </c>
      <c r="F33" s="143">
        <f t="shared" si="0"/>
        <v>0.36599999999999966</v>
      </c>
      <c r="G33" s="44">
        <f t="shared" si="1"/>
        <v>0.31468679999999971</v>
      </c>
      <c r="H33" s="66">
        <f>(H10/C192)*C33</f>
        <v>6.3332224500229559E-2</v>
      </c>
      <c r="I33" s="45">
        <f t="shared" si="2"/>
        <v>0.37801902450022928</v>
      </c>
      <c r="J33" s="67"/>
      <c r="K33" s="68"/>
      <c r="L33" s="142"/>
      <c r="M33" s="67"/>
      <c r="N33" s="40">
        <v>19</v>
      </c>
      <c r="O33" s="143" t="s">
        <v>201</v>
      </c>
      <c r="P33" s="71">
        <v>36.700000000000003</v>
      </c>
      <c r="Q33" s="143">
        <v>5.8999999999999997E-2</v>
      </c>
      <c r="R33" s="143">
        <v>5.8999999999999997E-2</v>
      </c>
      <c r="S33" s="143">
        <f t="shared" si="6"/>
        <v>0</v>
      </c>
      <c r="T33" s="44">
        <f t="shared" si="4"/>
        <v>0</v>
      </c>
      <c r="U33" s="66">
        <f>(U10/P80)*P33</f>
        <v>4.7975924318839465E-2</v>
      </c>
      <c r="V33" s="45">
        <f t="shared" si="5"/>
        <v>4.7975924318839465E-2</v>
      </c>
      <c r="W33" s="68"/>
      <c r="X33" s="68"/>
      <c r="Y33" s="70"/>
      <c r="Z33" s="68"/>
    </row>
    <row r="34" spans="1:29" x14ac:dyDescent="0.25">
      <c r="A34" s="64">
        <v>29</v>
      </c>
      <c r="B34" s="143" t="s">
        <v>37</v>
      </c>
      <c r="C34" s="71">
        <v>67.8</v>
      </c>
      <c r="D34" s="152">
        <v>8.0869999999999997</v>
      </c>
      <c r="E34" s="152">
        <v>8.8930000000000007</v>
      </c>
      <c r="F34" s="143">
        <f t="shared" si="0"/>
        <v>0.80600000000000094</v>
      </c>
      <c r="G34" s="44">
        <f t="shared" si="1"/>
        <v>0.6929988000000008</v>
      </c>
      <c r="H34" s="66">
        <f>(H10/C192)*C34</f>
        <v>4.386031482242659E-2</v>
      </c>
      <c r="I34" s="45">
        <f t="shared" si="2"/>
        <v>0.73685911482242739</v>
      </c>
      <c r="J34" s="67"/>
      <c r="K34" s="68"/>
      <c r="L34" s="142"/>
      <c r="M34" s="67"/>
      <c r="N34" s="40">
        <v>20</v>
      </c>
      <c r="O34" s="143" t="s">
        <v>202</v>
      </c>
      <c r="P34" s="71">
        <v>34</v>
      </c>
      <c r="Q34" s="143">
        <v>4.0679999999999996</v>
      </c>
      <c r="R34" s="143">
        <v>4.234</v>
      </c>
      <c r="S34" s="143">
        <f t="shared" si="6"/>
        <v>0.16600000000000037</v>
      </c>
      <c r="T34" s="44">
        <f t="shared" si="4"/>
        <v>0.14272680000000032</v>
      </c>
      <c r="U34" s="66">
        <f>(U10/P80)*P34</f>
        <v>4.4446360404374434E-2</v>
      </c>
      <c r="V34" s="45">
        <f t="shared" si="5"/>
        <v>0.18717316040437476</v>
      </c>
      <c r="W34" s="68"/>
      <c r="X34" s="68"/>
      <c r="Y34" s="70"/>
      <c r="Z34" s="142"/>
    </row>
    <row r="35" spans="1:29" x14ac:dyDescent="0.25">
      <c r="A35" s="64">
        <v>30</v>
      </c>
      <c r="B35" s="143" t="s">
        <v>38</v>
      </c>
      <c r="C35" s="71">
        <v>50.9</v>
      </c>
      <c r="D35" s="152">
        <v>6.9210000000000003</v>
      </c>
      <c r="E35" s="152">
        <v>7.3710000000000004</v>
      </c>
      <c r="F35" s="143">
        <f t="shared" si="0"/>
        <v>0.45000000000000018</v>
      </c>
      <c r="G35" s="44">
        <f t="shared" si="1"/>
        <v>0.38691000000000014</v>
      </c>
      <c r="H35" s="66">
        <f>(H10/C192)*C35</f>
        <v>3.2927581481733241E-2</v>
      </c>
      <c r="I35" s="45">
        <f t="shared" si="2"/>
        <v>0.41983758148173339</v>
      </c>
      <c r="J35" s="67"/>
      <c r="K35" s="68"/>
      <c r="L35" s="142"/>
      <c r="M35" s="67"/>
      <c r="N35" s="40">
        <v>21</v>
      </c>
      <c r="O35" s="143" t="s">
        <v>203</v>
      </c>
      <c r="P35" s="71">
        <v>28.5</v>
      </c>
      <c r="Q35" s="143">
        <v>4.7080000000000002</v>
      </c>
      <c r="R35" s="143">
        <v>4.9939999999999998</v>
      </c>
      <c r="S35" s="143">
        <f t="shared" si="6"/>
        <v>0.28599999999999959</v>
      </c>
      <c r="T35" s="44">
        <f t="shared" si="4"/>
        <v>0.24590279999999964</v>
      </c>
      <c r="U35" s="66">
        <f>(U10/P80)*P35</f>
        <v>3.7256507986019746E-2</v>
      </c>
      <c r="V35" s="45">
        <f t="shared" si="5"/>
        <v>0.2831593079860194</v>
      </c>
      <c r="W35" s="68"/>
      <c r="X35" s="68"/>
      <c r="Y35" s="70"/>
      <c r="Z35" s="142"/>
    </row>
    <row r="36" spans="1:29" x14ac:dyDescent="0.25">
      <c r="A36" s="64">
        <v>31</v>
      </c>
      <c r="B36" s="143" t="s">
        <v>39</v>
      </c>
      <c r="C36" s="71">
        <v>50.5</v>
      </c>
      <c r="D36" s="152">
        <v>7.056</v>
      </c>
      <c r="E36" s="152">
        <v>7.7439999999999998</v>
      </c>
      <c r="F36" s="143">
        <f t="shared" si="0"/>
        <v>0.68799999999999972</v>
      </c>
      <c r="G36" s="44">
        <f t="shared" si="1"/>
        <v>0.5915423999999998</v>
      </c>
      <c r="H36" s="66">
        <f>(H10/C192)*C36</f>
        <v>3.2668818562426885E-2</v>
      </c>
      <c r="I36" s="45">
        <f t="shared" si="2"/>
        <v>0.62421121856242667</v>
      </c>
      <c r="J36" s="67"/>
      <c r="K36" s="68"/>
      <c r="L36" s="142"/>
      <c r="M36" s="67"/>
      <c r="N36" s="40">
        <v>22</v>
      </c>
      <c r="O36" s="143" t="s">
        <v>204</v>
      </c>
      <c r="P36" s="71">
        <v>26.6</v>
      </c>
      <c r="Q36" s="143">
        <v>1.9339999999999999</v>
      </c>
      <c r="R36" s="143">
        <v>1.9770000000000001</v>
      </c>
      <c r="S36" s="143">
        <f t="shared" si="6"/>
        <v>4.3000000000000149E-2</v>
      </c>
      <c r="T36" s="44">
        <f t="shared" si="4"/>
        <v>3.6971400000000126E-2</v>
      </c>
      <c r="U36" s="66">
        <f>(U10/P80)*P36</f>
        <v>3.4772740786951764E-2</v>
      </c>
      <c r="V36" s="45">
        <f t="shared" si="5"/>
        <v>7.174414078695189E-2</v>
      </c>
      <c r="W36" s="68"/>
      <c r="X36" s="68"/>
      <c r="Y36" s="70"/>
      <c r="Z36" s="142"/>
    </row>
    <row r="37" spans="1:29" x14ac:dyDescent="0.25">
      <c r="A37" s="64">
        <v>32</v>
      </c>
      <c r="B37" s="143" t="s">
        <v>40</v>
      </c>
      <c r="C37" s="71">
        <v>44.6</v>
      </c>
      <c r="D37" s="152">
        <v>11.324</v>
      </c>
      <c r="E37" s="152">
        <v>12.260999999999999</v>
      </c>
      <c r="F37" s="143">
        <f t="shared" si="0"/>
        <v>0.93699999999999939</v>
      </c>
      <c r="G37" s="44">
        <f t="shared" si="1"/>
        <v>0.80563259999999948</v>
      </c>
      <c r="H37" s="66">
        <f>(H10/C192)*C37</f>
        <v>2.8852065502658203E-2</v>
      </c>
      <c r="I37" s="45">
        <f t="shared" si="2"/>
        <v>0.83448466550265765</v>
      </c>
      <c r="J37" s="67"/>
      <c r="K37" s="68"/>
      <c r="L37" s="142"/>
      <c r="M37" s="67"/>
      <c r="N37" s="40">
        <v>23</v>
      </c>
      <c r="O37" s="143" t="s">
        <v>205</v>
      </c>
      <c r="P37" s="71">
        <v>27.5</v>
      </c>
      <c r="Q37" s="143">
        <v>4.3330000000000002</v>
      </c>
      <c r="R37" s="143">
        <v>4.7629999999999999</v>
      </c>
      <c r="S37" s="143">
        <f t="shared" si="6"/>
        <v>0.42999999999999972</v>
      </c>
      <c r="T37" s="44">
        <f t="shared" si="4"/>
        <v>0.36971399999999977</v>
      </c>
      <c r="U37" s="66">
        <f>(U10/P80)*P37</f>
        <v>3.5949262091773439E-2</v>
      </c>
      <c r="V37" s="45">
        <f t="shared" si="5"/>
        <v>0.40566326209177322</v>
      </c>
      <c r="W37" s="68"/>
      <c r="X37" s="68"/>
      <c r="Y37" s="70"/>
      <c r="Z37" s="142"/>
    </row>
    <row r="38" spans="1:29" x14ac:dyDescent="0.25">
      <c r="A38" s="64">
        <v>33</v>
      </c>
      <c r="B38" s="143" t="s">
        <v>41</v>
      </c>
      <c r="C38" s="71">
        <v>75.7</v>
      </c>
      <c r="D38" s="152">
        <v>9.125</v>
      </c>
      <c r="E38" s="152">
        <v>9.15</v>
      </c>
      <c r="F38" s="143">
        <f t="shared" si="0"/>
        <v>2.5000000000000355E-2</v>
      </c>
      <c r="G38" s="44">
        <f t="shared" si="1"/>
        <v>2.1495000000000306E-2</v>
      </c>
      <c r="H38" s="66">
        <f>(H10/C192)*C38</f>
        <v>4.8970882478727037E-2</v>
      </c>
      <c r="I38" s="45">
        <f t="shared" si="2"/>
        <v>7.0465882478727343E-2</v>
      </c>
      <c r="J38" s="67"/>
      <c r="K38" s="68"/>
      <c r="L38" s="142"/>
      <c r="M38" s="67"/>
      <c r="N38" s="40">
        <v>24</v>
      </c>
      <c r="O38" s="143" t="s">
        <v>206</v>
      </c>
      <c r="P38" s="71">
        <v>26.1</v>
      </c>
      <c r="Q38" s="143">
        <v>6.7110000000000003</v>
      </c>
      <c r="R38" s="143">
        <v>6.9379999999999997</v>
      </c>
      <c r="S38" s="143">
        <f t="shared" si="6"/>
        <v>0.22699999999999942</v>
      </c>
      <c r="T38" s="44">
        <f t="shared" si="4"/>
        <v>0.1951745999999995</v>
      </c>
      <c r="U38" s="66">
        <f>(U10/P80)*P38</f>
        <v>3.4119117839828614E-2</v>
      </c>
      <c r="V38" s="45">
        <f t="shared" si="5"/>
        <v>0.2292937178398281</v>
      </c>
      <c r="W38" s="68"/>
      <c r="X38" s="68"/>
      <c r="Y38" s="70"/>
      <c r="Z38" s="142"/>
    </row>
    <row r="39" spans="1:29" x14ac:dyDescent="0.25">
      <c r="A39" s="64">
        <v>34</v>
      </c>
      <c r="B39" s="143" t="s">
        <v>42</v>
      </c>
      <c r="C39" s="71">
        <v>45.6</v>
      </c>
      <c r="D39" s="152">
        <v>13.175000000000001</v>
      </c>
      <c r="E39" s="152">
        <v>14.228999999999999</v>
      </c>
      <c r="F39" s="143">
        <f t="shared" si="0"/>
        <v>1.0539999999999985</v>
      </c>
      <c r="G39" s="44">
        <f t="shared" si="1"/>
        <v>0.90622919999999874</v>
      </c>
      <c r="H39" s="66">
        <f>(H10/C192)*C39</f>
        <v>2.9498972800924082E-2</v>
      </c>
      <c r="I39" s="45">
        <f t="shared" si="2"/>
        <v>0.9357281728009228</v>
      </c>
      <c r="J39" s="67"/>
      <c r="K39" s="68"/>
      <c r="L39" s="142"/>
      <c r="M39" s="67"/>
      <c r="N39" s="40">
        <v>25</v>
      </c>
      <c r="O39" s="143" t="s">
        <v>207</v>
      </c>
      <c r="P39" s="71">
        <v>26.1</v>
      </c>
      <c r="Q39" s="143">
        <v>8.4879999999999995</v>
      </c>
      <c r="R39" s="143">
        <v>8.9990000000000006</v>
      </c>
      <c r="S39" s="143">
        <f t="shared" si="6"/>
        <v>0.51100000000000101</v>
      </c>
      <c r="T39" s="44">
        <f t="shared" si="4"/>
        <v>0.43935780000000085</v>
      </c>
      <c r="U39" s="66">
        <f>(U10/P80)*P39</f>
        <v>3.4119117839828614E-2</v>
      </c>
      <c r="V39" s="45">
        <f t="shared" si="5"/>
        <v>0.47347691783982948</v>
      </c>
      <c r="W39" s="68"/>
      <c r="X39" s="68"/>
      <c r="Y39" s="70"/>
      <c r="Z39" s="142"/>
    </row>
    <row r="40" spans="1:29" x14ac:dyDescent="0.25">
      <c r="A40" s="64">
        <v>35</v>
      </c>
      <c r="B40" s="143" t="s">
        <v>43</v>
      </c>
      <c r="C40" s="71">
        <v>47.2</v>
      </c>
      <c r="D40" s="152">
        <v>12.083</v>
      </c>
      <c r="E40" s="152">
        <v>13.138999999999999</v>
      </c>
      <c r="F40" s="143">
        <f t="shared" si="0"/>
        <v>1.0559999999999992</v>
      </c>
      <c r="G40" s="44">
        <f t="shared" si="1"/>
        <v>0.90794879999999933</v>
      </c>
      <c r="H40" s="66">
        <f>(H10/C192)*C40</f>
        <v>3.0534024478149489E-2</v>
      </c>
      <c r="I40" s="45">
        <f t="shared" si="2"/>
        <v>0.93848282447814879</v>
      </c>
      <c r="J40" s="67"/>
      <c r="K40" s="68"/>
      <c r="L40" s="142"/>
      <c r="M40" s="67"/>
      <c r="N40" s="40">
        <v>26</v>
      </c>
      <c r="O40" s="143" t="s">
        <v>208</v>
      </c>
      <c r="P40" s="71">
        <v>34.200000000000003</v>
      </c>
      <c r="Q40" s="143">
        <v>4</v>
      </c>
      <c r="R40" s="143">
        <v>4</v>
      </c>
      <c r="S40" s="143">
        <f t="shared" si="6"/>
        <v>0</v>
      </c>
      <c r="T40" s="44">
        <f t="shared" si="4"/>
        <v>0</v>
      </c>
      <c r="U40" s="66">
        <f>(U10/P80)*P40</f>
        <v>4.47078095832237E-2</v>
      </c>
      <c r="V40" s="45">
        <f t="shared" si="5"/>
        <v>4.47078095832237E-2</v>
      </c>
      <c r="W40" s="68"/>
      <c r="X40" s="68"/>
      <c r="Y40" s="70"/>
      <c r="Z40" s="313"/>
      <c r="AA40" s="314"/>
      <c r="AB40" s="314"/>
      <c r="AC40" s="314"/>
    </row>
    <row r="41" spans="1:29" x14ac:dyDescent="0.25">
      <c r="A41" s="64">
        <v>36</v>
      </c>
      <c r="B41" s="143" t="s">
        <v>44</v>
      </c>
      <c r="C41" s="71">
        <v>48.4</v>
      </c>
      <c r="D41" s="152">
        <v>15.036</v>
      </c>
      <c r="E41" s="152">
        <v>15.853999999999999</v>
      </c>
      <c r="F41" s="143">
        <f t="shared" si="0"/>
        <v>0.81799999999999962</v>
      </c>
      <c r="G41" s="44">
        <f t="shared" si="1"/>
        <v>0.70331639999999973</v>
      </c>
      <c r="H41" s="66">
        <f>(H10/C192)*C41</f>
        <v>3.1310313236068539E-2</v>
      </c>
      <c r="I41" s="45">
        <f t="shared" si="2"/>
        <v>0.73462671323606832</v>
      </c>
      <c r="J41" s="67"/>
      <c r="K41" s="68"/>
      <c r="L41" s="142"/>
      <c r="M41" s="67"/>
      <c r="N41" s="64">
        <v>27</v>
      </c>
      <c r="O41" s="143" t="s">
        <v>209</v>
      </c>
      <c r="P41" s="71">
        <v>32.5</v>
      </c>
      <c r="Q41" s="143">
        <v>4.6109999999999998</v>
      </c>
      <c r="R41" s="143">
        <v>4.8890000000000002</v>
      </c>
      <c r="S41" s="143">
        <f t="shared" si="6"/>
        <v>0.27800000000000047</v>
      </c>
      <c r="T41" s="44">
        <f t="shared" si="4"/>
        <v>0.23902440000000041</v>
      </c>
      <c r="U41" s="66">
        <f>(U10/P80)*P41</f>
        <v>4.2485491563004969E-2</v>
      </c>
      <c r="V41" s="45">
        <f t="shared" si="5"/>
        <v>0.28150989156300538</v>
      </c>
      <c r="W41" s="68"/>
      <c r="X41" s="68"/>
      <c r="Y41" s="70"/>
      <c r="Z41" s="142"/>
    </row>
    <row r="42" spans="1:29" x14ac:dyDescent="0.25">
      <c r="A42" s="64">
        <v>37</v>
      </c>
      <c r="B42" s="143" t="s">
        <v>45</v>
      </c>
      <c r="C42" s="71">
        <v>98.5</v>
      </c>
      <c r="D42" s="152">
        <v>22.600999999999999</v>
      </c>
      <c r="E42" s="152">
        <v>23.792000000000002</v>
      </c>
      <c r="F42" s="143">
        <f t="shared" si="0"/>
        <v>1.1910000000000025</v>
      </c>
      <c r="G42" s="44">
        <f t="shared" si="1"/>
        <v>1.0240218000000021</v>
      </c>
      <c r="H42" s="66">
        <f>(H10/C192)*C42</f>
        <v>6.3720368879189082E-2</v>
      </c>
      <c r="I42" s="45">
        <f t="shared" si="2"/>
        <v>1.0877421688791911</v>
      </c>
      <c r="J42" s="67"/>
      <c r="K42" s="68"/>
      <c r="L42" s="142"/>
      <c r="M42" s="67"/>
      <c r="N42" s="64">
        <v>28</v>
      </c>
      <c r="O42" s="143" t="s">
        <v>210</v>
      </c>
      <c r="P42" s="71">
        <v>34.1</v>
      </c>
      <c r="Q42" s="143">
        <v>2.7</v>
      </c>
      <c r="R42" s="143">
        <v>2.7</v>
      </c>
      <c r="S42" s="143">
        <f t="shared" si="6"/>
        <v>0</v>
      </c>
      <c r="T42" s="44">
        <f t="shared" si="4"/>
        <v>0</v>
      </c>
      <c r="U42" s="66">
        <f>(U10/P80)*P42</f>
        <v>4.4577084993799067E-2</v>
      </c>
      <c r="V42" s="45">
        <f t="shared" si="5"/>
        <v>4.4577084993799067E-2</v>
      </c>
      <c r="W42" s="68"/>
      <c r="X42" s="68"/>
      <c r="Y42" s="70"/>
      <c r="Z42" s="142"/>
    </row>
    <row r="43" spans="1:29" x14ac:dyDescent="0.25">
      <c r="A43" s="64">
        <v>38</v>
      </c>
      <c r="B43" s="143" t="s">
        <v>46</v>
      </c>
      <c r="C43" s="71">
        <v>67.7</v>
      </c>
      <c r="D43" s="152">
        <v>16.324999999999999</v>
      </c>
      <c r="E43" s="152">
        <v>17.61</v>
      </c>
      <c r="F43" s="143">
        <f t="shared" si="0"/>
        <v>1.2850000000000001</v>
      </c>
      <c r="G43" s="44">
        <f t="shared" si="1"/>
        <v>1.1048430000000002</v>
      </c>
      <c r="H43" s="66">
        <f>(H10/C192)*C43</f>
        <v>4.3795624092600009E-2</v>
      </c>
      <c r="I43" s="45">
        <f t="shared" si="2"/>
        <v>1.1486386240926003</v>
      </c>
      <c r="J43" s="67"/>
      <c r="K43" s="68"/>
      <c r="L43" s="142"/>
      <c r="M43" s="67"/>
      <c r="N43" s="64">
        <v>29</v>
      </c>
      <c r="O43" s="143" t="s">
        <v>211</v>
      </c>
      <c r="P43" s="71">
        <v>37.5</v>
      </c>
      <c r="Q43" s="143">
        <v>6.9980000000000002</v>
      </c>
      <c r="R43" s="143">
        <v>7.06</v>
      </c>
      <c r="S43" s="143">
        <f t="shared" si="6"/>
        <v>6.1999999999999389E-2</v>
      </c>
      <c r="T43" s="44">
        <f t="shared" si="4"/>
        <v>5.3307599999999476E-2</v>
      </c>
      <c r="U43" s="66">
        <f>(U10/P80)*P43</f>
        <v>4.9021721034236507E-2</v>
      </c>
      <c r="V43" s="45">
        <f t="shared" si="5"/>
        <v>0.10232932103423598</v>
      </c>
      <c r="W43" s="68"/>
      <c r="X43" s="68"/>
      <c r="Y43" s="70"/>
      <c r="Z43" s="142"/>
    </row>
    <row r="44" spans="1:29" x14ac:dyDescent="0.25">
      <c r="A44" s="64">
        <v>39</v>
      </c>
      <c r="B44" s="143" t="s">
        <v>47</v>
      </c>
      <c r="C44" s="71">
        <v>50.6</v>
      </c>
      <c r="D44" s="152">
        <v>5.5289999999999999</v>
      </c>
      <c r="E44" s="152">
        <v>6.1340000000000003</v>
      </c>
      <c r="F44" s="143">
        <f t="shared" si="0"/>
        <v>0.60500000000000043</v>
      </c>
      <c r="G44" s="44">
        <f t="shared" si="1"/>
        <v>0.52017900000000039</v>
      </c>
      <c r="H44" s="66">
        <f>(H10/C192)*C44</f>
        <v>3.2733509292253479E-2</v>
      </c>
      <c r="I44" s="45">
        <f t="shared" si="2"/>
        <v>0.55291250929225388</v>
      </c>
      <c r="J44" s="67"/>
      <c r="K44" s="68"/>
      <c r="L44" s="142"/>
      <c r="M44" s="67"/>
      <c r="N44" s="40">
        <v>30</v>
      </c>
      <c r="O44" s="143" t="s">
        <v>212</v>
      </c>
      <c r="P44" s="71">
        <v>34.9</v>
      </c>
      <c r="Q44" s="143">
        <v>7.9</v>
      </c>
      <c r="R44" s="143">
        <v>8.36</v>
      </c>
      <c r="S44" s="143">
        <f t="shared" si="6"/>
        <v>0.45999999999999908</v>
      </c>
      <c r="T44" s="44">
        <f t="shared" si="4"/>
        <v>0.39550799999999919</v>
      </c>
      <c r="U44" s="66">
        <f>(U10/P80)*P44</f>
        <v>4.5622881709196109E-2</v>
      </c>
      <c r="V44" s="45">
        <f t="shared" si="5"/>
        <v>0.44113088170919529</v>
      </c>
      <c r="W44" s="68"/>
      <c r="X44" s="68"/>
      <c r="Y44" s="70"/>
      <c r="Z44" s="142"/>
    </row>
    <row r="45" spans="1:29" x14ac:dyDescent="0.25">
      <c r="A45" s="64">
        <v>40</v>
      </c>
      <c r="B45" s="143" t="s">
        <v>48</v>
      </c>
      <c r="C45" s="71">
        <v>50.3</v>
      </c>
      <c r="D45" s="152">
        <v>5.4320000000000004</v>
      </c>
      <c r="E45" s="152">
        <v>5.5510000000000002</v>
      </c>
      <c r="F45" s="143">
        <f t="shared" si="0"/>
        <v>0.11899999999999977</v>
      </c>
      <c r="G45" s="44">
        <f t="shared" si="1"/>
        <v>0.1023161999999998</v>
      </c>
      <c r="H45" s="66">
        <f>(H10/C192)*C45</f>
        <v>3.2539437102773711E-2</v>
      </c>
      <c r="I45" s="45">
        <f t="shared" si="2"/>
        <v>0.13485563710277351</v>
      </c>
      <c r="J45" s="67"/>
      <c r="K45" s="68"/>
      <c r="L45" s="142"/>
      <c r="M45" s="67"/>
      <c r="N45" s="40">
        <v>31</v>
      </c>
      <c r="O45" s="143" t="s">
        <v>213</v>
      </c>
      <c r="P45" s="71">
        <v>38.9</v>
      </c>
      <c r="Q45" s="143">
        <v>11.89</v>
      </c>
      <c r="R45" s="143">
        <v>12.776999999999999</v>
      </c>
      <c r="S45" s="143">
        <f>R45-Q45</f>
        <v>0.88699999999999868</v>
      </c>
      <c r="T45" s="44">
        <f t="shared" si="4"/>
        <v>0.76264259999999884</v>
      </c>
      <c r="U45" s="66">
        <f>(U10/P80)*P45</f>
        <v>5.0851865286181332E-2</v>
      </c>
      <c r="V45" s="45">
        <f t="shared" si="5"/>
        <v>0.81349446528618019</v>
      </c>
      <c r="W45" s="68"/>
      <c r="X45" s="68"/>
      <c r="Y45" s="70"/>
      <c r="Z45" s="142"/>
    </row>
    <row r="46" spans="1:29" x14ac:dyDescent="0.25">
      <c r="A46" s="64">
        <v>41</v>
      </c>
      <c r="B46" s="143" t="s">
        <v>49</v>
      </c>
      <c r="C46" s="71">
        <v>44.6</v>
      </c>
      <c r="D46" s="152">
        <v>0</v>
      </c>
      <c r="E46" s="152">
        <v>0</v>
      </c>
      <c r="F46" s="143">
        <f t="shared" si="0"/>
        <v>0</v>
      </c>
      <c r="G46" s="44">
        <f t="shared" si="1"/>
        <v>0</v>
      </c>
      <c r="H46" s="66">
        <f>(H10/C192)*C46</f>
        <v>2.8852065502658203E-2</v>
      </c>
      <c r="I46" s="45">
        <f t="shared" si="2"/>
        <v>2.8852065502658203E-2</v>
      </c>
      <c r="J46" s="67"/>
      <c r="K46" s="68"/>
      <c r="L46" s="142"/>
      <c r="M46" s="67"/>
      <c r="N46" s="40">
        <v>32</v>
      </c>
      <c r="O46" s="143" t="s">
        <v>214</v>
      </c>
      <c r="P46" s="71">
        <v>36.5</v>
      </c>
      <c r="Q46" s="143">
        <v>5.0529999999999999</v>
      </c>
      <c r="R46" s="143">
        <v>5.3120000000000003</v>
      </c>
      <c r="S46" s="143">
        <f t="shared" ref="S46:S56" si="7">R46-Q46</f>
        <v>0.25900000000000034</v>
      </c>
      <c r="T46" s="44">
        <f t="shared" si="4"/>
        <v>0.22268820000000031</v>
      </c>
      <c r="U46" s="66">
        <f>(U10/P80)*P46</f>
        <v>4.7714475139990199E-2</v>
      </c>
      <c r="V46" s="45">
        <f t="shared" si="5"/>
        <v>0.2704026751399905</v>
      </c>
      <c r="W46" s="68"/>
      <c r="X46" s="68"/>
      <c r="Y46" s="70"/>
      <c r="Z46" s="142"/>
    </row>
    <row r="47" spans="1:29" x14ac:dyDescent="0.25">
      <c r="A47" s="64">
        <v>42</v>
      </c>
      <c r="B47" s="143" t="s">
        <v>50</v>
      </c>
      <c r="C47" s="71">
        <v>76</v>
      </c>
      <c r="D47" s="152">
        <v>10.052</v>
      </c>
      <c r="E47" s="152">
        <v>11.12</v>
      </c>
      <c r="F47" s="143">
        <f t="shared" si="0"/>
        <v>1.0679999999999996</v>
      </c>
      <c r="G47" s="44">
        <f t="shared" si="1"/>
        <v>0.91826639999999971</v>
      </c>
      <c r="H47" s="66">
        <f>(H10/C192)*C47</f>
        <v>4.9164954668206799E-2</v>
      </c>
      <c r="I47" s="45">
        <f t="shared" si="2"/>
        <v>0.96743135466820651</v>
      </c>
      <c r="J47" s="67"/>
      <c r="K47" s="68"/>
      <c r="L47" s="142"/>
      <c r="M47" s="67"/>
      <c r="N47" s="40">
        <v>33</v>
      </c>
      <c r="O47" s="143" t="s">
        <v>249</v>
      </c>
      <c r="P47" s="71">
        <v>34.4</v>
      </c>
      <c r="Q47" s="143">
        <v>0.98699999999999999</v>
      </c>
      <c r="R47" s="143">
        <v>1.028</v>
      </c>
      <c r="S47" s="143">
        <f t="shared" si="7"/>
        <v>4.1000000000000036E-2</v>
      </c>
      <c r="T47" s="44">
        <f t="shared" si="4"/>
        <v>3.5251800000000034E-2</v>
      </c>
      <c r="U47" s="66">
        <f>(U10/P80)*P47</f>
        <v>4.4969258762072951E-2</v>
      </c>
      <c r="V47" s="45">
        <f t="shared" si="5"/>
        <v>8.0221058762072986E-2</v>
      </c>
      <c r="W47" s="68"/>
      <c r="X47" s="68"/>
      <c r="Y47" s="70"/>
      <c r="Z47" s="142"/>
    </row>
    <row r="48" spans="1:29" x14ac:dyDescent="0.25">
      <c r="A48" s="64">
        <v>43</v>
      </c>
      <c r="B48" s="143" t="s">
        <v>51</v>
      </c>
      <c r="C48" s="71">
        <v>45.4</v>
      </c>
      <c r="D48" s="152">
        <v>7.6429999999999998</v>
      </c>
      <c r="E48" s="152">
        <v>8.0760000000000005</v>
      </c>
      <c r="F48" s="143">
        <f t="shared" si="0"/>
        <v>0.43300000000000072</v>
      </c>
      <c r="G48" s="44">
        <f t="shared" si="1"/>
        <v>0.37229340000000061</v>
      </c>
      <c r="H48" s="66">
        <f>(H10/C192)*C48</f>
        <v>2.9369591341270904E-2</v>
      </c>
      <c r="I48" s="45">
        <f t="shared" si="2"/>
        <v>0.40166299134127154</v>
      </c>
      <c r="J48" s="67"/>
      <c r="K48" s="68"/>
      <c r="L48" s="142"/>
      <c r="M48" s="67"/>
      <c r="N48" s="40">
        <v>34</v>
      </c>
      <c r="O48" s="143" t="s">
        <v>215</v>
      </c>
      <c r="P48" s="71">
        <v>36.9</v>
      </c>
      <c r="Q48" s="143">
        <v>9.3849999999999998</v>
      </c>
      <c r="R48" s="143">
        <v>10.08</v>
      </c>
      <c r="S48" s="143">
        <f t="shared" si="7"/>
        <v>0.69500000000000028</v>
      </c>
      <c r="T48" s="44">
        <f t="shared" si="4"/>
        <v>0.59756100000000023</v>
      </c>
      <c r="U48" s="66">
        <f>(U10/P80)*P48</f>
        <v>4.8237373497688724E-2</v>
      </c>
      <c r="V48" s="45">
        <f t="shared" si="5"/>
        <v>0.64579837349768898</v>
      </c>
      <c r="W48" s="68"/>
      <c r="X48" s="68"/>
      <c r="Y48" s="70"/>
      <c r="Z48" s="142"/>
    </row>
    <row r="49" spans="1:26" x14ac:dyDescent="0.25">
      <c r="A49" s="64">
        <v>44</v>
      </c>
      <c r="B49" s="143" t="s">
        <v>52</v>
      </c>
      <c r="C49" s="71">
        <v>46.9</v>
      </c>
      <c r="D49" s="152">
        <v>0</v>
      </c>
      <c r="E49" s="152">
        <v>0</v>
      </c>
      <c r="F49" s="143">
        <f t="shared" si="0"/>
        <v>0</v>
      </c>
      <c r="G49" s="44">
        <f t="shared" si="1"/>
        <v>0</v>
      </c>
      <c r="H49" s="66">
        <f>(H10/C192)*C49</f>
        <v>3.0339952288669723E-2</v>
      </c>
      <c r="I49" s="45">
        <f t="shared" si="2"/>
        <v>3.0339952288669723E-2</v>
      </c>
      <c r="J49" s="67"/>
      <c r="K49" s="68"/>
      <c r="L49" s="142"/>
      <c r="M49" s="67"/>
      <c r="N49" s="40">
        <v>35</v>
      </c>
      <c r="O49" s="143" t="s">
        <v>216</v>
      </c>
      <c r="P49" s="71">
        <v>34</v>
      </c>
      <c r="Q49" s="143">
        <v>3.6190000000000002</v>
      </c>
      <c r="R49" s="143">
        <v>3.7690000000000001</v>
      </c>
      <c r="S49" s="143">
        <f t="shared" si="7"/>
        <v>0.14999999999999991</v>
      </c>
      <c r="T49" s="44">
        <f t="shared" si="4"/>
        <v>0.12896999999999992</v>
      </c>
      <c r="U49" s="66">
        <f>(U10/P80)*P49</f>
        <v>4.4446360404374434E-2</v>
      </c>
      <c r="V49" s="45">
        <f t="shared" si="5"/>
        <v>0.17341636040437436</v>
      </c>
      <c r="W49" s="68"/>
      <c r="X49" s="68"/>
      <c r="Y49" s="70"/>
      <c r="Z49" s="142"/>
    </row>
    <row r="50" spans="1:26" x14ac:dyDescent="0.25">
      <c r="A50" s="64">
        <v>45</v>
      </c>
      <c r="B50" s="143" t="s">
        <v>53</v>
      </c>
      <c r="C50" s="71">
        <v>48.6</v>
      </c>
      <c r="D50" s="152">
        <v>14.222</v>
      </c>
      <c r="E50" s="152">
        <v>15.625999999999999</v>
      </c>
      <c r="F50" s="143">
        <f t="shared" si="0"/>
        <v>1.4039999999999999</v>
      </c>
      <c r="G50" s="44">
        <f t="shared" si="1"/>
        <v>1.2071592</v>
      </c>
      <c r="H50" s="66">
        <f>(H10/C192)*C50</f>
        <v>3.143969469572172E-2</v>
      </c>
      <c r="I50" s="45">
        <f t="shared" si="2"/>
        <v>1.2385988946957216</v>
      </c>
      <c r="J50" s="67"/>
      <c r="K50" s="68"/>
      <c r="L50" s="142"/>
      <c r="M50" s="67"/>
      <c r="N50" s="40">
        <v>36</v>
      </c>
      <c r="O50" s="143" t="s">
        <v>217</v>
      </c>
      <c r="P50" s="71">
        <v>28</v>
      </c>
      <c r="Q50" s="143">
        <v>8.6440000000000001</v>
      </c>
      <c r="R50" s="143">
        <v>8.9120000000000008</v>
      </c>
      <c r="S50" s="143">
        <f t="shared" si="7"/>
        <v>0.26800000000000068</v>
      </c>
      <c r="T50" s="44">
        <f t="shared" si="4"/>
        <v>0.23042640000000059</v>
      </c>
      <c r="U50" s="66">
        <f>(U10/P80)*P50</f>
        <v>3.6602885038896589E-2</v>
      </c>
      <c r="V50" s="45">
        <f>T50+U50</f>
        <v>0.26702928503889717</v>
      </c>
      <c r="W50" s="68"/>
      <c r="X50" s="68"/>
      <c r="Y50" s="70"/>
      <c r="Z50" s="142"/>
    </row>
    <row r="51" spans="1:26" x14ac:dyDescent="0.25">
      <c r="A51" s="64">
        <v>46</v>
      </c>
      <c r="B51" s="143" t="s">
        <v>54</v>
      </c>
      <c r="C51" s="71">
        <v>97.9</v>
      </c>
      <c r="D51" s="152">
        <v>4.09</v>
      </c>
      <c r="E51" s="152">
        <v>5.2949999999999999</v>
      </c>
      <c r="F51" s="143">
        <f t="shared" si="0"/>
        <v>1.2050000000000001</v>
      </c>
      <c r="G51" s="44">
        <f t="shared" si="1"/>
        <v>1.0360590000000001</v>
      </c>
      <c r="H51" s="66">
        <f>(H10/C192)*C51</f>
        <v>6.3332224500229559E-2</v>
      </c>
      <c r="I51" s="45">
        <f t="shared" si="2"/>
        <v>1.0993912245002295</v>
      </c>
      <c r="J51" s="67"/>
      <c r="K51" s="68"/>
      <c r="L51" s="142"/>
      <c r="M51" s="67"/>
      <c r="N51" s="40">
        <v>37</v>
      </c>
      <c r="O51" s="143" t="s">
        <v>218</v>
      </c>
      <c r="P51" s="73">
        <v>26.4</v>
      </c>
      <c r="Q51" s="143">
        <v>4.8959999999999999</v>
      </c>
      <c r="R51" s="143">
        <v>5.2169999999999996</v>
      </c>
      <c r="S51" s="143">
        <f t="shared" si="7"/>
        <v>0.32099999999999973</v>
      </c>
      <c r="T51" s="44">
        <f t="shared" si="4"/>
        <v>0.27599579999999979</v>
      </c>
      <c r="U51" s="66">
        <f>(U10/P80)*P51</f>
        <v>3.4511291608102498E-2</v>
      </c>
      <c r="V51" s="74">
        <f>T51+U51</f>
        <v>0.3105070916081023</v>
      </c>
      <c r="W51" s="68"/>
      <c r="X51" s="68"/>
      <c r="Y51" s="70"/>
      <c r="Z51" s="142"/>
    </row>
    <row r="52" spans="1:26" x14ac:dyDescent="0.25">
      <c r="A52" s="64">
        <v>47</v>
      </c>
      <c r="B52" s="143" t="s">
        <v>55</v>
      </c>
      <c r="C52" s="71">
        <v>68.2</v>
      </c>
      <c r="D52" s="152">
        <v>5.51</v>
      </c>
      <c r="E52" s="152">
        <v>5.56</v>
      </c>
      <c r="F52" s="143">
        <f t="shared" si="0"/>
        <v>4.9999999999999822E-2</v>
      </c>
      <c r="G52" s="44">
        <f t="shared" si="1"/>
        <v>4.2989999999999848E-2</v>
      </c>
      <c r="H52" s="66">
        <f>(H10/C192)*C52</f>
        <v>4.4119077741732945E-2</v>
      </c>
      <c r="I52" s="45">
        <f t="shared" si="2"/>
        <v>8.7109077741732793E-2</v>
      </c>
      <c r="J52" s="67"/>
      <c r="K52" s="68"/>
      <c r="L52" s="142"/>
      <c r="M52" s="67"/>
      <c r="N52" s="40">
        <v>38</v>
      </c>
      <c r="O52" s="143" t="s">
        <v>219</v>
      </c>
      <c r="P52" s="71">
        <v>27.3</v>
      </c>
      <c r="Q52" s="143">
        <v>4.3070000000000004</v>
      </c>
      <c r="R52" s="143">
        <v>4.79</v>
      </c>
      <c r="S52" s="143">
        <f t="shared" si="7"/>
        <v>0.48299999999999965</v>
      </c>
      <c r="T52" s="44">
        <f t="shared" si="4"/>
        <v>0.41528339999999969</v>
      </c>
      <c r="U52" s="66">
        <f>(U10/P80)*P52</f>
        <v>3.568781291292418E-2</v>
      </c>
      <c r="V52" s="74">
        <f>T52+U52</f>
        <v>0.45097121291292386</v>
      </c>
      <c r="W52" s="68"/>
      <c r="X52" s="68"/>
      <c r="Y52" s="70"/>
      <c r="Z52" s="142"/>
    </row>
    <row r="53" spans="1:26" x14ac:dyDescent="0.25">
      <c r="A53" s="64">
        <v>48</v>
      </c>
      <c r="B53" s="143" t="s">
        <v>56</v>
      </c>
      <c r="C53" s="71">
        <v>50.7</v>
      </c>
      <c r="D53" s="152">
        <v>1.5589999999999999</v>
      </c>
      <c r="E53" s="152">
        <v>1.5589999999999999</v>
      </c>
      <c r="F53" s="143">
        <f t="shared" si="0"/>
        <v>0</v>
      </c>
      <c r="G53" s="44">
        <f t="shared" si="1"/>
        <v>0</v>
      </c>
      <c r="H53" s="66">
        <f>(H10/C192)*C53</f>
        <v>3.2798200022080067E-2</v>
      </c>
      <c r="I53" s="45">
        <f t="shared" si="2"/>
        <v>3.2798200022080067E-2</v>
      </c>
      <c r="J53" s="67"/>
      <c r="K53" s="68"/>
      <c r="L53" s="142"/>
      <c r="M53" s="67"/>
      <c r="N53" s="40">
        <v>39</v>
      </c>
      <c r="O53" s="143" t="s">
        <v>220</v>
      </c>
      <c r="P53" s="71">
        <v>26.1</v>
      </c>
      <c r="Q53" s="143">
        <v>3.2120000000000002</v>
      </c>
      <c r="R53" s="143">
        <v>3.5310000000000001</v>
      </c>
      <c r="S53" s="143">
        <f t="shared" si="7"/>
        <v>0.31899999999999995</v>
      </c>
      <c r="T53" s="44">
        <f t="shared" si="4"/>
        <v>0.27427619999999997</v>
      </c>
      <c r="U53" s="66">
        <f>(U10/P80)*P53</f>
        <v>3.4119117839828614E-2</v>
      </c>
      <c r="V53" s="45">
        <f t="shared" ref="V53:V70" si="8">T53+U53</f>
        <v>0.3083953178398286</v>
      </c>
      <c r="W53" s="68"/>
      <c r="X53" s="68"/>
      <c r="Y53" s="70"/>
      <c r="Z53" s="142"/>
    </row>
    <row r="54" spans="1:26" x14ac:dyDescent="0.25">
      <c r="A54" s="64">
        <v>49</v>
      </c>
      <c r="B54" s="143" t="s">
        <v>57</v>
      </c>
      <c r="C54" s="71">
        <v>50.2</v>
      </c>
      <c r="D54" s="152">
        <v>13.256</v>
      </c>
      <c r="E54" s="152">
        <v>14.201000000000001</v>
      </c>
      <c r="F54" s="143">
        <f t="shared" si="0"/>
        <v>0.94500000000000028</v>
      </c>
      <c r="G54" s="44">
        <f t="shared" si="1"/>
        <v>0.81251100000000021</v>
      </c>
      <c r="H54" s="66">
        <f>(H10/C192)*C54</f>
        <v>3.2474746372947123E-2</v>
      </c>
      <c r="I54" s="45">
        <f>G54+H54</f>
        <v>0.84498574637294732</v>
      </c>
      <c r="J54" s="67"/>
      <c r="K54" s="68"/>
      <c r="L54" s="142"/>
      <c r="M54" s="67"/>
      <c r="N54" s="40">
        <v>40</v>
      </c>
      <c r="O54" s="143" t="s">
        <v>221</v>
      </c>
      <c r="P54" s="71">
        <v>25.8</v>
      </c>
      <c r="Q54" s="143">
        <v>5.7430000000000003</v>
      </c>
      <c r="R54" s="143">
        <v>6.3609999999999998</v>
      </c>
      <c r="S54" s="143">
        <f t="shared" si="7"/>
        <v>0.61799999999999944</v>
      </c>
      <c r="T54" s="44">
        <f t="shared" si="4"/>
        <v>0.53135639999999951</v>
      </c>
      <c r="U54" s="66">
        <f>(U10/P80)*P54</f>
        <v>3.3726944071554715E-2</v>
      </c>
      <c r="V54" s="45">
        <f t="shared" si="8"/>
        <v>0.56508334407155425</v>
      </c>
      <c r="W54" s="68"/>
      <c r="X54" s="68"/>
      <c r="Y54" s="70"/>
      <c r="Z54" s="142"/>
    </row>
    <row r="55" spans="1:26" x14ac:dyDescent="0.25">
      <c r="A55" s="41">
        <v>50</v>
      </c>
      <c r="B55" s="143" t="s">
        <v>58</v>
      </c>
      <c r="C55" s="73">
        <v>44.6</v>
      </c>
      <c r="D55" s="152">
        <v>6.359</v>
      </c>
      <c r="E55" s="152">
        <v>6.6310000000000002</v>
      </c>
      <c r="F55" s="143">
        <f t="shared" si="0"/>
        <v>0.27200000000000024</v>
      </c>
      <c r="G55" s="44">
        <f t="shared" si="1"/>
        <v>0.2338656000000002</v>
      </c>
      <c r="H55" s="66">
        <f>(H10/C192)*C55</f>
        <v>2.8852065502658203E-2</v>
      </c>
      <c r="I55" s="74">
        <f>G55+H55</f>
        <v>0.2627176655026584</v>
      </c>
      <c r="J55" s="67"/>
      <c r="K55" s="68"/>
      <c r="L55" s="142"/>
      <c r="M55" s="67"/>
      <c r="N55" s="40">
        <v>41</v>
      </c>
      <c r="O55" s="143" t="s">
        <v>222</v>
      </c>
      <c r="P55" s="71">
        <v>34.5</v>
      </c>
      <c r="Q55" s="143">
        <v>5.1269999999999998</v>
      </c>
      <c r="R55" s="143">
        <v>5.2480000000000002</v>
      </c>
      <c r="S55" s="143">
        <f t="shared" si="7"/>
        <v>0.12100000000000044</v>
      </c>
      <c r="T55" s="44">
        <f t="shared" si="4"/>
        <v>0.10403580000000039</v>
      </c>
      <c r="U55" s="66">
        <f>(U10/P80)*P55</f>
        <v>4.5099983351497584E-2</v>
      </c>
      <c r="V55" s="45">
        <f t="shared" si="8"/>
        <v>0.14913578335149796</v>
      </c>
      <c r="W55" s="68"/>
      <c r="X55" s="68"/>
      <c r="Y55" s="70"/>
      <c r="Z55" s="142"/>
    </row>
    <row r="56" spans="1:26" x14ac:dyDescent="0.25">
      <c r="A56" s="64">
        <v>51</v>
      </c>
      <c r="B56" s="143" t="s">
        <v>59</v>
      </c>
      <c r="C56" s="71">
        <v>75.5</v>
      </c>
      <c r="D56" s="152">
        <v>18.257000000000001</v>
      </c>
      <c r="E56" s="152">
        <v>19.510999999999999</v>
      </c>
      <c r="F56" s="143">
        <f t="shared" si="0"/>
        <v>1.2539999999999978</v>
      </c>
      <c r="G56" s="44">
        <f t="shared" si="1"/>
        <v>1.0781891999999982</v>
      </c>
      <c r="H56" s="66">
        <f>(H10/C192)*C56</f>
        <v>4.8841501019073863E-2</v>
      </c>
      <c r="I56" s="74">
        <f>G56+H56</f>
        <v>1.1270307010190721</v>
      </c>
      <c r="J56" s="67"/>
      <c r="K56" s="68"/>
      <c r="L56" s="142"/>
      <c r="M56" s="67"/>
      <c r="N56" s="40">
        <v>42</v>
      </c>
      <c r="O56" s="143" t="s">
        <v>223</v>
      </c>
      <c r="P56" s="71">
        <v>32.700000000000003</v>
      </c>
      <c r="Q56" s="143">
        <v>1.893</v>
      </c>
      <c r="R56" s="143">
        <v>2.0310000000000001</v>
      </c>
      <c r="S56" s="143">
        <f t="shared" si="7"/>
        <v>0.13800000000000012</v>
      </c>
      <c r="T56" s="44">
        <f t="shared" si="4"/>
        <v>0.1186524000000001</v>
      </c>
      <c r="U56" s="66">
        <f>(U10/P80)*P56</f>
        <v>4.2746940741854235E-2</v>
      </c>
      <c r="V56" s="45">
        <f t="shared" si="8"/>
        <v>0.16139934074185433</v>
      </c>
      <c r="W56" s="68"/>
      <c r="X56" s="68"/>
      <c r="Y56" s="70"/>
      <c r="Z56" s="142"/>
    </row>
    <row r="57" spans="1:26" x14ac:dyDescent="0.25">
      <c r="A57" s="64">
        <v>52</v>
      </c>
      <c r="B57" s="143" t="s">
        <v>60</v>
      </c>
      <c r="C57" s="71">
        <v>45.8</v>
      </c>
      <c r="D57" s="152">
        <v>11.433999999999999</v>
      </c>
      <c r="E57" s="152">
        <v>12.15</v>
      </c>
      <c r="F57" s="143">
        <f t="shared" si="0"/>
        <v>0.71600000000000108</v>
      </c>
      <c r="G57" s="44">
        <f t="shared" si="1"/>
        <v>0.61561680000000096</v>
      </c>
      <c r="H57" s="66">
        <f>(H10/C192)*C57</f>
        <v>2.9628354260577253E-2</v>
      </c>
      <c r="I57" s="45">
        <f t="shared" si="2"/>
        <v>0.64524515426057827</v>
      </c>
      <c r="J57" s="67"/>
      <c r="K57" s="68"/>
      <c r="L57" s="142"/>
      <c r="M57" s="67"/>
      <c r="N57" s="40">
        <v>43</v>
      </c>
      <c r="O57" s="143" t="s">
        <v>224</v>
      </c>
      <c r="P57" s="71">
        <v>33.4</v>
      </c>
      <c r="Q57" s="143">
        <v>5.9950000000000001</v>
      </c>
      <c r="R57" s="143">
        <v>6.431</v>
      </c>
      <c r="S57" s="143">
        <f>R57-Q57</f>
        <v>0.43599999999999994</v>
      </c>
      <c r="T57" s="44">
        <f t="shared" si="4"/>
        <v>0.37487279999999995</v>
      </c>
      <c r="U57" s="66">
        <f>(U10/P80)*P57</f>
        <v>4.3662012867826644E-2</v>
      </c>
      <c r="V57" s="45">
        <f t="shared" si="8"/>
        <v>0.41853481286782657</v>
      </c>
      <c r="W57" s="68"/>
      <c r="X57" s="68"/>
      <c r="Y57" s="70"/>
      <c r="Z57" s="142"/>
    </row>
    <row r="58" spans="1:26" x14ac:dyDescent="0.25">
      <c r="A58" s="64">
        <v>53</v>
      </c>
      <c r="B58" s="143" t="s">
        <v>61</v>
      </c>
      <c r="C58" s="71">
        <v>46.8</v>
      </c>
      <c r="D58" s="152">
        <v>15.093</v>
      </c>
      <c r="E58" s="152">
        <v>16.158000000000001</v>
      </c>
      <c r="F58" s="143">
        <f t="shared" si="0"/>
        <v>1.0650000000000013</v>
      </c>
      <c r="G58" s="44">
        <f t="shared" si="1"/>
        <v>0.91568700000000114</v>
      </c>
      <c r="H58" s="66">
        <f>(H10/C192)*C58</f>
        <v>3.0275261558843133E-2</v>
      </c>
      <c r="I58" s="45">
        <f t="shared" si="2"/>
        <v>0.94596226155884422</v>
      </c>
      <c r="J58" s="67"/>
      <c r="K58" s="68"/>
      <c r="L58" s="142"/>
      <c r="M58" s="67"/>
      <c r="N58" s="40">
        <v>44</v>
      </c>
      <c r="O58" s="143" t="s">
        <v>225</v>
      </c>
      <c r="P58" s="71">
        <v>37.299999999999997</v>
      </c>
      <c r="Q58" s="143">
        <v>4.9619999999999997</v>
      </c>
      <c r="R58" s="143">
        <v>5.3079999999999998</v>
      </c>
      <c r="S58" s="143">
        <f t="shared" ref="S58:S71" si="9">R58-Q58</f>
        <v>0.34600000000000009</v>
      </c>
      <c r="T58" s="44">
        <f t="shared" si="4"/>
        <v>0.29749080000000006</v>
      </c>
      <c r="U58" s="66">
        <f>(U10/P80)*P58</f>
        <v>4.8760271855387241E-2</v>
      </c>
      <c r="V58" s="45">
        <f t="shared" si="8"/>
        <v>0.34625107185538728</v>
      </c>
      <c r="W58" s="68"/>
      <c r="X58" s="68"/>
      <c r="Y58" s="70"/>
      <c r="Z58" s="142"/>
    </row>
    <row r="59" spans="1:26" x14ac:dyDescent="0.25">
      <c r="A59" s="64">
        <v>54</v>
      </c>
      <c r="B59" s="143" t="s">
        <v>62</v>
      </c>
      <c r="C59" s="71">
        <v>48.2</v>
      </c>
      <c r="D59" s="152">
        <v>12.785</v>
      </c>
      <c r="E59" s="152">
        <v>13.598000000000001</v>
      </c>
      <c r="F59" s="143">
        <f t="shared" si="0"/>
        <v>0.81300000000000061</v>
      </c>
      <c r="G59" s="44">
        <f t="shared" si="1"/>
        <v>0.69901740000000057</v>
      </c>
      <c r="H59" s="66">
        <f>(H10/C192)*C59</f>
        <v>3.1180931776415368E-2</v>
      </c>
      <c r="I59" s="45">
        <f t="shared" si="2"/>
        <v>0.73019833177641591</v>
      </c>
      <c r="J59" s="67"/>
      <c r="K59" s="68"/>
      <c r="L59" s="142"/>
      <c r="M59" s="67"/>
      <c r="N59" s="40">
        <v>45</v>
      </c>
      <c r="O59" s="143" t="s">
        <v>226</v>
      </c>
      <c r="P59" s="71">
        <v>38.700000000000003</v>
      </c>
      <c r="Q59" s="143">
        <v>0</v>
      </c>
      <c r="R59" s="143">
        <v>0</v>
      </c>
      <c r="S59" s="143">
        <f t="shared" si="9"/>
        <v>0</v>
      </c>
      <c r="T59" s="44">
        <f t="shared" si="4"/>
        <v>0</v>
      </c>
      <c r="U59" s="66">
        <f>(U10/P80)*P59</f>
        <v>5.059041610733208E-2</v>
      </c>
      <c r="V59" s="45">
        <f t="shared" si="8"/>
        <v>5.059041610733208E-2</v>
      </c>
      <c r="W59" s="68"/>
      <c r="X59" s="68"/>
      <c r="Y59" s="70"/>
      <c r="Z59" s="142"/>
    </row>
    <row r="60" spans="1:26" x14ac:dyDescent="0.25">
      <c r="A60" s="64">
        <v>55</v>
      </c>
      <c r="B60" s="143" t="s">
        <v>63</v>
      </c>
      <c r="C60" s="71">
        <v>98.4</v>
      </c>
      <c r="D60" s="152">
        <v>22.751999999999999</v>
      </c>
      <c r="E60" s="152">
        <v>24.558</v>
      </c>
      <c r="F60" s="143">
        <f t="shared" si="0"/>
        <v>1.8060000000000009</v>
      </c>
      <c r="G60" s="44">
        <f t="shared" si="1"/>
        <v>1.5527988000000008</v>
      </c>
      <c r="H60" s="66">
        <f>(H10/C192)*C60</f>
        <v>6.3655678149362488E-2</v>
      </c>
      <c r="I60" s="45">
        <f t="shared" si="2"/>
        <v>1.6164544781493633</v>
      </c>
      <c r="J60" s="67"/>
      <c r="K60" s="68"/>
      <c r="L60" s="142"/>
      <c r="M60" s="67"/>
      <c r="N60" s="40">
        <v>46</v>
      </c>
      <c r="O60" s="143" t="s">
        <v>227</v>
      </c>
      <c r="P60" s="71">
        <v>39</v>
      </c>
      <c r="Q60" s="143">
        <v>10.6</v>
      </c>
      <c r="R60" s="143">
        <v>11.4</v>
      </c>
      <c r="S60" s="143">
        <f t="shared" si="9"/>
        <v>0.80000000000000071</v>
      </c>
      <c r="T60" s="44">
        <f t="shared" si="4"/>
        <v>0.68784000000000067</v>
      </c>
      <c r="U60" s="66">
        <f>(U10/P80)*P60</f>
        <v>5.0982589875605965E-2</v>
      </c>
      <c r="V60" s="45">
        <f t="shared" si="8"/>
        <v>0.73882258987560667</v>
      </c>
      <c r="W60" s="68"/>
      <c r="X60" s="68"/>
      <c r="Y60" s="70"/>
      <c r="Z60" s="142"/>
    </row>
    <row r="61" spans="1:26" x14ac:dyDescent="0.25">
      <c r="A61" s="64">
        <v>56</v>
      </c>
      <c r="B61" s="143" t="s">
        <v>64</v>
      </c>
      <c r="C61" s="71">
        <v>68</v>
      </c>
      <c r="D61" s="152">
        <v>7.2359999999999998</v>
      </c>
      <c r="E61" s="152">
        <v>7.5590000000000002</v>
      </c>
      <c r="F61" s="143">
        <f t="shared" si="0"/>
        <v>0.3230000000000004</v>
      </c>
      <c r="G61" s="44">
        <f t="shared" si="1"/>
        <v>0.27771540000000033</v>
      </c>
      <c r="H61" s="66">
        <f>(H10/C192)*C61</f>
        <v>4.3989696282079771E-2</v>
      </c>
      <c r="I61" s="45">
        <f t="shared" si="2"/>
        <v>0.32170509628208011</v>
      </c>
      <c r="J61" s="67"/>
      <c r="K61" s="68"/>
      <c r="L61" s="142"/>
      <c r="M61" s="67"/>
      <c r="N61" s="40">
        <v>47</v>
      </c>
      <c r="O61" s="143" t="s">
        <v>228</v>
      </c>
      <c r="P61" s="71">
        <v>35.700000000000003</v>
      </c>
      <c r="Q61" s="143">
        <v>11.211</v>
      </c>
      <c r="R61" s="143">
        <v>12.169</v>
      </c>
      <c r="S61" s="143">
        <f t="shared" si="9"/>
        <v>0.95800000000000018</v>
      </c>
      <c r="T61" s="44">
        <f t="shared" si="4"/>
        <v>0.82368840000000021</v>
      </c>
      <c r="U61" s="66">
        <f>(U10/P80)*P61</f>
        <v>4.6668678424593157E-2</v>
      </c>
      <c r="V61" s="45">
        <f t="shared" si="8"/>
        <v>0.87035707842459331</v>
      </c>
      <c r="W61" s="68"/>
      <c r="X61" s="68"/>
      <c r="Y61" s="70"/>
      <c r="Z61" s="142"/>
    </row>
    <row r="62" spans="1:26" x14ac:dyDescent="0.25">
      <c r="A62" s="64">
        <v>57</v>
      </c>
      <c r="B62" s="143" t="s">
        <v>65</v>
      </c>
      <c r="C62" s="71">
        <v>50.6</v>
      </c>
      <c r="D62" s="152">
        <v>10.294</v>
      </c>
      <c r="E62" s="152">
        <v>10.853</v>
      </c>
      <c r="F62" s="143">
        <f t="shared" si="0"/>
        <v>0.55899999999999928</v>
      </c>
      <c r="G62" s="44">
        <f t="shared" si="1"/>
        <v>0.48062819999999939</v>
      </c>
      <c r="H62" s="66">
        <f>(H10/C192)*C62</f>
        <v>3.2733509292253479E-2</v>
      </c>
      <c r="I62" s="45">
        <f t="shared" si="2"/>
        <v>0.51336170929225289</v>
      </c>
      <c r="J62" s="67"/>
      <c r="K62" s="68"/>
      <c r="L62" s="142"/>
      <c r="M62" s="67"/>
      <c r="N62" s="40">
        <v>48</v>
      </c>
      <c r="O62" s="143" t="s">
        <v>229</v>
      </c>
      <c r="P62" s="71">
        <v>34.299999999999997</v>
      </c>
      <c r="Q62" s="143">
        <v>8.282</v>
      </c>
      <c r="R62" s="143">
        <v>9.468</v>
      </c>
      <c r="S62" s="143">
        <f t="shared" si="9"/>
        <v>1.1859999999999999</v>
      </c>
      <c r="T62" s="44">
        <f t="shared" si="4"/>
        <v>1.0197228</v>
      </c>
      <c r="U62" s="66">
        <f>(U10/P80)*P62</f>
        <v>4.4838534172648319E-2</v>
      </c>
      <c r="V62" s="45">
        <f t="shared" si="8"/>
        <v>1.0645613341726483</v>
      </c>
      <c r="W62" s="68"/>
      <c r="X62" s="68"/>
      <c r="Y62" s="70"/>
      <c r="Z62" s="142"/>
    </row>
    <row r="63" spans="1:26" x14ac:dyDescent="0.25">
      <c r="A63" s="64">
        <v>58</v>
      </c>
      <c r="B63" s="143" t="s">
        <v>66</v>
      </c>
      <c r="C63" s="71">
        <v>50.1</v>
      </c>
      <c r="D63" s="152">
        <v>2.254</v>
      </c>
      <c r="E63" s="152">
        <v>2.254</v>
      </c>
      <c r="F63" s="143">
        <f t="shared" si="0"/>
        <v>0</v>
      </c>
      <c r="G63" s="44">
        <f t="shared" si="1"/>
        <v>0</v>
      </c>
      <c r="H63" s="66">
        <f>(H10/C192)*C63</f>
        <v>3.2410055643120536E-2</v>
      </c>
      <c r="I63" s="45">
        <f t="shared" si="2"/>
        <v>3.2410055643120536E-2</v>
      </c>
      <c r="J63" s="67"/>
      <c r="K63" s="68"/>
      <c r="L63" s="142"/>
      <c r="M63" s="67"/>
      <c r="N63" s="40">
        <v>49</v>
      </c>
      <c r="O63" s="143" t="s">
        <v>230</v>
      </c>
      <c r="P63" s="71">
        <v>36.1</v>
      </c>
      <c r="Q63" s="143">
        <v>5.6879999999999997</v>
      </c>
      <c r="R63" s="143">
        <v>6.0880000000000001</v>
      </c>
      <c r="S63" s="143">
        <f t="shared" si="9"/>
        <v>0.40000000000000036</v>
      </c>
      <c r="T63" s="44">
        <f t="shared" si="4"/>
        <v>0.34392000000000034</v>
      </c>
      <c r="U63" s="66">
        <f>(U10/P80)*P63</f>
        <v>4.7191576782291682E-2</v>
      </c>
      <c r="V63" s="45">
        <f t="shared" si="8"/>
        <v>0.39111157678229203</v>
      </c>
      <c r="W63" s="68"/>
      <c r="X63" s="68"/>
      <c r="Y63" s="70"/>
      <c r="Z63" s="142"/>
    </row>
    <row r="64" spans="1:26" x14ac:dyDescent="0.25">
      <c r="A64" s="64">
        <v>59</v>
      </c>
      <c r="B64" s="143" t="s">
        <v>67</v>
      </c>
      <c r="C64" s="71">
        <v>44.7</v>
      </c>
      <c r="D64" s="152">
        <v>5.5430000000000001</v>
      </c>
      <c r="E64" s="152">
        <v>6.3869999999999996</v>
      </c>
      <c r="F64" s="143">
        <f t="shared" si="0"/>
        <v>0.84399999999999942</v>
      </c>
      <c r="G64" s="44">
        <f t="shared" si="1"/>
        <v>0.72567119999999952</v>
      </c>
      <c r="H64" s="66">
        <f>(H10/C192)*C64</f>
        <v>2.891675623248479E-2</v>
      </c>
      <c r="I64" s="45">
        <f t="shared" si="2"/>
        <v>0.75458795623248431</v>
      </c>
      <c r="J64" s="67"/>
      <c r="K64" s="68"/>
      <c r="L64" s="142"/>
      <c r="M64" s="67"/>
      <c r="N64" s="40">
        <v>50</v>
      </c>
      <c r="O64" s="143" t="s">
        <v>231</v>
      </c>
      <c r="P64" s="71">
        <v>33.700000000000003</v>
      </c>
      <c r="Q64" s="143">
        <v>6.1459999999999999</v>
      </c>
      <c r="R64" s="143">
        <v>6.3639999999999999</v>
      </c>
      <c r="S64" s="143">
        <f t="shared" si="9"/>
        <v>0.21799999999999997</v>
      </c>
      <c r="T64" s="44">
        <f t="shared" si="4"/>
        <v>0.18743639999999998</v>
      </c>
      <c r="U64" s="66">
        <f>(U10/P80)*P64</f>
        <v>4.4054186636100542E-2</v>
      </c>
      <c r="V64" s="45">
        <f t="shared" si="8"/>
        <v>0.2314905866361005</v>
      </c>
      <c r="W64" s="68"/>
      <c r="X64" s="68"/>
      <c r="Y64" s="70"/>
      <c r="Z64" s="142"/>
    </row>
    <row r="65" spans="1:26" x14ac:dyDescent="0.25">
      <c r="A65" s="64">
        <v>60</v>
      </c>
      <c r="B65" s="143" t="s">
        <v>68</v>
      </c>
      <c r="C65" s="71">
        <v>75.7</v>
      </c>
      <c r="D65" s="152">
        <v>17.783000000000001</v>
      </c>
      <c r="E65" s="152">
        <v>19.143000000000001</v>
      </c>
      <c r="F65" s="143">
        <f t="shared" si="0"/>
        <v>1.3599999999999994</v>
      </c>
      <c r="G65" s="44">
        <f t="shared" si="1"/>
        <v>1.1693279999999995</v>
      </c>
      <c r="H65" s="66">
        <f>(H10/C192)*C65</f>
        <v>4.8970882478727037E-2</v>
      </c>
      <c r="I65" s="45">
        <f t="shared" si="2"/>
        <v>1.2182988824787264</v>
      </c>
      <c r="J65" s="67"/>
      <c r="K65" s="68"/>
      <c r="L65" s="142"/>
      <c r="M65" s="67"/>
      <c r="N65" s="40">
        <v>51</v>
      </c>
      <c r="O65" s="143" t="s">
        <v>232</v>
      </c>
      <c r="P65" s="71">
        <v>28.1</v>
      </c>
      <c r="Q65" s="143">
        <v>7.6180000000000003</v>
      </c>
      <c r="R65" s="143">
        <v>8.3249999999999993</v>
      </c>
      <c r="S65" s="143">
        <f t="shared" si="9"/>
        <v>0.70699999999999896</v>
      </c>
      <c r="T65" s="44">
        <f t="shared" si="4"/>
        <v>0.60787859999999916</v>
      </c>
      <c r="U65" s="66">
        <f>(U10/P80)*P65</f>
        <v>3.6733609628321222E-2</v>
      </c>
      <c r="V65" s="45">
        <f t="shared" si="8"/>
        <v>0.64461220962832033</v>
      </c>
      <c r="W65" s="68"/>
      <c r="X65" s="68"/>
      <c r="Y65" s="70"/>
      <c r="Z65" s="142"/>
    </row>
    <row r="66" spans="1:26" x14ac:dyDescent="0.25">
      <c r="A66" s="64">
        <v>61</v>
      </c>
      <c r="B66" s="143" t="s">
        <v>69</v>
      </c>
      <c r="C66" s="71">
        <v>45.8</v>
      </c>
      <c r="D66" s="152">
        <v>5.367</v>
      </c>
      <c r="E66" s="152">
        <v>5.5720000000000001</v>
      </c>
      <c r="F66" s="143">
        <f t="shared" si="0"/>
        <v>0.20500000000000007</v>
      </c>
      <c r="G66" s="44">
        <f t="shared" si="1"/>
        <v>0.17625900000000005</v>
      </c>
      <c r="H66" s="66">
        <f>(H10/C192)*C66</f>
        <v>2.9628354260577253E-2</v>
      </c>
      <c r="I66" s="45">
        <f t="shared" si="2"/>
        <v>0.2058873542605773</v>
      </c>
      <c r="J66" s="67"/>
      <c r="K66" s="68"/>
      <c r="L66" s="142"/>
      <c r="M66" s="67"/>
      <c r="N66" s="40">
        <v>52</v>
      </c>
      <c r="O66" s="143" t="s">
        <v>233</v>
      </c>
      <c r="P66" s="71">
        <v>26.6</v>
      </c>
      <c r="Q66" s="143">
        <v>8.4459999999999997</v>
      </c>
      <c r="R66" s="143">
        <v>9.0169999999999995</v>
      </c>
      <c r="S66" s="143">
        <f t="shared" si="9"/>
        <v>0.57099999999999973</v>
      </c>
      <c r="T66" s="44">
        <f t="shared" si="4"/>
        <v>0.49094579999999977</v>
      </c>
      <c r="U66" s="66">
        <f>(U10/P80)*P66</f>
        <v>3.4772740786951764E-2</v>
      </c>
      <c r="V66" s="45">
        <f t="shared" si="8"/>
        <v>0.52571854078695157</v>
      </c>
      <c r="W66" s="68"/>
      <c r="X66" s="68"/>
      <c r="Y66" s="70"/>
      <c r="Z66" s="142"/>
    </row>
    <row r="67" spans="1:26" x14ac:dyDescent="0.25">
      <c r="A67" s="64">
        <v>62</v>
      </c>
      <c r="B67" s="143" t="s">
        <v>70</v>
      </c>
      <c r="C67" s="71">
        <v>48.4</v>
      </c>
      <c r="D67" s="152">
        <v>11.698</v>
      </c>
      <c r="E67" s="152">
        <v>12.632</v>
      </c>
      <c r="F67" s="143">
        <f t="shared" si="0"/>
        <v>0.93399999999999928</v>
      </c>
      <c r="G67" s="44">
        <f t="shared" si="1"/>
        <v>0.80305319999999936</v>
      </c>
      <c r="H67" s="66">
        <f>(H10/C192)*C67</f>
        <v>3.1310313236068539E-2</v>
      </c>
      <c r="I67" s="45">
        <f t="shared" si="2"/>
        <v>0.83436351323606794</v>
      </c>
      <c r="J67" s="67"/>
      <c r="K67" s="68"/>
      <c r="L67" s="142"/>
      <c r="M67" s="67"/>
      <c r="N67" s="40">
        <v>53</v>
      </c>
      <c r="O67" s="143" t="s">
        <v>234</v>
      </c>
      <c r="P67" s="71">
        <v>27.9</v>
      </c>
      <c r="Q67" s="143">
        <v>9.2949999999999999</v>
      </c>
      <c r="R67" s="143">
        <v>9.9369999999999994</v>
      </c>
      <c r="S67" s="143">
        <f t="shared" si="9"/>
        <v>0.64199999999999946</v>
      </c>
      <c r="T67" s="44">
        <f t="shared" si="4"/>
        <v>0.55199159999999958</v>
      </c>
      <c r="U67" s="66">
        <f>(U10/P80)*P67</f>
        <v>3.6472160449471956E-2</v>
      </c>
      <c r="V67" s="45">
        <f t="shared" si="8"/>
        <v>0.58846376044947157</v>
      </c>
      <c r="W67" s="68"/>
      <c r="X67" s="68"/>
      <c r="Y67" s="70"/>
      <c r="Z67" s="142"/>
    </row>
    <row r="68" spans="1:26" x14ac:dyDescent="0.25">
      <c r="A68" s="64">
        <v>63</v>
      </c>
      <c r="B68" s="143" t="s">
        <v>71</v>
      </c>
      <c r="C68" s="71">
        <v>48</v>
      </c>
      <c r="D68" s="152">
        <v>9.4169999999999998</v>
      </c>
      <c r="E68" s="152">
        <v>10.356</v>
      </c>
      <c r="F68" s="143">
        <f t="shared" si="0"/>
        <v>0.93900000000000006</v>
      </c>
      <c r="G68" s="44">
        <f t="shared" si="1"/>
        <v>0.80735220000000008</v>
      </c>
      <c r="H68" s="66">
        <f>(H10/C192)*C68</f>
        <v>3.105155031676219E-2</v>
      </c>
      <c r="I68" s="45">
        <f t="shared" si="2"/>
        <v>0.83840375031676229</v>
      </c>
      <c r="J68" s="67"/>
      <c r="K68" s="68"/>
      <c r="L68" s="142"/>
      <c r="M68" s="67"/>
      <c r="N68" s="40">
        <v>54</v>
      </c>
      <c r="O68" s="143" t="s">
        <v>235</v>
      </c>
      <c r="P68" s="71">
        <v>25.9</v>
      </c>
      <c r="Q68" s="143">
        <v>4.9989999999999997</v>
      </c>
      <c r="R68" s="143">
        <v>5.3010000000000002</v>
      </c>
      <c r="S68" s="143">
        <f t="shared" si="9"/>
        <v>0.30200000000000049</v>
      </c>
      <c r="T68" s="44">
        <f t="shared" si="4"/>
        <v>0.25965960000000043</v>
      </c>
      <c r="U68" s="66">
        <f>(U10/P80)*P68</f>
        <v>3.3857668660979348E-2</v>
      </c>
      <c r="V68" s="45">
        <f t="shared" si="8"/>
        <v>0.29351726866097977</v>
      </c>
      <c r="W68" s="68"/>
      <c r="X68" s="68"/>
      <c r="Y68" s="70"/>
      <c r="Z68" s="142"/>
    </row>
    <row r="69" spans="1:26" x14ac:dyDescent="0.25">
      <c r="A69" s="64">
        <v>64</v>
      </c>
      <c r="B69" s="143" t="s">
        <v>72</v>
      </c>
      <c r="C69" s="71">
        <v>98.7</v>
      </c>
      <c r="D69" s="152">
        <v>18.175999999999998</v>
      </c>
      <c r="E69" s="152">
        <v>19.193000000000001</v>
      </c>
      <c r="F69" s="143">
        <f t="shared" si="0"/>
        <v>1.017000000000003</v>
      </c>
      <c r="G69" s="44">
        <f t="shared" si="1"/>
        <v>0.87441660000000265</v>
      </c>
      <c r="H69" s="66">
        <f>(H10/C192)*C69</f>
        <v>6.3849750338842257E-2</v>
      </c>
      <c r="I69" s="45">
        <f t="shared" si="2"/>
        <v>0.93826635033884487</v>
      </c>
      <c r="J69" s="67"/>
      <c r="K69" s="68"/>
      <c r="L69" s="142"/>
      <c r="M69" s="67"/>
      <c r="N69" s="40">
        <v>55</v>
      </c>
      <c r="O69" s="143" t="s">
        <v>236</v>
      </c>
      <c r="P69" s="71">
        <v>26.1</v>
      </c>
      <c r="Q69" s="143">
        <v>9.1310000000000002</v>
      </c>
      <c r="R69" s="143">
        <v>9.7579999999999991</v>
      </c>
      <c r="S69" s="143">
        <f t="shared" si="9"/>
        <v>0.62699999999999889</v>
      </c>
      <c r="T69" s="44">
        <f t="shared" si="4"/>
        <v>0.53909459999999909</v>
      </c>
      <c r="U69" s="66">
        <f>(U10/P80)*P69</f>
        <v>3.4119117839828614E-2</v>
      </c>
      <c r="V69" s="45">
        <f t="shared" si="8"/>
        <v>0.57321371783982766</v>
      </c>
      <c r="W69" s="68"/>
      <c r="X69" s="68"/>
      <c r="Y69" s="70"/>
      <c r="Z69" s="142"/>
    </row>
    <row r="70" spans="1:26" x14ac:dyDescent="0.25">
      <c r="A70" s="64">
        <v>65</v>
      </c>
      <c r="B70" s="143" t="s">
        <v>73</v>
      </c>
      <c r="C70" s="71">
        <v>67.7</v>
      </c>
      <c r="D70" s="152">
        <v>10.170999999999999</v>
      </c>
      <c r="E70" s="152">
        <v>10.808999999999999</v>
      </c>
      <c r="F70" s="143">
        <f t="shared" si="0"/>
        <v>0.6379999999999999</v>
      </c>
      <c r="G70" s="44">
        <f t="shared" si="1"/>
        <v>0.54855239999999994</v>
      </c>
      <c r="H70" s="66">
        <f>(H10/C192)*C70</f>
        <v>4.3795624092600009E-2</v>
      </c>
      <c r="I70" s="45">
        <f t="shared" si="2"/>
        <v>0.5923480240925999</v>
      </c>
      <c r="J70" s="67"/>
      <c r="K70" s="68"/>
      <c r="L70" s="142"/>
      <c r="M70" s="67"/>
      <c r="N70" s="40">
        <v>56</v>
      </c>
      <c r="O70" s="143" t="s">
        <v>237</v>
      </c>
      <c r="P70" s="71">
        <v>34.4</v>
      </c>
      <c r="Q70" s="143">
        <v>9.6709999999999994</v>
      </c>
      <c r="R70" s="143">
        <v>10.359</v>
      </c>
      <c r="S70" s="143">
        <f t="shared" si="9"/>
        <v>0.68800000000000061</v>
      </c>
      <c r="T70" s="44">
        <f t="shared" si="4"/>
        <v>0.59154240000000058</v>
      </c>
      <c r="U70" s="66">
        <f>(U10/P80)*P70</f>
        <v>4.4969258762072951E-2</v>
      </c>
      <c r="V70" s="45">
        <f t="shared" si="8"/>
        <v>0.6365116587620735</v>
      </c>
      <c r="W70" s="68"/>
      <c r="X70" s="68"/>
      <c r="Y70" s="70"/>
      <c r="Z70" s="142"/>
    </row>
    <row r="71" spans="1:26" x14ac:dyDescent="0.25">
      <c r="A71" s="64">
        <v>66</v>
      </c>
      <c r="B71" s="143" t="s">
        <v>74</v>
      </c>
      <c r="C71" s="71">
        <v>50.1</v>
      </c>
      <c r="D71" s="152">
        <v>2.1760000000000002</v>
      </c>
      <c r="E71" s="152">
        <v>2.2810000000000001</v>
      </c>
      <c r="F71" s="143">
        <f t="shared" si="0"/>
        <v>0.10499999999999998</v>
      </c>
      <c r="G71" s="44">
        <f t="shared" si="1"/>
        <v>9.0278999999999984E-2</v>
      </c>
      <c r="H71" s="66">
        <f>(H10/C192)*C71</f>
        <v>3.2410055643120536E-2</v>
      </c>
      <c r="I71" s="45">
        <f t="shared" si="2"/>
        <v>0.12268905564312052</v>
      </c>
      <c r="J71" s="67"/>
      <c r="K71" s="68"/>
      <c r="L71" s="142"/>
      <c r="M71" s="67"/>
      <c r="N71" s="40">
        <v>57</v>
      </c>
      <c r="O71" s="143" t="s">
        <v>238</v>
      </c>
      <c r="P71" s="71">
        <v>32.1</v>
      </c>
      <c r="Q71" s="143">
        <v>10.121</v>
      </c>
      <c r="R71" s="143">
        <v>10.971</v>
      </c>
      <c r="S71" s="143">
        <f t="shared" si="9"/>
        <v>0.84999999999999964</v>
      </c>
      <c r="T71" s="44">
        <f t="shared" si="4"/>
        <v>0.73082999999999965</v>
      </c>
      <c r="U71" s="66">
        <f>(U10/P80)*P71</f>
        <v>4.1962593205306452E-2</v>
      </c>
      <c r="V71" s="45">
        <f>T71+U71</f>
        <v>0.77279259320530613</v>
      </c>
      <c r="W71" s="68"/>
      <c r="X71" s="68"/>
      <c r="Y71" s="70"/>
      <c r="Z71" s="142"/>
    </row>
    <row r="72" spans="1:26" x14ac:dyDescent="0.25">
      <c r="A72" s="64">
        <v>67</v>
      </c>
      <c r="B72" s="143" t="s">
        <v>75</v>
      </c>
      <c r="C72" s="71">
        <v>50.1</v>
      </c>
      <c r="D72" s="152">
        <v>9.5120000000000005</v>
      </c>
      <c r="E72" s="152">
        <v>9.9890000000000008</v>
      </c>
      <c r="F72" s="143">
        <f t="shared" si="0"/>
        <v>0.47700000000000031</v>
      </c>
      <c r="G72" s="44">
        <f t="shared" si="1"/>
        <v>0.41012460000000028</v>
      </c>
      <c r="H72" s="66">
        <f>(H10/C192)*C72</f>
        <v>3.2410055643120536E-2</v>
      </c>
      <c r="I72" s="45">
        <f t="shared" si="2"/>
        <v>0.44253465564312083</v>
      </c>
      <c r="J72" s="67"/>
      <c r="K72" s="68"/>
      <c r="L72" s="142"/>
      <c r="M72" s="67"/>
      <c r="N72" s="64">
        <v>58</v>
      </c>
      <c r="O72" s="143" t="s">
        <v>239</v>
      </c>
      <c r="P72" s="71">
        <v>33.9</v>
      </c>
      <c r="Q72" s="143">
        <v>6.266</v>
      </c>
      <c r="R72" s="143">
        <v>6.8129999999999997</v>
      </c>
      <c r="S72" s="143">
        <f>R72-Q72</f>
        <v>0.54699999999999971</v>
      </c>
      <c r="T72" s="44">
        <f t="shared" si="4"/>
        <v>0.47031059999999975</v>
      </c>
      <c r="U72" s="66">
        <f>(U10/P80)*P72</f>
        <v>4.4315635814949801E-2</v>
      </c>
      <c r="V72" s="45">
        <f t="shared" ref="V72:V79" si="10">T72+U72</f>
        <v>0.5146262358149496</v>
      </c>
      <c r="W72" s="68"/>
      <c r="X72" s="68"/>
      <c r="Y72" s="70"/>
      <c r="Z72" s="142"/>
    </row>
    <row r="73" spans="1:26" x14ac:dyDescent="0.25">
      <c r="A73" s="64">
        <v>68</v>
      </c>
      <c r="B73" s="143" t="s">
        <v>76</v>
      </c>
      <c r="C73" s="71">
        <v>45.2</v>
      </c>
      <c r="D73" s="152">
        <v>1.256</v>
      </c>
      <c r="E73" s="152">
        <v>1.256</v>
      </c>
      <c r="F73" s="143">
        <f t="shared" si="0"/>
        <v>0</v>
      </c>
      <c r="G73" s="44">
        <f t="shared" si="1"/>
        <v>0</v>
      </c>
      <c r="H73" s="66">
        <f>(H10/C192)*C73</f>
        <v>2.924020988161773E-2</v>
      </c>
      <c r="I73" s="45">
        <f t="shared" si="2"/>
        <v>2.924020988161773E-2</v>
      </c>
      <c r="J73" s="67"/>
      <c r="K73" s="68"/>
      <c r="L73" s="142"/>
      <c r="M73" s="67"/>
      <c r="N73" s="40">
        <v>59</v>
      </c>
      <c r="O73" s="143" t="s">
        <v>240</v>
      </c>
      <c r="P73" s="71">
        <v>37.299999999999997</v>
      </c>
      <c r="Q73" s="143">
        <v>5.7249999999999996</v>
      </c>
      <c r="R73" s="143">
        <v>5.9249999999999998</v>
      </c>
      <c r="S73" s="143">
        <f t="shared" ref="S73:S79" si="11">R73-Q73</f>
        <v>0.20000000000000018</v>
      </c>
      <c r="T73" s="44">
        <f t="shared" si="4"/>
        <v>0.17196000000000017</v>
      </c>
      <c r="U73" s="66">
        <f>(U10/P80)*P73</f>
        <v>4.8760271855387241E-2</v>
      </c>
      <c r="V73" s="45">
        <f t="shared" si="10"/>
        <v>0.2207202718553874</v>
      </c>
      <c r="W73" s="68"/>
      <c r="X73" s="68"/>
      <c r="Y73" s="70"/>
      <c r="Z73" s="142"/>
    </row>
    <row r="74" spans="1:26" x14ac:dyDescent="0.25">
      <c r="A74" s="64">
        <v>69</v>
      </c>
      <c r="B74" s="143" t="s">
        <v>77</v>
      </c>
      <c r="C74" s="71">
        <v>75.8</v>
      </c>
      <c r="D74" s="152">
        <v>0</v>
      </c>
      <c r="E74" s="152">
        <v>0</v>
      </c>
      <c r="F74" s="143">
        <f t="shared" si="0"/>
        <v>0</v>
      </c>
      <c r="G74" s="44">
        <f t="shared" si="1"/>
        <v>0</v>
      </c>
      <c r="H74" s="66">
        <f>(H10/C192)*C74</f>
        <v>4.9035573208553625E-2</v>
      </c>
      <c r="I74" s="45">
        <f t="shared" si="2"/>
        <v>4.9035573208553625E-2</v>
      </c>
      <c r="J74" s="67"/>
      <c r="K74" s="68"/>
      <c r="L74" s="142"/>
      <c r="M74" s="67"/>
      <c r="N74" s="40">
        <v>60</v>
      </c>
      <c r="O74" s="143" t="s">
        <v>241</v>
      </c>
      <c r="P74" s="71">
        <v>38.4</v>
      </c>
      <c r="Q74" s="143">
        <v>12.590999999999999</v>
      </c>
      <c r="R74" s="143">
        <v>13.058</v>
      </c>
      <c r="S74" s="143">
        <f t="shared" si="11"/>
        <v>0.46700000000000053</v>
      </c>
      <c r="T74" s="44">
        <f t="shared" si="4"/>
        <v>0.40152660000000046</v>
      </c>
      <c r="U74" s="66">
        <f>(U10/P80)*P74</f>
        <v>5.0198242339058181E-2</v>
      </c>
      <c r="V74" s="45">
        <f t="shared" si="10"/>
        <v>0.45172484233905863</v>
      </c>
      <c r="W74" s="68"/>
      <c r="X74" s="68"/>
      <c r="Y74" s="70"/>
      <c r="Z74" s="142"/>
    </row>
    <row r="75" spans="1:26" x14ac:dyDescent="0.25">
      <c r="A75" s="64">
        <v>70</v>
      </c>
      <c r="B75" s="143" t="s">
        <v>78</v>
      </c>
      <c r="C75" s="71">
        <v>45.6</v>
      </c>
      <c r="D75" s="152">
        <v>12.552</v>
      </c>
      <c r="E75" s="152">
        <v>13.513999999999999</v>
      </c>
      <c r="F75" s="143">
        <f t="shared" si="0"/>
        <v>0.96199999999999974</v>
      </c>
      <c r="G75" s="44">
        <f t="shared" si="1"/>
        <v>0.82712759999999974</v>
      </c>
      <c r="H75" s="66">
        <f>(H10/C192)*C75</f>
        <v>2.9498972800924082E-2</v>
      </c>
      <c r="I75" s="45">
        <f t="shared" si="2"/>
        <v>0.8566265728009238</v>
      </c>
      <c r="J75" s="67"/>
      <c r="K75" s="68"/>
      <c r="L75" s="142"/>
      <c r="M75" s="67"/>
      <c r="N75" s="40">
        <v>61</v>
      </c>
      <c r="O75" s="143" t="s">
        <v>242</v>
      </c>
      <c r="P75" s="71">
        <v>67.3</v>
      </c>
      <c r="Q75" s="143">
        <v>6.5</v>
      </c>
      <c r="R75" s="143">
        <v>6.5</v>
      </c>
      <c r="S75" s="143">
        <f t="shared" si="11"/>
        <v>0</v>
      </c>
      <c r="T75" s="44">
        <f t="shared" si="4"/>
        <v>0</v>
      </c>
      <c r="U75" s="66">
        <f>(U10/P80)*P75</f>
        <v>8.7977648682776452E-2</v>
      </c>
      <c r="V75" s="45">
        <f t="shared" si="10"/>
        <v>8.7977648682776452E-2</v>
      </c>
      <c r="W75" s="68"/>
      <c r="X75" s="68"/>
      <c r="Y75" s="70"/>
      <c r="Z75" s="75"/>
    </row>
    <row r="76" spans="1:26" x14ac:dyDescent="0.25">
      <c r="A76" s="64">
        <v>71</v>
      </c>
      <c r="B76" s="143" t="s">
        <v>79</v>
      </c>
      <c r="C76" s="71">
        <v>47.7</v>
      </c>
      <c r="D76" s="152">
        <v>7.07</v>
      </c>
      <c r="E76" s="152">
        <v>7.9770000000000003</v>
      </c>
      <c r="F76" s="143">
        <f t="shared" si="0"/>
        <v>0.90700000000000003</v>
      </c>
      <c r="G76" s="44">
        <f t="shared" si="1"/>
        <v>0.77983860000000005</v>
      </c>
      <c r="H76" s="66">
        <f>(H10/C192)*C76</f>
        <v>3.0857478127282428E-2</v>
      </c>
      <c r="I76" s="45">
        <f t="shared" si="2"/>
        <v>0.8106960781272825</v>
      </c>
      <c r="J76" s="67"/>
      <c r="K76" s="68"/>
      <c r="L76" s="142"/>
      <c r="M76" s="67"/>
      <c r="N76" s="40">
        <v>62</v>
      </c>
      <c r="O76" s="143" t="s">
        <v>243</v>
      </c>
      <c r="P76" s="71">
        <v>32</v>
      </c>
      <c r="Q76" s="143">
        <v>33.06</v>
      </c>
      <c r="R76" s="143">
        <v>33.06</v>
      </c>
      <c r="S76" s="143">
        <f t="shared" si="11"/>
        <v>0</v>
      </c>
      <c r="T76" s="44">
        <f t="shared" si="4"/>
        <v>0</v>
      </c>
      <c r="U76" s="66">
        <f>(U10/P80)*P76</f>
        <v>4.1831868615881819E-2</v>
      </c>
      <c r="V76" s="45">
        <f t="shared" si="10"/>
        <v>4.1831868615881819E-2</v>
      </c>
      <c r="W76" s="68"/>
      <c r="X76" s="68"/>
      <c r="Y76" s="70"/>
      <c r="Z76" s="75"/>
    </row>
    <row r="77" spans="1:26" x14ac:dyDescent="0.25">
      <c r="A77" s="64">
        <v>72</v>
      </c>
      <c r="B77" s="143" t="s">
        <v>80</v>
      </c>
      <c r="C77" s="71">
        <v>48.3</v>
      </c>
      <c r="D77" s="152">
        <v>8.8079999999999998</v>
      </c>
      <c r="E77" s="152">
        <v>9.6029999999999998</v>
      </c>
      <c r="F77" s="143">
        <f t="shared" si="0"/>
        <v>0.79499999999999993</v>
      </c>
      <c r="G77" s="44">
        <f t="shared" si="1"/>
        <v>0.68354099999999995</v>
      </c>
      <c r="H77" s="66">
        <f>(H10/C192)*C77</f>
        <v>3.1245622506241952E-2</v>
      </c>
      <c r="I77" s="45">
        <f t="shared" si="2"/>
        <v>0.71478662250624192</v>
      </c>
      <c r="J77" s="67"/>
      <c r="K77" s="68"/>
      <c r="L77" s="142"/>
      <c r="M77" s="67"/>
      <c r="N77" s="40">
        <v>63</v>
      </c>
      <c r="O77" s="143" t="s">
        <v>244</v>
      </c>
      <c r="P77" s="71">
        <v>88.1</v>
      </c>
      <c r="Q77" s="143">
        <v>1.6319999999999999</v>
      </c>
      <c r="R77" s="143">
        <v>1.6319999999999999</v>
      </c>
      <c r="S77" s="143">
        <f t="shared" si="11"/>
        <v>0</v>
      </c>
      <c r="T77" s="44">
        <f t="shared" si="4"/>
        <v>0</v>
      </c>
      <c r="U77" s="66">
        <f>(U10/P80)*P77</f>
        <v>0.11516836328309962</v>
      </c>
      <c r="V77" s="45">
        <f t="shared" si="10"/>
        <v>0.11516836328309962</v>
      </c>
      <c r="W77" s="68"/>
      <c r="X77" s="68"/>
      <c r="Y77" s="70"/>
      <c r="Z77" s="142"/>
    </row>
    <row r="78" spans="1:26" x14ac:dyDescent="0.25">
      <c r="A78" s="41">
        <v>73</v>
      </c>
      <c r="B78" s="143" t="s">
        <v>81</v>
      </c>
      <c r="C78" s="71">
        <v>98.7</v>
      </c>
      <c r="D78" s="152">
        <v>24.303000000000001</v>
      </c>
      <c r="E78" s="152">
        <v>25.783000000000001</v>
      </c>
      <c r="F78" s="143">
        <f t="shared" si="0"/>
        <v>1.4800000000000004</v>
      </c>
      <c r="G78" s="44">
        <f t="shared" si="1"/>
        <v>1.2725040000000003</v>
      </c>
      <c r="H78" s="66">
        <f>(H10/C192)*C78</f>
        <v>6.3849750338842257E-2</v>
      </c>
      <c r="I78" s="45">
        <f>G78+H78</f>
        <v>1.3363537503388425</v>
      </c>
      <c r="J78" s="67"/>
      <c r="K78" s="68"/>
      <c r="L78" s="142"/>
      <c r="M78" s="67"/>
      <c r="N78" s="40" t="s">
        <v>268</v>
      </c>
      <c r="O78" s="143" t="s">
        <v>270</v>
      </c>
      <c r="P78" s="71">
        <v>295.5</v>
      </c>
      <c r="Q78" s="143">
        <v>0</v>
      </c>
      <c r="R78" s="143">
        <v>0</v>
      </c>
      <c r="S78" s="143">
        <f t="shared" si="11"/>
        <v>0</v>
      </c>
      <c r="T78" s="44">
        <f t="shared" si="4"/>
        <v>0</v>
      </c>
      <c r="U78" s="66">
        <f>(U10/P80)*P78</f>
        <v>0.38629116174978367</v>
      </c>
      <c r="V78" s="45">
        <f t="shared" si="10"/>
        <v>0.38629116174978367</v>
      </c>
      <c r="W78" s="67"/>
      <c r="X78" s="67"/>
      <c r="Y78" s="70"/>
      <c r="Z78" s="142"/>
    </row>
    <row r="79" spans="1:26" x14ac:dyDescent="0.25">
      <c r="A79" s="64">
        <v>74</v>
      </c>
      <c r="B79" s="143" t="s">
        <v>82</v>
      </c>
      <c r="C79" s="71">
        <v>67.5</v>
      </c>
      <c r="D79" s="152">
        <v>6.4610000000000003</v>
      </c>
      <c r="E79" s="152">
        <v>6.4610000000000003</v>
      </c>
      <c r="F79" s="143">
        <f t="shared" si="0"/>
        <v>0</v>
      </c>
      <c r="G79" s="44">
        <f t="shared" si="1"/>
        <v>0</v>
      </c>
      <c r="H79" s="66">
        <f>(H10/C192)*C79</f>
        <v>4.3666242632946828E-2</v>
      </c>
      <c r="I79" s="45">
        <f t="shared" si="2"/>
        <v>4.3666242632946828E-2</v>
      </c>
      <c r="J79" s="67"/>
      <c r="K79" s="68"/>
      <c r="L79" s="142"/>
      <c r="M79" s="67"/>
      <c r="N79" s="40" t="s">
        <v>269</v>
      </c>
      <c r="O79" s="143" t="s">
        <v>271</v>
      </c>
      <c r="P79" s="71">
        <v>212.9</v>
      </c>
      <c r="Q79" s="143">
        <v>0</v>
      </c>
      <c r="R79" s="143">
        <v>0</v>
      </c>
      <c r="S79" s="143">
        <f t="shared" si="11"/>
        <v>0</v>
      </c>
      <c r="T79" s="44">
        <f t="shared" si="4"/>
        <v>0</v>
      </c>
      <c r="U79" s="66">
        <f>(U10/P80)*P79</f>
        <v>0.27831265088503876</v>
      </c>
      <c r="V79" s="45">
        <f t="shared" si="10"/>
        <v>0.27831265088503876</v>
      </c>
      <c r="W79" s="67"/>
      <c r="X79" s="67"/>
      <c r="Y79" s="70"/>
      <c r="Z79" s="142"/>
    </row>
    <row r="80" spans="1:26" x14ac:dyDescent="0.25">
      <c r="A80" s="64">
        <v>75</v>
      </c>
      <c r="B80" s="143" t="s">
        <v>83</v>
      </c>
      <c r="C80" s="71">
        <v>50.1</v>
      </c>
      <c r="D80" s="152">
        <v>9.2759999999999998</v>
      </c>
      <c r="E80" s="152">
        <v>10.401</v>
      </c>
      <c r="F80" s="143">
        <f t="shared" ref="F80:F143" si="12">E80-D80</f>
        <v>1.125</v>
      </c>
      <c r="G80" s="44">
        <f t="shared" ref="G80:G143" si="13">F80*0.8598</f>
        <v>0.967275</v>
      </c>
      <c r="H80" s="66">
        <f>(H10/C192)*C80</f>
        <v>3.2410055643120536E-2</v>
      </c>
      <c r="I80" s="45">
        <f t="shared" si="2"/>
        <v>0.99968505564312049</v>
      </c>
      <c r="J80" s="67"/>
      <c r="K80" s="68"/>
      <c r="L80" s="142"/>
      <c r="M80" s="67"/>
      <c r="N80" s="315" t="s">
        <v>262</v>
      </c>
      <c r="O80" s="316"/>
      <c r="P80" s="77">
        <f>SUM(P15:P79)</f>
        <v>2660.9000000000005</v>
      </c>
      <c r="Q80" s="77">
        <f t="shared" ref="Q80:U80" si="14">SUM(Q15:Q79)</f>
        <v>430.89600000000007</v>
      </c>
      <c r="R80" s="77">
        <f t="shared" si="14"/>
        <v>456.04899999999998</v>
      </c>
      <c r="S80" s="77">
        <f t="shared" si="14"/>
        <v>25.152999999999992</v>
      </c>
      <c r="T80" s="78">
        <f t="shared" si="14"/>
        <v>21.626549400000002</v>
      </c>
      <c r="U80" s="78">
        <f t="shared" si="14"/>
        <v>3.4784505999999964</v>
      </c>
      <c r="V80" s="78">
        <f>SUM(V15:V79)</f>
        <v>25.105</v>
      </c>
      <c r="W80" s="67"/>
      <c r="X80" s="67"/>
      <c r="Y80" s="70"/>
      <c r="Z80" s="142"/>
    </row>
    <row r="81" spans="1:26" x14ac:dyDescent="0.25">
      <c r="A81" s="64">
        <v>76</v>
      </c>
      <c r="B81" s="143" t="s">
        <v>84</v>
      </c>
      <c r="C81" s="71">
        <v>50.3</v>
      </c>
      <c r="D81" s="152">
        <v>7.4829999999999997</v>
      </c>
      <c r="E81" s="152">
        <v>7.8559999999999999</v>
      </c>
      <c r="F81" s="143">
        <f t="shared" si="12"/>
        <v>0.37300000000000022</v>
      </c>
      <c r="G81" s="44">
        <f t="shared" si="13"/>
        <v>0.3207054000000002</v>
      </c>
      <c r="H81" s="66">
        <f>(H10/C192)*C81</f>
        <v>3.2539437102773711E-2</v>
      </c>
      <c r="I81" s="45">
        <f t="shared" si="2"/>
        <v>0.35324483710277388</v>
      </c>
      <c r="J81" s="67"/>
      <c r="K81" s="68"/>
      <c r="L81" s="142"/>
      <c r="M81" s="67"/>
      <c r="N81" s="79" t="s">
        <v>267</v>
      </c>
      <c r="O81" s="80"/>
      <c r="P81" s="79"/>
      <c r="Q81" s="79"/>
      <c r="R81" s="79"/>
      <c r="S81" s="79"/>
      <c r="T81" s="79"/>
      <c r="U81" s="79"/>
      <c r="V81" s="79"/>
      <c r="W81" s="67"/>
      <c r="X81" s="67"/>
      <c r="Y81" s="70"/>
      <c r="Z81" s="142"/>
    </row>
    <row r="82" spans="1:26" x14ac:dyDescent="0.25">
      <c r="A82" s="64">
        <v>77</v>
      </c>
      <c r="B82" s="143" t="s">
        <v>85</v>
      </c>
      <c r="C82" s="71">
        <v>45.2</v>
      </c>
      <c r="D82" s="152">
        <v>1.056</v>
      </c>
      <c r="E82" s="152">
        <v>1.056</v>
      </c>
      <c r="F82" s="143">
        <f t="shared" si="12"/>
        <v>0</v>
      </c>
      <c r="G82" s="44">
        <f t="shared" si="13"/>
        <v>0</v>
      </c>
      <c r="H82" s="66">
        <f>(H10/C192)*C82</f>
        <v>2.924020988161773E-2</v>
      </c>
      <c r="I82" s="45">
        <f t="shared" si="2"/>
        <v>2.924020988161773E-2</v>
      </c>
      <c r="J82" s="67"/>
      <c r="K82" s="68"/>
      <c r="L82" s="142"/>
      <c r="M82" s="67"/>
      <c r="N82" s="294" t="s">
        <v>272</v>
      </c>
      <c r="O82" s="295"/>
      <c r="P82" s="295"/>
      <c r="Q82" s="81"/>
      <c r="R82" s="296" t="s">
        <v>273</v>
      </c>
      <c r="S82" s="296"/>
      <c r="T82" s="296"/>
      <c r="U82" s="296"/>
      <c r="V82" s="296"/>
      <c r="W82" s="67"/>
      <c r="X82" s="67"/>
      <c r="Y82" s="70"/>
      <c r="Z82" s="142"/>
    </row>
    <row r="83" spans="1:26" x14ac:dyDescent="0.25">
      <c r="A83" s="64">
        <v>78</v>
      </c>
      <c r="B83" s="143" t="s">
        <v>86</v>
      </c>
      <c r="C83" s="71">
        <v>75.5</v>
      </c>
      <c r="D83" s="152">
        <v>12.433</v>
      </c>
      <c r="E83" s="152">
        <v>13.856999999999999</v>
      </c>
      <c r="F83" s="143">
        <f t="shared" si="12"/>
        <v>1.4239999999999995</v>
      </c>
      <c r="G83" s="44">
        <f t="shared" si="13"/>
        <v>1.2243551999999995</v>
      </c>
      <c r="H83" s="66">
        <f>(H10/C192)*C83</f>
        <v>4.8841501019073863E-2</v>
      </c>
      <c r="I83" s="45">
        <f t="shared" si="2"/>
        <v>1.2731967010190735</v>
      </c>
      <c r="J83" s="67"/>
      <c r="K83" s="68"/>
      <c r="L83" s="142"/>
      <c r="M83" s="67"/>
      <c r="W83" s="67"/>
      <c r="X83" s="67"/>
      <c r="Y83" s="70"/>
      <c r="Z83" s="142"/>
    </row>
    <row r="84" spans="1:26" x14ac:dyDescent="0.25">
      <c r="A84" s="64">
        <v>79</v>
      </c>
      <c r="B84" s="143" t="s">
        <v>87</v>
      </c>
      <c r="C84" s="71">
        <v>45.7</v>
      </c>
      <c r="D84" s="152">
        <v>4.4749999999999996</v>
      </c>
      <c r="E84" s="152">
        <v>4.8070000000000004</v>
      </c>
      <c r="F84" s="143">
        <f t="shared" si="12"/>
        <v>0.33200000000000074</v>
      </c>
      <c r="G84" s="44">
        <f t="shared" si="13"/>
        <v>0.28545360000000064</v>
      </c>
      <c r="H84" s="66">
        <f>(H10/C192)*C84</f>
        <v>2.956366353075067E-2</v>
      </c>
      <c r="I84" s="45">
        <f t="shared" si="2"/>
        <v>0.31501726353075132</v>
      </c>
      <c r="J84" s="67"/>
      <c r="K84" s="68"/>
      <c r="L84" s="142"/>
      <c r="M84" s="67"/>
      <c r="N84" s="294" t="s">
        <v>274</v>
      </c>
      <c r="O84" s="295"/>
      <c r="P84" s="295"/>
      <c r="Q84" s="81"/>
      <c r="R84" s="296" t="s">
        <v>275</v>
      </c>
      <c r="S84" s="296"/>
      <c r="T84" s="296"/>
      <c r="U84" s="296"/>
      <c r="V84" s="296"/>
      <c r="W84" s="67"/>
      <c r="X84" s="67"/>
      <c r="Y84" s="70"/>
      <c r="Z84" s="142"/>
    </row>
    <row r="85" spans="1:26" x14ac:dyDescent="0.25">
      <c r="A85" s="64">
        <v>80</v>
      </c>
      <c r="B85" s="143" t="s">
        <v>88</v>
      </c>
      <c r="C85" s="71">
        <v>48.1</v>
      </c>
      <c r="D85" s="152">
        <v>10.821</v>
      </c>
      <c r="E85" s="152">
        <v>11.228</v>
      </c>
      <c r="F85" s="143">
        <f t="shared" si="12"/>
        <v>0.40700000000000003</v>
      </c>
      <c r="G85" s="44">
        <f t="shared" si="13"/>
        <v>0.34993860000000004</v>
      </c>
      <c r="H85" s="66">
        <f>(H10/C192)*C85</f>
        <v>3.1116241046588777E-2</v>
      </c>
      <c r="I85" s="45">
        <f t="shared" si="2"/>
        <v>0.38105484104658882</v>
      </c>
      <c r="J85" s="67"/>
      <c r="K85" s="68"/>
      <c r="L85" s="142"/>
      <c r="M85" s="67"/>
      <c r="N85" s="82"/>
      <c r="O85" s="82"/>
      <c r="P85" s="67"/>
      <c r="Q85" s="67"/>
      <c r="R85" s="67"/>
      <c r="S85" s="67"/>
      <c r="T85" s="67"/>
      <c r="U85" s="67"/>
      <c r="V85" s="67"/>
      <c r="W85" s="67"/>
      <c r="X85" s="67"/>
      <c r="Y85" s="70"/>
      <c r="Z85" s="142"/>
    </row>
    <row r="86" spans="1:26" x14ac:dyDescent="0.25">
      <c r="A86" s="64">
        <v>81</v>
      </c>
      <c r="B86" s="143" t="s">
        <v>89</v>
      </c>
      <c r="C86" s="71">
        <v>48.6</v>
      </c>
      <c r="D86" s="152">
        <v>10.898</v>
      </c>
      <c r="E86" s="152">
        <v>11.87</v>
      </c>
      <c r="F86" s="143">
        <f t="shared" si="12"/>
        <v>0.97199999999999953</v>
      </c>
      <c r="G86" s="44">
        <f t="shared" si="13"/>
        <v>0.83572559999999962</v>
      </c>
      <c r="H86" s="66">
        <f>(H10/C192)*C86</f>
        <v>3.143969469572172E-2</v>
      </c>
      <c r="I86" s="45">
        <f t="shared" si="2"/>
        <v>0.86716529469572134</v>
      </c>
      <c r="J86" s="67"/>
      <c r="K86" s="68"/>
      <c r="L86" s="142"/>
      <c r="M86" s="67"/>
      <c r="N86" s="82"/>
      <c r="O86" s="82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83"/>
    </row>
    <row r="87" spans="1:26" x14ac:dyDescent="0.25">
      <c r="A87" s="64">
        <v>82</v>
      </c>
      <c r="B87" s="143" t="s">
        <v>90</v>
      </c>
      <c r="C87" s="71">
        <v>100.9</v>
      </c>
      <c r="D87" s="152">
        <v>5.1849999999999996</v>
      </c>
      <c r="E87" s="152">
        <v>5.1849999999999996</v>
      </c>
      <c r="F87" s="143">
        <f t="shared" si="12"/>
        <v>0</v>
      </c>
      <c r="G87" s="44">
        <f t="shared" si="13"/>
        <v>0</v>
      </c>
      <c r="H87" s="66">
        <f>(H10/C192)*C87</f>
        <v>6.527294639502719E-2</v>
      </c>
      <c r="I87" s="45">
        <f t="shared" ref="I87:I153" si="15">G87+H87</f>
        <v>6.527294639502719E-2</v>
      </c>
      <c r="J87" s="67"/>
      <c r="K87" s="68"/>
      <c r="L87" s="142"/>
      <c r="M87" s="67"/>
      <c r="N87" s="82"/>
      <c r="O87" s="82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83"/>
    </row>
    <row r="88" spans="1:26" x14ac:dyDescent="0.25">
      <c r="A88" s="64">
        <v>83</v>
      </c>
      <c r="B88" s="143" t="s">
        <v>91</v>
      </c>
      <c r="C88" s="71">
        <v>67.8</v>
      </c>
      <c r="D88" s="152">
        <v>13.015000000000001</v>
      </c>
      <c r="E88" s="152">
        <v>14.090999999999999</v>
      </c>
      <c r="F88" s="143">
        <f t="shared" si="12"/>
        <v>1.0759999999999987</v>
      </c>
      <c r="G88" s="44">
        <f t="shared" si="13"/>
        <v>0.92514479999999888</v>
      </c>
      <c r="H88" s="66">
        <f>(H10/C192)*C88</f>
        <v>4.386031482242659E-2</v>
      </c>
      <c r="I88" s="45">
        <f t="shared" si="15"/>
        <v>0.96900511482242546</v>
      </c>
      <c r="J88" s="67"/>
      <c r="K88" s="68"/>
      <c r="L88" s="142"/>
      <c r="M88" s="67"/>
      <c r="N88" s="82"/>
      <c r="O88" s="82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83"/>
    </row>
    <row r="89" spans="1:26" x14ac:dyDescent="0.25">
      <c r="A89" s="64">
        <v>84</v>
      </c>
      <c r="B89" s="143" t="s">
        <v>92</v>
      </c>
      <c r="C89" s="71">
        <v>49.9</v>
      </c>
      <c r="D89" s="152">
        <v>2.98</v>
      </c>
      <c r="E89" s="152">
        <v>2.98</v>
      </c>
      <c r="F89" s="143">
        <f t="shared" si="12"/>
        <v>0</v>
      </c>
      <c r="G89" s="44">
        <f t="shared" si="13"/>
        <v>0</v>
      </c>
      <c r="H89" s="66">
        <f>(H10/C192)*C89</f>
        <v>3.2280674183467362E-2</v>
      </c>
      <c r="I89" s="45">
        <f t="shared" si="15"/>
        <v>3.2280674183467362E-2</v>
      </c>
      <c r="J89" s="67"/>
      <c r="K89" s="68"/>
      <c r="L89" s="142"/>
      <c r="M89" s="67"/>
      <c r="N89" s="67"/>
      <c r="O89" s="82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83"/>
    </row>
    <row r="90" spans="1:26" x14ac:dyDescent="0.25">
      <c r="A90" s="64">
        <v>85</v>
      </c>
      <c r="B90" s="143" t="s">
        <v>93</v>
      </c>
      <c r="C90" s="71">
        <v>50.7</v>
      </c>
      <c r="D90" s="152">
        <v>8.8070000000000004</v>
      </c>
      <c r="E90" s="152">
        <v>9.391</v>
      </c>
      <c r="F90" s="143">
        <f t="shared" si="12"/>
        <v>0.58399999999999963</v>
      </c>
      <c r="G90" s="44">
        <f t="shared" si="13"/>
        <v>0.50212319999999966</v>
      </c>
      <c r="H90" s="66">
        <f>(H10/C192)*C90</f>
        <v>3.2798200022080067E-2</v>
      </c>
      <c r="I90" s="45">
        <f t="shared" si="15"/>
        <v>0.53492140002207977</v>
      </c>
      <c r="J90" s="67"/>
      <c r="K90" s="68"/>
      <c r="L90" s="142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83"/>
    </row>
    <row r="91" spans="1:26" x14ac:dyDescent="0.25">
      <c r="A91" s="64">
        <v>86</v>
      </c>
      <c r="B91" s="143" t="s">
        <v>94</v>
      </c>
      <c r="C91" s="71">
        <v>44.9</v>
      </c>
      <c r="D91" s="152">
        <v>12.872</v>
      </c>
      <c r="E91" s="152">
        <v>13.616</v>
      </c>
      <c r="F91" s="143">
        <f t="shared" si="12"/>
        <v>0.74399999999999977</v>
      </c>
      <c r="G91" s="44">
        <f t="shared" si="13"/>
        <v>0.63969119999999979</v>
      </c>
      <c r="H91" s="66">
        <f>(H10/C192)*C91</f>
        <v>2.9046137692137965E-2</v>
      </c>
      <c r="I91" s="45">
        <f t="shared" si="15"/>
        <v>0.66873733769213772</v>
      </c>
      <c r="J91" s="67"/>
      <c r="K91" s="68"/>
      <c r="L91" s="142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83"/>
    </row>
    <row r="92" spans="1:26" x14ac:dyDescent="0.25">
      <c r="A92" s="64">
        <v>87</v>
      </c>
      <c r="B92" s="143" t="s">
        <v>95</v>
      </c>
      <c r="C92" s="71">
        <v>75.8</v>
      </c>
      <c r="D92" s="152">
        <v>7.2489999999999997</v>
      </c>
      <c r="E92" s="152">
        <v>7.74</v>
      </c>
      <c r="F92" s="143">
        <f t="shared" si="12"/>
        <v>0.49100000000000055</v>
      </c>
      <c r="G92" s="44">
        <f t="shared" si="13"/>
        <v>0.42216180000000048</v>
      </c>
      <c r="H92" s="66">
        <f>(H10/C192)*C92</f>
        <v>4.9035573208553625E-2</v>
      </c>
      <c r="I92" s="45">
        <f t="shared" si="15"/>
        <v>0.47119737320855409</v>
      </c>
      <c r="J92" s="67"/>
      <c r="K92" s="68"/>
      <c r="L92" s="142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83"/>
    </row>
    <row r="93" spans="1:26" x14ac:dyDescent="0.25">
      <c r="A93" s="64">
        <v>88</v>
      </c>
      <c r="B93" s="143" t="s">
        <v>96</v>
      </c>
      <c r="C93" s="71">
        <v>56.8</v>
      </c>
      <c r="D93" s="152">
        <v>17.693000000000001</v>
      </c>
      <c r="E93" s="152">
        <v>18.673999999999999</v>
      </c>
      <c r="F93" s="143">
        <f t="shared" si="12"/>
        <v>0.9809999999999981</v>
      </c>
      <c r="G93" s="44">
        <f t="shared" si="13"/>
        <v>0.84346379999999832</v>
      </c>
      <c r="H93" s="66">
        <f>(H10/C192)*C93</f>
        <v>3.6744334541501923E-2</v>
      </c>
      <c r="I93" s="45">
        <f t="shared" si="15"/>
        <v>0.88020813454150026</v>
      </c>
      <c r="J93" s="67"/>
      <c r="K93" s="68"/>
      <c r="L93" s="142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83"/>
    </row>
    <row r="94" spans="1:26" x14ac:dyDescent="0.25">
      <c r="A94" s="64">
        <v>89</v>
      </c>
      <c r="B94" s="143" t="s">
        <v>97</v>
      </c>
      <c r="C94" s="71">
        <v>47.9</v>
      </c>
      <c r="D94" s="152">
        <v>12.081</v>
      </c>
      <c r="E94" s="152">
        <v>13.837</v>
      </c>
      <c r="F94" s="143">
        <f t="shared" si="12"/>
        <v>1.7560000000000002</v>
      </c>
      <c r="G94" s="44">
        <f t="shared" si="13"/>
        <v>1.5098088000000003</v>
      </c>
      <c r="H94" s="66">
        <f>(H10/C192)*C94</f>
        <v>3.0986859586935603E-2</v>
      </c>
      <c r="I94" s="45">
        <f t="shared" si="15"/>
        <v>1.5407956595869359</v>
      </c>
      <c r="J94" s="67"/>
      <c r="K94" s="68"/>
      <c r="L94" s="142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83"/>
    </row>
    <row r="95" spans="1:26" x14ac:dyDescent="0.25">
      <c r="A95" s="64">
        <v>90</v>
      </c>
      <c r="B95" s="143" t="s">
        <v>98</v>
      </c>
      <c r="C95" s="71">
        <v>48.1</v>
      </c>
      <c r="D95" s="152">
        <v>4.2549999999999999</v>
      </c>
      <c r="E95" s="152">
        <v>4.8540000000000001</v>
      </c>
      <c r="F95" s="143">
        <f t="shared" si="12"/>
        <v>0.5990000000000002</v>
      </c>
      <c r="G95" s="44">
        <f t="shared" si="13"/>
        <v>0.51502020000000015</v>
      </c>
      <c r="H95" s="66">
        <f>(H10/C192)*C95</f>
        <v>3.1116241046588777E-2</v>
      </c>
      <c r="I95" s="45">
        <f t="shared" si="15"/>
        <v>0.54613644104658898</v>
      </c>
      <c r="J95" s="67"/>
      <c r="K95" s="68"/>
      <c r="L95" s="142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83"/>
    </row>
    <row r="96" spans="1:26" x14ac:dyDescent="0.25">
      <c r="A96" s="64">
        <v>91</v>
      </c>
      <c r="B96" s="143" t="s">
        <v>99</v>
      </c>
      <c r="C96" s="71">
        <v>100.9</v>
      </c>
      <c r="D96" s="152">
        <v>10.653</v>
      </c>
      <c r="E96" s="152">
        <v>11.939</v>
      </c>
      <c r="F96" s="143">
        <f t="shared" si="12"/>
        <v>1.2859999999999996</v>
      </c>
      <c r="G96" s="44">
        <f t="shared" si="13"/>
        <v>1.1057027999999998</v>
      </c>
      <c r="H96" s="66">
        <f>(H10/C192)*C96</f>
        <v>6.527294639502719E-2</v>
      </c>
      <c r="I96" s="45">
        <f t="shared" si="15"/>
        <v>1.170975746395027</v>
      </c>
      <c r="J96" s="67"/>
      <c r="K96" s="68"/>
      <c r="L96" s="142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83"/>
    </row>
    <row r="97" spans="1:26" x14ac:dyDescent="0.25">
      <c r="A97" s="64">
        <v>92</v>
      </c>
      <c r="B97" s="143" t="s">
        <v>100</v>
      </c>
      <c r="C97" s="71">
        <v>67.5</v>
      </c>
      <c r="D97" s="152">
        <v>3.3140000000000001</v>
      </c>
      <c r="E97" s="152">
        <v>3.492</v>
      </c>
      <c r="F97" s="143">
        <f t="shared" si="12"/>
        <v>0.17799999999999994</v>
      </c>
      <c r="G97" s="44">
        <f t="shared" si="13"/>
        <v>0.15304439999999994</v>
      </c>
      <c r="H97" s="66">
        <f>(H10/C192)*C97</f>
        <v>4.3666242632946828E-2</v>
      </c>
      <c r="I97" s="45">
        <f t="shared" si="15"/>
        <v>0.19671064263294677</v>
      </c>
      <c r="J97" s="67"/>
      <c r="K97" s="68"/>
      <c r="L97" s="142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83"/>
    </row>
    <row r="98" spans="1:26" x14ac:dyDescent="0.25">
      <c r="A98" s="64">
        <v>93</v>
      </c>
      <c r="B98" s="143" t="s">
        <v>101</v>
      </c>
      <c r="C98" s="71">
        <v>50.4</v>
      </c>
      <c r="D98" s="152">
        <v>0.13900000000000001</v>
      </c>
      <c r="E98" s="152">
        <v>0.13900000000000001</v>
      </c>
      <c r="F98" s="143">
        <f t="shared" si="12"/>
        <v>0</v>
      </c>
      <c r="G98" s="44">
        <f t="shared" si="13"/>
        <v>0</v>
      </c>
      <c r="H98" s="66">
        <f>(H10/C192)*C98</f>
        <v>3.2604127832600298E-2</v>
      </c>
      <c r="I98" s="45">
        <f t="shared" si="15"/>
        <v>3.2604127832600298E-2</v>
      </c>
      <c r="J98" s="67"/>
      <c r="K98" s="68"/>
      <c r="L98" s="142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83"/>
    </row>
    <row r="99" spans="1:26" x14ac:dyDescent="0.25">
      <c r="A99" s="64">
        <v>94</v>
      </c>
      <c r="B99" s="143" t="s">
        <v>102</v>
      </c>
      <c r="C99" s="71">
        <v>50.1</v>
      </c>
      <c r="D99" s="152">
        <v>1.6459999999999999</v>
      </c>
      <c r="E99" s="152">
        <v>1.8220000000000001</v>
      </c>
      <c r="F99" s="143">
        <f t="shared" si="12"/>
        <v>0.17600000000000016</v>
      </c>
      <c r="G99" s="44">
        <f t="shared" si="13"/>
        <v>0.15132480000000015</v>
      </c>
      <c r="H99" s="66">
        <f>(H10/C192)*C99</f>
        <v>3.2410055643120536E-2</v>
      </c>
      <c r="I99" s="45">
        <f t="shared" si="15"/>
        <v>0.1837348556431207</v>
      </c>
      <c r="J99" s="67"/>
      <c r="K99" s="68"/>
      <c r="L99" s="142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83"/>
    </row>
    <row r="100" spans="1:26" x14ac:dyDescent="0.25">
      <c r="A100" s="64">
        <v>95</v>
      </c>
      <c r="B100" s="143" t="s">
        <v>103</v>
      </c>
      <c r="C100" s="71">
        <v>45</v>
      </c>
      <c r="D100" s="152">
        <v>3.976</v>
      </c>
      <c r="E100" s="152">
        <v>3.9929999999999999</v>
      </c>
      <c r="F100" s="143">
        <f t="shared" si="12"/>
        <v>1.6999999999999904E-2</v>
      </c>
      <c r="G100" s="44">
        <f t="shared" si="13"/>
        <v>1.4616599999999917E-2</v>
      </c>
      <c r="H100" s="66">
        <f>(H10/C192)*C100</f>
        <v>2.9110828421964552E-2</v>
      </c>
      <c r="I100" s="45">
        <f t="shared" si="15"/>
        <v>4.3727428421964469E-2</v>
      </c>
      <c r="J100" s="67"/>
      <c r="K100" s="68"/>
      <c r="L100" s="142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83"/>
    </row>
    <row r="101" spans="1:26" x14ac:dyDescent="0.25">
      <c r="A101" s="64">
        <v>96</v>
      </c>
      <c r="B101" s="143" t="s">
        <v>104</v>
      </c>
      <c r="C101" s="71">
        <v>77.2</v>
      </c>
      <c r="D101" s="152">
        <v>15.92</v>
      </c>
      <c r="E101" s="152">
        <v>17.2</v>
      </c>
      <c r="F101" s="143">
        <f t="shared" si="12"/>
        <v>1.2799999999999994</v>
      </c>
      <c r="G101" s="44">
        <f t="shared" si="13"/>
        <v>1.1005439999999995</v>
      </c>
      <c r="H101" s="66">
        <f>(H10/C192)*C101</f>
        <v>4.994124342612586E-2</v>
      </c>
      <c r="I101" s="45">
        <f t="shared" si="15"/>
        <v>1.1504852434261255</v>
      </c>
      <c r="J101" s="67"/>
      <c r="K101" s="68"/>
      <c r="L101" s="142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83"/>
    </row>
    <row r="102" spans="1:26" x14ac:dyDescent="0.25">
      <c r="A102" s="64">
        <v>97</v>
      </c>
      <c r="B102" s="143" t="s">
        <v>105</v>
      </c>
      <c r="C102" s="71">
        <v>56.7</v>
      </c>
      <c r="D102" s="152">
        <v>11.269</v>
      </c>
      <c r="E102" s="152">
        <v>11.709</v>
      </c>
      <c r="F102" s="143">
        <f t="shared" si="12"/>
        <v>0.4399999999999995</v>
      </c>
      <c r="G102" s="44">
        <f t="shared" si="13"/>
        <v>0.37831199999999959</v>
      </c>
      <c r="H102" s="66">
        <f>(H10/C192)*C102</f>
        <v>3.6679643811675336E-2</v>
      </c>
      <c r="I102" s="45">
        <f t="shared" si="15"/>
        <v>0.41499164381167492</v>
      </c>
      <c r="J102" s="67"/>
      <c r="K102" s="68"/>
      <c r="L102" s="142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83"/>
    </row>
    <row r="103" spans="1:26" x14ac:dyDescent="0.25">
      <c r="A103" s="64">
        <v>98</v>
      </c>
      <c r="B103" s="143" t="s">
        <v>106</v>
      </c>
      <c r="C103" s="71">
        <v>48.1</v>
      </c>
      <c r="D103" s="152">
        <v>4.2839999999999998</v>
      </c>
      <c r="E103" s="152">
        <v>4.83</v>
      </c>
      <c r="F103" s="143">
        <f t="shared" si="12"/>
        <v>0.54600000000000026</v>
      </c>
      <c r="G103" s="44">
        <f t="shared" si="13"/>
        <v>0.46945080000000022</v>
      </c>
      <c r="H103" s="66">
        <f>(H10/C192)*C103</f>
        <v>3.1116241046588777E-2</v>
      </c>
      <c r="I103" s="45">
        <f t="shared" si="15"/>
        <v>0.500567041046589</v>
      </c>
      <c r="J103" s="67"/>
      <c r="K103" s="68"/>
      <c r="L103" s="142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83"/>
    </row>
    <row r="104" spans="1:26" x14ac:dyDescent="0.25">
      <c r="A104" s="64">
        <v>99</v>
      </c>
      <c r="B104" s="143" t="s">
        <v>107</v>
      </c>
      <c r="C104" s="71">
        <v>47.6</v>
      </c>
      <c r="D104" s="152">
        <v>9.7970000000000006</v>
      </c>
      <c r="E104" s="152">
        <v>10.381</v>
      </c>
      <c r="F104" s="143">
        <f t="shared" si="12"/>
        <v>0.58399999999999963</v>
      </c>
      <c r="G104" s="44">
        <f t="shared" si="13"/>
        <v>0.50212319999999966</v>
      </c>
      <c r="H104" s="66">
        <f>(H10/C192)*C104</f>
        <v>3.0792787397455841E-2</v>
      </c>
      <c r="I104" s="45">
        <f t="shared" si="15"/>
        <v>0.53291598739745549</v>
      </c>
      <c r="J104" s="67"/>
      <c r="K104" s="68"/>
      <c r="L104" s="142"/>
      <c r="M104" s="51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83"/>
    </row>
    <row r="105" spans="1:26" x14ac:dyDescent="0.25">
      <c r="A105" s="64">
        <v>100</v>
      </c>
      <c r="B105" s="143" t="s">
        <v>108</v>
      </c>
      <c r="C105" s="71">
        <v>100.9</v>
      </c>
      <c r="D105" s="152">
        <v>25.242000000000001</v>
      </c>
      <c r="E105" s="152">
        <v>26.183</v>
      </c>
      <c r="F105" s="143">
        <f t="shared" si="12"/>
        <v>0.94099999999999895</v>
      </c>
      <c r="G105" s="44">
        <f t="shared" si="13"/>
        <v>0.80907179999999912</v>
      </c>
      <c r="H105" s="66">
        <f>(H10/C192)*C105</f>
        <v>6.527294639502719E-2</v>
      </c>
      <c r="I105" s="45">
        <f t="shared" si="15"/>
        <v>0.87434474639502635</v>
      </c>
      <c r="J105" s="67"/>
      <c r="K105" s="68"/>
      <c r="L105" s="142"/>
      <c r="M105" s="51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83"/>
    </row>
    <row r="106" spans="1:26" x14ac:dyDescent="0.25">
      <c r="A106" s="64">
        <v>101</v>
      </c>
      <c r="B106" s="143" t="s">
        <v>109</v>
      </c>
      <c r="C106" s="71">
        <v>67.3</v>
      </c>
      <c r="D106" s="152">
        <v>3.351</v>
      </c>
      <c r="E106" s="152">
        <v>3.351</v>
      </c>
      <c r="F106" s="143">
        <f t="shared" si="12"/>
        <v>0</v>
      </c>
      <c r="G106" s="44">
        <f t="shared" si="13"/>
        <v>0</v>
      </c>
      <c r="H106" s="66">
        <f>(H10/C192)*C106</f>
        <v>4.3536861173293653E-2</v>
      </c>
      <c r="I106" s="45">
        <f t="shared" si="15"/>
        <v>4.3536861173293653E-2</v>
      </c>
      <c r="J106" s="67"/>
      <c r="K106" s="68"/>
      <c r="L106" s="142"/>
      <c r="M106" s="51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83"/>
    </row>
    <row r="107" spans="1:26" x14ac:dyDescent="0.25">
      <c r="A107" s="64">
        <v>102</v>
      </c>
      <c r="B107" s="143" t="s">
        <v>110</v>
      </c>
      <c r="C107" s="71">
        <v>50.5</v>
      </c>
      <c r="D107" s="152">
        <v>4.4909999999999997</v>
      </c>
      <c r="E107" s="152">
        <v>4.492</v>
      </c>
      <c r="F107" s="143">
        <f t="shared" si="12"/>
        <v>1.000000000000334E-3</v>
      </c>
      <c r="G107" s="44">
        <f t="shared" si="13"/>
        <v>8.5980000000028718E-4</v>
      </c>
      <c r="H107" s="66">
        <f>(H10/C192)*C107</f>
        <v>3.2668818562426885E-2</v>
      </c>
      <c r="I107" s="45">
        <f t="shared" si="15"/>
        <v>3.352861856242717E-2</v>
      </c>
      <c r="J107" s="67"/>
      <c r="K107" s="68"/>
      <c r="L107" s="142"/>
      <c r="M107" s="51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83"/>
    </row>
    <row r="108" spans="1:26" x14ac:dyDescent="0.25">
      <c r="A108" s="64">
        <v>103</v>
      </c>
      <c r="B108" s="143" t="s">
        <v>111</v>
      </c>
      <c r="C108" s="71">
        <v>50.3</v>
      </c>
      <c r="D108" s="152">
        <v>7.3739999999999997</v>
      </c>
      <c r="E108" s="152">
        <v>7.835</v>
      </c>
      <c r="F108" s="143">
        <f t="shared" si="12"/>
        <v>0.4610000000000003</v>
      </c>
      <c r="G108" s="44">
        <f t="shared" si="13"/>
        <v>0.39636780000000027</v>
      </c>
      <c r="H108" s="66">
        <f>(H10/C192)*C108</f>
        <v>3.2539437102773711E-2</v>
      </c>
      <c r="I108" s="45">
        <f t="shared" si="15"/>
        <v>0.42890723710277401</v>
      </c>
      <c r="J108" s="67"/>
      <c r="K108" s="68"/>
      <c r="L108" s="142"/>
      <c r="M108" s="51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83"/>
    </row>
    <row r="109" spans="1:26" x14ac:dyDescent="0.25">
      <c r="A109" s="64">
        <v>104</v>
      </c>
      <c r="B109" s="143" t="s">
        <v>112</v>
      </c>
      <c r="C109" s="71">
        <v>45</v>
      </c>
      <c r="D109" s="152">
        <v>9.3030000000000008</v>
      </c>
      <c r="E109" s="152">
        <v>10.026999999999999</v>
      </c>
      <c r="F109" s="143">
        <f t="shared" si="12"/>
        <v>0.72399999999999842</v>
      </c>
      <c r="G109" s="44">
        <f t="shared" si="13"/>
        <v>0.62249519999999869</v>
      </c>
      <c r="H109" s="66">
        <f>(H10/C192)*C109</f>
        <v>2.9110828421964552E-2</v>
      </c>
      <c r="I109" s="45">
        <f t="shared" si="15"/>
        <v>0.65160602842196325</v>
      </c>
      <c r="J109" s="67"/>
      <c r="K109" s="68"/>
      <c r="L109" s="142"/>
      <c r="M109" s="51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83"/>
    </row>
    <row r="110" spans="1:26" x14ac:dyDescent="0.25">
      <c r="A110" s="64">
        <v>105</v>
      </c>
      <c r="B110" s="143" t="s">
        <v>113</v>
      </c>
      <c r="C110" s="71">
        <v>74.7</v>
      </c>
      <c r="D110" s="152">
        <v>19.346</v>
      </c>
      <c r="E110" s="152">
        <v>20.456</v>
      </c>
      <c r="F110" s="143">
        <f t="shared" si="12"/>
        <v>1.1099999999999994</v>
      </c>
      <c r="G110" s="44">
        <f t="shared" si="13"/>
        <v>0.9543779999999995</v>
      </c>
      <c r="H110" s="66">
        <f>(H10/C192)*C110</f>
        <v>4.8323975180461158E-2</v>
      </c>
      <c r="I110" s="45">
        <f t="shared" si="15"/>
        <v>1.0027019751804607</v>
      </c>
      <c r="J110" s="67"/>
      <c r="K110" s="68"/>
      <c r="L110" s="142"/>
      <c r="M110" s="51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83"/>
    </row>
    <row r="111" spans="1:26" x14ac:dyDescent="0.25">
      <c r="A111" s="64">
        <v>106</v>
      </c>
      <c r="B111" s="143" t="s">
        <v>114</v>
      </c>
      <c r="C111" s="71">
        <v>56.3</v>
      </c>
      <c r="D111" s="152">
        <v>9.1359999999999992</v>
      </c>
      <c r="E111" s="152">
        <v>9.49</v>
      </c>
      <c r="F111" s="143">
        <f t="shared" si="12"/>
        <v>0.35400000000000098</v>
      </c>
      <c r="G111" s="44">
        <f t="shared" si="13"/>
        <v>0.30436920000000084</v>
      </c>
      <c r="H111" s="66">
        <f>(H10/C192)*C111</f>
        <v>3.6420880892368987E-2</v>
      </c>
      <c r="I111" s="45">
        <f t="shared" si="15"/>
        <v>0.34079008089236984</v>
      </c>
      <c r="J111" s="67"/>
      <c r="K111" s="68"/>
      <c r="L111" s="142"/>
      <c r="M111" s="51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83"/>
    </row>
    <row r="112" spans="1:26" x14ac:dyDescent="0.25">
      <c r="A112" s="64">
        <v>107</v>
      </c>
      <c r="B112" s="143" t="s">
        <v>115</v>
      </c>
      <c r="C112" s="71">
        <v>47.9</v>
      </c>
      <c r="D112" s="152">
        <v>8.5749999999999993</v>
      </c>
      <c r="E112" s="152">
        <v>9.1519999999999992</v>
      </c>
      <c r="F112" s="143">
        <f t="shared" si="12"/>
        <v>0.57699999999999996</v>
      </c>
      <c r="G112" s="44">
        <f t="shared" si="13"/>
        <v>0.49610459999999995</v>
      </c>
      <c r="H112" s="66">
        <f>(H10/C192)*C112</f>
        <v>3.0986859586935603E-2</v>
      </c>
      <c r="I112" s="45">
        <f t="shared" si="15"/>
        <v>0.5270914595869356</v>
      </c>
      <c r="J112" s="67"/>
      <c r="K112" s="68"/>
      <c r="L112" s="142"/>
      <c r="M112" s="51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83"/>
    </row>
    <row r="113" spans="1:26" x14ac:dyDescent="0.25">
      <c r="A113" s="64">
        <v>108</v>
      </c>
      <c r="B113" s="143" t="s">
        <v>116</v>
      </c>
      <c r="C113" s="71">
        <v>47.7</v>
      </c>
      <c r="D113" s="152">
        <v>10.047000000000001</v>
      </c>
      <c r="E113" s="152">
        <v>10.686999999999999</v>
      </c>
      <c r="F113" s="143">
        <f t="shared" si="12"/>
        <v>0.63999999999999879</v>
      </c>
      <c r="G113" s="44">
        <f t="shared" si="13"/>
        <v>0.55027199999999898</v>
      </c>
      <c r="H113" s="66">
        <f>(H10/C192)*C113</f>
        <v>3.0857478127282428E-2</v>
      </c>
      <c r="I113" s="45">
        <f t="shared" si="15"/>
        <v>0.58112947812728144</v>
      </c>
      <c r="J113" s="67"/>
      <c r="K113" s="68"/>
      <c r="L113" s="142"/>
      <c r="M113" s="51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83"/>
    </row>
    <row r="114" spans="1:26" x14ac:dyDescent="0.25">
      <c r="A114" s="64">
        <v>109</v>
      </c>
      <c r="B114" s="143" t="s">
        <v>117</v>
      </c>
      <c r="C114" s="71">
        <v>101.1</v>
      </c>
      <c r="D114" s="152">
        <v>7.9939999999999998</v>
      </c>
      <c r="E114" s="152">
        <v>9.234</v>
      </c>
      <c r="F114" s="143">
        <f t="shared" si="12"/>
        <v>1.2400000000000002</v>
      </c>
      <c r="G114" s="44">
        <f t="shared" si="13"/>
        <v>1.0661520000000002</v>
      </c>
      <c r="H114" s="66">
        <f>(H10/C192)*C114</f>
        <v>6.5402327854680364E-2</v>
      </c>
      <c r="I114" s="45">
        <f t="shared" si="15"/>
        <v>1.1315543278546807</v>
      </c>
      <c r="J114" s="67"/>
      <c r="K114" s="68"/>
      <c r="L114" s="142"/>
      <c r="M114" s="51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83"/>
    </row>
    <row r="115" spans="1:26" x14ac:dyDescent="0.25">
      <c r="A115" s="64">
        <v>110</v>
      </c>
      <c r="B115" s="143" t="s">
        <v>118</v>
      </c>
      <c r="C115" s="71">
        <v>67.400000000000006</v>
      </c>
      <c r="D115" s="152">
        <v>6.9370000000000003</v>
      </c>
      <c r="E115" s="152">
        <v>8.1</v>
      </c>
      <c r="F115" s="143">
        <f t="shared" si="12"/>
        <v>1.1629999999999994</v>
      </c>
      <c r="G115" s="44">
        <f t="shared" si="13"/>
        <v>0.99994739999999949</v>
      </c>
      <c r="H115" s="66">
        <f>(H10/C192)*C115</f>
        <v>4.3601551903120248E-2</v>
      </c>
      <c r="I115" s="45">
        <f t="shared" si="15"/>
        <v>1.0435489519031198</v>
      </c>
      <c r="J115" s="67"/>
      <c r="K115" s="68"/>
      <c r="L115" s="142"/>
      <c r="M115" s="51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83"/>
    </row>
    <row r="116" spans="1:26" x14ac:dyDescent="0.25">
      <c r="A116" s="64">
        <v>111</v>
      </c>
      <c r="B116" s="143" t="s">
        <v>119</v>
      </c>
      <c r="C116" s="71">
        <v>50.8</v>
      </c>
      <c r="D116" s="152">
        <v>4.2</v>
      </c>
      <c r="E116" s="152">
        <v>4.2</v>
      </c>
      <c r="F116" s="143">
        <f t="shared" si="12"/>
        <v>0</v>
      </c>
      <c r="G116" s="44">
        <f t="shared" si="13"/>
        <v>0</v>
      </c>
      <c r="H116" s="66">
        <f>(H10/C192)*C116</f>
        <v>3.2862890751906647E-2</v>
      </c>
      <c r="I116" s="45">
        <f t="shared" si="15"/>
        <v>3.2862890751906647E-2</v>
      </c>
      <c r="J116" s="67"/>
      <c r="K116" s="68"/>
      <c r="L116" s="142"/>
      <c r="M116" s="51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83"/>
    </row>
    <row r="117" spans="1:26" x14ac:dyDescent="0.25">
      <c r="A117" s="64">
        <v>112</v>
      </c>
      <c r="B117" s="143" t="s">
        <v>120</v>
      </c>
      <c r="C117" s="71">
        <v>51.2</v>
      </c>
      <c r="D117" s="152">
        <v>0</v>
      </c>
      <c r="E117" s="152">
        <v>0</v>
      </c>
      <c r="F117" s="143">
        <f t="shared" si="12"/>
        <v>0</v>
      </c>
      <c r="G117" s="44">
        <f t="shared" si="13"/>
        <v>0</v>
      </c>
      <c r="H117" s="66">
        <f>(H10/C192)*C117</f>
        <v>3.3121653671213003E-2</v>
      </c>
      <c r="I117" s="45">
        <f t="shared" si="15"/>
        <v>3.3121653671213003E-2</v>
      </c>
      <c r="J117" s="67"/>
      <c r="K117" s="68"/>
      <c r="L117" s="142"/>
      <c r="M117" s="51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83"/>
    </row>
    <row r="118" spans="1:26" x14ac:dyDescent="0.25">
      <c r="A118" s="64">
        <v>113</v>
      </c>
      <c r="B118" s="143" t="s">
        <v>121</v>
      </c>
      <c r="C118" s="71">
        <v>45.3</v>
      </c>
      <c r="D118" s="152">
        <v>6.8440000000000003</v>
      </c>
      <c r="E118" s="152">
        <v>7.71</v>
      </c>
      <c r="F118" s="143">
        <f t="shared" si="12"/>
        <v>0.86599999999999966</v>
      </c>
      <c r="G118" s="44">
        <f t="shared" si="13"/>
        <v>0.74458679999999966</v>
      </c>
      <c r="H118" s="66">
        <f>(H10/C192)*C118</f>
        <v>2.9304900611444314E-2</v>
      </c>
      <c r="I118" s="45">
        <f t="shared" si="15"/>
        <v>0.77389170061144397</v>
      </c>
      <c r="J118" s="67"/>
      <c r="K118" s="68"/>
      <c r="L118" s="142"/>
      <c r="M118" s="51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83"/>
    </row>
    <row r="119" spans="1:26" x14ac:dyDescent="0.25">
      <c r="A119" s="64">
        <v>114</v>
      </c>
      <c r="B119" s="143" t="s">
        <v>122</v>
      </c>
      <c r="C119" s="71">
        <v>74.7</v>
      </c>
      <c r="D119" s="152">
        <v>5.4749999999999996</v>
      </c>
      <c r="E119" s="152">
        <v>6.3070000000000004</v>
      </c>
      <c r="F119" s="143">
        <f t="shared" si="12"/>
        <v>0.83200000000000074</v>
      </c>
      <c r="G119" s="44">
        <f t="shared" si="13"/>
        <v>0.71535360000000059</v>
      </c>
      <c r="H119" s="66">
        <f>(H10/C192)*C119</f>
        <v>4.8323975180461158E-2</v>
      </c>
      <c r="I119" s="45">
        <f t="shared" si="15"/>
        <v>0.76367757518046175</v>
      </c>
      <c r="J119" s="67"/>
      <c r="K119" s="68"/>
      <c r="L119" s="142"/>
      <c r="M119" s="51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83"/>
    </row>
    <row r="120" spans="1:26" x14ac:dyDescent="0.25">
      <c r="A120" s="64">
        <v>115</v>
      </c>
      <c r="B120" s="143" t="s">
        <v>123</v>
      </c>
      <c r="C120" s="71">
        <v>56.5</v>
      </c>
      <c r="D120" s="152">
        <v>18.145</v>
      </c>
      <c r="E120" s="152">
        <v>18.931999999999999</v>
      </c>
      <c r="F120" s="143">
        <f t="shared" si="12"/>
        <v>0.78699999999999903</v>
      </c>
      <c r="G120" s="44">
        <f t="shared" si="13"/>
        <v>0.67666259999999923</v>
      </c>
      <c r="H120" s="66">
        <f>(H10/C192)*C120</f>
        <v>3.6550262352022161E-2</v>
      </c>
      <c r="I120" s="45">
        <f t="shared" si="15"/>
        <v>0.71321286235202142</v>
      </c>
      <c r="J120" s="67"/>
      <c r="K120" s="68"/>
      <c r="L120" s="142"/>
      <c r="M120" s="51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83"/>
    </row>
    <row r="121" spans="1:26" x14ac:dyDescent="0.25">
      <c r="A121" s="64">
        <v>116</v>
      </c>
      <c r="B121" s="143" t="s">
        <v>124</v>
      </c>
      <c r="C121" s="71">
        <v>48.2</v>
      </c>
      <c r="D121" s="152">
        <v>3.1320000000000001</v>
      </c>
      <c r="E121" s="152">
        <v>3.165</v>
      </c>
      <c r="F121" s="143">
        <f t="shared" si="12"/>
        <v>3.2999999999999918E-2</v>
      </c>
      <c r="G121" s="44">
        <f t="shared" si="13"/>
        <v>2.8373399999999931E-2</v>
      </c>
      <c r="H121" s="66">
        <f>(H10/C192)*C121</f>
        <v>3.1180931776415368E-2</v>
      </c>
      <c r="I121" s="45">
        <f t="shared" si="15"/>
        <v>5.9554331776415295E-2</v>
      </c>
      <c r="J121" s="67"/>
      <c r="K121" s="68"/>
      <c r="L121" s="142"/>
      <c r="M121" s="51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83"/>
    </row>
    <row r="122" spans="1:26" x14ac:dyDescent="0.25">
      <c r="A122" s="64">
        <v>117</v>
      </c>
      <c r="B122" s="143" t="s">
        <v>125</v>
      </c>
      <c r="C122" s="71">
        <v>47.7</v>
      </c>
      <c r="D122" s="152">
        <v>8.9529999999999994</v>
      </c>
      <c r="E122" s="152">
        <v>10.039999999999999</v>
      </c>
      <c r="F122" s="143">
        <f t="shared" si="12"/>
        <v>1.0869999999999997</v>
      </c>
      <c r="G122" s="44">
        <f t="shared" si="13"/>
        <v>0.93460259999999984</v>
      </c>
      <c r="H122" s="66">
        <f>(H10/C192)*C122</f>
        <v>3.0857478127282428E-2</v>
      </c>
      <c r="I122" s="45">
        <f t="shared" si="15"/>
        <v>0.9654600781272823</v>
      </c>
      <c r="J122" s="67"/>
      <c r="K122" s="68"/>
      <c r="L122" s="142"/>
      <c r="M122" s="51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83"/>
    </row>
    <row r="123" spans="1:26" x14ac:dyDescent="0.25">
      <c r="A123" s="64">
        <v>118</v>
      </c>
      <c r="B123" s="143" t="s">
        <v>126</v>
      </c>
      <c r="C123" s="71">
        <v>100.8</v>
      </c>
      <c r="D123" s="152">
        <v>4.4080000000000004</v>
      </c>
      <c r="E123" s="152">
        <v>4.4080000000000004</v>
      </c>
      <c r="F123" s="143">
        <f t="shared" si="12"/>
        <v>0</v>
      </c>
      <c r="G123" s="44">
        <f t="shared" si="13"/>
        <v>0</v>
      </c>
      <c r="H123" s="66">
        <f>(H10/C192)*C123</f>
        <v>6.5208255665200596E-2</v>
      </c>
      <c r="I123" s="45">
        <f t="shared" si="15"/>
        <v>6.5208255665200596E-2</v>
      </c>
      <c r="J123" s="67"/>
      <c r="K123" s="68"/>
      <c r="L123" s="142"/>
      <c r="M123" s="51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83"/>
    </row>
    <row r="124" spans="1:26" x14ac:dyDescent="0.25">
      <c r="A124" s="64">
        <v>119</v>
      </c>
      <c r="B124" s="143" t="s">
        <v>127</v>
      </c>
      <c r="C124" s="71">
        <v>67.5</v>
      </c>
      <c r="D124" s="152">
        <v>0.21199999999999999</v>
      </c>
      <c r="E124" s="152">
        <v>0.21199999999999999</v>
      </c>
      <c r="F124" s="143">
        <f t="shared" si="12"/>
        <v>0</v>
      </c>
      <c r="G124" s="44">
        <f t="shared" si="13"/>
        <v>0</v>
      </c>
      <c r="H124" s="66">
        <f>(H10/C192)*C124</f>
        <v>4.3666242632946828E-2</v>
      </c>
      <c r="I124" s="45">
        <f t="shared" si="15"/>
        <v>4.3666242632946828E-2</v>
      </c>
      <c r="J124" s="67"/>
      <c r="K124" s="68"/>
      <c r="L124" s="142"/>
      <c r="M124" s="51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83"/>
    </row>
    <row r="125" spans="1:26" x14ac:dyDescent="0.25">
      <c r="A125" s="64">
        <v>120</v>
      </c>
      <c r="B125" s="143" t="s">
        <v>128</v>
      </c>
      <c r="C125" s="71">
        <v>50.8</v>
      </c>
      <c r="D125" s="152">
        <v>11.840999999999999</v>
      </c>
      <c r="E125" s="152">
        <v>12.36</v>
      </c>
      <c r="F125" s="143">
        <f t="shared" si="12"/>
        <v>0.51900000000000013</v>
      </c>
      <c r="G125" s="44">
        <f t="shared" si="13"/>
        <v>0.44623620000000014</v>
      </c>
      <c r="H125" s="66">
        <f>(H10/C192)*C125</f>
        <v>3.2862890751906647E-2</v>
      </c>
      <c r="I125" s="45">
        <f t="shared" si="15"/>
        <v>0.47909909075190676</v>
      </c>
      <c r="J125" s="67"/>
      <c r="K125" s="68"/>
      <c r="L125" s="142"/>
      <c r="M125" s="51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83"/>
    </row>
    <row r="126" spans="1:26" x14ac:dyDescent="0.25">
      <c r="A126" s="64">
        <v>121</v>
      </c>
      <c r="B126" s="143" t="s">
        <v>129</v>
      </c>
      <c r="C126" s="71">
        <v>50.3</v>
      </c>
      <c r="D126" s="152">
        <v>7.6180000000000003</v>
      </c>
      <c r="E126" s="152">
        <v>8.0259999999999998</v>
      </c>
      <c r="F126" s="143">
        <f t="shared" si="12"/>
        <v>0.40799999999999947</v>
      </c>
      <c r="G126" s="44">
        <f t="shared" si="13"/>
        <v>0.35079839999999957</v>
      </c>
      <c r="H126" s="66">
        <f>(H10/C192)*C126</f>
        <v>3.2539437102773711E-2</v>
      </c>
      <c r="I126" s="45">
        <f t="shared" si="15"/>
        <v>0.38333783710277325</v>
      </c>
      <c r="J126" s="67"/>
      <c r="K126" s="68"/>
      <c r="L126" s="142"/>
      <c r="M126" s="51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83"/>
    </row>
    <row r="127" spans="1:26" x14ac:dyDescent="0.25">
      <c r="A127" s="64">
        <v>122</v>
      </c>
      <c r="B127" s="143" t="s">
        <v>130</v>
      </c>
      <c r="C127" s="71">
        <v>44.9</v>
      </c>
      <c r="D127" s="152">
        <v>7.0000000000000001E-3</v>
      </c>
      <c r="E127" s="152">
        <v>7.0000000000000001E-3</v>
      </c>
      <c r="F127" s="143">
        <f t="shared" si="12"/>
        <v>0</v>
      </c>
      <c r="G127" s="44">
        <f t="shared" si="13"/>
        <v>0</v>
      </c>
      <c r="H127" s="66">
        <f>(H10/C192)*C127</f>
        <v>2.9046137692137965E-2</v>
      </c>
      <c r="I127" s="45">
        <f t="shared" si="15"/>
        <v>2.9046137692137965E-2</v>
      </c>
      <c r="J127" s="67"/>
      <c r="K127" s="68"/>
      <c r="L127" s="142"/>
      <c r="M127" s="51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83"/>
    </row>
    <row r="128" spans="1:26" x14ac:dyDescent="0.25">
      <c r="A128" s="64">
        <v>123</v>
      </c>
      <c r="B128" s="143" t="s">
        <v>131</v>
      </c>
      <c r="C128" s="71">
        <v>74.5</v>
      </c>
      <c r="D128" s="152">
        <v>5.5279999999999996</v>
      </c>
      <c r="E128" s="152">
        <v>5.8120000000000003</v>
      </c>
      <c r="F128" s="143">
        <f t="shared" si="12"/>
        <v>0.2840000000000007</v>
      </c>
      <c r="G128" s="44">
        <f t="shared" si="13"/>
        <v>0.2441832000000006</v>
      </c>
      <c r="H128" s="66">
        <f>(H10/C192)*C128</f>
        <v>4.8194593720807984E-2</v>
      </c>
      <c r="I128" s="45">
        <f t="shared" si="15"/>
        <v>0.29237779372080858</v>
      </c>
      <c r="J128" s="67"/>
      <c r="K128" s="68"/>
      <c r="L128" s="142"/>
      <c r="M128" s="51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83"/>
    </row>
    <row r="129" spans="1:26" x14ac:dyDescent="0.25">
      <c r="A129" s="64">
        <v>124</v>
      </c>
      <c r="B129" s="143" t="s">
        <v>132</v>
      </c>
      <c r="C129" s="71">
        <v>56.4</v>
      </c>
      <c r="D129" s="152">
        <v>16.888000000000002</v>
      </c>
      <c r="E129" s="152">
        <v>18.363</v>
      </c>
      <c r="F129" s="143">
        <f t="shared" si="12"/>
        <v>1.4749999999999979</v>
      </c>
      <c r="G129" s="44">
        <f t="shared" si="13"/>
        <v>1.2682049999999983</v>
      </c>
      <c r="H129" s="66">
        <f>(H10/C192)*C129</f>
        <v>3.6485571622195574E-2</v>
      </c>
      <c r="I129" s="45">
        <f t="shared" si="15"/>
        <v>1.3046905716221939</v>
      </c>
      <c r="J129" s="67"/>
      <c r="K129" s="68"/>
      <c r="L129" s="142"/>
      <c r="M129" s="51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83"/>
    </row>
    <row r="130" spans="1:26" x14ac:dyDescent="0.25">
      <c r="A130" s="64">
        <v>125</v>
      </c>
      <c r="B130" s="143" t="s">
        <v>133</v>
      </c>
      <c r="C130" s="71">
        <v>47.7</v>
      </c>
      <c r="D130" s="152">
        <v>14.747999999999999</v>
      </c>
      <c r="E130" s="152">
        <v>15.724</v>
      </c>
      <c r="F130" s="143">
        <f t="shared" si="12"/>
        <v>0.97600000000000087</v>
      </c>
      <c r="G130" s="44">
        <f t="shared" si="13"/>
        <v>0.83916480000000071</v>
      </c>
      <c r="H130" s="66">
        <f>(H10/C192)*C130</f>
        <v>3.0857478127282428E-2</v>
      </c>
      <c r="I130" s="45">
        <f t="shared" si="15"/>
        <v>0.87002227812728317</v>
      </c>
      <c r="J130" s="67"/>
      <c r="K130" s="68"/>
      <c r="L130" s="142"/>
      <c r="M130" s="51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83"/>
    </row>
    <row r="131" spans="1:26" x14ac:dyDescent="0.25">
      <c r="A131" s="64">
        <v>126</v>
      </c>
      <c r="B131" s="143" t="s">
        <v>134</v>
      </c>
      <c r="C131" s="71">
        <v>48.2</v>
      </c>
      <c r="D131" s="152">
        <v>5.2880000000000003</v>
      </c>
      <c r="E131" s="152">
        <v>5.9109999999999996</v>
      </c>
      <c r="F131" s="143">
        <f t="shared" si="12"/>
        <v>0.62299999999999933</v>
      </c>
      <c r="G131" s="44">
        <f t="shared" si="13"/>
        <v>0.53565539999999945</v>
      </c>
      <c r="H131" s="66">
        <f>(H10/C192)*C131</f>
        <v>3.1180931776415368E-2</v>
      </c>
      <c r="I131" s="45">
        <f t="shared" si="15"/>
        <v>0.56683633177641479</v>
      </c>
      <c r="J131" s="67"/>
      <c r="K131" s="68"/>
      <c r="L131" s="142"/>
      <c r="M131" s="51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83"/>
    </row>
    <row r="132" spans="1:26" x14ac:dyDescent="0.25">
      <c r="A132" s="64">
        <v>127</v>
      </c>
      <c r="B132" s="143" t="s">
        <v>135</v>
      </c>
      <c r="C132" s="71">
        <v>100.8</v>
      </c>
      <c r="D132" s="152">
        <v>4.577</v>
      </c>
      <c r="E132" s="152">
        <v>4.577</v>
      </c>
      <c r="F132" s="143">
        <f t="shared" si="12"/>
        <v>0</v>
      </c>
      <c r="G132" s="44">
        <f t="shared" si="13"/>
        <v>0</v>
      </c>
      <c r="H132" s="66">
        <f>(H10/C192)*C132</f>
        <v>6.5208255665200596E-2</v>
      </c>
      <c r="I132" s="45">
        <f t="shared" si="15"/>
        <v>6.5208255665200596E-2</v>
      </c>
      <c r="J132" s="67"/>
      <c r="K132" s="68"/>
      <c r="L132" s="142"/>
      <c r="M132" s="51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83"/>
    </row>
    <row r="133" spans="1:26" x14ac:dyDescent="0.25">
      <c r="A133" s="64">
        <v>128</v>
      </c>
      <c r="B133" s="143" t="s">
        <v>136</v>
      </c>
      <c r="C133" s="71">
        <v>67.099999999999994</v>
      </c>
      <c r="D133" s="152">
        <v>12.657999999999999</v>
      </c>
      <c r="E133" s="152">
        <v>13.861000000000001</v>
      </c>
      <c r="F133" s="143">
        <f t="shared" si="12"/>
        <v>1.2030000000000012</v>
      </c>
      <c r="G133" s="44">
        <f t="shared" si="13"/>
        <v>1.034339400000001</v>
      </c>
      <c r="H133" s="66">
        <f>(H10/C192)*C133</f>
        <v>4.3407479713640472E-2</v>
      </c>
      <c r="I133" s="45">
        <f t="shared" si="15"/>
        <v>1.0777468797136416</v>
      </c>
      <c r="J133" s="67"/>
      <c r="K133" s="68"/>
      <c r="L133" s="142"/>
      <c r="M133" s="51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83"/>
    </row>
    <row r="134" spans="1:26" x14ac:dyDescent="0.25">
      <c r="A134" s="64">
        <v>129</v>
      </c>
      <c r="B134" s="143" t="s">
        <v>137</v>
      </c>
      <c r="C134" s="71">
        <v>50.6</v>
      </c>
      <c r="D134" s="152">
        <v>0.84299999999999997</v>
      </c>
      <c r="E134" s="152">
        <v>0.86</v>
      </c>
      <c r="F134" s="143">
        <f t="shared" si="12"/>
        <v>1.7000000000000015E-2</v>
      </c>
      <c r="G134" s="44">
        <f t="shared" si="13"/>
        <v>1.4616600000000013E-2</v>
      </c>
      <c r="H134" s="66">
        <f>(H10/C192)*C134</f>
        <v>3.2733509292253479E-2</v>
      </c>
      <c r="I134" s="45">
        <f t="shared" si="15"/>
        <v>4.7350109292253494E-2</v>
      </c>
      <c r="J134" s="67"/>
      <c r="K134" s="68"/>
      <c r="L134" s="142"/>
      <c r="M134" s="51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83"/>
    </row>
    <row r="135" spans="1:26" x14ac:dyDescent="0.25">
      <c r="A135" s="64">
        <v>130</v>
      </c>
      <c r="B135" s="143" t="s">
        <v>138</v>
      </c>
      <c r="C135" s="71">
        <v>50.1</v>
      </c>
      <c r="D135" s="152">
        <v>4.1020000000000003</v>
      </c>
      <c r="E135" s="152">
        <v>4.1130000000000004</v>
      </c>
      <c r="F135" s="143">
        <f t="shared" si="12"/>
        <v>1.1000000000000121E-2</v>
      </c>
      <c r="G135" s="44">
        <f t="shared" si="13"/>
        <v>9.4578000000001047E-3</v>
      </c>
      <c r="H135" s="66">
        <f>(H10/C192)*C135</f>
        <v>3.2410055643120536E-2</v>
      </c>
      <c r="I135" s="45">
        <f t="shared" si="15"/>
        <v>4.1867855643120643E-2</v>
      </c>
      <c r="J135" s="67"/>
      <c r="K135" s="68"/>
      <c r="L135" s="142"/>
      <c r="M135" s="5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83"/>
    </row>
    <row r="136" spans="1:26" x14ac:dyDescent="0.25">
      <c r="A136" s="64">
        <v>131</v>
      </c>
      <c r="B136" s="143" t="s">
        <v>139</v>
      </c>
      <c r="C136" s="71">
        <v>44.9</v>
      </c>
      <c r="D136" s="152">
        <v>2</v>
      </c>
      <c r="E136" s="152">
        <v>2.3330000000000002</v>
      </c>
      <c r="F136" s="143">
        <f t="shared" si="12"/>
        <v>0.33300000000000018</v>
      </c>
      <c r="G136" s="44">
        <f t="shared" si="13"/>
        <v>0.28631340000000016</v>
      </c>
      <c r="H136" s="66">
        <f>(H10/C192)*C136</f>
        <v>2.9046137692137965E-2</v>
      </c>
      <c r="I136" s="45">
        <f t="shared" si="15"/>
        <v>0.31535953769213815</v>
      </c>
      <c r="J136" s="67"/>
      <c r="K136" s="68"/>
      <c r="L136" s="142"/>
      <c r="M136" s="5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83"/>
    </row>
    <row r="137" spans="1:26" x14ac:dyDescent="0.25">
      <c r="A137" s="64">
        <v>132</v>
      </c>
      <c r="B137" s="143" t="s">
        <v>140</v>
      </c>
      <c r="C137" s="71">
        <v>74.8</v>
      </c>
      <c r="D137" s="152">
        <v>3.8</v>
      </c>
      <c r="E137" s="152">
        <v>3.8</v>
      </c>
      <c r="F137" s="143">
        <f t="shared" si="12"/>
        <v>0</v>
      </c>
      <c r="G137" s="44">
        <f t="shared" si="13"/>
        <v>0</v>
      </c>
      <c r="H137" s="66">
        <f>(H10/C192)*C137</f>
        <v>4.8388665910287745E-2</v>
      </c>
      <c r="I137" s="45">
        <f t="shared" si="15"/>
        <v>4.8388665910287745E-2</v>
      </c>
      <c r="J137" s="67"/>
      <c r="K137" s="68"/>
      <c r="L137" s="142"/>
      <c r="M137" s="51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83"/>
    </row>
    <row r="138" spans="1:26" x14ac:dyDescent="0.25">
      <c r="A138" s="64">
        <v>133</v>
      </c>
      <c r="B138" s="143" t="s">
        <v>141</v>
      </c>
      <c r="C138" s="71">
        <v>56.2</v>
      </c>
      <c r="D138" s="152">
        <v>15.832000000000001</v>
      </c>
      <c r="E138" s="152">
        <v>17.175000000000001</v>
      </c>
      <c r="F138" s="143">
        <f t="shared" si="12"/>
        <v>1.343</v>
      </c>
      <c r="G138" s="44">
        <f t="shared" si="13"/>
        <v>1.1547114000000001</v>
      </c>
      <c r="H138" s="66">
        <f>(H10/C192)*C138</f>
        <v>3.63561901625424E-2</v>
      </c>
      <c r="I138" s="45">
        <f t="shared" si="15"/>
        <v>1.1910675901625425</v>
      </c>
      <c r="J138" s="67"/>
      <c r="K138" s="68"/>
      <c r="L138" s="142"/>
      <c r="M138" s="51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83"/>
    </row>
    <row r="139" spans="1:26" x14ac:dyDescent="0.25">
      <c r="A139" s="64">
        <v>134</v>
      </c>
      <c r="B139" s="143" t="s">
        <v>250</v>
      </c>
      <c r="C139" s="71">
        <v>47.9</v>
      </c>
      <c r="D139" s="152">
        <v>8.9809999999999999</v>
      </c>
      <c r="E139" s="152">
        <v>9.7460000000000004</v>
      </c>
      <c r="F139" s="143">
        <f t="shared" si="12"/>
        <v>0.76500000000000057</v>
      </c>
      <c r="G139" s="44">
        <f t="shared" si="13"/>
        <v>0.65774700000000053</v>
      </c>
      <c r="H139" s="66">
        <f>(H10/C192)*C139</f>
        <v>3.0986859586935603E-2</v>
      </c>
      <c r="I139" s="45">
        <f t="shared" si="15"/>
        <v>0.68873385958693611</v>
      </c>
      <c r="J139" s="67"/>
      <c r="K139" s="68"/>
      <c r="L139" s="142"/>
      <c r="M139" s="51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83"/>
    </row>
    <row r="140" spans="1:26" x14ac:dyDescent="0.25">
      <c r="A140" s="64">
        <v>135</v>
      </c>
      <c r="B140" s="143" t="s">
        <v>251</v>
      </c>
      <c r="C140" s="71">
        <v>47.7</v>
      </c>
      <c r="D140" s="152">
        <v>5.8120000000000003</v>
      </c>
      <c r="E140" s="152">
        <v>6.1159999999999997</v>
      </c>
      <c r="F140" s="143">
        <f t="shared" si="12"/>
        <v>0.30399999999999938</v>
      </c>
      <c r="G140" s="44">
        <f t="shared" si="13"/>
        <v>0.26137919999999948</v>
      </c>
      <c r="H140" s="66">
        <f>(H10/C192)*C140</f>
        <v>3.0857478127282428E-2</v>
      </c>
      <c r="I140" s="45">
        <f t="shared" si="15"/>
        <v>0.29223667812728193</v>
      </c>
      <c r="J140" s="67"/>
      <c r="K140" s="68"/>
      <c r="L140" s="142"/>
      <c r="M140" s="51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83"/>
    </row>
    <row r="141" spans="1:26" x14ac:dyDescent="0.25">
      <c r="A141" s="64">
        <v>136</v>
      </c>
      <c r="B141" s="143" t="s">
        <v>252</v>
      </c>
      <c r="C141" s="71">
        <v>101.8</v>
      </c>
      <c r="D141" s="152">
        <v>13.428000000000001</v>
      </c>
      <c r="E141" s="152">
        <v>13.958</v>
      </c>
      <c r="F141" s="143">
        <f t="shared" si="12"/>
        <v>0.52999999999999936</v>
      </c>
      <c r="G141" s="44">
        <f t="shared" si="13"/>
        <v>0.45569399999999943</v>
      </c>
      <c r="H141" s="66">
        <f>(H10/C192)*C141</f>
        <v>6.5855162963466482E-2</v>
      </c>
      <c r="I141" s="45">
        <f t="shared" si="15"/>
        <v>0.52154916296346587</v>
      </c>
      <c r="J141" s="67"/>
      <c r="K141" s="68"/>
      <c r="L141" s="142"/>
      <c r="M141" s="51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83"/>
    </row>
    <row r="142" spans="1:26" x14ac:dyDescent="0.25">
      <c r="A142" s="64">
        <v>137</v>
      </c>
      <c r="B142" s="143" t="s">
        <v>253</v>
      </c>
      <c r="C142" s="71">
        <v>67.3</v>
      </c>
      <c r="D142" s="152">
        <v>6.03</v>
      </c>
      <c r="E142" s="152">
        <v>6.8550000000000004</v>
      </c>
      <c r="F142" s="143">
        <f t="shared" si="12"/>
        <v>0.82500000000000018</v>
      </c>
      <c r="G142" s="44">
        <f t="shared" si="13"/>
        <v>0.70933500000000016</v>
      </c>
      <c r="H142" s="66">
        <f>(H10/C192)*C142</f>
        <v>4.3536861173293653E-2</v>
      </c>
      <c r="I142" s="45">
        <f t="shared" si="15"/>
        <v>0.75287186117329385</v>
      </c>
      <c r="J142" s="67"/>
      <c r="K142" s="68"/>
      <c r="L142" s="142"/>
      <c r="M142" s="51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83"/>
    </row>
    <row r="143" spans="1:26" x14ac:dyDescent="0.25">
      <c r="A143" s="64">
        <v>138</v>
      </c>
      <c r="B143" s="143" t="s">
        <v>254</v>
      </c>
      <c r="C143" s="71">
        <v>51</v>
      </c>
      <c r="D143" s="152">
        <v>9.7349999999999994</v>
      </c>
      <c r="E143" s="152">
        <v>10.195</v>
      </c>
      <c r="F143" s="143">
        <f t="shared" si="12"/>
        <v>0.46000000000000085</v>
      </c>
      <c r="G143" s="44">
        <f t="shared" si="13"/>
        <v>0.39550800000000075</v>
      </c>
      <c r="H143" s="66">
        <f>(H10/C192)*C143</f>
        <v>3.2992272211559828E-2</v>
      </c>
      <c r="I143" s="45">
        <f t="shared" si="15"/>
        <v>0.42850027221156056</v>
      </c>
      <c r="J143" s="67"/>
      <c r="K143" s="68"/>
      <c r="L143" s="142"/>
      <c r="M143" s="51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83"/>
    </row>
    <row r="144" spans="1:26" x14ac:dyDescent="0.25">
      <c r="A144" s="64">
        <v>139</v>
      </c>
      <c r="B144" s="143" t="s">
        <v>255</v>
      </c>
      <c r="C144" s="71">
        <v>50.6</v>
      </c>
      <c r="D144" s="152">
        <v>4.7169999999999996</v>
      </c>
      <c r="E144" s="152">
        <v>5.2110000000000003</v>
      </c>
      <c r="F144" s="143">
        <f t="shared" ref="F144:F191" si="16">E144-D144</f>
        <v>0.49400000000000066</v>
      </c>
      <c r="G144" s="44">
        <f t="shared" ref="G144:G191" si="17">F144*0.8598</f>
        <v>0.4247412000000006</v>
      </c>
      <c r="H144" s="66">
        <f>(H10/C192)*C144</f>
        <v>3.2733509292253479E-2</v>
      </c>
      <c r="I144" s="45">
        <f t="shared" si="15"/>
        <v>0.45747470929225409</v>
      </c>
      <c r="J144" s="67"/>
      <c r="K144" s="68"/>
      <c r="L144" s="142"/>
      <c r="M144" s="51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83"/>
    </row>
    <row r="145" spans="1:26" x14ac:dyDescent="0.25">
      <c r="A145" s="64">
        <v>140</v>
      </c>
      <c r="B145" s="143" t="s">
        <v>142</v>
      </c>
      <c r="C145" s="71">
        <v>44.8</v>
      </c>
      <c r="D145" s="152">
        <v>7.6050000000000004</v>
      </c>
      <c r="E145" s="152">
        <v>8.15</v>
      </c>
      <c r="F145" s="143">
        <f t="shared" si="16"/>
        <v>0.54499999999999993</v>
      </c>
      <c r="G145" s="44">
        <f t="shared" si="17"/>
        <v>0.46859099999999992</v>
      </c>
      <c r="H145" s="66">
        <f>(H10/C192)*C145</f>
        <v>2.8981446962311374E-2</v>
      </c>
      <c r="I145" s="45">
        <f t="shared" si="15"/>
        <v>0.49757244696231129</v>
      </c>
      <c r="J145" s="67"/>
      <c r="K145" s="68"/>
      <c r="L145" s="142"/>
      <c r="M145" s="51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83"/>
    </row>
    <row r="146" spans="1:26" x14ac:dyDescent="0.25">
      <c r="A146" s="64">
        <v>141</v>
      </c>
      <c r="B146" s="143" t="s">
        <v>256</v>
      </c>
      <c r="C146" s="71">
        <v>75.7</v>
      </c>
      <c r="D146" s="152">
        <v>18.094999999999999</v>
      </c>
      <c r="E146" s="152">
        <v>19.260000000000002</v>
      </c>
      <c r="F146" s="143">
        <f t="shared" si="16"/>
        <v>1.1650000000000027</v>
      </c>
      <c r="G146" s="44">
        <f t="shared" si="17"/>
        <v>1.0016670000000023</v>
      </c>
      <c r="H146" s="66">
        <f>(H10/C192)*C146</f>
        <v>4.8970882478727037E-2</v>
      </c>
      <c r="I146" s="45">
        <f t="shared" si="15"/>
        <v>1.0506378824787292</v>
      </c>
      <c r="J146" s="67"/>
      <c r="K146" s="68"/>
      <c r="L146" s="142"/>
      <c r="M146" s="51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83"/>
    </row>
    <row r="147" spans="1:26" x14ac:dyDescent="0.25">
      <c r="A147" s="64">
        <v>142</v>
      </c>
      <c r="B147" s="143" t="s">
        <v>257</v>
      </c>
      <c r="C147" s="71">
        <v>56.7</v>
      </c>
      <c r="D147" s="152">
        <v>17.003</v>
      </c>
      <c r="E147" s="152">
        <v>18.283999999999999</v>
      </c>
      <c r="F147" s="143">
        <f t="shared" si="16"/>
        <v>1.2809999999999988</v>
      </c>
      <c r="G147" s="44">
        <f t="shared" si="17"/>
        <v>1.101403799999999</v>
      </c>
      <c r="H147" s="66">
        <f>(H10/C192)*C147</f>
        <v>3.6679643811675336E-2</v>
      </c>
      <c r="I147" s="45">
        <f t="shared" si="15"/>
        <v>1.1380834438116745</v>
      </c>
      <c r="J147" s="67"/>
      <c r="K147" s="68"/>
      <c r="L147" s="142"/>
      <c r="M147" s="51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83"/>
    </row>
    <row r="148" spans="1:26" x14ac:dyDescent="0.25">
      <c r="A148" s="64">
        <v>143</v>
      </c>
      <c r="B148" s="143" t="s">
        <v>245</v>
      </c>
      <c r="C148" s="71">
        <v>47.7</v>
      </c>
      <c r="D148" s="152">
        <v>6.7720000000000002</v>
      </c>
      <c r="E148" s="152">
        <v>7.3479999999999999</v>
      </c>
      <c r="F148" s="143">
        <f t="shared" si="16"/>
        <v>0.57599999999999962</v>
      </c>
      <c r="G148" s="44">
        <f t="shared" si="17"/>
        <v>0.49524479999999971</v>
      </c>
      <c r="H148" s="66">
        <f>(H10/C192)*C148</f>
        <v>3.0857478127282428E-2</v>
      </c>
      <c r="I148" s="45">
        <f t="shared" si="15"/>
        <v>0.52610227812728216</v>
      </c>
      <c r="J148" s="67"/>
      <c r="K148" s="68"/>
      <c r="L148" s="142"/>
      <c r="M148" s="51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83"/>
    </row>
    <row r="149" spans="1:26" x14ac:dyDescent="0.25">
      <c r="A149" s="64">
        <v>144</v>
      </c>
      <c r="B149" s="143" t="s">
        <v>258</v>
      </c>
      <c r="C149" s="71">
        <v>48.1</v>
      </c>
      <c r="D149" s="152">
        <v>7.31</v>
      </c>
      <c r="E149" s="152">
        <v>7.9779999999999998</v>
      </c>
      <c r="F149" s="143">
        <f t="shared" si="16"/>
        <v>0.66800000000000015</v>
      </c>
      <c r="G149" s="44">
        <f t="shared" si="17"/>
        <v>0.57434640000000015</v>
      </c>
      <c r="H149" s="66">
        <f>(H10/C192)*C149</f>
        <v>3.1116241046588777E-2</v>
      </c>
      <c r="I149" s="45">
        <f t="shared" si="15"/>
        <v>0.60546264104658887</v>
      </c>
      <c r="J149" s="67"/>
      <c r="K149" s="68"/>
      <c r="L149" s="142"/>
      <c r="M149" s="51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83"/>
    </row>
    <row r="150" spans="1:26" x14ac:dyDescent="0.25">
      <c r="A150" s="64">
        <v>148</v>
      </c>
      <c r="B150" s="143" t="s">
        <v>143</v>
      </c>
      <c r="C150" s="71">
        <v>94.2</v>
      </c>
      <c r="D150" s="152">
        <v>7.9930000000000003</v>
      </c>
      <c r="E150" s="152">
        <v>7.9980000000000002</v>
      </c>
      <c r="F150" s="143">
        <f t="shared" si="16"/>
        <v>4.9999999999998934E-3</v>
      </c>
      <c r="G150" s="44">
        <f t="shared" si="17"/>
        <v>4.2989999999999088E-3</v>
      </c>
      <c r="H150" s="66">
        <f>(H10/C192)*C150</f>
        <v>6.0938667496645803E-2</v>
      </c>
      <c r="I150" s="45">
        <f t="shared" si="15"/>
        <v>6.523766749664571E-2</v>
      </c>
      <c r="J150" s="67"/>
      <c r="K150" s="68"/>
      <c r="L150" s="142"/>
      <c r="M150" s="51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83"/>
    </row>
    <row r="151" spans="1:26" x14ac:dyDescent="0.25">
      <c r="A151" s="64">
        <v>149</v>
      </c>
      <c r="B151" s="143" t="s">
        <v>144</v>
      </c>
      <c r="C151" s="84">
        <v>68.099999999999994</v>
      </c>
      <c r="D151" s="152">
        <v>3.3450000000000002</v>
      </c>
      <c r="E151" s="152">
        <v>3.3450000000000002</v>
      </c>
      <c r="F151" s="143">
        <f t="shared" si="16"/>
        <v>0</v>
      </c>
      <c r="G151" s="44">
        <f t="shared" si="17"/>
        <v>0</v>
      </c>
      <c r="H151" s="66">
        <f>(H10/C192)*C151</f>
        <v>4.4054387011906351E-2</v>
      </c>
      <c r="I151" s="45">
        <f t="shared" si="15"/>
        <v>4.4054387011906351E-2</v>
      </c>
      <c r="J151" s="67"/>
      <c r="K151" s="68"/>
      <c r="L151" s="142"/>
      <c r="M151" s="51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83"/>
    </row>
    <row r="152" spans="1:26" x14ac:dyDescent="0.25">
      <c r="A152" s="64">
        <v>150</v>
      </c>
      <c r="B152" s="143" t="s">
        <v>145</v>
      </c>
      <c r="C152" s="84">
        <v>68.400000000000006</v>
      </c>
      <c r="D152" s="152">
        <v>3.827</v>
      </c>
      <c r="E152" s="152">
        <v>4.8810000000000002</v>
      </c>
      <c r="F152" s="143">
        <f t="shared" si="16"/>
        <v>1.0540000000000003</v>
      </c>
      <c r="G152" s="44">
        <f t="shared" si="17"/>
        <v>0.90622920000000029</v>
      </c>
      <c r="H152" s="66">
        <f>(H10/C192)*C152</f>
        <v>4.4248459201386127E-2</v>
      </c>
      <c r="I152" s="45">
        <f t="shared" si="15"/>
        <v>0.95047765920138638</v>
      </c>
      <c r="J152" s="67"/>
      <c r="K152" s="68"/>
      <c r="L152" s="142"/>
      <c r="M152" s="51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83"/>
    </row>
    <row r="153" spans="1:26" x14ac:dyDescent="0.25">
      <c r="A153" s="64">
        <v>151</v>
      </c>
      <c r="B153" s="143" t="s">
        <v>146</v>
      </c>
      <c r="C153" s="84">
        <v>93.8</v>
      </c>
      <c r="D153" s="152">
        <v>17.327000000000002</v>
      </c>
      <c r="E153" s="152">
        <v>18.527999999999999</v>
      </c>
      <c r="F153" s="143">
        <f t="shared" si="16"/>
        <v>1.200999999999997</v>
      </c>
      <c r="G153" s="44">
        <f t="shared" si="17"/>
        <v>1.0326197999999973</v>
      </c>
      <c r="H153" s="66">
        <f>(H10/C192)*C153</f>
        <v>6.0679904577339447E-2</v>
      </c>
      <c r="I153" s="45">
        <f t="shared" si="15"/>
        <v>1.0932997045773367</v>
      </c>
      <c r="J153" s="67"/>
      <c r="K153" s="68"/>
      <c r="L153" s="142"/>
      <c r="M153" s="51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83"/>
    </row>
    <row r="154" spans="1:26" x14ac:dyDescent="0.25">
      <c r="A154" s="85">
        <v>152</v>
      </c>
      <c r="B154" s="143" t="s">
        <v>147</v>
      </c>
      <c r="C154" s="84">
        <v>68.400000000000006</v>
      </c>
      <c r="D154" s="152">
        <v>18.146000000000001</v>
      </c>
      <c r="E154" s="152">
        <v>19.353000000000002</v>
      </c>
      <c r="F154" s="143">
        <f t="shared" si="16"/>
        <v>1.2070000000000007</v>
      </c>
      <c r="G154" s="44">
        <f t="shared" si="17"/>
        <v>1.0377786000000007</v>
      </c>
      <c r="H154" s="66">
        <f>(H10/C192)*C154</f>
        <v>4.4248459201386127E-2</v>
      </c>
      <c r="I154" s="45">
        <f t="shared" ref="I154:I187" si="18">G154+H154</f>
        <v>1.0820270592013868</v>
      </c>
      <c r="J154" s="67"/>
      <c r="K154" s="68"/>
      <c r="L154" s="142"/>
      <c r="M154" s="51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83"/>
    </row>
    <row r="155" spans="1:26" x14ac:dyDescent="0.25">
      <c r="A155" s="64">
        <v>153</v>
      </c>
      <c r="B155" s="143" t="s">
        <v>148</v>
      </c>
      <c r="C155" s="84">
        <v>68.7</v>
      </c>
      <c r="D155" s="152">
        <v>3.9670000000000001</v>
      </c>
      <c r="E155" s="152">
        <v>4.0869999999999997</v>
      </c>
      <c r="F155" s="143">
        <f t="shared" si="16"/>
        <v>0.11999999999999966</v>
      </c>
      <c r="G155" s="44">
        <f t="shared" si="17"/>
        <v>0.10317599999999971</v>
      </c>
      <c r="H155" s="66">
        <f>(H10/C192)*C155</f>
        <v>4.4442531390865889E-2</v>
      </c>
      <c r="I155" s="45">
        <f t="shared" si="18"/>
        <v>0.14761853139086561</v>
      </c>
      <c r="J155" s="67"/>
      <c r="K155" s="68"/>
      <c r="L155" s="142"/>
      <c r="M155" s="51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83"/>
    </row>
    <row r="156" spans="1:26" x14ac:dyDescent="0.25">
      <c r="A156" s="64">
        <v>154</v>
      </c>
      <c r="B156" s="143" t="s">
        <v>149</v>
      </c>
      <c r="C156" s="84">
        <v>94.1</v>
      </c>
      <c r="D156" s="152">
        <v>19.96</v>
      </c>
      <c r="E156" s="152">
        <v>21.437999999999999</v>
      </c>
      <c r="F156" s="143">
        <f t="shared" si="16"/>
        <v>1.477999999999998</v>
      </c>
      <c r="G156" s="44">
        <f t="shared" si="17"/>
        <v>1.2707843999999984</v>
      </c>
      <c r="H156" s="66">
        <f>(H10/C192)*C156</f>
        <v>6.0873976766819209E-2</v>
      </c>
      <c r="I156" s="45">
        <f t="shared" si="18"/>
        <v>1.3316583767668175</v>
      </c>
      <c r="J156" s="67"/>
      <c r="K156" s="68"/>
      <c r="L156" s="142"/>
      <c r="M156" s="51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83"/>
    </row>
    <row r="157" spans="1:26" x14ac:dyDescent="0.25">
      <c r="A157" s="41">
        <v>155</v>
      </c>
      <c r="B157" s="143" t="s">
        <v>150</v>
      </c>
      <c r="C157" s="43">
        <v>68.3</v>
      </c>
      <c r="D157" s="152">
        <v>0.29699999999999999</v>
      </c>
      <c r="E157" s="152">
        <v>0.29699999999999999</v>
      </c>
      <c r="F157" s="143">
        <f t="shared" si="16"/>
        <v>0</v>
      </c>
      <c r="G157" s="44">
        <f t="shared" si="17"/>
        <v>0</v>
      </c>
      <c r="H157" s="66">
        <f>(H10/C192)*C157</f>
        <v>4.4183768471559533E-2</v>
      </c>
      <c r="I157" s="45">
        <f t="shared" si="18"/>
        <v>4.4183768471559533E-2</v>
      </c>
      <c r="J157" s="67"/>
      <c r="K157" s="68"/>
      <c r="L157" s="142"/>
      <c r="M157" s="51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83"/>
    </row>
    <row r="158" spans="1:26" x14ac:dyDescent="0.25">
      <c r="A158" s="64">
        <v>156</v>
      </c>
      <c r="B158" s="143" t="s">
        <v>151</v>
      </c>
      <c r="C158" s="84">
        <v>68.7</v>
      </c>
      <c r="D158" s="152">
        <v>18.03</v>
      </c>
      <c r="E158" s="152">
        <v>19.167999999999999</v>
      </c>
      <c r="F158" s="143">
        <f t="shared" si="16"/>
        <v>1.1379999999999981</v>
      </c>
      <c r="G158" s="44">
        <f t="shared" si="17"/>
        <v>0.97845239999999845</v>
      </c>
      <c r="H158" s="66">
        <f>(H10/C192)*C158</f>
        <v>4.4442531390865889E-2</v>
      </c>
      <c r="I158" s="45">
        <f t="shared" si="18"/>
        <v>1.0228949313908644</v>
      </c>
      <c r="J158" s="67"/>
      <c r="K158" s="68"/>
      <c r="L158" s="142"/>
      <c r="M158" s="51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83"/>
    </row>
    <row r="159" spans="1:26" x14ac:dyDescent="0.25">
      <c r="A159" s="64">
        <v>157</v>
      </c>
      <c r="B159" s="143" t="s">
        <v>152</v>
      </c>
      <c r="C159" s="84">
        <v>94.2</v>
      </c>
      <c r="D159" s="152">
        <v>25.87</v>
      </c>
      <c r="E159" s="152">
        <v>26.806999999999999</v>
      </c>
      <c r="F159" s="143">
        <f t="shared" si="16"/>
        <v>0.93699999999999761</v>
      </c>
      <c r="G159" s="44">
        <f t="shared" si="17"/>
        <v>0.80563259999999792</v>
      </c>
      <c r="H159" s="66">
        <f>(H10/C192)*C159</f>
        <v>6.0938667496645803E-2</v>
      </c>
      <c r="I159" s="45">
        <f t="shared" si="18"/>
        <v>0.8665712674966437</v>
      </c>
      <c r="J159" s="67"/>
      <c r="K159" s="68"/>
      <c r="L159" s="142"/>
      <c r="M159" s="51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83"/>
    </row>
    <row r="160" spans="1:26" x14ac:dyDescent="0.25">
      <c r="A160" s="64">
        <v>158</v>
      </c>
      <c r="B160" s="143" t="s">
        <v>153</v>
      </c>
      <c r="C160" s="84">
        <v>68.2</v>
      </c>
      <c r="D160" s="152">
        <v>13.303000000000001</v>
      </c>
      <c r="E160" s="152">
        <v>14.531000000000001</v>
      </c>
      <c r="F160" s="143">
        <f t="shared" si="16"/>
        <v>1.2279999999999998</v>
      </c>
      <c r="G160" s="44">
        <f t="shared" si="17"/>
        <v>1.0558343999999997</v>
      </c>
      <c r="H160" s="66">
        <f>(H10/C192)*C160</f>
        <v>4.4119077741732945E-2</v>
      </c>
      <c r="I160" s="45">
        <f t="shared" si="18"/>
        <v>1.0999534777417326</v>
      </c>
      <c r="J160" s="67"/>
      <c r="K160" s="68"/>
      <c r="L160" s="142"/>
      <c r="M160" s="51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83"/>
    </row>
    <row r="161" spans="1:26" x14ac:dyDescent="0.25">
      <c r="A161" s="64">
        <v>159</v>
      </c>
      <c r="B161" s="143" t="s">
        <v>154</v>
      </c>
      <c r="C161" s="84">
        <v>68.7</v>
      </c>
      <c r="D161" s="152">
        <v>6.9950000000000001</v>
      </c>
      <c r="E161" s="152">
        <v>7.423</v>
      </c>
      <c r="F161" s="143">
        <f t="shared" si="16"/>
        <v>0.42799999999999994</v>
      </c>
      <c r="G161" s="44">
        <f t="shared" si="17"/>
        <v>0.36799439999999994</v>
      </c>
      <c r="H161" s="66">
        <f>(H10/C192)*C161</f>
        <v>4.4442531390865889E-2</v>
      </c>
      <c r="I161" s="45">
        <f t="shared" si="18"/>
        <v>0.41243693139086585</v>
      </c>
      <c r="J161" s="67"/>
      <c r="K161" s="68"/>
      <c r="L161" s="142"/>
      <c r="M161" s="51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83"/>
    </row>
    <row r="162" spans="1:26" x14ac:dyDescent="0.25">
      <c r="A162" s="64">
        <v>160</v>
      </c>
      <c r="B162" s="143" t="s">
        <v>155</v>
      </c>
      <c r="C162" s="84">
        <v>93.6</v>
      </c>
      <c r="D162" s="152">
        <v>11.786</v>
      </c>
      <c r="E162" s="152">
        <v>12.93</v>
      </c>
      <c r="F162" s="143">
        <f t="shared" si="16"/>
        <v>1.1440000000000001</v>
      </c>
      <c r="G162" s="44">
        <f t="shared" si="17"/>
        <v>0.98361120000000013</v>
      </c>
      <c r="H162" s="66">
        <f>(H10/C192)*C162</f>
        <v>6.0550523117686265E-2</v>
      </c>
      <c r="I162" s="45">
        <f>G162+H162</f>
        <v>1.0441617231176863</v>
      </c>
      <c r="J162" s="67"/>
      <c r="K162" s="68"/>
      <c r="L162" s="142"/>
      <c r="M162" s="51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83"/>
    </row>
    <row r="163" spans="1:26" x14ac:dyDescent="0.25">
      <c r="A163" s="64">
        <v>161</v>
      </c>
      <c r="B163" s="143" t="s">
        <v>156</v>
      </c>
      <c r="C163" s="84">
        <v>68.3</v>
      </c>
      <c r="D163" s="152">
        <v>13.172000000000001</v>
      </c>
      <c r="E163" s="152">
        <v>14.157</v>
      </c>
      <c r="F163" s="143">
        <f t="shared" si="16"/>
        <v>0.98499999999999943</v>
      </c>
      <c r="G163" s="44">
        <f t="shared" si="17"/>
        <v>0.84690299999999952</v>
      </c>
      <c r="H163" s="66">
        <f>(H10/C192)*C163</f>
        <v>4.4183768471559533E-2</v>
      </c>
      <c r="I163" s="45">
        <f t="shared" si="18"/>
        <v>0.8910867684715591</v>
      </c>
      <c r="J163" s="67"/>
      <c r="K163" s="68"/>
      <c r="L163" s="142"/>
      <c r="M163" s="51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83"/>
    </row>
    <row r="164" spans="1:26" x14ac:dyDescent="0.25">
      <c r="A164" s="64">
        <v>162</v>
      </c>
      <c r="B164" s="143" t="s">
        <v>157</v>
      </c>
      <c r="C164" s="84">
        <v>68.7</v>
      </c>
      <c r="D164" s="152">
        <v>7.2149999999999999</v>
      </c>
      <c r="E164" s="152">
        <v>7.6390000000000002</v>
      </c>
      <c r="F164" s="143">
        <f t="shared" si="16"/>
        <v>0.42400000000000038</v>
      </c>
      <c r="G164" s="44">
        <f t="shared" si="17"/>
        <v>0.3645552000000003</v>
      </c>
      <c r="H164" s="66">
        <f>(H10/C192)*C164</f>
        <v>4.4442531390865889E-2</v>
      </c>
      <c r="I164" s="45">
        <f t="shared" si="18"/>
        <v>0.4089977313908662</v>
      </c>
      <c r="J164" s="67"/>
      <c r="K164" s="68"/>
      <c r="L164" s="142"/>
      <c r="M164" s="51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83"/>
    </row>
    <row r="165" spans="1:26" x14ac:dyDescent="0.25">
      <c r="A165" s="64">
        <v>163</v>
      </c>
      <c r="B165" s="143" t="s">
        <v>158</v>
      </c>
      <c r="C165" s="84">
        <v>94.2</v>
      </c>
      <c r="D165" s="152">
        <v>12.129</v>
      </c>
      <c r="E165" s="152">
        <v>13.439</v>
      </c>
      <c r="F165" s="143">
        <f t="shared" si="16"/>
        <v>1.3100000000000005</v>
      </c>
      <c r="G165" s="44">
        <f t="shared" si="17"/>
        <v>1.1263380000000005</v>
      </c>
      <c r="H165" s="66">
        <f>(H10/C192)*C165</f>
        <v>6.0938667496645803E-2</v>
      </c>
      <c r="I165" s="45">
        <f t="shared" si="18"/>
        <v>1.1872766674966464</v>
      </c>
      <c r="J165" s="67"/>
      <c r="K165" s="68"/>
      <c r="L165" s="142"/>
      <c r="M165" s="51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83"/>
    </row>
    <row r="166" spans="1:26" x14ac:dyDescent="0.25">
      <c r="A166" s="64">
        <v>164</v>
      </c>
      <c r="B166" s="143" t="s">
        <v>159</v>
      </c>
      <c r="C166" s="84">
        <v>68.3</v>
      </c>
      <c r="D166" s="152">
        <v>2.9860000000000002</v>
      </c>
      <c r="E166" s="152">
        <v>2.988</v>
      </c>
      <c r="F166" s="143">
        <f t="shared" si="16"/>
        <v>1.9999999999997797E-3</v>
      </c>
      <c r="G166" s="44">
        <f t="shared" si="17"/>
        <v>1.7195999999998106E-3</v>
      </c>
      <c r="H166" s="66">
        <f>(H10/C192)*C166</f>
        <v>4.4183768471559533E-2</v>
      </c>
      <c r="I166" s="45">
        <f t="shared" si="18"/>
        <v>4.590336847155934E-2</v>
      </c>
      <c r="J166" s="67"/>
      <c r="K166" s="68"/>
      <c r="L166" s="142"/>
      <c r="M166" s="51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83"/>
    </row>
    <row r="167" spans="1:26" x14ac:dyDescent="0.25">
      <c r="A167" s="64">
        <v>165</v>
      </c>
      <c r="B167" s="143" t="s">
        <v>160</v>
      </c>
      <c r="C167" s="71">
        <v>68.900000000000006</v>
      </c>
      <c r="D167" s="152">
        <v>17.794</v>
      </c>
      <c r="E167" s="152">
        <v>19.067</v>
      </c>
      <c r="F167" s="143">
        <f t="shared" si="16"/>
        <v>1.2729999999999997</v>
      </c>
      <c r="G167" s="44">
        <f t="shared" si="17"/>
        <v>1.0945253999999998</v>
      </c>
      <c r="H167" s="66">
        <f>(H10/C192)*C167</f>
        <v>4.4571912850519063E-2</v>
      </c>
      <c r="I167" s="45">
        <f t="shared" si="18"/>
        <v>1.1390973128505189</v>
      </c>
      <c r="J167" s="67"/>
      <c r="K167" s="68"/>
      <c r="L167" s="142"/>
      <c r="M167" s="51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83"/>
    </row>
    <row r="168" spans="1:26" x14ac:dyDescent="0.25">
      <c r="A168" s="64">
        <v>166</v>
      </c>
      <c r="B168" s="143" t="s">
        <v>161</v>
      </c>
      <c r="C168" s="84">
        <v>93.9</v>
      </c>
      <c r="D168" s="152">
        <v>21.323</v>
      </c>
      <c r="E168" s="152">
        <v>22.484000000000002</v>
      </c>
      <c r="F168" s="143">
        <f t="shared" si="16"/>
        <v>1.1610000000000014</v>
      </c>
      <c r="G168" s="44">
        <f t="shared" si="17"/>
        <v>0.99822780000000122</v>
      </c>
      <c r="H168" s="66">
        <f>(H10/C192)*C168</f>
        <v>6.0744595307166041E-2</v>
      </c>
      <c r="I168" s="45">
        <f t="shared" si="18"/>
        <v>1.0589723953071672</v>
      </c>
      <c r="J168" s="67"/>
      <c r="K168" s="68"/>
      <c r="L168" s="142"/>
      <c r="M168" s="51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83"/>
    </row>
    <row r="169" spans="1:26" x14ac:dyDescent="0.25">
      <c r="A169" s="64">
        <v>167</v>
      </c>
      <c r="B169" s="143" t="s">
        <v>162</v>
      </c>
      <c r="C169" s="84">
        <v>68.599999999999994</v>
      </c>
      <c r="D169" s="152">
        <v>11.644</v>
      </c>
      <c r="E169" s="152">
        <v>12.212</v>
      </c>
      <c r="F169" s="143">
        <f t="shared" si="16"/>
        <v>0.56799999999999962</v>
      </c>
      <c r="G169" s="44">
        <f t="shared" si="17"/>
        <v>0.4883663999999997</v>
      </c>
      <c r="H169" s="66">
        <f>(H10/C192)*C169</f>
        <v>4.4377840661039294E-2</v>
      </c>
      <c r="I169" s="45">
        <f t="shared" si="18"/>
        <v>0.53274424066103898</v>
      </c>
      <c r="J169" s="67"/>
      <c r="K169" s="68"/>
      <c r="L169" s="142"/>
      <c r="M169" s="51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83"/>
    </row>
    <row r="170" spans="1:26" x14ac:dyDescent="0.25">
      <c r="A170" s="64">
        <v>168</v>
      </c>
      <c r="B170" s="143" t="s">
        <v>163</v>
      </c>
      <c r="C170" s="84">
        <v>68.7</v>
      </c>
      <c r="D170" s="152">
        <v>12.4</v>
      </c>
      <c r="E170" s="152">
        <v>13.085000000000001</v>
      </c>
      <c r="F170" s="143">
        <f t="shared" si="16"/>
        <v>0.6850000000000005</v>
      </c>
      <c r="G170" s="44">
        <f t="shared" si="17"/>
        <v>0.58896300000000046</v>
      </c>
      <c r="H170" s="66">
        <f>(H10/C192)*C170</f>
        <v>4.4442531390865889E-2</v>
      </c>
      <c r="I170" s="45">
        <f t="shared" si="18"/>
        <v>0.63340553139086631</v>
      </c>
      <c r="J170" s="67"/>
      <c r="K170" s="68"/>
      <c r="L170" s="142"/>
      <c r="M170" s="51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83"/>
    </row>
    <row r="171" spans="1:26" x14ac:dyDescent="0.25">
      <c r="A171" s="64">
        <v>169</v>
      </c>
      <c r="B171" s="143" t="s">
        <v>164</v>
      </c>
      <c r="C171" s="84">
        <v>93.9</v>
      </c>
      <c r="D171" s="152">
        <v>13.097</v>
      </c>
      <c r="E171" s="152">
        <v>13.736000000000001</v>
      </c>
      <c r="F171" s="143">
        <f t="shared" si="16"/>
        <v>0.63900000000000112</v>
      </c>
      <c r="G171" s="44">
        <f t="shared" si="17"/>
        <v>0.54941220000000102</v>
      </c>
      <c r="H171" s="66">
        <f>(H10/C192)*C171</f>
        <v>6.0744595307166041E-2</v>
      </c>
      <c r="I171" s="45">
        <f t="shared" si="18"/>
        <v>0.61015679530716704</v>
      </c>
      <c r="J171" s="67"/>
      <c r="K171" s="68"/>
      <c r="L171" s="142"/>
      <c r="M171" s="51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83"/>
    </row>
    <row r="172" spans="1:26" x14ac:dyDescent="0.25">
      <c r="A172" s="64">
        <v>170</v>
      </c>
      <c r="B172" s="143" t="s">
        <v>165</v>
      </c>
      <c r="C172" s="84">
        <v>69.099999999999994</v>
      </c>
      <c r="D172" s="152">
        <v>6.25</v>
      </c>
      <c r="E172" s="152">
        <v>6.7220000000000004</v>
      </c>
      <c r="F172" s="143">
        <f t="shared" si="16"/>
        <v>0.47200000000000042</v>
      </c>
      <c r="G172" s="44">
        <f t="shared" si="17"/>
        <v>0.40582560000000034</v>
      </c>
      <c r="H172" s="66">
        <f>(H10/C192)*C172</f>
        <v>4.4701294310172231E-2</v>
      </c>
      <c r="I172" s="45">
        <f t="shared" si="18"/>
        <v>0.45052689431017257</v>
      </c>
      <c r="J172" s="67"/>
      <c r="K172" s="68"/>
      <c r="L172" s="142"/>
      <c r="M172" s="51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83"/>
    </row>
    <row r="173" spans="1:26" x14ac:dyDescent="0.25">
      <c r="A173" s="64">
        <v>171</v>
      </c>
      <c r="B173" s="143" t="s">
        <v>166</v>
      </c>
      <c r="C173" s="84">
        <v>68.400000000000006</v>
      </c>
      <c r="D173" s="152">
        <v>11.398</v>
      </c>
      <c r="E173" s="152">
        <v>11.922000000000001</v>
      </c>
      <c r="F173" s="143">
        <f t="shared" si="16"/>
        <v>0.52400000000000091</v>
      </c>
      <c r="G173" s="44">
        <f t="shared" si="17"/>
        <v>0.4505352000000008</v>
      </c>
      <c r="H173" s="66">
        <f>(H10/C192)*C173</f>
        <v>4.4248459201386127E-2</v>
      </c>
      <c r="I173" s="45">
        <f t="shared" si="18"/>
        <v>0.49478365920138695</v>
      </c>
      <c r="J173" s="67"/>
      <c r="K173" s="68"/>
      <c r="L173" s="142"/>
      <c r="M173" s="51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83"/>
    </row>
    <row r="174" spans="1:26" x14ac:dyDescent="0.25">
      <c r="A174" s="64">
        <v>172</v>
      </c>
      <c r="B174" s="143" t="s">
        <v>167</v>
      </c>
      <c r="C174" s="84">
        <v>94</v>
      </c>
      <c r="D174" s="152">
        <v>14.539</v>
      </c>
      <c r="E174" s="152">
        <v>14.923999999999999</v>
      </c>
      <c r="F174" s="143">
        <f t="shared" si="16"/>
        <v>0.38499999999999979</v>
      </c>
      <c r="G174" s="44">
        <f t="shared" si="17"/>
        <v>0.33102299999999985</v>
      </c>
      <c r="H174" s="66">
        <f>(H10/C192)*C174</f>
        <v>6.0809286036992621E-2</v>
      </c>
      <c r="I174" s="45">
        <f t="shared" si="18"/>
        <v>0.39183228603699249</v>
      </c>
      <c r="J174" s="67"/>
      <c r="K174" s="68"/>
      <c r="L174" s="142"/>
      <c r="M174" s="51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83"/>
    </row>
    <row r="175" spans="1:26" x14ac:dyDescent="0.25">
      <c r="A175" s="64">
        <v>173</v>
      </c>
      <c r="B175" s="143" t="s">
        <v>168</v>
      </c>
      <c r="C175" s="84">
        <v>68.400000000000006</v>
      </c>
      <c r="D175" s="152">
        <v>0</v>
      </c>
      <c r="E175" s="152">
        <v>0</v>
      </c>
      <c r="F175" s="143">
        <f t="shared" si="16"/>
        <v>0</v>
      </c>
      <c r="G175" s="44">
        <f t="shared" si="17"/>
        <v>0</v>
      </c>
      <c r="H175" s="66">
        <f>(H10/C192)*C175</f>
        <v>4.4248459201386127E-2</v>
      </c>
      <c r="I175" s="45">
        <f t="shared" si="18"/>
        <v>4.4248459201386127E-2</v>
      </c>
      <c r="J175" s="67"/>
      <c r="K175" s="68"/>
      <c r="L175" s="142"/>
      <c r="M175" s="51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83"/>
    </row>
    <row r="176" spans="1:26" x14ac:dyDescent="0.25">
      <c r="A176" s="64">
        <v>174</v>
      </c>
      <c r="B176" s="143" t="s">
        <v>169</v>
      </c>
      <c r="C176" s="84">
        <v>68.400000000000006</v>
      </c>
      <c r="D176" s="152">
        <v>0.81699999999999995</v>
      </c>
      <c r="E176" s="152">
        <v>0.81699999999999995</v>
      </c>
      <c r="F176" s="143">
        <f t="shared" si="16"/>
        <v>0</v>
      </c>
      <c r="G176" s="44">
        <f t="shared" si="17"/>
        <v>0</v>
      </c>
      <c r="H176" s="66">
        <f>(H10/C192)*C176</f>
        <v>4.4248459201386127E-2</v>
      </c>
      <c r="I176" s="45">
        <f t="shared" si="18"/>
        <v>4.4248459201386127E-2</v>
      </c>
      <c r="J176" s="67"/>
      <c r="K176" s="68"/>
      <c r="L176" s="142"/>
      <c r="M176" s="51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83"/>
    </row>
    <row r="177" spans="1:26" x14ac:dyDescent="0.25">
      <c r="A177" s="64">
        <v>175</v>
      </c>
      <c r="B177" s="143" t="s">
        <v>170</v>
      </c>
      <c r="C177" s="84">
        <v>94.1</v>
      </c>
      <c r="D177" s="152">
        <v>12.183999999999999</v>
      </c>
      <c r="E177" s="152">
        <v>14.429</v>
      </c>
      <c r="F177" s="143">
        <f t="shared" si="16"/>
        <v>2.245000000000001</v>
      </c>
      <c r="G177" s="44">
        <f t="shared" si="17"/>
        <v>1.9302510000000008</v>
      </c>
      <c r="H177" s="66">
        <f>(H10/C192)*C177</f>
        <v>6.0873976766819209E-2</v>
      </c>
      <c r="I177" s="45">
        <f t="shared" si="18"/>
        <v>1.99112497676682</v>
      </c>
      <c r="J177" s="67"/>
      <c r="K177" s="68"/>
      <c r="L177" s="142"/>
      <c r="M177" s="51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83"/>
    </row>
    <row r="178" spans="1:26" x14ac:dyDescent="0.25">
      <c r="A178" s="64">
        <v>176</v>
      </c>
      <c r="B178" s="143" t="s">
        <v>171</v>
      </c>
      <c r="C178" s="84">
        <v>68.8</v>
      </c>
      <c r="D178" s="152">
        <v>14.358000000000001</v>
      </c>
      <c r="E178" s="152">
        <v>15.185</v>
      </c>
      <c r="F178" s="143">
        <f t="shared" si="16"/>
        <v>0.82699999999999996</v>
      </c>
      <c r="G178" s="44">
        <f t="shared" si="17"/>
        <v>0.71105459999999998</v>
      </c>
      <c r="H178" s="66">
        <f>(H10/C192)*C178</f>
        <v>4.4507222120692469E-2</v>
      </c>
      <c r="I178" s="45">
        <f t="shared" si="18"/>
        <v>0.75556182212069245</v>
      </c>
      <c r="J178" s="67"/>
      <c r="K178" s="68"/>
      <c r="L178" s="142"/>
      <c r="M178" s="51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83"/>
    </row>
    <row r="179" spans="1:26" x14ac:dyDescent="0.25">
      <c r="A179" s="64">
        <v>177</v>
      </c>
      <c r="B179" s="143" t="s">
        <v>172</v>
      </c>
      <c r="C179" s="84">
        <v>68.5</v>
      </c>
      <c r="D179" s="152">
        <v>10.467000000000001</v>
      </c>
      <c r="E179" s="152">
        <v>11.23</v>
      </c>
      <c r="F179" s="143">
        <f t="shared" si="16"/>
        <v>0.7629999999999999</v>
      </c>
      <c r="G179" s="44">
        <f t="shared" si="17"/>
        <v>0.65602739999999993</v>
      </c>
      <c r="H179" s="66">
        <f>(H10/C192)*C179</f>
        <v>4.4313149931212707E-2</v>
      </c>
      <c r="I179" s="45">
        <f t="shared" si="18"/>
        <v>0.70034054993121264</v>
      </c>
      <c r="J179" s="67"/>
      <c r="K179" s="68"/>
      <c r="L179" s="142"/>
      <c r="M179" s="51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83"/>
    </row>
    <row r="180" spans="1:26" x14ac:dyDescent="0.25">
      <c r="A180" s="64">
        <v>178</v>
      </c>
      <c r="B180" s="143" t="s">
        <v>173</v>
      </c>
      <c r="C180" s="84">
        <v>94.3</v>
      </c>
      <c r="D180" s="152">
        <v>2.161</v>
      </c>
      <c r="E180" s="152">
        <v>2.1619999999999999</v>
      </c>
      <c r="F180" s="143">
        <f t="shared" si="16"/>
        <v>9.9999999999988987E-4</v>
      </c>
      <c r="G180" s="44">
        <f t="shared" si="17"/>
        <v>8.5979999999990532E-4</v>
      </c>
      <c r="H180" s="66">
        <f>(H10/C192)*C180</f>
        <v>6.1003358226472383E-2</v>
      </c>
      <c r="I180" s="45">
        <f t="shared" si="18"/>
        <v>6.1863158226472287E-2</v>
      </c>
      <c r="J180" s="67"/>
      <c r="K180" s="68"/>
      <c r="L180" s="142"/>
      <c r="M180" s="51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83"/>
    </row>
    <row r="181" spans="1:26" x14ac:dyDescent="0.25">
      <c r="A181" s="64">
        <v>179</v>
      </c>
      <c r="B181" s="143" t="s">
        <v>174</v>
      </c>
      <c r="C181" s="84">
        <v>68.8</v>
      </c>
      <c r="D181" s="152">
        <v>10.629</v>
      </c>
      <c r="E181" s="152">
        <v>11.76</v>
      </c>
      <c r="F181" s="143">
        <f t="shared" si="16"/>
        <v>1.1310000000000002</v>
      </c>
      <c r="G181" s="44">
        <f t="shared" si="17"/>
        <v>0.97243380000000024</v>
      </c>
      <c r="H181" s="66">
        <f>(H10/C192)*C181</f>
        <v>4.4507222120692469E-2</v>
      </c>
      <c r="I181" s="45">
        <f t="shared" si="18"/>
        <v>1.0169410221206927</v>
      </c>
      <c r="J181" s="67"/>
      <c r="K181" s="68"/>
      <c r="L181" s="142"/>
      <c r="M181" s="51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83"/>
    </row>
    <row r="182" spans="1:26" x14ac:dyDescent="0.25">
      <c r="A182" s="64">
        <v>180</v>
      </c>
      <c r="B182" s="143" t="s">
        <v>175</v>
      </c>
      <c r="C182" s="84">
        <v>68.7</v>
      </c>
      <c r="D182" s="152">
        <v>10.651</v>
      </c>
      <c r="E182" s="152">
        <v>10.741</v>
      </c>
      <c r="F182" s="143">
        <f t="shared" si="16"/>
        <v>8.9999999999999858E-2</v>
      </c>
      <c r="G182" s="44">
        <f t="shared" si="17"/>
        <v>7.7381999999999881E-2</v>
      </c>
      <c r="H182" s="66">
        <f>(H10/C192)*C182</f>
        <v>4.4442531390865889E-2</v>
      </c>
      <c r="I182" s="45">
        <f t="shared" si="18"/>
        <v>0.12182453139086577</v>
      </c>
      <c r="J182" s="67"/>
      <c r="K182" s="68"/>
      <c r="L182" s="142"/>
      <c r="M182" s="51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83"/>
    </row>
    <row r="183" spans="1:26" x14ac:dyDescent="0.25">
      <c r="A183" s="64">
        <v>181</v>
      </c>
      <c r="B183" s="143" t="s">
        <v>176</v>
      </c>
      <c r="C183" s="84">
        <v>94.1</v>
      </c>
      <c r="D183" s="152">
        <v>10.731</v>
      </c>
      <c r="E183" s="152">
        <v>11.456</v>
      </c>
      <c r="F183" s="143">
        <f t="shared" si="16"/>
        <v>0.72499999999999964</v>
      </c>
      <c r="G183" s="44">
        <f t="shared" si="17"/>
        <v>0.62335499999999966</v>
      </c>
      <c r="H183" s="66">
        <f>(H10/C192)*C183</f>
        <v>6.0873976766819209E-2</v>
      </c>
      <c r="I183" s="45">
        <f t="shared" si="18"/>
        <v>0.68422897676681882</v>
      </c>
      <c r="J183" s="67"/>
      <c r="K183" s="68"/>
      <c r="L183" s="142"/>
      <c r="M183" s="51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83"/>
    </row>
    <row r="184" spans="1:26" x14ac:dyDescent="0.25">
      <c r="A184" s="64">
        <v>182</v>
      </c>
      <c r="B184" s="143" t="s">
        <v>177</v>
      </c>
      <c r="C184" s="84">
        <v>69.099999999999994</v>
      </c>
      <c r="D184" s="152">
        <v>9.9610000000000003</v>
      </c>
      <c r="E184" s="152">
        <v>10.638</v>
      </c>
      <c r="F184" s="143">
        <f t="shared" si="16"/>
        <v>0.6769999999999996</v>
      </c>
      <c r="G184" s="44">
        <f t="shared" si="17"/>
        <v>0.58208459999999962</v>
      </c>
      <c r="H184" s="66">
        <f>(H10/C192)*C184</f>
        <v>4.4701294310172231E-2</v>
      </c>
      <c r="I184" s="45">
        <f t="shared" si="18"/>
        <v>0.62678589431017184</v>
      </c>
      <c r="J184" s="67"/>
      <c r="K184" s="68"/>
      <c r="L184" s="142"/>
      <c r="M184" s="51"/>
      <c r="N184" s="86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83"/>
    </row>
    <row r="185" spans="1:26" x14ac:dyDescent="0.25">
      <c r="A185" s="64">
        <v>183</v>
      </c>
      <c r="B185" s="143" t="s">
        <v>178</v>
      </c>
      <c r="C185" s="84">
        <v>68.599999999999994</v>
      </c>
      <c r="D185" s="152">
        <v>13.327</v>
      </c>
      <c r="E185" s="152">
        <v>14.441000000000001</v>
      </c>
      <c r="F185" s="143">
        <f t="shared" si="16"/>
        <v>1.1140000000000008</v>
      </c>
      <c r="G185" s="44">
        <f t="shared" si="17"/>
        <v>0.9578172000000007</v>
      </c>
      <c r="H185" s="66">
        <f>(H10/C192)*C185</f>
        <v>4.4377840661039294E-2</v>
      </c>
      <c r="I185" s="45">
        <f t="shared" si="18"/>
        <v>1.00219504066104</v>
      </c>
      <c r="J185" s="67"/>
      <c r="K185" s="68"/>
      <c r="L185" s="142"/>
      <c r="M185" s="51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83"/>
    </row>
    <row r="186" spans="1:26" x14ac:dyDescent="0.25">
      <c r="A186" s="64">
        <v>184</v>
      </c>
      <c r="B186" s="143" t="s">
        <v>179</v>
      </c>
      <c r="C186" s="84">
        <v>94.1</v>
      </c>
      <c r="D186" s="152">
        <v>18.387</v>
      </c>
      <c r="E186" s="152">
        <v>19.279</v>
      </c>
      <c r="F186" s="143">
        <f t="shared" si="16"/>
        <v>0.89199999999999946</v>
      </c>
      <c r="G186" s="44">
        <f t="shared" si="17"/>
        <v>0.76694159999999956</v>
      </c>
      <c r="H186" s="66">
        <f>(H10/C192)*C186</f>
        <v>6.0873976766819209E-2</v>
      </c>
      <c r="I186" s="45">
        <f t="shared" si="18"/>
        <v>0.82781557676681872</v>
      </c>
      <c r="J186" s="67"/>
      <c r="K186" s="68"/>
      <c r="L186" s="142"/>
      <c r="M186" s="51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83"/>
    </row>
    <row r="187" spans="1:26" x14ac:dyDescent="0.25">
      <c r="A187" s="64">
        <v>185</v>
      </c>
      <c r="B187" s="143" t="s">
        <v>180</v>
      </c>
      <c r="C187" s="84">
        <v>69.099999999999994</v>
      </c>
      <c r="D187" s="152">
        <v>9.0459999999999994</v>
      </c>
      <c r="E187" s="152">
        <v>9.0459999999999994</v>
      </c>
      <c r="F187" s="143">
        <f t="shared" si="16"/>
        <v>0</v>
      </c>
      <c r="G187" s="44">
        <f t="shared" si="17"/>
        <v>0</v>
      </c>
      <c r="H187" s="66">
        <f>(H10/C192)*C187</f>
        <v>4.4701294310172231E-2</v>
      </c>
      <c r="I187" s="45">
        <f t="shared" si="18"/>
        <v>4.4701294310172231E-2</v>
      </c>
      <c r="J187" s="67"/>
      <c r="K187" s="68"/>
      <c r="L187" s="142"/>
      <c r="M187" s="51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83"/>
    </row>
    <row r="188" spans="1:26" x14ac:dyDescent="0.25">
      <c r="A188" s="64">
        <v>186</v>
      </c>
      <c r="B188" s="143" t="s">
        <v>181</v>
      </c>
      <c r="C188" s="84">
        <v>69</v>
      </c>
      <c r="D188" s="152">
        <v>9.3520000000000003</v>
      </c>
      <c r="E188" s="152">
        <v>9.3520000000000003</v>
      </c>
      <c r="F188" s="143">
        <f t="shared" si="16"/>
        <v>0</v>
      </c>
      <c r="G188" s="44">
        <f t="shared" si="17"/>
        <v>0</v>
      </c>
      <c r="H188" s="66">
        <f>(H10/C192)*C188</f>
        <v>4.463660358034565E-2</v>
      </c>
      <c r="I188" s="45">
        <f>G188+H188</f>
        <v>4.463660358034565E-2</v>
      </c>
      <c r="J188" s="67"/>
      <c r="K188" s="68"/>
      <c r="L188" s="142"/>
      <c r="M188" s="8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83"/>
    </row>
    <row r="189" spans="1:26" x14ac:dyDescent="0.25">
      <c r="A189" s="299" t="s">
        <v>263</v>
      </c>
      <c r="B189" s="143" t="s">
        <v>264</v>
      </c>
      <c r="C189" s="302">
        <v>743.5</v>
      </c>
      <c r="D189" s="46">
        <v>41.704999999999998</v>
      </c>
      <c r="E189" s="46">
        <v>44</v>
      </c>
      <c r="F189" s="46">
        <f t="shared" si="16"/>
        <v>2.2950000000000017</v>
      </c>
      <c r="G189" s="44">
        <f t="shared" si="17"/>
        <v>1.9732410000000016</v>
      </c>
      <c r="H189" s="305">
        <f>(H10/C192)*C189</f>
        <v>0.48097557626068099</v>
      </c>
      <c r="I189" s="46">
        <f>G189+H189</f>
        <v>2.4542165762606825</v>
      </c>
      <c r="J189" s="79"/>
      <c r="K189" s="68"/>
      <c r="L189" s="142"/>
      <c r="M189" s="88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83"/>
    </row>
    <row r="190" spans="1:26" x14ac:dyDescent="0.25">
      <c r="A190" s="300"/>
      <c r="B190" s="143" t="s">
        <v>265</v>
      </c>
      <c r="C190" s="303"/>
      <c r="D190" s="46">
        <v>36.969000000000001</v>
      </c>
      <c r="E190" s="46">
        <v>39</v>
      </c>
      <c r="F190" s="46">
        <f t="shared" si="16"/>
        <v>2.0309999999999988</v>
      </c>
      <c r="G190" s="44">
        <f t="shared" si="17"/>
        <v>1.746253799999999</v>
      </c>
      <c r="H190" s="306"/>
      <c r="I190" s="46">
        <f t="shared" ref="I190:I191" si="19">G190+H190</f>
        <v>1.746253799999999</v>
      </c>
      <c r="J190" s="79"/>
      <c r="K190" s="68"/>
      <c r="L190" s="142"/>
      <c r="M190" s="8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83"/>
    </row>
    <row r="191" spans="1:26" x14ac:dyDescent="0.25">
      <c r="A191" s="301"/>
      <c r="B191" s="143" t="s">
        <v>266</v>
      </c>
      <c r="C191" s="304"/>
      <c r="D191" s="46">
        <v>70.555000000000007</v>
      </c>
      <c r="E191" s="46">
        <v>74</v>
      </c>
      <c r="F191" s="46">
        <f t="shared" si="16"/>
        <v>3.4449999999999932</v>
      </c>
      <c r="G191" s="44">
        <f t="shared" si="17"/>
        <v>2.9620109999999942</v>
      </c>
      <c r="H191" s="307"/>
      <c r="I191" s="46">
        <f t="shared" si="19"/>
        <v>2.9620109999999942</v>
      </c>
      <c r="J191" s="79"/>
      <c r="K191" s="68"/>
      <c r="L191" s="142"/>
      <c r="M191" s="8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83"/>
    </row>
    <row r="192" spans="1:26" x14ac:dyDescent="0.25">
      <c r="A192" s="292" t="s">
        <v>3</v>
      </c>
      <c r="B192" s="293"/>
      <c r="C192" s="77">
        <f>SUM(C15:C191)</f>
        <v>11775.400000000001</v>
      </c>
      <c r="D192" s="78">
        <f t="shared" ref="D192:I192" si="20">SUM(D15:D191)</f>
        <v>1793.1010000000006</v>
      </c>
      <c r="E192" s="89">
        <f t="shared" si="20"/>
        <v>1913.3620000000005</v>
      </c>
      <c r="F192" s="78">
        <f>SUM(F15:F191)</f>
        <v>120.261</v>
      </c>
      <c r="G192" s="78">
        <f t="shared" si="20"/>
        <v>103.40040779999997</v>
      </c>
      <c r="H192" s="78">
        <f t="shared" si="20"/>
        <v>7.6175922000000282</v>
      </c>
      <c r="I192" s="78">
        <f t="shared" si="20"/>
        <v>111.01799999999997</v>
      </c>
      <c r="J192" s="86"/>
      <c r="K192" s="86"/>
      <c r="L192" s="90"/>
      <c r="M192" s="8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83"/>
    </row>
    <row r="193" spans="1:26" x14ac:dyDescent="0.25">
      <c r="A193" s="91"/>
      <c r="C193" s="91"/>
      <c r="H193" s="48"/>
      <c r="I193" s="49"/>
      <c r="J193" s="67"/>
      <c r="K193" s="67"/>
      <c r="L193" s="67"/>
      <c r="M193" s="8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83"/>
    </row>
    <row r="194" spans="1:26" x14ac:dyDescent="0.25">
      <c r="A194" s="294" t="s">
        <v>272</v>
      </c>
      <c r="B194" s="295"/>
      <c r="C194" s="295"/>
      <c r="D194" s="81"/>
      <c r="E194" s="296" t="s">
        <v>273</v>
      </c>
      <c r="F194" s="296"/>
      <c r="G194" s="296"/>
      <c r="H194" s="296"/>
      <c r="I194" s="296"/>
      <c r="J194" s="67"/>
      <c r="K194" s="67"/>
      <c r="L194" s="67"/>
      <c r="M194" s="8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83"/>
    </row>
    <row r="195" spans="1:26" x14ac:dyDescent="0.25">
      <c r="N195" s="67"/>
      <c r="O195" s="67"/>
      <c r="P195" s="67"/>
      <c r="Q195" s="67"/>
      <c r="R195" s="67"/>
      <c r="S195" s="67"/>
      <c r="T195" s="67"/>
      <c r="U195" s="67"/>
      <c r="V195" s="67"/>
      <c r="Z195" s="92"/>
    </row>
    <row r="196" spans="1:26" x14ac:dyDescent="0.25">
      <c r="A196" s="294" t="s">
        <v>274</v>
      </c>
      <c r="B196" s="295"/>
      <c r="C196" s="295"/>
      <c r="D196" s="81"/>
      <c r="E196" s="296" t="s">
        <v>275</v>
      </c>
      <c r="F196" s="296"/>
      <c r="G196" s="296"/>
      <c r="H196" s="296"/>
      <c r="I196" s="296"/>
      <c r="N196" s="67"/>
      <c r="O196" s="67"/>
      <c r="P196" s="67"/>
      <c r="Q196" s="67"/>
      <c r="R196" s="67"/>
      <c r="S196" s="67"/>
      <c r="T196" s="67"/>
      <c r="U196" s="67"/>
      <c r="V196" s="67"/>
      <c r="Z196" s="92"/>
    </row>
    <row r="197" spans="1:26" x14ac:dyDescent="0.25">
      <c r="O197" s="67"/>
      <c r="Z197" s="92"/>
    </row>
    <row r="198" spans="1:26" x14ac:dyDescent="0.25">
      <c r="Z198" s="92"/>
    </row>
  </sheetData>
  <mergeCells count="44">
    <mergeCell ref="H189:H191"/>
    <mergeCell ref="A192:B192"/>
    <mergeCell ref="A196:C196"/>
    <mergeCell ref="E196:I196"/>
    <mergeCell ref="I6:J10"/>
    <mergeCell ref="A194:C194"/>
    <mergeCell ref="E194:I194"/>
    <mergeCell ref="E7:G7"/>
    <mergeCell ref="Y12:Z12"/>
    <mergeCell ref="A14:I14"/>
    <mergeCell ref="N14:V14"/>
    <mergeCell ref="Z40:AC40"/>
    <mergeCell ref="N80:O80"/>
    <mergeCell ref="N82:P82"/>
    <mergeCell ref="R82:V82"/>
    <mergeCell ref="A189:A191"/>
    <mergeCell ref="C189:C191"/>
    <mergeCell ref="N9:Q10"/>
    <mergeCell ref="R9:T9"/>
    <mergeCell ref="R10:T10"/>
    <mergeCell ref="K12:L12"/>
    <mergeCell ref="N84:P84"/>
    <mergeCell ref="R84:V84"/>
    <mergeCell ref="K6:L10"/>
    <mergeCell ref="N6:U6"/>
    <mergeCell ref="A7:D7"/>
    <mergeCell ref="A8:D8"/>
    <mergeCell ref="A9:D10"/>
    <mergeCell ref="E9:G9"/>
    <mergeCell ref="A2:L2"/>
    <mergeCell ref="N2:Z2"/>
    <mergeCell ref="R7:T7"/>
    <mergeCell ref="E8:G8"/>
    <mergeCell ref="R8:T8"/>
    <mergeCell ref="N7:Q7"/>
    <mergeCell ref="N8:Q8"/>
    <mergeCell ref="N3:Z3"/>
    <mergeCell ref="A4:L4"/>
    <mergeCell ref="N4:Z4"/>
    <mergeCell ref="A6:H6"/>
    <mergeCell ref="X6:X10"/>
    <mergeCell ref="Y6:Z10"/>
    <mergeCell ref="A3:L3"/>
    <mergeCell ref="E10:G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"/>
  <sheetViews>
    <sheetView topLeftCell="A163" workbookViewId="0">
      <selection activeCell="K27" sqref="K27"/>
    </sheetView>
  </sheetViews>
  <sheetFormatPr defaultRowHeight="15" x14ac:dyDescent="0.25"/>
  <cols>
    <col min="1" max="1" width="9.140625" style="13"/>
    <col min="2" max="2" width="17.140625" style="13" customWidth="1"/>
    <col min="3" max="11" width="9.140625" style="13"/>
    <col min="12" max="12" width="5.7109375" style="13" customWidth="1"/>
    <col min="13" max="14" width="9.140625" style="13"/>
    <col min="15" max="15" width="16" style="13" customWidth="1"/>
    <col min="16" max="16384" width="9.140625" style="13"/>
  </cols>
  <sheetData>
    <row r="1" spans="1:26" ht="18.75" x14ac:dyDescent="0.25">
      <c r="A1" s="285" t="s">
        <v>277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113"/>
      <c r="N1" s="365" t="s">
        <v>278</v>
      </c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</row>
    <row r="2" spans="1:26" ht="18.75" x14ac:dyDescent="0.25">
      <c r="A2" s="366" t="s">
        <v>283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113"/>
      <c r="N2" s="366" t="s">
        <v>283</v>
      </c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</row>
    <row r="3" spans="1:26" ht="19.5" thickBot="1" x14ac:dyDescent="0.3">
      <c r="A3" s="50"/>
      <c r="B3" s="50"/>
      <c r="C3" s="50"/>
      <c r="D3" s="50"/>
      <c r="E3" s="50"/>
      <c r="F3" s="50"/>
      <c r="G3" s="50"/>
      <c r="H3" s="50"/>
      <c r="I3" s="31"/>
      <c r="J3" s="31"/>
      <c r="K3" s="31"/>
      <c r="L3" s="114"/>
      <c r="M3" s="113"/>
      <c r="N3" s="50"/>
      <c r="O3" s="50"/>
      <c r="P3" s="50"/>
      <c r="Q3" s="50"/>
      <c r="R3" s="50"/>
      <c r="S3" s="50"/>
      <c r="T3" s="50"/>
      <c r="U3" s="50"/>
      <c r="V3" s="31"/>
      <c r="W3" s="31"/>
      <c r="X3" s="31"/>
      <c r="Y3" s="31"/>
      <c r="Z3" s="114"/>
    </row>
    <row r="4" spans="1:26" ht="36" customHeight="1" x14ac:dyDescent="0.25">
      <c r="A4" s="320" t="s">
        <v>9</v>
      </c>
      <c r="B4" s="321"/>
      <c r="C4" s="321"/>
      <c r="D4" s="321"/>
      <c r="E4" s="321"/>
      <c r="F4" s="321"/>
      <c r="G4" s="321"/>
      <c r="H4" s="322"/>
      <c r="I4" s="32"/>
      <c r="J4" s="367" t="s">
        <v>13</v>
      </c>
      <c r="K4" s="368"/>
      <c r="L4" s="115"/>
      <c r="M4" s="113"/>
      <c r="N4" s="320" t="s">
        <v>9</v>
      </c>
      <c r="O4" s="321"/>
      <c r="P4" s="321"/>
      <c r="Q4" s="321"/>
      <c r="R4" s="321"/>
      <c r="S4" s="321"/>
      <c r="T4" s="321"/>
      <c r="U4" s="322"/>
      <c r="V4" s="32"/>
      <c r="W4" s="367" t="s">
        <v>13</v>
      </c>
      <c r="X4" s="368"/>
      <c r="Y4" s="116"/>
    </row>
    <row r="5" spans="1:26" ht="84" x14ac:dyDescent="0.25">
      <c r="A5" s="317" t="s">
        <v>4</v>
      </c>
      <c r="B5" s="317"/>
      <c r="C5" s="317"/>
      <c r="D5" s="317"/>
      <c r="E5" s="317" t="s">
        <v>5</v>
      </c>
      <c r="F5" s="317"/>
      <c r="G5" s="317"/>
      <c r="H5" s="117" t="s">
        <v>284</v>
      </c>
      <c r="I5" s="34"/>
      <c r="J5" s="369"/>
      <c r="K5" s="370"/>
      <c r="L5" s="115"/>
      <c r="M5" s="113"/>
      <c r="N5" s="317" t="s">
        <v>4</v>
      </c>
      <c r="O5" s="317"/>
      <c r="P5" s="317"/>
      <c r="Q5" s="317"/>
      <c r="R5" s="317" t="s">
        <v>5</v>
      </c>
      <c r="S5" s="317"/>
      <c r="T5" s="317"/>
      <c r="U5" s="117" t="s">
        <v>284</v>
      </c>
      <c r="V5" s="34"/>
      <c r="W5" s="369"/>
      <c r="X5" s="370"/>
      <c r="Y5" s="116"/>
    </row>
    <row r="6" spans="1:26" x14ac:dyDescent="0.25">
      <c r="A6" s="275" t="s">
        <v>259</v>
      </c>
      <c r="B6" s="275"/>
      <c r="C6" s="275"/>
      <c r="D6" s="275"/>
      <c r="E6" s="317" t="s">
        <v>15</v>
      </c>
      <c r="F6" s="317"/>
      <c r="G6" s="317"/>
      <c r="H6" s="118">
        <v>171.619</v>
      </c>
      <c r="I6" s="35"/>
      <c r="J6" s="369"/>
      <c r="K6" s="370"/>
      <c r="L6" s="115"/>
      <c r="M6" s="113"/>
      <c r="N6" s="275" t="s">
        <v>260</v>
      </c>
      <c r="O6" s="275"/>
      <c r="P6" s="275"/>
      <c r="Q6" s="275"/>
      <c r="R6" s="317" t="s">
        <v>15</v>
      </c>
      <c r="S6" s="317"/>
      <c r="T6" s="317"/>
      <c r="U6" s="119">
        <v>37.874000000000002</v>
      </c>
      <c r="V6" s="35"/>
      <c r="W6" s="369"/>
      <c r="X6" s="370"/>
      <c r="Y6" s="116"/>
    </row>
    <row r="7" spans="1:26" x14ac:dyDescent="0.25">
      <c r="A7" s="309" t="s">
        <v>6</v>
      </c>
      <c r="B7" s="309"/>
      <c r="C7" s="309"/>
      <c r="D7" s="309"/>
      <c r="E7" s="317" t="s">
        <v>10</v>
      </c>
      <c r="F7" s="317"/>
      <c r="G7" s="317"/>
      <c r="H7" s="36">
        <f>G190</f>
        <v>152.20110815999996</v>
      </c>
      <c r="I7" s="35"/>
      <c r="J7" s="369"/>
      <c r="K7" s="370"/>
      <c r="L7" s="115"/>
      <c r="M7" s="113"/>
      <c r="N7" s="309" t="s">
        <v>6</v>
      </c>
      <c r="O7" s="309"/>
      <c r="P7" s="309"/>
      <c r="Q7" s="309"/>
      <c r="R7" s="317" t="s">
        <v>10</v>
      </c>
      <c r="S7" s="317"/>
      <c r="T7" s="317"/>
      <c r="U7" s="36">
        <f>T78</f>
        <v>33.548536200000001</v>
      </c>
      <c r="V7" s="35"/>
      <c r="W7" s="369"/>
      <c r="X7" s="370"/>
      <c r="Y7" s="116"/>
    </row>
    <row r="8" spans="1:26" ht="15.75" thickBot="1" x14ac:dyDescent="0.3">
      <c r="A8" s="309"/>
      <c r="B8" s="309"/>
      <c r="C8" s="309"/>
      <c r="D8" s="309"/>
      <c r="E8" s="317" t="s">
        <v>11</v>
      </c>
      <c r="F8" s="317"/>
      <c r="G8" s="317"/>
      <c r="H8" s="36">
        <f>H6-H7</f>
        <v>19.417891840000038</v>
      </c>
      <c r="I8" s="35"/>
      <c r="J8" s="371"/>
      <c r="K8" s="372"/>
      <c r="L8" s="115"/>
      <c r="M8" s="113"/>
      <c r="N8" s="309"/>
      <c r="O8" s="309"/>
      <c r="P8" s="309"/>
      <c r="Q8" s="309"/>
      <c r="R8" s="317" t="s">
        <v>11</v>
      </c>
      <c r="S8" s="317"/>
      <c r="T8" s="317"/>
      <c r="U8" s="36">
        <f>U6-U7</f>
        <v>4.3254638000000014</v>
      </c>
      <c r="V8" s="35"/>
      <c r="W8" s="371"/>
      <c r="X8" s="372"/>
      <c r="Y8" s="116"/>
    </row>
    <row r="9" spans="1:26" x14ac:dyDescent="0.25">
      <c r="A9" s="32"/>
      <c r="B9" s="37"/>
      <c r="C9" s="32"/>
      <c r="D9" s="37"/>
      <c r="E9" s="32"/>
      <c r="F9" s="32"/>
      <c r="G9" s="32"/>
      <c r="H9" s="38"/>
      <c r="I9" s="35"/>
      <c r="J9" s="33"/>
      <c r="K9" s="39"/>
      <c r="L9" s="120"/>
      <c r="M9" s="113"/>
      <c r="N9" s="32"/>
      <c r="O9" s="37"/>
      <c r="P9" s="32"/>
      <c r="Q9" s="37"/>
      <c r="R9" s="32"/>
      <c r="S9" s="32"/>
      <c r="T9" s="32"/>
      <c r="U9" s="38"/>
      <c r="V9" s="35"/>
      <c r="W9" s="33"/>
      <c r="X9" s="33"/>
      <c r="Y9" s="39"/>
      <c r="Z9" s="121"/>
    </row>
    <row r="10" spans="1:26" x14ac:dyDescent="0.25">
      <c r="A10" s="32"/>
      <c r="B10" s="37"/>
      <c r="C10" s="32"/>
      <c r="D10" s="37"/>
      <c r="E10" s="32"/>
      <c r="F10" s="32"/>
      <c r="G10" s="32"/>
      <c r="H10" s="38"/>
      <c r="I10" s="35"/>
      <c r="J10" s="122"/>
      <c r="K10" s="267"/>
      <c r="L10" s="267"/>
      <c r="M10" s="12"/>
      <c r="N10" s="32"/>
      <c r="O10" s="37"/>
      <c r="P10" s="32"/>
      <c r="Q10" s="37"/>
      <c r="R10" s="32"/>
      <c r="S10" s="32"/>
      <c r="T10" s="32"/>
      <c r="U10" s="38"/>
      <c r="V10" s="35"/>
      <c r="W10" s="122"/>
      <c r="X10" s="122"/>
      <c r="Y10" s="267"/>
      <c r="Z10" s="267"/>
    </row>
    <row r="11" spans="1:26" ht="38.25" x14ac:dyDescent="0.25">
      <c r="A11" s="94" t="s">
        <v>0</v>
      </c>
      <c r="B11" s="95" t="s">
        <v>1</v>
      </c>
      <c r="C11" s="94" t="s">
        <v>2</v>
      </c>
      <c r="D11" s="96" t="s">
        <v>282</v>
      </c>
      <c r="E11" s="96" t="s">
        <v>285</v>
      </c>
      <c r="F11" s="97" t="s">
        <v>247</v>
      </c>
      <c r="G11" s="97" t="s">
        <v>248</v>
      </c>
      <c r="H11" s="98" t="s">
        <v>7</v>
      </c>
      <c r="I11" s="99" t="s">
        <v>14</v>
      </c>
      <c r="J11" s="123"/>
      <c r="K11" s="323"/>
      <c r="L11" s="377"/>
      <c r="M11" s="108"/>
      <c r="N11" s="94" t="s">
        <v>0</v>
      </c>
      <c r="O11" s="95" t="s">
        <v>1</v>
      </c>
      <c r="P11" s="94" t="s">
        <v>2</v>
      </c>
      <c r="Q11" s="96" t="s">
        <v>282</v>
      </c>
      <c r="R11" s="96" t="s">
        <v>285</v>
      </c>
      <c r="S11" s="97" t="s">
        <v>247</v>
      </c>
      <c r="T11" s="97" t="s">
        <v>248</v>
      </c>
      <c r="U11" s="98" t="s">
        <v>7</v>
      </c>
      <c r="V11" s="99" t="s">
        <v>14</v>
      </c>
      <c r="W11" s="123"/>
      <c r="X11" s="123"/>
      <c r="Y11" s="108"/>
      <c r="Z11" s="124"/>
    </row>
    <row r="12" spans="1:26" x14ac:dyDescent="0.25">
      <c r="A12" s="268" t="s">
        <v>17</v>
      </c>
      <c r="B12" s="373"/>
      <c r="C12" s="373"/>
      <c r="D12" s="373"/>
      <c r="E12" s="373"/>
      <c r="F12" s="373"/>
      <c r="G12" s="373"/>
      <c r="H12" s="373"/>
      <c r="I12" s="374"/>
      <c r="J12" s="125"/>
      <c r="K12" s="377"/>
      <c r="L12" s="377"/>
      <c r="M12" s="108"/>
      <c r="N12" s="268" t="s">
        <v>246</v>
      </c>
      <c r="O12" s="373"/>
      <c r="P12" s="373"/>
      <c r="Q12" s="373"/>
      <c r="R12" s="373"/>
      <c r="S12" s="373"/>
      <c r="T12" s="373"/>
      <c r="U12" s="373"/>
      <c r="V12" s="374"/>
      <c r="W12" s="125"/>
      <c r="X12" s="125"/>
      <c r="Y12" s="124"/>
      <c r="Z12" s="28"/>
    </row>
    <row r="13" spans="1:26" x14ac:dyDescent="0.25">
      <c r="A13" s="16">
        <v>10</v>
      </c>
      <c r="B13" s="14" t="s">
        <v>18</v>
      </c>
      <c r="C13" s="20">
        <v>98.5</v>
      </c>
      <c r="D13" s="7">
        <v>6.641</v>
      </c>
      <c r="E13" s="93">
        <v>8.2129999999999992</v>
      </c>
      <c r="F13" s="7">
        <f>E13-D13</f>
        <v>1.5719999999999992</v>
      </c>
      <c r="G13" s="8">
        <f>F13*0.8598</f>
        <v>1.3516055999999994</v>
      </c>
      <c r="H13" s="9">
        <f>(H8/C190)*C13</f>
        <v>0.16242175513039372</v>
      </c>
      <c r="I13" s="15">
        <f>G13+H13</f>
        <v>1.5140273551303931</v>
      </c>
      <c r="J13" s="109"/>
      <c r="K13" s="377"/>
      <c r="L13" s="377"/>
      <c r="M13" s="22"/>
      <c r="N13" s="17">
        <v>1</v>
      </c>
      <c r="O13" s="14" t="s">
        <v>183</v>
      </c>
      <c r="P13" s="20">
        <v>41.1</v>
      </c>
      <c r="Q13" s="7">
        <v>15.946999999999999</v>
      </c>
      <c r="R13" s="7">
        <v>17.55</v>
      </c>
      <c r="S13" s="7">
        <f>R13-Q13</f>
        <v>1.6030000000000015</v>
      </c>
      <c r="T13" s="8">
        <f>S13*0.8598</f>
        <v>1.3782594000000012</v>
      </c>
      <c r="U13" s="9">
        <f>(U8/P78)*P13</f>
        <v>6.6810688932316148E-2</v>
      </c>
      <c r="V13" s="15">
        <f>T13+U13</f>
        <v>1.4450700889323174</v>
      </c>
      <c r="W13" s="11"/>
      <c r="X13" s="11"/>
      <c r="Y13" s="126"/>
      <c r="Z13" s="27"/>
    </row>
    <row r="14" spans="1:26" x14ac:dyDescent="0.25">
      <c r="A14" s="16">
        <v>11</v>
      </c>
      <c r="B14" s="14" t="s">
        <v>19</v>
      </c>
      <c r="C14" s="20">
        <v>67.900000000000006</v>
      </c>
      <c r="D14" s="7">
        <v>8.3680000000000003</v>
      </c>
      <c r="E14" s="93">
        <v>9.0269999999999992</v>
      </c>
      <c r="F14" s="7">
        <f t="shared" ref="F14:F77" si="0">E14-D14</f>
        <v>0.65899999999999892</v>
      </c>
      <c r="G14" s="8">
        <f t="shared" ref="G14:G77" si="1">F14*0.8598</f>
        <v>0.56660819999999912</v>
      </c>
      <c r="H14" s="9">
        <f>(H8/C190)*C14</f>
        <v>0.11196382917110391</v>
      </c>
      <c r="I14" s="15">
        <f t="shared" ref="I14:I84" si="2">G14+H14</f>
        <v>0.67857202917110304</v>
      </c>
      <c r="J14" s="109"/>
      <c r="K14" s="377"/>
      <c r="L14" s="377"/>
      <c r="M14" s="10"/>
      <c r="N14" s="17">
        <v>2</v>
      </c>
      <c r="O14" s="14" t="s">
        <v>184</v>
      </c>
      <c r="P14" s="20">
        <v>36.4</v>
      </c>
      <c r="Q14" s="7">
        <v>5.2279999999999998</v>
      </c>
      <c r="R14" s="7">
        <v>6.2279999999999998</v>
      </c>
      <c r="S14" s="7">
        <f t="shared" ref="S14:S27" si="3">R14-Q14</f>
        <v>1</v>
      </c>
      <c r="T14" s="8">
        <f t="shared" ref="T14:T77" si="4">S14*0.8598</f>
        <v>0.85980000000000001</v>
      </c>
      <c r="U14" s="9">
        <f>(U8/P78)*P14</f>
        <v>5.9170537156601158E-2</v>
      </c>
      <c r="V14" s="15">
        <f t="shared" ref="V14:V47" si="5">T14+U14</f>
        <v>0.91897053715660115</v>
      </c>
      <c r="W14" s="11"/>
      <c r="X14" s="11"/>
      <c r="Y14" s="126"/>
      <c r="Z14" s="27"/>
    </row>
    <row r="15" spans="1:26" x14ac:dyDescent="0.25">
      <c r="A15" s="16">
        <v>12</v>
      </c>
      <c r="B15" s="14" t="s">
        <v>20</v>
      </c>
      <c r="C15" s="20">
        <v>51</v>
      </c>
      <c r="D15" s="7">
        <v>9.2029999999999994</v>
      </c>
      <c r="E15" s="93">
        <v>10.558999999999999</v>
      </c>
      <c r="F15" s="7">
        <f t="shared" si="0"/>
        <v>1.3559999999999999</v>
      </c>
      <c r="G15" s="8">
        <f>F15*0.8598</f>
        <v>1.1658887999999998</v>
      </c>
      <c r="H15" s="9">
        <f>(H8/C190)*C15</f>
        <v>8.4096543265483048E-2</v>
      </c>
      <c r="I15" s="15">
        <f t="shared" si="2"/>
        <v>1.2499853432654828</v>
      </c>
      <c r="J15" s="109"/>
      <c r="K15" s="377"/>
      <c r="L15" s="377"/>
      <c r="M15" s="10"/>
      <c r="N15" s="17">
        <v>3</v>
      </c>
      <c r="O15" s="14" t="s">
        <v>185</v>
      </c>
      <c r="P15" s="20">
        <v>34.5</v>
      </c>
      <c r="Q15" s="7">
        <v>8.4689999999999994</v>
      </c>
      <c r="R15" s="7">
        <v>9.9540000000000006</v>
      </c>
      <c r="S15" s="7">
        <f t="shared" si="3"/>
        <v>1.4850000000000012</v>
      </c>
      <c r="T15" s="8">
        <f t="shared" si="4"/>
        <v>1.276803000000001</v>
      </c>
      <c r="U15" s="9">
        <f>(U8/P78)*P15</f>
        <v>5.608196516216319E-2</v>
      </c>
      <c r="V15" s="15">
        <f t="shared" si="5"/>
        <v>1.3328849651621641</v>
      </c>
      <c r="W15" s="11"/>
      <c r="X15" s="11"/>
      <c r="Y15" s="126"/>
      <c r="Z15" s="27"/>
    </row>
    <row r="16" spans="1:26" x14ac:dyDescent="0.25">
      <c r="A16" s="16">
        <v>13</v>
      </c>
      <c r="B16" s="14" t="s">
        <v>21</v>
      </c>
      <c r="C16" s="18">
        <v>50.9</v>
      </c>
      <c r="D16" s="7">
        <v>2.4660000000000002</v>
      </c>
      <c r="E16" s="93">
        <v>2.4660000000000002</v>
      </c>
      <c r="F16" s="7">
        <f t="shared" si="0"/>
        <v>0</v>
      </c>
      <c r="G16" s="8">
        <f t="shared" si="1"/>
        <v>0</v>
      </c>
      <c r="H16" s="9">
        <f>(H8/C190)*C16</f>
        <v>8.3931648082609556E-2</v>
      </c>
      <c r="I16" s="15">
        <f t="shared" si="2"/>
        <v>8.3931648082609556E-2</v>
      </c>
      <c r="J16" s="109"/>
      <c r="K16" s="11"/>
      <c r="L16" s="27"/>
      <c r="M16" s="10"/>
      <c r="N16" s="17">
        <v>4</v>
      </c>
      <c r="O16" s="14" t="s">
        <v>186</v>
      </c>
      <c r="P16" s="18">
        <v>37.200000000000003</v>
      </c>
      <c r="Q16" s="7">
        <v>9.4860000000000007</v>
      </c>
      <c r="R16" s="7">
        <v>10.615</v>
      </c>
      <c r="S16" s="7">
        <f t="shared" si="3"/>
        <v>1.1289999999999996</v>
      </c>
      <c r="T16" s="8">
        <f t="shared" si="4"/>
        <v>0.97071419999999964</v>
      </c>
      <c r="U16" s="9">
        <f>(U8/P78)*P16</f>
        <v>6.0470988522680312E-2</v>
      </c>
      <c r="V16" s="15">
        <f t="shared" si="5"/>
        <v>1.0311851885226799</v>
      </c>
      <c r="W16" s="11"/>
      <c r="X16" s="11"/>
      <c r="Y16" s="126"/>
      <c r="Z16" s="27"/>
    </row>
    <row r="17" spans="1:26" x14ac:dyDescent="0.25">
      <c r="A17" s="16">
        <v>14</v>
      </c>
      <c r="B17" s="14" t="s">
        <v>22</v>
      </c>
      <c r="C17" s="18">
        <v>45.1</v>
      </c>
      <c r="D17" s="7">
        <v>11.209</v>
      </c>
      <c r="E17" s="93">
        <v>12.298</v>
      </c>
      <c r="F17" s="7">
        <f t="shared" si="0"/>
        <v>1.0890000000000004</v>
      </c>
      <c r="G17" s="8">
        <f t="shared" si="1"/>
        <v>0.93632220000000033</v>
      </c>
      <c r="H17" s="9">
        <f>(H8/C190)*C17</f>
        <v>7.4367727475946777E-2</v>
      </c>
      <c r="I17" s="15">
        <f t="shared" si="2"/>
        <v>1.0106899274759471</v>
      </c>
      <c r="J17" s="109"/>
      <c r="K17" s="11"/>
      <c r="L17" s="27"/>
      <c r="M17" s="10"/>
      <c r="N17" s="17">
        <v>5</v>
      </c>
      <c r="O17" s="14" t="s">
        <v>187</v>
      </c>
      <c r="P17" s="18">
        <v>34.1</v>
      </c>
      <c r="Q17" s="7">
        <v>8.3160000000000007</v>
      </c>
      <c r="R17" s="7">
        <v>9.2420000000000009</v>
      </c>
      <c r="S17" s="7">
        <f t="shared" si="3"/>
        <v>0.92600000000000016</v>
      </c>
      <c r="T17" s="8">
        <f t="shared" si="4"/>
        <v>0.79617480000000018</v>
      </c>
      <c r="U17" s="9">
        <f>(U8/P78)*P17</f>
        <v>5.5431739479123616E-2</v>
      </c>
      <c r="V17" s="15">
        <f t="shared" si="5"/>
        <v>0.85160653947912379</v>
      </c>
      <c r="W17" s="11"/>
      <c r="X17" s="11"/>
      <c r="Y17" s="126"/>
      <c r="Z17" s="27"/>
    </row>
    <row r="18" spans="1:26" x14ac:dyDescent="0.25">
      <c r="A18" s="16">
        <v>15</v>
      </c>
      <c r="B18" s="14" t="s">
        <v>23</v>
      </c>
      <c r="C18" s="18">
        <v>75.599999999999994</v>
      </c>
      <c r="D18" s="7">
        <v>2.8690000000000002</v>
      </c>
      <c r="E18" s="93">
        <v>2.8690000000000002</v>
      </c>
      <c r="F18" s="7">
        <f t="shared" si="0"/>
        <v>0</v>
      </c>
      <c r="G18" s="8">
        <f t="shared" si="1"/>
        <v>0</v>
      </c>
      <c r="H18" s="9">
        <f>(H8/C190)*C18</f>
        <v>0.1246607582523631</v>
      </c>
      <c r="I18" s="15">
        <f t="shared" si="2"/>
        <v>0.1246607582523631</v>
      </c>
      <c r="J18" s="109"/>
      <c r="K18" s="11"/>
      <c r="L18" s="27"/>
      <c r="M18" s="10"/>
      <c r="N18" s="17">
        <v>6</v>
      </c>
      <c r="O18" s="14" t="s">
        <v>188</v>
      </c>
      <c r="P18" s="18">
        <v>28.2</v>
      </c>
      <c r="Q18" s="7">
        <v>5.5979999999999999</v>
      </c>
      <c r="R18" s="7">
        <v>6.1769999999999996</v>
      </c>
      <c r="S18" s="7">
        <f t="shared" si="3"/>
        <v>0.57899999999999974</v>
      </c>
      <c r="T18" s="8">
        <f t="shared" si="4"/>
        <v>0.49782419999999977</v>
      </c>
      <c r="U18" s="9">
        <f>(U8/P78)*P18</f>
        <v>4.5840910654289906E-2</v>
      </c>
      <c r="V18" s="15">
        <f t="shared" si="5"/>
        <v>0.54366511065428968</v>
      </c>
      <c r="W18" s="11"/>
      <c r="X18" s="11"/>
      <c r="Y18" s="126"/>
      <c r="Z18" s="27"/>
    </row>
    <row r="19" spans="1:26" x14ac:dyDescent="0.25">
      <c r="A19" s="16">
        <v>16</v>
      </c>
      <c r="B19" s="14" t="s">
        <v>24</v>
      </c>
      <c r="C19" s="18">
        <v>45.8</v>
      </c>
      <c r="D19" s="7">
        <v>13.395</v>
      </c>
      <c r="E19" s="93">
        <v>14.445</v>
      </c>
      <c r="F19" s="7">
        <f t="shared" si="0"/>
        <v>1.0500000000000007</v>
      </c>
      <c r="G19" s="8">
        <f t="shared" si="1"/>
        <v>0.90279000000000065</v>
      </c>
      <c r="H19" s="9">
        <f>(H8/C190)*C19</f>
        <v>7.5521993756061251E-2</v>
      </c>
      <c r="I19" s="15">
        <f t="shared" si="2"/>
        <v>0.97831199375606193</v>
      </c>
      <c r="J19" s="109"/>
      <c r="K19" s="11"/>
      <c r="L19" s="27"/>
      <c r="M19" s="10"/>
      <c r="N19" s="17">
        <v>7</v>
      </c>
      <c r="O19" s="14" t="s">
        <v>189</v>
      </c>
      <c r="P19" s="18">
        <v>26.8</v>
      </c>
      <c r="Q19" s="7">
        <v>6.1070000000000002</v>
      </c>
      <c r="R19" s="7">
        <v>6.5259999999999998</v>
      </c>
      <c r="S19" s="7">
        <f t="shared" si="3"/>
        <v>0.41899999999999959</v>
      </c>
      <c r="T19" s="8">
        <f t="shared" si="4"/>
        <v>0.36025619999999964</v>
      </c>
      <c r="U19" s="9">
        <f>(U8/P78)*P19</f>
        <v>4.3565120763651405E-2</v>
      </c>
      <c r="V19" s="15">
        <f t="shared" si="5"/>
        <v>0.40382132076365107</v>
      </c>
      <c r="W19" s="11"/>
      <c r="X19" s="11"/>
      <c r="Y19" s="126"/>
      <c r="Z19" s="27"/>
    </row>
    <row r="20" spans="1:26" x14ac:dyDescent="0.25">
      <c r="A20" s="16">
        <v>17</v>
      </c>
      <c r="B20" s="14" t="s">
        <v>25</v>
      </c>
      <c r="C20" s="18">
        <v>46.7</v>
      </c>
      <c r="D20" s="7">
        <v>4.891</v>
      </c>
      <c r="E20" s="93">
        <v>6.194</v>
      </c>
      <c r="F20" s="7">
        <f t="shared" si="0"/>
        <v>1.3029999999999999</v>
      </c>
      <c r="G20" s="8">
        <f t="shared" si="1"/>
        <v>1.1203193999999999</v>
      </c>
      <c r="H20" s="9">
        <f>(H8/C190)*C20</f>
        <v>7.7006050401922724E-2</v>
      </c>
      <c r="I20" s="15">
        <f>G20+H20</f>
        <v>1.1973254504019226</v>
      </c>
      <c r="J20" s="109"/>
      <c r="K20" s="11"/>
      <c r="L20" s="27"/>
      <c r="M20" s="10"/>
      <c r="N20" s="17">
        <v>8</v>
      </c>
      <c r="O20" s="14" t="s">
        <v>190</v>
      </c>
      <c r="P20" s="18">
        <v>27.9</v>
      </c>
      <c r="Q20" s="7">
        <v>4.5339999999999998</v>
      </c>
      <c r="R20" s="7">
        <v>4.774</v>
      </c>
      <c r="S20" s="7">
        <f t="shared" si="3"/>
        <v>0.24000000000000021</v>
      </c>
      <c r="T20" s="8">
        <f t="shared" si="4"/>
        <v>0.20635200000000017</v>
      </c>
      <c r="U20" s="9">
        <f>(U8/P78)*P20</f>
        <v>4.5353241392010225E-2</v>
      </c>
      <c r="V20" s="15">
        <f t="shared" si="5"/>
        <v>0.25170524139201039</v>
      </c>
      <c r="W20" s="11"/>
      <c r="X20" s="11"/>
      <c r="Y20" s="126"/>
      <c r="Z20" s="27"/>
    </row>
    <row r="21" spans="1:26" x14ac:dyDescent="0.25">
      <c r="A21" s="16">
        <v>18</v>
      </c>
      <c r="B21" s="14" t="s">
        <v>26</v>
      </c>
      <c r="C21" s="18">
        <v>47.6</v>
      </c>
      <c r="D21" s="7">
        <v>2.5979999999999999</v>
      </c>
      <c r="E21" s="93">
        <v>3.141</v>
      </c>
      <c r="F21" s="7">
        <f t="shared" si="0"/>
        <v>0.54300000000000015</v>
      </c>
      <c r="G21" s="8">
        <f t="shared" si="1"/>
        <v>0.46687140000000016</v>
      </c>
      <c r="H21" s="9">
        <f>(H8/C190)*C21</f>
        <v>7.8490107047784183E-2</v>
      </c>
      <c r="I21" s="15">
        <f t="shared" si="2"/>
        <v>0.5453615070477843</v>
      </c>
      <c r="J21" s="10"/>
      <c r="K21" s="11"/>
      <c r="L21" s="27"/>
      <c r="M21" s="10"/>
      <c r="N21" s="17">
        <v>9</v>
      </c>
      <c r="O21" s="14" t="s">
        <v>191</v>
      </c>
      <c r="P21" s="18">
        <v>26.5</v>
      </c>
      <c r="Q21" s="7">
        <v>6.8680000000000003</v>
      </c>
      <c r="R21" s="7">
        <v>7.47</v>
      </c>
      <c r="S21" s="7">
        <f t="shared" si="3"/>
        <v>0.60199999999999942</v>
      </c>
      <c r="T21" s="8">
        <f t="shared" si="4"/>
        <v>0.51759959999999949</v>
      </c>
      <c r="U21" s="9">
        <f>(U8/P78)*P21</f>
        <v>4.3077451501371725E-2</v>
      </c>
      <c r="V21" s="15">
        <f t="shared" si="5"/>
        <v>0.56067705150137126</v>
      </c>
      <c r="W21" s="11"/>
      <c r="X21" s="11"/>
      <c r="Y21" s="126"/>
      <c r="Z21" s="27"/>
    </row>
    <row r="22" spans="1:26" x14ac:dyDescent="0.25">
      <c r="A22" s="16">
        <v>19</v>
      </c>
      <c r="B22" s="14" t="s">
        <v>27</v>
      </c>
      <c r="C22" s="18">
        <v>98.5</v>
      </c>
      <c r="D22" s="7">
        <v>18.494</v>
      </c>
      <c r="E22" s="93">
        <v>21.023</v>
      </c>
      <c r="F22" s="7">
        <f t="shared" si="0"/>
        <v>2.5289999999999999</v>
      </c>
      <c r="G22" s="8">
        <f t="shared" si="1"/>
        <v>2.1744341999999999</v>
      </c>
      <c r="H22" s="9">
        <f>(H8/C190)*C22</f>
        <v>0.16242175513039372</v>
      </c>
      <c r="I22" s="15">
        <f t="shared" si="2"/>
        <v>2.3368559551303938</v>
      </c>
      <c r="J22" s="109"/>
      <c r="K22" s="11"/>
      <c r="L22" s="28"/>
      <c r="M22" s="10"/>
      <c r="N22" s="17">
        <v>10</v>
      </c>
      <c r="O22" s="14" t="s">
        <v>192</v>
      </c>
      <c r="P22" s="18">
        <v>26</v>
      </c>
      <c r="Q22" s="7">
        <v>3.5000000000000003E-2</v>
      </c>
      <c r="R22" s="7">
        <v>3.5000000000000003E-2</v>
      </c>
      <c r="S22" s="7">
        <f t="shared" si="3"/>
        <v>0</v>
      </c>
      <c r="T22" s="8">
        <f t="shared" si="4"/>
        <v>0</v>
      </c>
      <c r="U22" s="9">
        <f>(U8/P78)*P22</f>
        <v>4.2264669397572258E-2</v>
      </c>
      <c r="V22" s="15">
        <f t="shared" si="5"/>
        <v>4.2264669397572258E-2</v>
      </c>
      <c r="W22" s="11"/>
      <c r="X22" s="11"/>
      <c r="Y22" s="126"/>
      <c r="Z22" s="28"/>
    </row>
    <row r="23" spans="1:26" x14ac:dyDescent="0.25">
      <c r="A23" s="16">
        <v>20</v>
      </c>
      <c r="B23" s="14" t="s">
        <v>28</v>
      </c>
      <c r="C23" s="18">
        <v>67.900000000000006</v>
      </c>
      <c r="D23" s="7">
        <v>12.093999999999999</v>
      </c>
      <c r="E23" s="93">
        <v>13.085000000000001</v>
      </c>
      <c r="F23" s="7">
        <f t="shared" si="0"/>
        <v>0.99100000000000144</v>
      </c>
      <c r="G23" s="8">
        <f t="shared" si="1"/>
        <v>0.8520618000000012</v>
      </c>
      <c r="H23" s="9">
        <f>(H8/C190)*C23</f>
        <v>0.11196382917110391</v>
      </c>
      <c r="I23" s="15">
        <f t="shared" si="2"/>
        <v>0.96402562917110513</v>
      </c>
      <c r="J23" s="109"/>
      <c r="K23" s="11"/>
      <c r="L23" s="28"/>
      <c r="M23" s="10"/>
      <c r="N23" s="17">
        <v>11</v>
      </c>
      <c r="O23" s="14" t="s">
        <v>193</v>
      </c>
      <c r="P23" s="18">
        <v>34.299999999999997</v>
      </c>
      <c r="Q23" s="7">
        <v>8.048</v>
      </c>
      <c r="R23" s="7">
        <v>9</v>
      </c>
      <c r="S23" s="7">
        <f t="shared" si="3"/>
        <v>0.95199999999999996</v>
      </c>
      <c r="T23" s="8">
        <f t="shared" si="4"/>
        <v>0.81852959999999997</v>
      </c>
      <c r="U23" s="9">
        <f>(U8/P78)*P23</f>
        <v>5.5756852320643396E-2</v>
      </c>
      <c r="V23" s="15">
        <f t="shared" si="5"/>
        <v>0.87428645232064339</v>
      </c>
      <c r="W23" s="11"/>
      <c r="X23" s="11"/>
      <c r="Y23" s="126"/>
      <c r="Z23" s="28"/>
    </row>
    <row r="24" spans="1:26" x14ac:dyDescent="0.25">
      <c r="A24" s="16">
        <v>21</v>
      </c>
      <c r="B24" s="14" t="s">
        <v>29</v>
      </c>
      <c r="C24" s="18">
        <v>50.5</v>
      </c>
      <c r="D24" s="7">
        <v>5.1509999999999998</v>
      </c>
      <c r="E24" s="93">
        <v>5.4829999999999997</v>
      </c>
      <c r="F24" s="7">
        <f t="shared" si="0"/>
        <v>0.33199999999999985</v>
      </c>
      <c r="G24" s="8">
        <f t="shared" si="1"/>
        <v>0.28545359999999986</v>
      </c>
      <c r="H24" s="9">
        <f>(H8/C190)*C24</f>
        <v>8.3272067351115572E-2</v>
      </c>
      <c r="I24" s="15">
        <f t="shared" si="2"/>
        <v>0.36872566735111545</v>
      </c>
      <c r="J24" s="109"/>
      <c r="K24" s="11"/>
      <c r="L24" s="28"/>
      <c r="M24" s="10"/>
      <c r="N24" s="17">
        <v>12</v>
      </c>
      <c r="O24" s="14" t="s">
        <v>194</v>
      </c>
      <c r="P24" s="18">
        <v>32.299999999999997</v>
      </c>
      <c r="Q24" s="7">
        <v>6.4269999999999996</v>
      </c>
      <c r="R24" s="7">
        <v>7.1689999999999996</v>
      </c>
      <c r="S24" s="7">
        <f t="shared" si="3"/>
        <v>0.74199999999999999</v>
      </c>
      <c r="T24" s="8">
        <f t="shared" si="4"/>
        <v>0.63797159999999997</v>
      </c>
      <c r="U24" s="9">
        <f>(U8/P78)*P24</f>
        <v>5.2505723905445528E-2</v>
      </c>
      <c r="V24" s="15">
        <f t="shared" si="5"/>
        <v>0.69047732390544547</v>
      </c>
      <c r="W24" s="11"/>
      <c r="X24" s="11"/>
      <c r="Y24" s="126"/>
      <c r="Z24" s="28"/>
    </row>
    <row r="25" spans="1:26" x14ac:dyDescent="0.25">
      <c r="A25" s="16">
        <v>22</v>
      </c>
      <c r="B25" s="14" t="s">
        <v>30</v>
      </c>
      <c r="C25" s="18">
        <v>50.4</v>
      </c>
      <c r="D25" s="7">
        <v>11.343</v>
      </c>
      <c r="E25" s="93">
        <v>12.68</v>
      </c>
      <c r="F25" s="7">
        <f t="shared" si="0"/>
        <v>1.3369999999999997</v>
      </c>
      <c r="G25" s="8">
        <f t="shared" si="1"/>
        <v>1.1495525999999998</v>
      </c>
      <c r="H25" s="9">
        <f>(H8/C190)*C25</f>
        <v>8.3107172168242066E-2</v>
      </c>
      <c r="I25" s="15">
        <f t="shared" si="2"/>
        <v>1.232659772168242</v>
      </c>
      <c r="J25" s="109"/>
      <c r="K25" s="11"/>
      <c r="L25" s="28"/>
      <c r="M25" s="10"/>
      <c r="N25" s="40">
        <v>13</v>
      </c>
      <c r="O25" s="14" t="s">
        <v>195</v>
      </c>
      <c r="P25" s="18">
        <v>34.299999999999997</v>
      </c>
      <c r="Q25" s="7">
        <v>3.5630000000000002</v>
      </c>
      <c r="R25" s="7">
        <v>4.048</v>
      </c>
      <c r="S25" s="7">
        <f t="shared" si="3"/>
        <v>0.48499999999999988</v>
      </c>
      <c r="T25" s="8">
        <f t="shared" si="4"/>
        <v>0.4170029999999999</v>
      </c>
      <c r="U25" s="9">
        <f>(U8/P78)*P25</f>
        <v>5.5756852320643396E-2</v>
      </c>
      <c r="V25" s="15">
        <f t="shared" si="5"/>
        <v>0.47275985232064333</v>
      </c>
      <c r="W25" s="11"/>
      <c r="X25" s="11"/>
      <c r="Y25" s="126"/>
      <c r="Z25" s="28"/>
    </row>
    <row r="26" spans="1:26" x14ac:dyDescent="0.25">
      <c r="A26" s="16">
        <v>23</v>
      </c>
      <c r="B26" s="14" t="s">
        <v>31</v>
      </c>
      <c r="C26" s="18">
        <v>44.7</v>
      </c>
      <c r="D26" s="7">
        <v>17.207000000000001</v>
      </c>
      <c r="E26" s="93">
        <v>18.597999999999999</v>
      </c>
      <c r="F26" s="7">
        <f t="shared" si="0"/>
        <v>1.3909999999999982</v>
      </c>
      <c r="G26" s="8">
        <f t="shared" si="1"/>
        <v>1.1959817999999984</v>
      </c>
      <c r="H26" s="9">
        <f>(H8/C190)*C26</f>
        <v>7.3708146744452793E-2</v>
      </c>
      <c r="I26" s="15">
        <f t="shared" si="2"/>
        <v>1.2696899467444511</v>
      </c>
      <c r="J26" s="109"/>
      <c r="K26" s="11"/>
      <c r="L26" s="28"/>
      <c r="M26" s="10"/>
      <c r="N26" s="17">
        <v>14</v>
      </c>
      <c r="O26" s="14" t="s">
        <v>196</v>
      </c>
      <c r="P26" s="18">
        <v>37.9</v>
      </c>
      <c r="Q26" s="7">
        <v>6.8730000000000002</v>
      </c>
      <c r="R26" s="7">
        <v>7.4790000000000001</v>
      </c>
      <c r="S26" s="7">
        <f t="shared" si="3"/>
        <v>0.60599999999999987</v>
      </c>
      <c r="T26" s="8">
        <f t="shared" si="4"/>
        <v>0.52103879999999991</v>
      </c>
      <c r="U26" s="9">
        <f>(U8/P78)*P26</f>
        <v>6.1608883467999559E-2</v>
      </c>
      <c r="V26" s="15">
        <f t="shared" si="5"/>
        <v>0.58264768346799944</v>
      </c>
      <c r="W26" s="11"/>
      <c r="X26" s="11"/>
      <c r="Y26" s="126"/>
      <c r="Z26" s="28"/>
    </row>
    <row r="27" spans="1:26" x14ac:dyDescent="0.25">
      <c r="A27" s="16">
        <v>24</v>
      </c>
      <c r="B27" s="14" t="s">
        <v>32</v>
      </c>
      <c r="C27" s="18">
        <v>75.599999999999994</v>
      </c>
      <c r="D27" s="7">
        <v>21.405999999999999</v>
      </c>
      <c r="E27" s="93">
        <v>23.620999999999999</v>
      </c>
      <c r="F27" s="7">
        <f t="shared" si="0"/>
        <v>2.2149999999999999</v>
      </c>
      <c r="G27" s="8">
        <f t="shared" si="1"/>
        <v>1.9044569999999998</v>
      </c>
      <c r="H27" s="9">
        <f>(H8/C190)*C27</f>
        <v>0.1246607582523631</v>
      </c>
      <c r="I27" s="15">
        <f t="shared" si="2"/>
        <v>2.029117758252363</v>
      </c>
      <c r="J27" s="109"/>
      <c r="K27" s="11"/>
      <c r="L27" s="28"/>
      <c r="M27" s="10"/>
      <c r="N27" s="17">
        <v>15</v>
      </c>
      <c r="O27" s="14" t="s">
        <v>197</v>
      </c>
      <c r="P27" s="18">
        <v>35.700000000000003</v>
      </c>
      <c r="Q27" s="7">
        <v>6.0359999999999996</v>
      </c>
      <c r="R27" s="7">
        <v>6.7409999999999997</v>
      </c>
      <c r="S27" s="7">
        <f t="shared" si="3"/>
        <v>0.70500000000000007</v>
      </c>
      <c r="T27" s="8">
        <f t="shared" si="4"/>
        <v>0.60615900000000011</v>
      </c>
      <c r="U27" s="9">
        <f>(U8/P78)*P27</f>
        <v>5.8032642211281911E-2</v>
      </c>
      <c r="V27" s="15">
        <f t="shared" si="5"/>
        <v>0.66419164221128202</v>
      </c>
      <c r="W27" s="11"/>
      <c r="X27" s="11"/>
      <c r="Y27" s="126"/>
      <c r="Z27" s="28"/>
    </row>
    <row r="28" spans="1:26" x14ac:dyDescent="0.25">
      <c r="A28" s="16">
        <v>25</v>
      </c>
      <c r="B28" s="14" t="s">
        <v>33</v>
      </c>
      <c r="C28" s="18">
        <v>46.2</v>
      </c>
      <c r="D28" s="7">
        <v>7.4939999999999998</v>
      </c>
      <c r="E28" s="93">
        <v>8.5950000000000006</v>
      </c>
      <c r="F28" s="7">
        <f t="shared" si="0"/>
        <v>1.1010000000000009</v>
      </c>
      <c r="G28" s="8">
        <f t="shared" si="1"/>
        <v>0.94663980000000081</v>
      </c>
      <c r="H28" s="9">
        <f>(H8/C190)*C28</f>
        <v>7.6181574487555234E-2</v>
      </c>
      <c r="I28" s="15">
        <f t="shared" si="2"/>
        <v>1.0228213744875561</v>
      </c>
      <c r="J28" s="109"/>
      <c r="K28" s="11"/>
      <c r="L28" s="28"/>
      <c r="M28" s="10"/>
      <c r="N28" s="17">
        <v>16</v>
      </c>
      <c r="O28" s="14" t="s">
        <v>198</v>
      </c>
      <c r="P28" s="18">
        <v>41.2</v>
      </c>
      <c r="Q28" s="7">
        <v>7.883</v>
      </c>
      <c r="R28" s="7">
        <v>8.9309999999999992</v>
      </c>
      <c r="S28" s="7">
        <f>R28-Q28</f>
        <v>1.0479999999999992</v>
      </c>
      <c r="T28" s="8">
        <f t="shared" si="4"/>
        <v>0.90107039999999927</v>
      </c>
      <c r="U28" s="9">
        <f>(U8/P78)*P28</f>
        <v>6.6973245353076041E-2</v>
      </c>
      <c r="V28" s="15">
        <f t="shared" si="5"/>
        <v>0.9680436453530753</v>
      </c>
      <c r="W28" s="11"/>
      <c r="X28" s="11"/>
      <c r="Y28" s="126"/>
      <c r="Z28" s="28"/>
    </row>
    <row r="29" spans="1:26" x14ac:dyDescent="0.25">
      <c r="A29" s="16">
        <v>26</v>
      </c>
      <c r="B29" s="14" t="s">
        <v>34</v>
      </c>
      <c r="C29" s="18">
        <v>46.9</v>
      </c>
      <c r="D29" s="7">
        <v>10.398</v>
      </c>
      <c r="E29" s="93">
        <v>11.247</v>
      </c>
      <c r="F29" s="7">
        <f t="shared" si="0"/>
        <v>0.8490000000000002</v>
      </c>
      <c r="G29" s="8">
        <f t="shared" si="1"/>
        <v>0.72997020000000012</v>
      </c>
      <c r="H29" s="9">
        <f>(H8/C190)*C29</f>
        <v>7.7335840767669708E-2</v>
      </c>
      <c r="I29" s="15">
        <f t="shared" si="2"/>
        <v>0.80730604076766987</v>
      </c>
      <c r="J29" s="109"/>
      <c r="K29" s="11"/>
      <c r="L29" s="28"/>
      <c r="M29" s="10"/>
      <c r="N29" s="17">
        <v>17</v>
      </c>
      <c r="O29" s="14" t="s">
        <v>199</v>
      </c>
      <c r="P29" s="18">
        <v>36.9</v>
      </c>
      <c r="Q29" s="7">
        <v>3.0249999999999999</v>
      </c>
      <c r="R29" s="7">
        <v>3.7389999999999999</v>
      </c>
      <c r="S29" s="7">
        <f t="shared" ref="S29:S42" si="6">R29-Q29</f>
        <v>0.71399999999999997</v>
      </c>
      <c r="T29" s="8">
        <f t="shared" si="4"/>
        <v>0.61389720000000003</v>
      </c>
      <c r="U29" s="9">
        <f>(U8/P78)*P29</f>
        <v>5.9983319260400625E-2</v>
      </c>
      <c r="V29" s="15">
        <f t="shared" si="5"/>
        <v>0.67388051926040071</v>
      </c>
      <c r="W29" s="11"/>
      <c r="X29" s="11"/>
      <c r="Y29" s="126"/>
      <c r="Z29" s="28"/>
    </row>
    <row r="30" spans="1:26" x14ac:dyDescent="0.25">
      <c r="A30" s="16">
        <v>27</v>
      </c>
      <c r="B30" s="14" t="s">
        <v>35</v>
      </c>
      <c r="C30" s="18">
        <v>47.3</v>
      </c>
      <c r="D30" s="7">
        <v>4.6349999999999998</v>
      </c>
      <c r="E30" s="93">
        <v>5.2649999999999997</v>
      </c>
      <c r="F30" s="7">
        <f t="shared" si="0"/>
        <v>0.62999999999999989</v>
      </c>
      <c r="G30" s="8">
        <f t="shared" si="1"/>
        <v>0.54167399999999988</v>
      </c>
      <c r="H30" s="9">
        <f>(H8/C190)*C30</f>
        <v>7.7995421499163692E-2</v>
      </c>
      <c r="I30" s="15">
        <f t="shared" si="2"/>
        <v>0.6196694214991636</v>
      </c>
      <c r="J30" s="109"/>
      <c r="K30" s="11"/>
      <c r="L30" s="28"/>
      <c r="M30" s="10"/>
      <c r="N30" s="16">
        <v>18</v>
      </c>
      <c r="O30" s="14" t="s">
        <v>200</v>
      </c>
      <c r="P30" s="18">
        <v>34.700000000000003</v>
      </c>
      <c r="Q30" s="7">
        <v>4.9550000000000001</v>
      </c>
      <c r="R30" s="7">
        <v>6.0129999999999999</v>
      </c>
      <c r="S30" s="7">
        <f t="shared" si="6"/>
        <v>1.0579999999999998</v>
      </c>
      <c r="T30" s="8">
        <f t="shared" si="4"/>
        <v>0.90966839999999982</v>
      </c>
      <c r="U30" s="9">
        <f>(U8/P78)*P30</f>
        <v>5.6407078003682977E-2</v>
      </c>
      <c r="V30" s="15">
        <f t="shared" si="5"/>
        <v>0.96607547800368276</v>
      </c>
      <c r="W30" s="11"/>
      <c r="X30" s="11"/>
      <c r="Y30" s="126"/>
      <c r="Z30" s="28"/>
    </row>
    <row r="31" spans="1:26" x14ac:dyDescent="0.25">
      <c r="A31" s="16">
        <v>28</v>
      </c>
      <c r="B31" s="14" t="s">
        <v>36</v>
      </c>
      <c r="C31" s="18">
        <v>97.9</v>
      </c>
      <c r="D31" s="7">
        <v>5.9240000000000004</v>
      </c>
      <c r="E31" s="93">
        <v>6.4560000000000004</v>
      </c>
      <c r="F31" s="7">
        <f t="shared" si="0"/>
        <v>0.53200000000000003</v>
      </c>
      <c r="G31" s="8">
        <f t="shared" si="1"/>
        <v>0.45741360000000003</v>
      </c>
      <c r="H31" s="9">
        <f>(H8/C190)*C31</f>
        <v>0.16143238403315277</v>
      </c>
      <c r="I31" s="15">
        <f t="shared" si="2"/>
        <v>0.61884598403315283</v>
      </c>
      <c r="J31" s="109"/>
      <c r="K31" s="11"/>
      <c r="L31" s="28"/>
      <c r="M31" s="10"/>
      <c r="N31" s="17">
        <v>19</v>
      </c>
      <c r="O31" s="14" t="s">
        <v>201</v>
      </c>
      <c r="P31" s="18">
        <v>36.700000000000003</v>
      </c>
      <c r="Q31" s="7">
        <v>5.8999999999999997E-2</v>
      </c>
      <c r="R31" s="7">
        <v>5.8999999999999997E-2</v>
      </c>
      <c r="S31" s="7">
        <f t="shared" si="6"/>
        <v>0</v>
      </c>
      <c r="T31" s="8">
        <f t="shared" si="4"/>
        <v>0</v>
      </c>
      <c r="U31" s="9">
        <f>(U8/P78)*P31</f>
        <v>5.9658206418880845E-2</v>
      </c>
      <c r="V31" s="15">
        <f t="shared" si="5"/>
        <v>5.9658206418880845E-2</v>
      </c>
      <c r="W31" s="11"/>
      <c r="X31" s="11"/>
      <c r="Y31" s="126"/>
      <c r="Z31" s="11"/>
    </row>
    <row r="32" spans="1:26" x14ac:dyDescent="0.25">
      <c r="A32" s="16">
        <v>29</v>
      </c>
      <c r="B32" s="14" t="s">
        <v>37</v>
      </c>
      <c r="C32" s="18">
        <v>67.8</v>
      </c>
      <c r="D32" s="7">
        <v>6.68</v>
      </c>
      <c r="E32" s="93">
        <v>8.0869999999999997</v>
      </c>
      <c r="F32" s="7">
        <f t="shared" si="0"/>
        <v>1.407</v>
      </c>
      <c r="G32" s="8">
        <f t="shared" si="1"/>
        <v>1.2097386000000001</v>
      </c>
      <c r="H32" s="9">
        <f>(H8/C190)*C32</f>
        <v>0.1117989339882304</v>
      </c>
      <c r="I32" s="15">
        <f t="shared" si="2"/>
        <v>1.3215375339882305</v>
      </c>
      <c r="J32" s="10"/>
      <c r="K32" s="11"/>
      <c r="L32" s="28"/>
      <c r="M32" s="10"/>
      <c r="N32" s="17">
        <v>20</v>
      </c>
      <c r="O32" s="14" t="s">
        <v>202</v>
      </c>
      <c r="P32" s="18">
        <v>34</v>
      </c>
      <c r="Q32" s="7">
        <v>3.7639999999999998</v>
      </c>
      <c r="R32" s="7">
        <v>4.0679999999999996</v>
      </c>
      <c r="S32" s="7">
        <f t="shared" si="6"/>
        <v>0.30399999999999983</v>
      </c>
      <c r="T32" s="8">
        <f t="shared" si="4"/>
        <v>0.26137919999999987</v>
      </c>
      <c r="U32" s="9">
        <f>(U8/P78)*P32</f>
        <v>5.5269183058363723E-2</v>
      </c>
      <c r="V32" s="15">
        <f t="shared" si="5"/>
        <v>0.31664838305836357</v>
      </c>
      <c r="W32" s="11"/>
      <c r="X32" s="11"/>
      <c r="Y32" s="126"/>
      <c r="Z32" s="28"/>
    </row>
    <row r="33" spans="1:29" x14ac:dyDescent="0.25">
      <c r="A33" s="16">
        <v>30</v>
      </c>
      <c r="B33" s="14" t="s">
        <v>38</v>
      </c>
      <c r="C33" s="18">
        <v>50.9</v>
      </c>
      <c r="D33" s="7">
        <v>6.1920000000000002</v>
      </c>
      <c r="E33" s="93">
        <v>6.9210000000000003</v>
      </c>
      <c r="F33" s="7">
        <f t="shared" si="0"/>
        <v>0.72900000000000009</v>
      </c>
      <c r="G33" s="8">
        <f t="shared" si="1"/>
        <v>0.62679420000000008</v>
      </c>
      <c r="H33" s="9">
        <f>(H8/C190)*C33</f>
        <v>8.3931648082609556E-2</v>
      </c>
      <c r="I33" s="15">
        <f t="shared" si="2"/>
        <v>0.71072584808260963</v>
      </c>
      <c r="J33" s="109"/>
      <c r="K33" s="11"/>
      <c r="L33" s="28"/>
      <c r="M33" s="10"/>
      <c r="N33" s="17">
        <v>21</v>
      </c>
      <c r="O33" s="14" t="s">
        <v>203</v>
      </c>
      <c r="P33" s="18">
        <v>28.5</v>
      </c>
      <c r="Q33" s="7">
        <v>4.2720000000000002</v>
      </c>
      <c r="R33" s="7">
        <v>4.7080000000000002</v>
      </c>
      <c r="S33" s="7">
        <f t="shared" si="6"/>
        <v>0.43599999999999994</v>
      </c>
      <c r="T33" s="8">
        <f t="shared" si="4"/>
        <v>0.37487279999999995</v>
      </c>
      <c r="U33" s="9">
        <f>(U8/P78)*P33</f>
        <v>4.6328579916569593E-2</v>
      </c>
      <c r="V33" s="15">
        <f t="shared" si="5"/>
        <v>0.42120137991656953</v>
      </c>
      <c r="W33" s="11"/>
      <c r="X33" s="11"/>
      <c r="Y33" s="126"/>
      <c r="Z33" s="28"/>
    </row>
    <row r="34" spans="1:29" x14ac:dyDescent="0.25">
      <c r="A34" s="16">
        <v>31</v>
      </c>
      <c r="B34" s="14" t="s">
        <v>39</v>
      </c>
      <c r="C34" s="18">
        <v>50.5</v>
      </c>
      <c r="D34" s="100">
        <v>6.032</v>
      </c>
      <c r="E34" s="93">
        <v>7.056</v>
      </c>
      <c r="F34" s="7">
        <f t="shared" si="0"/>
        <v>1.024</v>
      </c>
      <c r="G34" s="8">
        <f t="shared" si="1"/>
        <v>0.88043519999999997</v>
      </c>
      <c r="H34" s="9">
        <f>(H8/C190)*C34</f>
        <v>8.3272067351115572E-2</v>
      </c>
      <c r="I34" s="15">
        <f t="shared" si="2"/>
        <v>0.96370726735111556</v>
      </c>
      <c r="J34" s="109"/>
      <c r="K34" s="11"/>
      <c r="L34" s="28"/>
      <c r="M34" s="10"/>
      <c r="N34" s="17">
        <v>22</v>
      </c>
      <c r="O34" s="14" t="s">
        <v>204</v>
      </c>
      <c r="P34" s="18">
        <v>26.6</v>
      </c>
      <c r="Q34" s="7">
        <v>1.8340000000000001</v>
      </c>
      <c r="R34" s="7">
        <v>1.9339999999999999</v>
      </c>
      <c r="S34" s="7">
        <f t="shared" si="6"/>
        <v>9.9999999999999867E-2</v>
      </c>
      <c r="T34" s="8">
        <f t="shared" si="4"/>
        <v>8.597999999999989E-2</v>
      </c>
      <c r="U34" s="9">
        <f>(U8/P78)*P34</f>
        <v>4.3240007922131618E-2</v>
      </c>
      <c r="V34" s="15">
        <f t="shared" si="5"/>
        <v>0.12922000792213151</v>
      </c>
      <c r="W34" s="11"/>
      <c r="X34" s="11"/>
      <c r="Y34" s="126"/>
      <c r="Z34" s="28"/>
    </row>
    <row r="35" spans="1:29" x14ac:dyDescent="0.25">
      <c r="A35" s="16">
        <v>32</v>
      </c>
      <c r="B35" s="14" t="s">
        <v>40</v>
      </c>
      <c r="C35" s="18">
        <v>44.6</v>
      </c>
      <c r="D35" s="7">
        <v>10.194000000000001</v>
      </c>
      <c r="E35" s="93">
        <v>11.324</v>
      </c>
      <c r="F35" s="7">
        <f t="shared" si="0"/>
        <v>1.129999999999999</v>
      </c>
      <c r="G35" s="8">
        <f t="shared" si="1"/>
        <v>0.97157399999999916</v>
      </c>
      <c r="H35" s="9">
        <f>(H8/C190)*C35</f>
        <v>7.3543251561579301E-2</v>
      </c>
      <c r="I35" s="15">
        <f t="shared" si="2"/>
        <v>1.0451172515615785</v>
      </c>
      <c r="J35" s="109"/>
      <c r="K35" s="11"/>
      <c r="L35" s="28"/>
      <c r="M35" s="10"/>
      <c r="N35" s="17">
        <v>23</v>
      </c>
      <c r="O35" s="14" t="s">
        <v>205</v>
      </c>
      <c r="P35" s="18">
        <v>27.5</v>
      </c>
      <c r="Q35" s="7">
        <v>3.843</v>
      </c>
      <c r="R35" s="7">
        <v>4.3330000000000002</v>
      </c>
      <c r="S35" s="7">
        <f t="shared" si="6"/>
        <v>0.49000000000000021</v>
      </c>
      <c r="T35" s="8">
        <f t="shared" si="4"/>
        <v>0.42130200000000018</v>
      </c>
      <c r="U35" s="9">
        <f>(U8/P78)*P35</f>
        <v>4.4703015708970659E-2</v>
      </c>
      <c r="V35" s="15">
        <f t="shared" si="5"/>
        <v>0.46600501570897085</v>
      </c>
      <c r="W35" s="11"/>
      <c r="X35" s="11"/>
      <c r="Y35" s="126"/>
      <c r="Z35" s="28"/>
    </row>
    <row r="36" spans="1:29" x14ac:dyDescent="0.25">
      <c r="A36" s="16">
        <v>33</v>
      </c>
      <c r="B36" s="14" t="s">
        <v>41</v>
      </c>
      <c r="C36" s="18">
        <v>75.7</v>
      </c>
      <c r="D36" s="7">
        <v>7.8419999999999996</v>
      </c>
      <c r="E36" s="93">
        <v>9.125</v>
      </c>
      <c r="F36" s="7">
        <f t="shared" si="0"/>
        <v>1.2830000000000004</v>
      </c>
      <c r="G36" s="8">
        <f t="shared" si="1"/>
        <v>1.1031234000000003</v>
      </c>
      <c r="H36" s="9">
        <f>(H8/C190)*C36</f>
        <v>0.12482565343523662</v>
      </c>
      <c r="I36" s="15">
        <f t="shared" si="2"/>
        <v>1.2279490534352369</v>
      </c>
      <c r="J36" s="109"/>
      <c r="K36" s="11"/>
      <c r="L36" s="28"/>
      <c r="M36" s="10"/>
      <c r="N36" s="17">
        <v>24</v>
      </c>
      <c r="O36" s="14" t="s">
        <v>206</v>
      </c>
      <c r="P36" s="18">
        <v>26.1</v>
      </c>
      <c r="Q36" s="7">
        <v>6.4640000000000004</v>
      </c>
      <c r="R36" s="7">
        <v>6.7110000000000003</v>
      </c>
      <c r="S36" s="7">
        <f t="shared" si="6"/>
        <v>0.24699999999999989</v>
      </c>
      <c r="T36" s="8">
        <f t="shared" si="4"/>
        <v>0.21237059999999991</v>
      </c>
      <c r="U36" s="9">
        <f>(U8/P78)*P36</f>
        <v>4.2427225818332151E-2</v>
      </c>
      <c r="V36" s="15">
        <f t="shared" si="5"/>
        <v>0.25479782581833205</v>
      </c>
      <c r="W36" s="11"/>
      <c r="X36" s="11"/>
      <c r="Y36" s="126"/>
      <c r="Z36" s="28"/>
    </row>
    <row r="37" spans="1:29" x14ac:dyDescent="0.25">
      <c r="A37" s="16">
        <v>34</v>
      </c>
      <c r="B37" s="14" t="s">
        <v>42</v>
      </c>
      <c r="C37" s="18">
        <v>45.6</v>
      </c>
      <c r="D37" s="7">
        <v>11.712999999999999</v>
      </c>
      <c r="E37" s="93">
        <v>13.175000000000001</v>
      </c>
      <c r="F37" s="7">
        <f t="shared" si="0"/>
        <v>1.4620000000000015</v>
      </c>
      <c r="G37" s="8">
        <f t="shared" si="1"/>
        <v>1.2570276000000014</v>
      </c>
      <c r="H37" s="9">
        <f>(H8/C190)*C37</f>
        <v>7.5192203390314266E-2</v>
      </c>
      <c r="I37" s="15">
        <f t="shared" si="2"/>
        <v>1.3322198033903156</v>
      </c>
      <c r="J37" s="109"/>
      <c r="K37" s="11"/>
      <c r="L37" s="28"/>
      <c r="M37" s="10"/>
      <c r="N37" s="17">
        <v>25</v>
      </c>
      <c r="O37" s="14" t="s">
        <v>207</v>
      </c>
      <c r="P37" s="18">
        <v>26.1</v>
      </c>
      <c r="Q37" s="7">
        <v>7.5869999999999997</v>
      </c>
      <c r="R37" s="7">
        <v>8.4879999999999995</v>
      </c>
      <c r="S37" s="7">
        <f t="shared" si="6"/>
        <v>0.9009999999999998</v>
      </c>
      <c r="T37" s="8">
        <f t="shared" si="4"/>
        <v>0.77467979999999981</v>
      </c>
      <c r="U37" s="9">
        <f>(U8/P78)*P37</f>
        <v>4.2427225818332151E-2</v>
      </c>
      <c r="V37" s="15">
        <f t="shared" si="5"/>
        <v>0.81710702581833194</v>
      </c>
      <c r="W37" s="11"/>
      <c r="X37" s="11"/>
      <c r="Y37" s="126"/>
      <c r="Z37" s="28"/>
    </row>
    <row r="38" spans="1:29" x14ac:dyDescent="0.25">
      <c r="A38" s="16">
        <v>35</v>
      </c>
      <c r="B38" s="14" t="s">
        <v>43</v>
      </c>
      <c r="C38" s="18">
        <v>47.2</v>
      </c>
      <c r="D38" s="7">
        <v>10.68</v>
      </c>
      <c r="E38" s="93">
        <v>12.083</v>
      </c>
      <c r="F38" s="7">
        <f t="shared" si="0"/>
        <v>1.4030000000000005</v>
      </c>
      <c r="G38" s="8">
        <f t="shared" si="1"/>
        <v>1.2062994000000005</v>
      </c>
      <c r="H38" s="9">
        <f>(H8/C190)*C38</f>
        <v>7.7830526316290199E-2</v>
      </c>
      <c r="I38" s="15">
        <f t="shared" si="2"/>
        <v>1.2841299263162906</v>
      </c>
      <c r="J38" s="109"/>
      <c r="K38" s="11"/>
      <c r="L38" s="28"/>
      <c r="M38" s="10"/>
      <c r="N38" s="17">
        <v>26</v>
      </c>
      <c r="O38" s="14" t="s">
        <v>208</v>
      </c>
      <c r="P38" s="18">
        <v>34.200000000000003</v>
      </c>
      <c r="Q38" s="7">
        <v>4</v>
      </c>
      <c r="R38" s="7">
        <v>4</v>
      </c>
      <c r="S38" s="7">
        <f t="shared" si="6"/>
        <v>0</v>
      </c>
      <c r="T38" s="8">
        <f t="shared" si="4"/>
        <v>0</v>
      </c>
      <c r="U38" s="9">
        <f>(U8/P78)*P38</f>
        <v>5.559429589988351E-2</v>
      </c>
      <c r="V38" s="15">
        <f t="shared" si="5"/>
        <v>5.559429589988351E-2</v>
      </c>
      <c r="W38" s="11"/>
      <c r="X38" s="11"/>
      <c r="Y38" s="126"/>
      <c r="Z38" s="271"/>
      <c r="AA38" s="375"/>
      <c r="AB38" s="375"/>
      <c r="AC38" s="375"/>
    </row>
    <row r="39" spans="1:29" x14ac:dyDescent="0.25">
      <c r="A39" s="16">
        <v>36</v>
      </c>
      <c r="B39" s="14" t="s">
        <v>44</v>
      </c>
      <c r="C39" s="18">
        <v>48.4</v>
      </c>
      <c r="D39" s="7">
        <v>13.856</v>
      </c>
      <c r="E39" s="93">
        <v>15.036</v>
      </c>
      <c r="F39" s="7">
        <f t="shared" si="0"/>
        <v>1.1799999999999997</v>
      </c>
      <c r="G39" s="8">
        <f t="shared" si="1"/>
        <v>1.0145639999999998</v>
      </c>
      <c r="H39" s="9">
        <f>(H8/C190)*C39</f>
        <v>7.9809268510772149E-2</v>
      </c>
      <c r="I39" s="15">
        <f t="shared" si="2"/>
        <v>1.0943732685107719</v>
      </c>
      <c r="J39" s="109"/>
      <c r="K39" s="11"/>
      <c r="L39" s="28"/>
      <c r="M39" s="10"/>
      <c r="N39" s="16">
        <v>27</v>
      </c>
      <c r="O39" s="14" t="s">
        <v>209</v>
      </c>
      <c r="P39" s="18">
        <v>32.5</v>
      </c>
      <c r="Q39" s="7">
        <v>4.16</v>
      </c>
      <c r="R39" s="7">
        <v>4.6109999999999998</v>
      </c>
      <c r="S39" s="7">
        <f t="shared" si="6"/>
        <v>0.45099999999999962</v>
      </c>
      <c r="T39" s="8">
        <f t="shared" si="4"/>
        <v>0.38776979999999966</v>
      </c>
      <c r="U39" s="9">
        <f>(U8/P78)*P39</f>
        <v>5.2830836746965322E-2</v>
      </c>
      <c r="V39" s="15">
        <f t="shared" si="5"/>
        <v>0.44060063674696498</v>
      </c>
      <c r="W39" s="11"/>
      <c r="X39" s="11"/>
      <c r="Y39" s="126"/>
      <c r="Z39" s="28"/>
    </row>
    <row r="40" spans="1:29" x14ac:dyDescent="0.25">
      <c r="A40" s="16">
        <v>37</v>
      </c>
      <c r="B40" s="14" t="s">
        <v>45</v>
      </c>
      <c r="C40" s="18">
        <v>98.5</v>
      </c>
      <c r="D40" s="7">
        <v>19.556999999999999</v>
      </c>
      <c r="E40" s="93">
        <v>22.600999999999999</v>
      </c>
      <c r="F40" s="7">
        <f t="shared" si="0"/>
        <v>3.0440000000000005</v>
      </c>
      <c r="G40" s="8">
        <f t="shared" si="1"/>
        <v>2.6172312000000004</v>
      </c>
      <c r="H40" s="9">
        <f>(H8/C190)*C40</f>
        <v>0.16242175513039372</v>
      </c>
      <c r="I40" s="15">
        <f t="shared" si="2"/>
        <v>2.7796529551303943</v>
      </c>
      <c r="J40" s="109"/>
      <c r="K40" s="11"/>
      <c r="L40" s="28"/>
      <c r="M40" s="10"/>
      <c r="N40" s="16">
        <v>28</v>
      </c>
      <c r="O40" s="14" t="s">
        <v>210</v>
      </c>
      <c r="P40" s="18">
        <v>34.1</v>
      </c>
      <c r="Q40" s="7">
        <v>2.7</v>
      </c>
      <c r="R40" s="7">
        <v>2.7</v>
      </c>
      <c r="S40" s="7">
        <f t="shared" si="6"/>
        <v>0</v>
      </c>
      <c r="T40" s="8">
        <f t="shared" si="4"/>
        <v>0</v>
      </c>
      <c r="U40" s="9">
        <f>(U8/P78)*P40</f>
        <v>5.5431739479123616E-2</v>
      </c>
      <c r="V40" s="15">
        <f t="shared" si="5"/>
        <v>5.5431739479123616E-2</v>
      </c>
      <c r="W40" s="11"/>
      <c r="X40" s="11"/>
      <c r="Y40" s="126"/>
      <c r="Z40" s="28"/>
    </row>
    <row r="41" spans="1:29" x14ac:dyDescent="0.25">
      <c r="A41" s="16">
        <v>38</v>
      </c>
      <c r="B41" s="14" t="s">
        <v>46</v>
      </c>
      <c r="C41" s="18">
        <v>67.7</v>
      </c>
      <c r="D41" s="7">
        <v>14.766999999999999</v>
      </c>
      <c r="E41" s="93">
        <v>16.324999999999999</v>
      </c>
      <c r="F41" s="7">
        <f t="shared" si="0"/>
        <v>1.5579999999999998</v>
      </c>
      <c r="G41" s="8">
        <f t="shared" si="1"/>
        <v>1.3395683999999999</v>
      </c>
      <c r="H41" s="9">
        <f>(H8/C190)*C41</f>
        <v>0.11163403880535692</v>
      </c>
      <c r="I41" s="15">
        <f t="shared" si="2"/>
        <v>1.4512024388053568</v>
      </c>
      <c r="J41" s="109"/>
      <c r="K41" s="11"/>
      <c r="L41" s="28"/>
      <c r="M41" s="10"/>
      <c r="N41" s="16">
        <v>29</v>
      </c>
      <c r="O41" s="14" t="s">
        <v>211</v>
      </c>
      <c r="P41" s="18">
        <v>37.5</v>
      </c>
      <c r="Q41" s="7">
        <v>6.835</v>
      </c>
      <c r="R41" s="7">
        <v>6.9980000000000002</v>
      </c>
      <c r="S41" s="7">
        <f t="shared" si="6"/>
        <v>0.16300000000000026</v>
      </c>
      <c r="T41" s="8">
        <f t="shared" si="4"/>
        <v>0.14014740000000023</v>
      </c>
      <c r="U41" s="9">
        <f>(U8/P78)*P41</f>
        <v>6.0958657784959985E-2</v>
      </c>
      <c r="V41" s="15">
        <f t="shared" si="5"/>
        <v>0.20110605778496021</v>
      </c>
      <c r="W41" s="11"/>
      <c r="X41" s="11"/>
      <c r="Y41" s="126"/>
      <c r="Z41" s="28"/>
    </row>
    <row r="42" spans="1:29" x14ac:dyDescent="0.25">
      <c r="A42" s="16">
        <v>39</v>
      </c>
      <c r="B42" s="14" t="s">
        <v>47</v>
      </c>
      <c r="C42" s="18">
        <v>50.6</v>
      </c>
      <c r="D42" s="7">
        <v>4.3239999999999998</v>
      </c>
      <c r="E42" s="93">
        <v>5.5289999999999999</v>
      </c>
      <c r="F42" s="7">
        <f t="shared" si="0"/>
        <v>1.2050000000000001</v>
      </c>
      <c r="G42" s="8">
        <f t="shared" si="1"/>
        <v>1.0360590000000001</v>
      </c>
      <c r="H42" s="9">
        <f>(H8/C190)*C42</f>
        <v>8.3436962533989065E-2</v>
      </c>
      <c r="I42" s="15">
        <f t="shared" si="2"/>
        <v>1.1194959625339891</v>
      </c>
      <c r="J42" s="109"/>
      <c r="K42" s="11"/>
      <c r="L42" s="28"/>
      <c r="M42" s="10"/>
      <c r="N42" s="17">
        <v>30</v>
      </c>
      <c r="O42" s="14" t="s">
        <v>212</v>
      </c>
      <c r="P42" s="18">
        <v>34.9</v>
      </c>
      <c r="Q42" s="7">
        <v>7.1920000000000002</v>
      </c>
      <c r="R42" s="7">
        <v>7.9</v>
      </c>
      <c r="S42" s="7">
        <f t="shared" si="6"/>
        <v>0.70800000000000018</v>
      </c>
      <c r="T42" s="8">
        <f t="shared" si="4"/>
        <v>0.60873840000000012</v>
      </c>
      <c r="U42" s="9">
        <f>(U8/P78)*P42</f>
        <v>5.6732190845202757E-2</v>
      </c>
      <c r="V42" s="15">
        <f t="shared" si="5"/>
        <v>0.66547059084520288</v>
      </c>
      <c r="W42" s="11"/>
      <c r="X42" s="11"/>
      <c r="Y42" s="126"/>
      <c r="Z42" s="28"/>
    </row>
    <row r="43" spans="1:29" x14ac:dyDescent="0.25">
      <c r="A43" s="16">
        <v>40</v>
      </c>
      <c r="B43" s="14" t="s">
        <v>48</v>
      </c>
      <c r="C43" s="18">
        <v>50.3</v>
      </c>
      <c r="D43" s="7">
        <v>5.242</v>
      </c>
      <c r="E43" s="93">
        <v>5.4320000000000004</v>
      </c>
      <c r="F43" s="7">
        <f t="shared" si="0"/>
        <v>0.19000000000000039</v>
      </c>
      <c r="G43" s="8">
        <f t="shared" si="1"/>
        <v>0.16336200000000034</v>
      </c>
      <c r="H43" s="9">
        <f>(H8/C190)*C43</f>
        <v>8.2942276985368574E-2</v>
      </c>
      <c r="I43" s="15">
        <f t="shared" si="2"/>
        <v>0.24630427698536891</v>
      </c>
      <c r="J43" s="109"/>
      <c r="K43" s="11"/>
      <c r="L43" s="28"/>
      <c r="M43" s="10"/>
      <c r="N43" s="17">
        <v>31</v>
      </c>
      <c r="O43" s="14" t="s">
        <v>213</v>
      </c>
      <c r="P43" s="18">
        <v>38.9</v>
      </c>
      <c r="Q43" s="7">
        <v>10.699</v>
      </c>
      <c r="R43" s="7">
        <v>11.89</v>
      </c>
      <c r="S43" s="7">
        <f>R43-Q43</f>
        <v>1.1910000000000007</v>
      </c>
      <c r="T43" s="8">
        <f t="shared" si="4"/>
        <v>1.0240218000000005</v>
      </c>
      <c r="U43" s="9">
        <f>(U8/P78)*P43</f>
        <v>6.3234447675598493E-2</v>
      </c>
      <c r="V43" s="15">
        <f t="shared" si="5"/>
        <v>1.0872562476755991</v>
      </c>
      <c r="W43" s="11"/>
      <c r="X43" s="11"/>
      <c r="Y43" s="126"/>
      <c r="Z43" s="28"/>
    </row>
    <row r="44" spans="1:29" x14ac:dyDescent="0.25">
      <c r="A44" s="16">
        <v>41</v>
      </c>
      <c r="B44" s="14" t="s">
        <v>49</v>
      </c>
      <c r="C44" s="18">
        <v>44.6</v>
      </c>
      <c r="D44" s="7">
        <v>0</v>
      </c>
      <c r="E44" s="93">
        <v>0</v>
      </c>
      <c r="F44" s="7">
        <f t="shared" si="0"/>
        <v>0</v>
      </c>
      <c r="G44" s="8">
        <f t="shared" si="1"/>
        <v>0</v>
      </c>
      <c r="H44" s="9">
        <f>(H8/C190)*C44</f>
        <v>7.3543251561579301E-2</v>
      </c>
      <c r="I44" s="15">
        <f t="shared" si="2"/>
        <v>7.3543251561579301E-2</v>
      </c>
      <c r="J44" s="109"/>
      <c r="K44" s="11"/>
      <c r="L44" s="28"/>
      <c r="M44" s="10"/>
      <c r="N44" s="17">
        <v>32</v>
      </c>
      <c r="O44" s="14" t="s">
        <v>214</v>
      </c>
      <c r="P44" s="18">
        <v>36.5</v>
      </c>
      <c r="Q44" s="7">
        <v>4.6630000000000003</v>
      </c>
      <c r="R44" s="7">
        <v>5.0529999999999999</v>
      </c>
      <c r="S44" s="7">
        <f t="shared" ref="S44:S54" si="7">R44-Q44</f>
        <v>0.38999999999999968</v>
      </c>
      <c r="T44" s="8">
        <f t="shared" si="4"/>
        <v>0.33532199999999973</v>
      </c>
      <c r="U44" s="9">
        <f>(U8/P78)*P44</f>
        <v>5.9333093577361051E-2</v>
      </c>
      <c r="V44" s="15">
        <f t="shared" si="5"/>
        <v>0.39465509357736078</v>
      </c>
      <c r="W44" s="11"/>
      <c r="X44" s="11"/>
      <c r="Y44" s="126"/>
      <c r="Z44" s="28"/>
    </row>
    <row r="45" spans="1:29" x14ac:dyDescent="0.25">
      <c r="A45" s="16">
        <v>42</v>
      </c>
      <c r="B45" s="14" t="s">
        <v>50</v>
      </c>
      <c r="C45" s="18">
        <v>76</v>
      </c>
      <c r="D45" s="7">
        <v>8.7409999999999997</v>
      </c>
      <c r="E45" s="93">
        <v>10.052</v>
      </c>
      <c r="F45" s="7">
        <f t="shared" si="0"/>
        <v>1.3109999999999999</v>
      </c>
      <c r="G45" s="8">
        <f t="shared" si="1"/>
        <v>1.1271978</v>
      </c>
      <c r="H45" s="9">
        <f>(H8/C190)*C45</f>
        <v>0.12532033898385708</v>
      </c>
      <c r="I45" s="15">
        <f t="shared" si="2"/>
        <v>1.2525181389838571</v>
      </c>
      <c r="J45" s="109"/>
      <c r="K45" s="11"/>
      <c r="L45" s="28"/>
      <c r="M45" s="10"/>
      <c r="N45" s="17">
        <v>33</v>
      </c>
      <c r="O45" s="14" t="s">
        <v>249</v>
      </c>
      <c r="P45" s="18">
        <v>34.4</v>
      </c>
      <c r="Q45" s="7">
        <v>0.89300000000000002</v>
      </c>
      <c r="R45" s="7">
        <v>0.98699999999999999</v>
      </c>
      <c r="S45" s="7">
        <f t="shared" si="7"/>
        <v>9.3999999999999972E-2</v>
      </c>
      <c r="T45" s="8">
        <f t="shared" si="4"/>
        <v>8.0821199999999982E-2</v>
      </c>
      <c r="U45" s="9">
        <f>(U8/P78)*P45</f>
        <v>5.591940874140329E-2</v>
      </c>
      <c r="V45" s="15">
        <f t="shared" si="5"/>
        <v>0.13674060874140326</v>
      </c>
      <c r="W45" s="11"/>
      <c r="X45" s="11"/>
      <c r="Y45" s="126"/>
      <c r="Z45" s="28"/>
    </row>
    <row r="46" spans="1:29" x14ac:dyDescent="0.25">
      <c r="A46" s="16">
        <v>43</v>
      </c>
      <c r="B46" s="14" t="s">
        <v>51</v>
      </c>
      <c r="C46" s="18">
        <v>45.4</v>
      </c>
      <c r="D46" s="7">
        <v>7.093</v>
      </c>
      <c r="E46" s="93">
        <v>7.6429999999999998</v>
      </c>
      <c r="F46" s="7">
        <f t="shared" si="0"/>
        <v>0.54999999999999982</v>
      </c>
      <c r="G46" s="8">
        <f t="shared" si="1"/>
        <v>0.47288999999999987</v>
      </c>
      <c r="H46" s="9">
        <f>(H8/C190)*C46</f>
        <v>7.4862413024567268E-2</v>
      </c>
      <c r="I46" s="15">
        <f t="shared" si="2"/>
        <v>0.54775241302456712</v>
      </c>
      <c r="J46" s="109"/>
      <c r="K46" s="11"/>
      <c r="L46" s="28"/>
      <c r="M46" s="10"/>
      <c r="N46" s="17">
        <v>34</v>
      </c>
      <c r="O46" s="14" t="s">
        <v>215</v>
      </c>
      <c r="P46" s="18">
        <v>36.9</v>
      </c>
      <c r="Q46" s="7">
        <v>8.4649999999999999</v>
      </c>
      <c r="R46" s="7">
        <v>9.3849999999999998</v>
      </c>
      <c r="S46" s="7">
        <f t="shared" si="7"/>
        <v>0.91999999999999993</v>
      </c>
      <c r="T46" s="8">
        <f t="shared" si="4"/>
        <v>0.79101599999999994</v>
      </c>
      <c r="U46" s="9">
        <f>(U8/P78)*P46</f>
        <v>5.9983319260400625E-2</v>
      </c>
      <c r="V46" s="15">
        <f t="shared" si="5"/>
        <v>0.85099931926040062</v>
      </c>
      <c r="W46" s="11"/>
      <c r="X46" s="11"/>
      <c r="Y46" s="126"/>
      <c r="Z46" s="28"/>
    </row>
    <row r="47" spans="1:29" x14ac:dyDescent="0.25">
      <c r="A47" s="16">
        <v>44</v>
      </c>
      <c r="B47" s="14" t="s">
        <v>52</v>
      </c>
      <c r="C47" s="18">
        <v>46.9</v>
      </c>
      <c r="D47" s="7">
        <v>0</v>
      </c>
      <c r="E47" s="93">
        <v>0</v>
      </c>
      <c r="F47" s="7">
        <f t="shared" si="0"/>
        <v>0</v>
      </c>
      <c r="G47" s="8">
        <f t="shared" si="1"/>
        <v>0</v>
      </c>
      <c r="H47" s="9">
        <f>(H8/C190)*C47</f>
        <v>7.7335840767669708E-2</v>
      </c>
      <c r="I47" s="15">
        <f t="shared" si="2"/>
        <v>7.7335840767669708E-2</v>
      </c>
      <c r="J47" s="109"/>
      <c r="K47" s="11"/>
      <c r="L47" s="28"/>
      <c r="M47" s="10"/>
      <c r="N47" s="17">
        <v>35</v>
      </c>
      <c r="O47" s="14" t="s">
        <v>216</v>
      </c>
      <c r="P47" s="18">
        <v>34</v>
      </c>
      <c r="Q47" s="7">
        <v>3.3319999999999999</v>
      </c>
      <c r="R47" s="7">
        <v>3.6190000000000002</v>
      </c>
      <c r="S47" s="7">
        <f t="shared" si="7"/>
        <v>0.28700000000000037</v>
      </c>
      <c r="T47" s="8">
        <f t="shared" si="4"/>
        <v>0.2467626000000003</v>
      </c>
      <c r="U47" s="9">
        <f>(U8/P78)*P47</f>
        <v>5.5269183058363723E-2</v>
      </c>
      <c r="V47" s="15">
        <f t="shared" si="5"/>
        <v>0.30203178305836403</v>
      </c>
      <c r="W47" s="11"/>
      <c r="X47" s="11"/>
      <c r="Y47" s="126"/>
      <c r="Z47" s="28"/>
    </row>
    <row r="48" spans="1:29" x14ac:dyDescent="0.25">
      <c r="A48" s="16">
        <v>45</v>
      </c>
      <c r="B48" s="14" t="s">
        <v>53</v>
      </c>
      <c r="C48" s="18">
        <v>48.6</v>
      </c>
      <c r="D48" s="7">
        <v>12.843</v>
      </c>
      <c r="E48" s="93">
        <v>14.222</v>
      </c>
      <c r="F48" s="7">
        <f t="shared" si="0"/>
        <v>1.3789999999999996</v>
      </c>
      <c r="G48" s="8">
        <f t="shared" si="1"/>
        <v>1.1856641999999997</v>
      </c>
      <c r="H48" s="9">
        <f>(H8/C190)*C48</f>
        <v>8.0139058876519148E-2</v>
      </c>
      <c r="I48" s="15">
        <f t="shared" si="2"/>
        <v>1.2658032588765189</v>
      </c>
      <c r="J48" s="109"/>
      <c r="K48" s="11"/>
      <c r="L48" s="28"/>
      <c r="M48" s="10"/>
      <c r="N48" s="17">
        <v>36</v>
      </c>
      <c r="O48" s="14" t="s">
        <v>217</v>
      </c>
      <c r="P48" s="18">
        <v>28</v>
      </c>
      <c r="Q48" s="7">
        <v>8.2750000000000004</v>
      </c>
      <c r="R48" s="7">
        <v>8.6440000000000001</v>
      </c>
      <c r="S48" s="7">
        <f t="shared" si="7"/>
        <v>0.36899999999999977</v>
      </c>
      <c r="T48" s="8">
        <f t="shared" si="4"/>
        <v>0.31726619999999983</v>
      </c>
      <c r="U48" s="9">
        <f>(U8/P78)*P48</f>
        <v>4.5515797812770126E-2</v>
      </c>
      <c r="V48" s="15">
        <f>T48+U48</f>
        <v>0.36278199781276999</v>
      </c>
      <c r="W48" s="11"/>
      <c r="X48" s="11"/>
      <c r="Y48" s="126"/>
      <c r="Z48" s="28"/>
    </row>
    <row r="49" spans="1:26" x14ac:dyDescent="0.25">
      <c r="A49" s="16">
        <v>46</v>
      </c>
      <c r="B49" s="14" t="s">
        <v>54</v>
      </c>
      <c r="C49" s="18">
        <v>97.9</v>
      </c>
      <c r="D49" s="7">
        <v>3.0089999999999999</v>
      </c>
      <c r="E49" s="93">
        <v>4.09</v>
      </c>
      <c r="F49" s="7">
        <f t="shared" si="0"/>
        <v>1.081</v>
      </c>
      <c r="G49" s="8">
        <f t="shared" si="1"/>
        <v>0.92944379999999993</v>
      </c>
      <c r="H49" s="9">
        <f>(H8/C190)*C49</f>
        <v>0.16143238403315277</v>
      </c>
      <c r="I49" s="15">
        <f t="shared" si="2"/>
        <v>1.0908761840331527</v>
      </c>
      <c r="J49" s="10"/>
      <c r="K49" s="11"/>
      <c r="L49" s="28"/>
      <c r="M49" s="10"/>
      <c r="N49" s="17">
        <v>37</v>
      </c>
      <c r="O49" s="14" t="s">
        <v>218</v>
      </c>
      <c r="P49" s="102">
        <v>26.4</v>
      </c>
      <c r="Q49" s="7">
        <v>4.3310000000000004</v>
      </c>
      <c r="R49" s="7">
        <v>4.8959999999999999</v>
      </c>
      <c r="S49" s="7">
        <f t="shared" si="7"/>
        <v>0.5649999999999995</v>
      </c>
      <c r="T49" s="8">
        <f t="shared" si="4"/>
        <v>0.48578699999999958</v>
      </c>
      <c r="U49" s="9">
        <f>(U8/P78)*P49</f>
        <v>4.2914895080611831E-2</v>
      </c>
      <c r="V49" s="103">
        <f>T49+U49</f>
        <v>0.52870189508061138</v>
      </c>
      <c r="W49" s="11"/>
      <c r="X49" s="11"/>
      <c r="Y49" s="126"/>
      <c r="Z49" s="28"/>
    </row>
    <row r="50" spans="1:26" x14ac:dyDescent="0.25">
      <c r="A50" s="16">
        <v>47</v>
      </c>
      <c r="B50" s="14" t="s">
        <v>55</v>
      </c>
      <c r="C50" s="18">
        <v>68.2</v>
      </c>
      <c r="D50" s="7">
        <v>5.1497999999999999</v>
      </c>
      <c r="E50" s="93">
        <v>5.51</v>
      </c>
      <c r="F50" s="7">
        <f t="shared" si="0"/>
        <v>0.36019999999999985</v>
      </c>
      <c r="G50" s="8">
        <f t="shared" si="1"/>
        <v>0.30969995999999989</v>
      </c>
      <c r="H50" s="9">
        <f>(H8/C190)*C50</f>
        <v>0.1124585147197244</v>
      </c>
      <c r="I50" s="15">
        <f t="shared" si="2"/>
        <v>0.42215847471972429</v>
      </c>
      <c r="J50" s="109"/>
      <c r="K50" s="11"/>
      <c r="L50" s="28"/>
      <c r="M50" s="10"/>
      <c r="N50" s="17">
        <v>38</v>
      </c>
      <c r="O50" s="14" t="s">
        <v>219</v>
      </c>
      <c r="P50" s="18">
        <v>27.3</v>
      </c>
      <c r="Q50" s="7">
        <v>3.6309999999999998</v>
      </c>
      <c r="R50" s="7">
        <v>4.3070000000000004</v>
      </c>
      <c r="S50" s="7">
        <f t="shared" si="7"/>
        <v>0.6760000000000006</v>
      </c>
      <c r="T50" s="8">
        <f t="shared" si="4"/>
        <v>0.58122480000000054</v>
      </c>
      <c r="U50" s="9">
        <f>(U8/P78)*P50</f>
        <v>4.4377902867450872E-2</v>
      </c>
      <c r="V50" s="103">
        <f>T50+U50</f>
        <v>0.62560270286745145</v>
      </c>
      <c r="W50" s="11"/>
      <c r="X50" s="11"/>
      <c r="Y50" s="126"/>
      <c r="Z50" s="28"/>
    </row>
    <row r="51" spans="1:26" x14ac:dyDescent="0.25">
      <c r="A51" s="16">
        <v>48</v>
      </c>
      <c r="B51" s="14" t="s">
        <v>56</v>
      </c>
      <c r="C51" s="18">
        <v>50.7</v>
      </c>
      <c r="D51" s="7">
        <v>1.5589999999999999</v>
      </c>
      <c r="E51" s="93">
        <v>1.5589999999999999</v>
      </c>
      <c r="F51" s="7">
        <f t="shared" si="0"/>
        <v>0</v>
      </c>
      <c r="G51" s="8">
        <f t="shared" si="1"/>
        <v>0</v>
      </c>
      <c r="H51" s="9">
        <f>(H8/C190)*C51</f>
        <v>8.3601857716862571E-2</v>
      </c>
      <c r="I51" s="15">
        <f t="shared" si="2"/>
        <v>8.3601857716862571E-2</v>
      </c>
      <c r="J51" s="109"/>
      <c r="K51" s="11"/>
      <c r="L51" s="28"/>
      <c r="M51" s="10"/>
      <c r="N51" s="17">
        <v>39</v>
      </c>
      <c r="O51" s="14" t="s">
        <v>220</v>
      </c>
      <c r="P51" s="18">
        <v>26.1</v>
      </c>
      <c r="Q51" s="7">
        <v>2.5750000000000002</v>
      </c>
      <c r="R51" s="7">
        <v>3.2120000000000002</v>
      </c>
      <c r="S51" s="7">
        <f t="shared" si="7"/>
        <v>0.63700000000000001</v>
      </c>
      <c r="T51" s="8">
        <f t="shared" si="4"/>
        <v>0.54769259999999997</v>
      </c>
      <c r="U51" s="9">
        <f>(U8/P78)*P51</f>
        <v>4.2427225818332151E-2</v>
      </c>
      <c r="V51" s="15">
        <f t="shared" ref="V51:V68" si="8">T51+U51</f>
        <v>0.59011982581833211</v>
      </c>
      <c r="W51" s="11"/>
      <c r="X51" s="11"/>
      <c r="Y51" s="126"/>
      <c r="Z51" s="28"/>
    </row>
    <row r="52" spans="1:26" x14ac:dyDescent="0.25">
      <c r="A52" s="16">
        <v>49</v>
      </c>
      <c r="B52" s="14" t="s">
        <v>57</v>
      </c>
      <c r="C52" s="18">
        <v>50.2</v>
      </c>
      <c r="D52" s="7">
        <v>12.073</v>
      </c>
      <c r="E52" s="93">
        <v>13.256</v>
      </c>
      <c r="F52" s="7">
        <f t="shared" si="0"/>
        <v>1.1829999999999998</v>
      </c>
      <c r="G52" s="8">
        <f t="shared" si="1"/>
        <v>1.0171433999999999</v>
      </c>
      <c r="H52" s="9">
        <f>(H8/C190)*C52</f>
        <v>8.2777381802495081E-2</v>
      </c>
      <c r="I52" s="15">
        <f>G52+H52</f>
        <v>1.099920781802495</v>
      </c>
      <c r="J52" s="109"/>
      <c r="K52" s="11"/>
      <c r="L52" s="28"/>
      <c r="M52" s="10"/>
      <c r="N52" s="17">
        <v>40</v>
      </c>
      <c r="O52" s="14" t="s">
        <v>221</v>
      </c>
      <c r="P52" s="18">
        <v>25.8</v>
      </c>
      <c r="Q52" s="7">
        <v>5.0389999999999997</v>
      </c>
      <c r="R52" s="7">
        <v>5.7430000000000003</v>
      </c>
      <c r="S52" s="7">
        <f t="shared" si="7"/>
        <v>0.70400000000000063</v>
      </c>
      <c r="T52" s="8">
        <f t="shared" si="4"/>
        <v>0.60529920000000059</v>
      </c>
      <c r="U52" s="9">
        <f>(U8/P78)*P52</f>
        <v>4.1939556556052471E-2</v>
      </c>
      <c r="V52" s="15">
        <f t="shared" si="8"/>
        <v>0.64723875655605312</v>
      </c>
      <c r="W52" s="11"/>
      <c r="X52" s="11"/>
      <c r="Y52" s="126"/>
      <c r="Z52" s="28"/>
    </row>
    <row r="53" spans="1:26" x14ac:dyDescent="0.25">
      <c r="A53" s="101">
        <v>50</v>
      </c>
      <c r="B53" s="14" t="s">
        <v>58</v>
      </c>
      <c r="C53" s="102">
        <v>44.6</v>
      </c>
      <c r="D53" s="7">
        <v>5.3550000000000004</v>
      </c>
      <c r="E53" s="93">
        <v>6.359</v>
      </c>
      <c r="F53" s="7">
        <f t="shared" si="0"/>
        <v>1.0039999999999996</v>
      </c>
      <c r="G53" s="8">
        <f t="shared" si="1"/>
        <v>0.86323919999999965</v>
      </c>
      <c r="H53" s="9">
        <f>(H8/C190)*C53</f>
        <v>7.3543251561579301E-2</v>
      </c>
      <c r="I53" s="103">
        <f>G53+H53</f>
        <v>0.93678245156157891</v>
      </c>
      <c r="J53" s="109"/>
      <c r="K53" s="11"/>
      <c r="L53" s="28"/>
      <c r="M53" s="10"/>
      <c r="N53" s="17">
        <v>41</v>
      </c>
      <c r="O53" s="14" t="s">
        <v>222</v>
      </c>
      <c r="P53" s="18">
        <v>34.5</v>
      </c>
      <c r="Q53" s="7">
        <v>4.6310000000000002</v>
      </c>
      <c r="R53" s="7">
        <v>5.1269999999999998</v>
      </c>
      <c r="S53" s="7">
        <f t="shared" si="7"/>
        <v>0.49599999999999955</v>
      </c>
      <c r="T53" s="8">
        <f t="shared" si="4"/>
        <v>0.42646079999999964</v>
      </c>
      <c r="U53" s="9">
        <f>(U8/P78)*P53</f>
        <v>5.608196516216319E-2</v>
      </c>
      <c r="V53" s="15">
        <f t="shared" si="8"/>
        <v>0.48254276516216282</v>
      </c>
      <c r="W53" s="11"/>
      <c r="X53" s="11"/>
      <c r="Y53" s="126"/>
      <c r="Z53" s="28"/>
    </row>
    <row r="54" spans="1:26" x14ac:dyDescent="0.25">
      <c r="A54" s="16">
        <v>51</v>
      </c>
      <c r="B54" s="14" t="s">
        <v>59</v>
      </c>
      <c r="C54" s="18">
        <v>75.5</v>
      </c>
      <c r="D54" s="7">
        <v>16.664000000000001</v>
      </c>
      <c r="E54" s="93">
        <v>18.257000000000001</v>
      </c>
      <c r="F54" s="7">
        <f t="shared" si="0"/>
        <v>1.593</v>
      </c>
      <c r="G54" s="8">
        <f t="shared" si="1"/>
        <v>1.3696614</v>
      </c>
      <c r="H54" s="9">
        <f>(H8/C190)*C54</f>
        <v>0.12449586306948962</v>
      </c>
      <c r="I54" s="103">
        <f>G54+H54</f>
        <v>1.4941572630694897</v>
      </c>
      <c r="J54" s="109"/>
      <c r="K54" s="11"/>
      <c r="L54" s="28"/>
      <c r="M54" s="10"/>
      <c r="N54" s="17">
        <v>42</v>
      </c>
      <c r="O54" s="14" t="s">
        <v>223</v>
      </c>
      <c r="P54" s="18">
        <v>32.700000000000003</v>
      </c>
      <c r="Q54" s="7">
        <v>1.6910000000000001</v>
      </c>
      <c r="R54" s="7">
        <v>1.893</v>
      </c>
      <c r="S54" s="7">
        <f t="shared" si="7"/>
        <v>0.20199999999999996</v>
      </c>
      <c r="T54" s="8">
        <f t="shared" si="4"/>
        <v>0.17367959999999996</v>
      </c>
      <c r="U54" s="9">
        <f>(U8/P78)*P54</f>
        <v>5.3155949588485116E-2</v>
      </c>
      <c r="V54" s="15">
        <f t="shared" si="8"/>
        <v>0.22683554958848506</v>
      </c>
      <c r="W54" s="11"/>
      <c r="X54" s="11"/>
      <c r="Y54" s="126"/>
      <c r="Z54" s="28"/>
    </row>
    <row r="55" spans="1:26" x14ac:dyDescent="0.25">
      <c r="A55" s="16">
        <v>52</v>
      </c>
      <c r="B55" s="14" t="s">
        <v>60</v>
      </c>
      <c r="C55" s="18">
        <v>45.8</v>
      </c>
      <c r="D55" s="7">
        <v>10.515000000000001</v>
      </c>
      <c r="E55" s="93">
        <v>11.433999999999999</v>
      </c>
      <c r="F55" s="7">
        <f t="shared" si="0"/>
        <v>0.91899999999999871</v>
      </c>
      <c r="G55" s="8">
        <f t="shared" si="1"/>
        <v>0.79015619999999887</v>
      </c>
      <c r="H55" s="9">
        <f>(H8/C190)*C55</f>
        <v>7.5521993756061251E-2</v>
      </c>
      <c r="I55" s="15">
        <f t="shared" si="2"/>
        <v>0.86567819375606014</v>
      </c>
      <c r="J55" s="109"/>
      <c r="K55" s="11"/>
      <c r="L55" s="28"/>
      <c r="M55" s="10"/>
      <c r="N55" s="17">
        <v>43</v>
      </c>
      <c r="O55" s="14" t="s">
        <v>224</v>
      </c>
      <c r="P55" s="18">
        <v>33.4</v>
      </c>
      <c r="Q55" s="7">
        <v>5.3010000000000002</v>
      </c>
      <c r="R55" s="7">
        <v>5.9950000000000001</v>
      </c>
      <c r="S55" s="7">
        <f>R55-Q55</f>
        <v>0.69399999999999995</v>
      </c>
      <c r="T55" s="8">
        <f t="shared" si="4"/>
        <v>0.59670119999999993</v>
      </c>
      <c r="U55" s="9">
        <f>(U8/P78)*P55</f>
        <v>5.4293844533804356E-2</v>
      </c>
      <c r="V55" s="15">
        <f t="shared" si="8"/>
        <v>0.6509950445338043</v>
      </c>
      <c r="W55" s="11"/>
      <c r="X55" s="11"/>
      <c r="Y55" s="126"/>
      <c r="Z55" s="28"/>
    </row>
    <row r="56" spans="1:26" x14ac:dyDescent="0.25">
      <c r="A56" s="16">
        <v>53</v>
      </c>
      <c r="B56" s="14" t="s">
        <v>61</v>
      </c>
      <c r="C56" s="18">
        <v>47.3</v>
      </c>
      <c r="D56" s="7">
        <v>13.717000000000001</v>
      </c>
      <c r="E56" s="93">
        <v>15.093</v>
      </c>
      <c r="F56" s="7">
        <f t="shared" si="0"/>
        <v>1.3759999999999994</v>
      </c>
      <c r="G56" s="8">
        <f t="shared" si="1"/>
        <v>1.1830847999999996</v>
      </c>
      <c r="H56" s="9">
        <f>(H8/C190)*C56</f>
        <v>7.7995421499163692E-2</v>
      </c>
      <c r="I56" s="15">
        <f t="shared" si="2"/>
        <v>1.2610802214991632</v>
      </c>
      <c r="J56" s="109"/>
      <c r="K56" s="11"/>
      <c r="L56" s="28"/>
      <c r="M56" s="10"/>
      <c r="N56" s="17">
        <v>44</v>
      </c>
      <c r="O56" s="14" t="s">
        <v>225</v>
      </c>
      <c r="P56" s="18">
        <v>37.299999999999997</v>
      </c>
      <c r="Q56" s="7">
        <v>4.4649999999999999</v>
      </c>
      <c r="R56" s="7">
        <v>4.9619999999999997</v>
      </c>
      <c r="S56" s="7">
        <f t="shared" ref="S56:S69" si="9">R56-Q56</f>
        <v>0.49699999999999989</v>
      </c>
      <c r="T56" s="8">
        <f t="shared" si="4"/>
        <v>0.42732059999999988</v>
      </c>
      <c r="U56" s="9">
        <f>(U8/P78)*P56</f>
        <v>6.0633544943440199E-2</v>
      </c>
      <c r="V56" s="15">
        <f t="shared" si="8"/>
        <v>0.48795414494344008</v>
      </c>
      <c r="W56" s="11"/>
      <c r="X56" s="11"/>
      <c r="Y56" s="126"/>
      <c r="Z56" s="28"/>
    </row>
    <row r="57" spans="1:26" x14ac:dyDescent="0.25">
      <c r="A57" s="16">
        <v>54</v>
      </c>
      <c r="B57" s="14" t="s">
        <v>62</v>
      </c>
      <c r="C57" s="18">
        <v>48.2</v>
      </c>
      <c r="D57" s="7">
        <v>11.725</v>
      </c>
      <c r="E57" s="93">
        <v>12.785</v>
      </c>
      <c r="F57" s="7">
        <f t="shared" si="0"/>
        <v>1.0600000000000005</v>
      </c>
      <c r="G57" s="8">
        <f t="shared" si="1"/>
        <v>0.91138800000000042</v>
      </c>
      <c r="H57" s="9">
        <f>(H8/C190)*C57</f>
        <v>7.9479478145025165E-2</v>
      </c>
      <c r="I57" s="15">
        <f t="shared" si="2"/>
        <v>0.99086747814502563</v>
      </c>
      <c r="J57" s="109"/>
      <c r="K57" s="11"/>
      <c r="L57" s="28"/>
      <c r="M57" s="10"/>
      <c r="N57" s="17">
        <v>45</v>
      </c>
      <c r="O57" s="14" t="s">
        <v>226</v>
      </c>
      <c r="P57" s="18">
        <v>38.700000000000003</v>
      </c>
      <c r="Q57" s="7">
        <v>0</v>
      </c>
      <c r="R57" s="7">
        <v>0</v>
      </c>
      <c r="S57" s="7">
        <f t="shared" si="9"/>
        <v>0</v>
      </c>
      <c r="T57" s="8">
        <f t="shared" si="4"/>
        <v>0</v>
      </c>
      <c r="U57" s="9">
        <f>(U8/P78)*P57</f>
        <v>6.2909334834078706E-2</v>
      </c>
      <c r="V57" s="15">
        <f t="shared" si="8"/>
        <v>6.2909334834078706E-2</v>
      </c>
      <c r="W57" s="11"/>
      <c r="X57" s="11"/>
      <c r="Y57" s="126"/>
      <c r="Z57" s="28"/>
    </row>
    <row r="58" spans="1:26" x14ac:dyDescent="0.25">
      <c r="A58" s="16">
        <v>55</v>
      </c>
      <c r="B58" s="14" t="s">
        <v>63</v>
      </c>
      <c r="C58" s="18">
        <v>98.4</v>
      </c>
      <c r="D58" s="7">
        <v>20.417999999999999</v>
      </c>
      <c r="E58" s="93">
        <v>22.751999999999999</v>
      </c>
      <c r="F58" s="7">
        <f t="shared" si="0"/>
        <v>2.3339999999999996</v>
      </c>
      <c r="G58" s="8">
        <f t="shared" si="1"/>
        <v>2.0067731999999996</v>
      </c>
      <c r="H58" s="9">
        <f>(H8/C190)*C58</f>
        <v>0.16225685994752026</v>
      </c>
      <c r="I58" s="15">
        <f t="shared" si="2"/>
        <v>2.1690300599475201</v>
      </c>
      <c r="J58" s="109"/>
      <c r="K58" s="11"/>
      <c r="L58" s="28"/>
      <c r="M58" s="10"/>
      <c r="N58" s="17">
        <v>46</v>
      </c>
      <c r="O58" s="14" t="s">
        <v>227</v>
      </c>
      <c r="P58" s="18">
        <v>39</v>
      </c>
      <c r="Q58" s="7">
        <v>9.4</v>
      </c>
      <c r="R58" s="7">
        <v>10.6</v>
      </c>
      <c r="S58" s="7">
        <f t="shared" si="9"/>
        <v>1.1999999999999993</v>
      </c>
      <c r="T58" s="8">
        <f t="shared" si="4"/>
        <v>1.0317599999999993</v>
      </c>
      <c r="U58" s="9">
        <f>(U8/P78)*P58</f>
        <v>6.3397004096358386E-2</v>
      </c>
      <c r="V58" s="15">
        <f t="shared" si="8"/>
        <v>1.0951570040963576</v>
      </c>
      <c r="W58" s="11"/>
      <c r="X58" s="11"/>
      <c r="Y58" s="126"/>
      <c r="Z58" s="28"/>
    </row>
    <row r="59" spans="1:26" x14ac:dyDescent="0.25">
      <c r="A59" s="16">
        <v>56</v>
      </c>
      <c r="B59" s="14" t="s">
        <v>64</v>
      </c>
      <c r="C59" s="18">
        <v>68</v>
      </c>
      <c r="D59" s="7">
        <v>6.5060000000000002</v>
      </c>
      <c r="E59" s="93">
        <v>7.2359999999999998</v>
      </c>
      <c r="F59" s="7">
        <f t="shared" si="0"/>
        <v>0.72999999999999954</v>
      </c>
      <c r="G59" s="8">
        <f t="shared" si="1"/>
        <v>0.6276539999999996</v>
      </c>
      <c r="H59" s="9">
        <f>(H8/C190)*C59</f>
        <v>0.1121287243539774</v>
      </c>
      <c r="I59" s="15">
        <f t="shared" si="2"/>
        <v>0.73978272435397696</v>
      </c>
      <c r="J59" s="109"/>
      <c r="K59" s="11"/>
      <c r="L59" s="28"/>
      <c r="M59" s="10"/>
      <c r="N59" s="17">
        <v>47</v>
      </c>
      <c r="O59" s="14" t="s">
        <v>228</v>
      </c>
      <c r="P59" s="18">
        <v>35.700000000000003</v>
      </c>
      <c r="Q59" s="7">
        <v>10.031000000000001</v>
      </c>
      <c r="R59" s="7">
        <v>11.211</v>
      </c>
      <c r="S59" s="7">
        <f t="shared" si="9"/>
        <v>1.1799999999999997</v>
      </c>
      <c r="T59" s="8">
        <f t="shared" si="4"/>
        <v>1.0145639999999998</v>
      </c>
      <c r="U59" s="9">
        <f>(U8/P78)*P59</f>
        <v>5.8032642211281911E-2</v>
      </c>
      <c r="V59" s="15">
        <f t="shared" si="8"/>
        <v>1.0725966422112818</v>
      </c>
      <c r="W59" s="11"/>
      <c r="X59" s="11"/>
      <c r="Y59" s="126"/>
      <c r="Z59" s="28"/>
    </row>
    <row r="60" spans="1:26" x14ac:dyDescent="0.25">
      <c r="A60" s="16">
        <v>57</v>
      </c>
      <c r="B60" s="14" t="s">
        <v>65</v>
      </c>
      <c r="C60" s="18">
        <v>50.6</v>
      </c>
      <c r="D60" s="7">
        <v>9.1709999999999994</v>
      </c>
      <c r="E60" s="93">
        <v>10.294</v>
      </c>
      <c r="F60" s="7">
        <f t="shared" si="0"/>
        <v>1.1230000000000011</v>
      </c>
      <c r="G60" s="8">
        <f t="shared" si="1"/>
        <v>0.96555540000000095</v>
      </c>
      <c r="H60" s="9">
        <f>(H8/C190)*C60</f>
        <v>8.3436962533989065E-2</v>
      </c>
      <c r="I60" s="15">
        <f t="shared" si="2"/>
        <v>1.0489923625339901</v>
      </c>
      <c r="J60" s="109"/>
      <c r="K60" s="11"/>
      <c r="L60" s="28"/>
      <c r="M60" s="109"/>
      <c r="N60" s="17">
        <v>48</v>
      </c>
      <c r="O60" s="14" t="s">
        <v>229</v>
      </c>
      <c r="P60" s="18">
        <v>34.299999999999997</v>
      </c>
      <c r="Q60" s="7">
        <v>7.1130000000000004</v>
      </c>
      <c r="R60" s="7">
        <v>8.282</v>
      </c>
      <c r="S60" s="7">
        <f t="shared" si="9"/>
        <v>1.1689999999999996</v>
      </c>
      <c r="T60" s="8">
        <f t="shared" si="4"/>
        <v>1.0051061999999997</v>
      </c>
      <c r="U60" s="9">
        <f>(U8/P78)*P60</f>
        <v>5.5756852320643396E-2</v>
      </c>
      <c r="V60" s="15">
        <f t="shared" si="8"/>
        <v>1.060863052320643</v>
      </c>
      <c r="W60" s="11"/>
      <c r="X60" s="11"/>
      <c r="Y60" s="126"/>
      <c r="Z60" s="28"/>
    </row>
    <row r="61" spans="1:26" x14ac:dyDescent="0.25">
      <c r="A61" s="16">
        <v>58</v>
      </c>
      <c r="B61" s="14" t="s">
        <v>66</v>
      </c>
      <c r="C61" s="18">
        <v>50.1</v>
      </c>
      <c r="D61" s="7">
        <v>2.254</v>
      </c>
      <c r="E61" s="93">
        <v>2.254</v>
      </c>
      <c r="F61" s="7">
        <f t="shared" si="0"/>
        <v>0</v>
      </c>
      <c r="G61" s="8">
        <f t="shared" si="1"/>
        <v>0</v>
      </c>
      <c r="H61" s="9">
        <f>(H8/C190)*C61</f>
        <v>8.2612486619621589E-2</v>
      </c>
      <c r="I61" s="15">
        <f t="shared" si="2"/>
        <v>8.2612486619621589E-2</v>
      </c>
      <c r="J61" s="109"/>
      <c r="K61" s="11"/>
      <c r="L61" s="28"/>
      <c r="M61" s="10"/>
      <c r="N61" s="17">
        <v>49</v>
      </c>
      <c r="O61" s="14" t="s">
        <v>230</v>
      </c>
      <c r="P61" s="18">
        <v>36.1</v>
      </c>
      <c r="Q61" s="7">
        <v>5.1180000000000003</v>
      </c>
      <c r="R61" s="7">
        <v>5.6879999999999997</v>
      </c>
      <c r="S61" s="7">
        <f t="shared" si="9"/>
        <v>0.5699999999999994</v>
      </c>
      <c r="T61" s="8">
        <f t="shared" si="4"/>
        <v>0.49008599999999947</v>
      </c>
      <c r="U61" s="9">
        <f>(U8/P78)*P61</f>
        <v>5.8682867894321485E-2</v>
      </c>
      <c r="V61" s="15">
        <f t="shared" si="8"/>
        <v>0.548768867894321</v>
      </c>
      <c r="W61" s="11"/>
      <c r="X61" s="11"/>
      <c r="Y61" s="126"/>
      <c r="Z61" s="28"/>
    </row>
    <row r="62" spans="1:26" x14ac:dyDescent="0.25">
      <c r="A62" s="16">
        <v>59</v>
      </c>
      <c r="B62" s="14" t="s">
        <v>67</v>
      </c>
      <c r="C62" s="18">
        <v>44.7</v>
      </c>
      <c r="D62" s="7">
        <v>4.5209999999999999</v>
      </c>
      <c r="E62" s="93">
        <v>5.5430000000000001</v>
      </c>
      <c r="F62" s="7">
        <f t="shared" si="0"/>
        <v>1.0220000000000002</v>
      </c>
      <c r="G62" s="8">
        <f t="shared" si="1"/>
        <v>0.87871560000000026</v>
      </c>
      <c r="H62" s="9">
        <f>(H8/C190)*C62</f>
        <v>7.3708146744452793E-2</v>
      </c>
      <c r="I62" s="15">
        <f t="shared" si="2"/>
        <v>0.95242374674445307</v>
      </c>
      <c r="J62" s="109"/>
      <c r="K62" s="11"/>
      <c r="L62" s="28"/>
      <c r="M62" s="10"/>
      <c r="N62" s="17">
        <v>50</v>
      </c>
      <c r="O62" s="14" t="s">
        <v>231</v>
      </c>
      <c r="P62" s="18">
        <v>33.700000000000003</v>
      </c>
      <c r="Q62" s="7">
        <v>5.6120000000000001</v>
      </c>
      <c r="R62" s="7">
        <v>6.1459999999999999</v>
      </c>
      <c r="S62" s="7">
        <f t="shared" si="9"/>
        <v>0.53399999999999981</v>
      </c>
      <c r="T62" s="8">
        <f t="shared" si="4"/>
        <v>0.45913319999999985</v>
      </c>
      <c r="U62" s="9">
        <f>(U8/P78)*P62</f>
        <v>5.4781513796084043E-2</v>
      </c>
      <c r="V62" s="15">
        <f t="shared" si="8"/>
        <v>0.51391471379608389</v>
      </c>
      <c r="W62" s="11"/>
      <c r="X62" s="11"/>
      <c r="Y62" s="126"/>
      <c r="Z62" s="28"/>
    </row>
    <row r="63" spans="1:26" x14ac:dyDescent="0.25">
      <c r="A63" s="16">
        <v>60</v>
      </c>
      <c r="B63" s="14" t="s">
        <v>68</v>
      </c>
      <c r="C63" s="18">
        <v>75.7</v>
      </c>
      <c r="D63" s="7">
        <v>16.280999999999999</v>
      </c>
      <c r="E63" s="93">
        <v>17.783000000000001</v>
      </c>
      <c r="F63" s="7">
        <f t="shared" si="0"/>
        <v>1.5020000000000024</v>
      </c>
      <c r="G63" s="8">
        <f t="shared" si="1"/>
        <v>1.2914196000000022</v>
      </c>
      <c r="H63" s="9">
        <f>(H8/C190)*C63</f>
        <v>0.12482565343523662</v>
      </c>
      <c r="I63" s="15">
        <f t="shared" si="2"/>
        <v>1.4162452534352388</v>
      </c>
      <c r="J63" s="109"/>
      <c r="K63" s="11"/>
      <c r="L63" s="28"/>
      <c r="M63" s="10"/>
      <c r="N63" s="17">
        <v>51</v>
      </c>
      <c r="O63" s="14" t="s">
        <v>232</v>
      </c>
      <c r="P63" s="18">
        <v>28.1</v>
      </c>
      <c r="Q63" s="7">
        <v>6.6379999999999999</v>
      </c>
      <c r="R63" s="7">
        <v>7.6180000000000003</v>
      </c>
      <c r="S63" s="7">
        <f t="shared" si="9"/>
        <v>0.98000000000000043</v>
      </c>
      <c r="T63" s="8">
        <f t="shared" si="4"/>
        <v>0.84260400000000035</v>
      </c>
      <c r="U63" s="9">
        <f>(U8/P78)*P63</f>
        <v>4.5678354233530019E-2</v>
      </c>
      <c r="V63" s="15">
        <f t="shared" si="8"/>
        <v>0.88828235423353041</v>
      </c>
      <c r="W63" s="11"/>
      <c r="X63" s="11"/>
      <c r="Y63" s="126"/>
      <c r="Z63" s="28"/>
    </row>
    <row r="64" spans="1:26" x14ac:dyDescent="0.25">
      <c r="A64" s="16">
        <v>61</v>
      </c>
      <c r="B64" s="14" t="s">
        <v>69</v>
      </c>
      <c r="C64" s="18">
        <v>45.8</v>
      </c>
      <c r="D64" s="7">
        <v>4.9669999999999996</v>
      </c>
      <c r="E64" s="93">
        <v>5.367</v>
      </c>
      <c r="F64" s="7">
        <f t="shared" si="0"/>
        <v>0.40000000000000036</v>
      </c>
      <c r="G64" s="8">
        <f t="shared" si="1"/>
        <v>0.34392000000000034</v>
      </c>
      <c r="H64" s="9">
        <f>(H8/C190)*C64</f>
        <v>7.5521993756061251E-2</v>
      </c>
      <c r="I64" s="15">
        <f t="shared" si="2"/>
        <v>0.41944199375606162</v>
      </c>
      <c r="J64" s="109"/>
      <c r="K64" s="11"/>
      <c r="L64" s="28"/>
      <c r="M64" s="10"/>
      <c r="N64" s="17">
        <v>52</v>
      </c>
      <c r="O64" s="14" t="s">
        <v>233</v>
      </c>
      <c r="P64" s="18">
        <v>26.6</v>
      </c>
      <c r="Q64" s="7">
        <v>7.798</v>
      </c>
      <c r="R64" s="7">
        <v>8.4459999999999997</v>
      </c>
      <c r="S64" s="7">
        <f t="shared" si="9"/>
        <v>0.64799999999999969</v>
      </c>
      <c r="T64" s="8">
        <f t="shared" si="4"/>
        <v>0.55715039999999971</v>
      </c>
      <c r="U64" s="9">
        <f>(U8/P78)*P64</f>
        <v>4.3240007922131618E-2</v>
      </c>
      <c r="V64" s="15">
        <f t="shared" si="8"/>
        <v>0.60039040792213139</v>
      </c>
      <c r="W64" s="11"/>
      <c r="X64" s="11"/>
      <c r="Y64" s="126"/>
      <c r="Z64" s="28"/>
    </row>
    <row r="65" spans="1:26" x14ac:dyDescent="0.25">
      <c r="A65" s="16">
        <v>62</v>
      </c>
      <c r="B65" s="14" t="s">
        <v>70</v>
      </c>
      <c r="C65" s="18">
        <v>48.4</v>
      </c>
      <c r="D65" s="7">
        <v>11.090999999999999</v>
      </c>
      <c r="E65" s="93">
        <v>11.698</v>
      </c>
      <c r="F65" s="7">
        <f t="shared" si="0"/>
        <v>0.60700000000000109</v>
      </c>
      <c r="G65" s="8">
        <f t="shared" si="1"/>
        <v>0.52189860000000099</v>
      </c>
      <c r="H65" s="9">
        <f>(H8/C190)*C65</f>
        <v>7.9809268510772149E-2</v>
      </c>
      <c r="I65" s="15">
        <f t="shared" si="2"/>
        <v>0.60170786851077318</v>
      </c>
      <c r="J65" s="109"/>
      <c r="K65" s="11"/>
      <c r="L65" s="28"/>
      <c r="M65" s="10"/>
      <c r="N65" s="17">
        <v>53</v>
      </c>
      <c r="O65" s="14" t="s">
        <v>234</v>
      </c>
      <c r="P65" s="18">
        <v>27.9</v>
      </c>
      <c r="Q65" s="7">
        <v>8.3919999999999995</v>
      </c>
      <c r="R65" s="7">
        <v>9.2949999999999999</v>
      </c>
      <c r="S65" s="7">
        <f t="shared" si="9"/>
        <v>0.90300000000000047</v>
      </c>
      <c r="T65" s="8">
        <f t="shared" si="4"/>
        <v>0.77639940000000041</v>
      </c>
      <c r="U65" s="9">
        <f>(U8/P78)*P65</f>
        <v>4.5353241392010225E-2</v>
      </c>
      <c r="V65" s="15">
        <f t="shared" si="8"/>
        <v>0.82175264139201065</v>
      </c>
      <c r="W65" s="11"/>
      <c r="X65" s="11"/>
      <c r="Y65" s="126"/>
      <c r="Z65" s="28"/>
    </row>
    <row r="66" spans="1:26" x14ac:dyDescent="0.25">
      <c r="A66" s="16">
        <v>63</v>
      </c>
      <c r="B66" s="14" t="s">
        <v>71</v>
      </c>
      <c r="C66" s="18">
        <v>48</v>
      </c>
      <c r="D66" s="7">
        <v>8.1530000000000005</v>
      </c>
      <c r="E66" s="93">
        <v>9.4169999999999998</v>
      </c>
      <c r="F66" s="7">
        <f t="shared" si="0"/>
        <v>1.2639999999999993</v>
      </c>
      <c r="G66" s="8">
        <f t="shared" si="1"/>
        <v>1.0867871999999994</v>
      </c>
      <c r="H66" s="9">
        <f>(H8/C190)*C66</f>
        <v>7.9149687779278166E-2</v>
      </c>
      <c r="I66" s="15">
        <f t="shared" si="2"/>
        <v>1.1659368877792775</v>
      </c>
      <c r="J66" s="109"/>
      <c r="K66" s="11"/>
      <c r="L66" s="28"/>
      <c r="M66" s="10"/>
      <c r="N66" s="17">
        <v>54</v>
      </c>
      <c r="O66" s="14" t="s">
        <v>235</v>
      </c>
      <c r="P66" s="18">
        <v>25.9</v>
      </c>
      <c r="Q66" s="7">
        <v>4.3090000000000002</v>
      </c>
      <c r="R66" s="7">
        <v>4.9989999999999997</v>
      </c>
      <c r="S66" s="7">
        <f t="shared" si="9"/>
        <v>0.6899999999999995</v>
      </c>
      <c r="T66" s="8">
        <f t="shared" si="4"/>
        <v>0.59326199999999962</v>
      </c>
      <c r="U66" s="9">
        <f>(U8/P78)*P66</f>
        <v>4.2102112976812364E-2</v>
      </c>
      <c r="V66" s="15">
        <f t="shared" si="8"/>
        <v>0.63536411297681195</v>
      </c>
      <c r="W66" s="11"/>
      <c r="X66" s="11"/>
      <c r="Y66" s="126"/>
      <c r="Z66" s="28"/>
    </row>
    <row r="67" spans="1:26" x14ac:dyDescent="0.25">
      <c r="A67" s="16">
        <v>64</v>
      </c>
      <c r="B67" s="14" t="s">
        <v>72</v>
      </c>
      <c r="C67" s="18">
        <v>98.7</v>
      </c>
      <c r="D67" s="7">
        <v>16.846</v>
      </c>
      <c r="E67" s="93">
        <v>18.175999999999998</v>
      </c>
      <c r="F67" s="7">
        <f t="shared" si="0"/>
        <v>1.3299999999999983</v>
      </c>
      <c r="G67" s="8">
        <f t="shared" si="1"/>
        <v>1.1435339999999985</v>
      </c>
      <c r="H67" s="9">
        <f>(H8/C190)*C67</f>
        <v>0.16275154549614074</v>
      </c>
      <c r="I67" s="15">
        <f t="shared" si="2"/>
        <v>1.3062855454961393</v>
      </c>
      <c r="J67" s="109"/>
      <c r="K67" s="11"/>
      <c r="L67" s="28"/>
      <c r="M67" s="10"/>
      <c r="N67" s="17">
        <v>55</v>
      </c>
      <c r="O67" s="14" t="s">
        <v>236</v>
      </c>
      <c r="P67" s="18">
        <v>26.1</v>
      </c>
      <c r="Q67" s="7">
        <v>8.4060000000000006</v>
      </c>
      <c r="R67" s="7">
        <v>9.1310000000000002</v>
      </c>
      <c r="S67" s="7">
        <f t="shared" si="9"/>
        <v>0.72499999999999964</v>
      </c>
      <c r="T67" s="8">
        <f t="shared" si="4"/>
        <v>0.62335499999999966</v>
      </c>
      <c r="U67" s="9">
        <f>(U8/P78)*P67</f>
        <v>4.2427225818332151E-2</v>
      </c>
      <c r="V67" s="15">
        <f t="shared" si="8"/>
        <v>0.6657822258183318</v>
      </c>
      <c r="W67" s="11"/>
      <c r="X67" s="11"/>
      <c r="Y67" s="126"/>
      <c r="Z67" s="28"/>
    </row>
    <row r="68" spans="1:26" x14ac:dyDescent="0.25">
      <c r="A68" s="16">
        <v>65</v>
      </c>
      <c r="B68" s="14" t="s">
        <v>73</v>
      </c>
      <c r="C68" s="18">
        <v>67.7</v>
      </c>
      <c r="D68" s="7">
        <v>9.4570000000000007</v>
      </c>
      <c r="E68" s="93">
        <v>10.170999999999999</v>
      </c>
      <c r="F68" s="7">
        <f t="shared" si="0"/>
        <v>0.71399999999999864</v>
      </c>
      <c r="G68" s="8">
        <f t="shared" si="1"/>
        <v>0.61389719999999881</v>
      </c>
      <c r="H68" s="9">
        <f>(H8/C190)*C68</f>
        <v>0.11163403880535692</v>
      </c>
      <c r="I68" s="15">
        <f t="shared" si="2"/>
        <v>0.72553123880535575</v>
      </c>
      <c r="J68" s="109"/>
      <c r="K68" s="11"/>
      <c r="L68" s="28"/>
      <c r="M68" s="10"/>
      <c r="N68" s="17">
        <v>56</v>
      </c>
      <c r="O68" s="14" t="s">
        <v>237</v>
      </c>
      <c r="P68" s="18">
        <v>34.4</v>
      </c>
      <c r="Q68" s="7">
        <v>8.5960000000000001</v>
      </c>
      <c r="R68" s="7">
        <v>9.6709999999999994</v>
      </c>
      <c r="S68" s="7">
        <f t="shared" si="9"/>
        <v>1.0749999999999993</v>
      </c>
      <c r="T68" s="8">
        <f t="shared" si="4"/>
        <v>0.92428499999999936</v>
      </c>
      <c r="U68" s="9">
        <f>(U8/P78)*P68</f>
        <v>5.591940874140329E-2</v>
      </c>
      <c r="V68" s="15">
        <f t="shared" si="8"/>
        <v>0.98020440874140269</v>
      </c>
      <c r="W68" s="11"/>
      <c r="X68" s="11"/>
      <c r="Y68" s="126"/>
      <c r="Z68" s="28"/>
    </row>
    <row r="69" spans="1:26" x14ac:dyDescent="0.25">
      <c r="A69" s="16">
        <v>66</v>
      </c>
      <c r="B69" s="14" t="s">
        <v>74</v>
      </c>
      <c r="C69" s="18">
        <v>50.1</v>
      </c>
      <c r="D69" s="7">
        <v>1.9690000000000001</v>
      </c>
      <c r="E69" s="93">
        <v>2.1760000000000002</v>
      </c>
      <c r="F69" s="7">
        <f t="shared" si="0"/>
        <v>0.20700000000000007</v>
      </c>
      <c r="G69" s="8">
        <f t="shared" si="1"/>
        <v>0.17797860000000007</v>
      </c>
      <c r="H69" s="9">
        <f>(H8/C190)*C69</f>
        <v>8.2612486619621589E-2</v>
      </c>
      <c r="I69" s="15">
        <f t="shared" si="2"/>
        <v>0.26059108661962166</v>
      </c>
      <c r="J69" s="109"/>
      <c r="K69" s="11"/>
      <c r="L69" s="28"/>
      <c r="M69" s="10"/>
      <c r="N69" s="17">
        <v>57</v>
      </c>
      <c r="O69" s="14" t="s">
        <v>238</v>
      </c>
      <c r="P69" s="18">
        <v>32.1</v>
      </c>
      <c r="Q69" s="7">
        <v>8.9039999999999999</v>
      </c>
      <c r="R69" s="7">
        <v>10.121</v>
      </c>
      <c r="S69" s="7">
        <f t="shared" si="9"/>
        <v>1.2170000000000005</v>
      </c>
      <c r="T69" s="8">
        <f t="shared" si="4"/>
        <v>1.0463766000000005</v>
      </c>
      <c r="U69" s="9">
        <f>(U8/P78)*P69</f>
        <v>5.2180611063925748E-2</v>
      </c>
      <c r="V69" s="15">
        <f>T69+U69</f>
        <v>1.0985572110639263</v>
      </c>
      <c r="W69" s="11"/>
      <c r="X69" s="11"/>
      <c r="Y69" s="126"/>
      <c r="Z69" s="28"/>
    </row>
    <row r="70" spans="1:26" x14ac:dyDescent="0.25">
      <c r="A70" s="16">
        <v>67</v>
      </c>
      <c r="B70" s="14" t="s">
        <v>75</v>
      </c>
      <c r="C70" s="18">
        <v>50.1</v>
      </c>
      <c r="D70" s="7">
        <v>8.8689999999999998</v>
      </c>
      <c r="E70" s="93">
        <v>9.5120000000000005</v>
      </c>
      <c r="F70" s="7">
        <f t="shared" si="0"/>
        <v>0.64300000000000068</v>
      </c>
      <c r="G70" s="8">
        <f t="shared" si="1"/>
        <v>0.55285140000000055</v>
      </c>
      <c r="H70" s="9">
        <f>(H8/C190)*C70</f>
        <v>8.2612486619621589E-2</v>
      </c>
      <c r="I70" s="15">
        <f t="shared" si="2"/>
        <v>0.63546388661962216</v>
      </c>
      <c r="J70" s="109"/>
      <c r="K70" s="11"/>
      <c r="L70" s="28"/>
      <c r="M70" s="10"/>
      <c r="N70" s="16">
        <v>58</v>
      </c>
      <c r="O70" s="14" t="s">
        <v>239</v>
      </c>
      <c r="P70" s="18">
        <v>33.9</v>
      </c>
      <c r="Q70" s="7">
        <v>5.5140000000000002</v>
      </c>
      <c r="R70" s="7">
        <v>6.266</v>
      </c>
      <c r="S70" s="7">
        <f>R70-Q70</f>
        <v>0.75199999999999978</v>
      </c>
      <c r="T70" s="8">
        <f t="shared" si="4"/>
        <v>0.64656959999999986</v>
      </c>
      <c r="U70" s="9">
        <f>(U8/P78)*P70</f>
        <v>5.5106626637603823E-2</v>
      </c>
      <c r="V70" s="15">
        <f t="shared" ref="V70:V77" si="10">T70+U70</f>
        <v>0.70167622663760365</v>
      </c>
      <c r="W70" s="11"/>
      <c r="X70" s="11"/>
      <c r="Y70" s="126"/>
      <c r="Z70" s="28"/>
    </row>
    <row r="71" spans="1:26" x14ac:dyDescent="0.25">
      <c r="A71" s="16">
        <v>68</v>
      </c>
      <c r="B71" s="14" t="s">
        <v>76</v>
      </c>
      <c r="C71" s="18">
        <v>45.2</v>
      </c>
      <c r="D71" s="7">
        <v>1.256</v>
      </c>
      <c r="E71" s="93">
        <v>1.256</v>
      </c>
      <c r="F71" s="7">
        <f t="shared" si="0"/>
        <v>0</v>
      </c>
      <c r="G71" s="8">
        <f t="shared" si="1"/>
        <v>0</v>
      </c>
      <c r="H71" s="9">
        <f>(H8/C190)*C71</f>
        <v>7.4532622658820283E-2</v>
      </c>
      <c r="I71" s="15">
        <f t="shared" si="2"/>
        <v>7.4532622658820283E-2</v>
      </c>
      <c r="J71" s="109"/>
      <c r="K71" s="11"/>
      <c r="L71" s="28"/>
      <c r="M71" s="10"/>
      <c r="N71" s="17">
        <v>59</v>
      </c>
      <c r="O71" s="14" t="s">
        <v>240</v>
      </c>
      <c r="P71" s="18">
        <v>37.299999999999997</v>
      </c>
      <c r="Q71" s="7">
        <v>5.2789999999999999</v>
      </c>
      <c r="R71" s="7">
        <v>5.7249999999999996</v>
      </c>
      <c r="S71" s="7">
        <f t="shared" ref="S71:S77" si="11">R71-Q71</f>
        <v>0.44599999999999973</v>
      </c>
      <c r="T71" s="8">
        <f t="shared" si="4"/>
        <v>0.38347079999999978</v>
      </c>
      <c r="U71" s="9">
        <f>(U8/P78)*P71</f>
        <v>6.0633544943440199E-2</v>
      </c>
      <c r="V71" s="15">
        <f t="shared" si="10"/>
        <v>0.44410434494343998</v>
      </c>
      <c r="W71" s="11"/>
      <c r="X71" s="11"/>
      <c r="Y71" s="126"/>
      <c r="Z71" s="28"/>
    </row>
    <row r="72" spans="1:26" x14ac:dyDescent="0.25">
      <c r="A72" s="16">
        <v>69</v>
      </c>
      <c r="B72" s="14" t="s">
        <v>77</v>
      </c>
      <c r="C72" s="18">
        <v>75.8</v>
      </c>
      <c r="D72" s="7">
        <v>0</v>
      </c>
      <c r="E72" s="93">
        <v>0</v>
      </c>
      <c r="F72" s="7">
        <f t="shared" si="0"/>
        <v>0</v>
      </c>
      <c r="G72" s="8">
        <f t="shared" si="1"/>
        <v>0</v>
      </c>
      <c r="H72" s="9">
        <f>(H8/C190)*C72</f>
        <v>0.1249905486181101</v>
      </c>
      <c r="I72" s="15">
        <f t="shared" si="2"/>
        <v>0.1249905486181101</v>
      </c>
      <c r="J72" s="109"/>
      <c r="K72" s="11"/>
      <c r="L72" s="28"/>
      <c r="M72" s="10"/>
      <c r="N72" s="17">
        <v>60</v>
      </c>
      <c r="O72" s="14" t="s">
        <v>241</v>
      </c>
      <c r="P72" s="18">
        <v>38.4</v>
      </c>
      <c r="Q72" s="7">
        <v>12.006</v>
      </c>
      <c r="R72" s="7">
        <v>12.590999999999999</v>
      </c>
      <c r="S72" s="7">
        <f t="shared" si="11"/>
        <v>0.58499999999999908</v>
      </c>
      <c r="T72" s="8">
        <f t="shared" si="4"/>
        <v>0.50298299999999918</v>
      </c>
      <c r="U72" s="9">
        <f>(U8/P78)*P72</f>
        <v>6.2421665571799026E-2</v>
      </c>
      <c r="V72" s="15">
        <f t="shared" si="10"/>
        <v>0.56540466557179825</v>
      </c>
      <c r="W72" s="11"/>
      <c r="X72" s="11"/>
      <c r="Y72" s="126"/>
      <c r="Z72" s="28"/>
    </row>
    <row r="73" spans="1:26" x14ac:dyDescent="0.25">
      <c r="A73" s="16">
        <v>70</v>
      </c>
      <c r="B73" s="14" t="s">
        <v>78</v>
      </c>
      <c r="C73" s="18">
        <v>45.6</v>
      </c>
      <c r="D73" s="7">
        <v>11.282</v>
      </c>
      <c r="E73" s="93">
        <v>12.552</v>
      </c>
      <c r="F73" s="7">
        <f t="shared" si="0"/>
        <v>1.2699999999999996</v>
      </c>
      <c r="G73" s="8">
        <f t="shared" si="1"/>
        <v>1.0919459999999996</v>
      </c>
      <c r="H73" s="9">
        <f>(H8/C190)*C73</f>
        <v>7.5192203390314266E-2</v>
      </c>
      <c r="I73" s="15">
        <f t="shared" si="2"/>
        <v>1.1671382033903139</v>
      </c>
      <c r="J73" s="109"/>
      <c r="K73" s="11"/>
      <c r="L73" s="28"/>
      <c r="M73" s="10"/>
      <c r="N73" s="17">
        <v>61</v>
      </c>
      <c r="O73" s="14" t="s">
        <v>242</v>
      </c>
      <c r="P73" s="18">
        <v>67.3</v>
      </c>
      <c r="Q73" s="7">
        <v>6.5</v>
      </c>
      <c r="R73" s="7">
        <v>6.5</v>
      </c>
      <c r="S73" s="7">
        <f t="shared" si="11"/>
        <v>0</v>
      </c>
      <c r="T73" s="8">
        <f t="shared" si="4"/>
        <v>0</v>
      </c>
      <c r="U73" s="9">
        <f>(U8/P78)*P73</f>
        <v>0.10940047117140818</v>
      </c>
      <c r="V73" s="15">
        <f t="shared" si="10"/>
        <v>0.10940047117140818</v>
      </c>
      <c r="W73" s="11"/>
      <c r="X73" s="11"/>
      <c r="Y73" s="126"/>
      <c r="Z73" s="127"/>
    </row>
    <row r="74" spans="1:26" x14ac:dyDescent="0.25">
      <c r="A74" s="16">
        <v>71</v>
      </c>
      <c r="B74" s="14" t="s">
        <v>79</v>
      </c>
      <c r="C74" s="18">
        <v>47.7</v>
      </c>
      <c r="D74" s="7">
        <v>5.9</v>
      </c>
      <c r="E74" s="93">
        <v>7.07</v>
      </c>
      <c r="F74" s="7">
        <f t="shared" si="0"/>
        <v>1.17</v>
      </c>
      <c r="G74" s="8">
        <f t="shared" si="1"/>
        <v>1.0059659999999999</v>
      </c>
      <c r="H74" s="9">
        <f>(H8/C190)*C74</f>
        <v>7.8655002230657689E-2</v>
      </c>
      <c r="I74" s="15">
        <f t="shared" si="2"/>
        <v>1.0846210022306577</v>
      </c>
      <c r="J74" s="109"/>
      <c r="K74" s="11"/>
      <c r="L74" s="28"/>
      <c r="M74" s="10"/>
      <c r="N74" s="17">
        <v>62</v>
      </c>
      <c r="O74" s="14" t="s">
        <v>243</v>
      </c>
      <c r="P74" s="18">
        <v>32</v>
      </c>
      <c r="Q74" s="7">
        <f>P74+0.53</f>
        <v>32.53</v>
      </c>
      <c r="R74" s="7">
        <v>33.06</v>
      </c>
      <c r="S74" s="7">
        <f t="shared" si="11"/>
        <v>0.53000000000000114</v>
      </c>
      <c r="T74" s="8">
        <f t="shared" si="4"/>
        <v>0.45569400000000099</v>
      </c>
      <c r="U74" s="9">
        <f>(U8/P78)*P74</f>
        <v>5.2018054643165855E-2</v>
      </c>
      <c r="V74" s="15">
        <f t="shared" si="10"/>
        <v>0.50771205464316682</v>
      </c>
      <c r="W74" s="11"/>
      <c r="X74" s="11"/>
      <c r="Y74" s="126"/>
      <c r="Z74" s="127"/>
    </row>
    <row r="75" spans="1:26" x14ac:dyDescent="0.25">
      <c r="A75" s="16">
        <v>72</v>
      </c>
      <c r="B75" s="14" t="s">
        <v>80</v>
      </c>
      <c r="C75" s="18">
        <v>48.3</v>
      </c>
      <c r="D75" s="7">
        <v>7.8369999999999997</v>
      </c>
      <c r="E75" s="93">
        <v>8.8079999999999998</v>
      </c>
      <c r="F75" s="7">
        <f t="shared" si="0"/>
        <v>0.97100000000000009</v>
      </c>
      <c r="G75" s="8">
        <f t="shared" si="1"/>
        <v>0.8348658000000001</v>
      </c>
      <c r="H75" s="9">
        <f>(H8/C190)*C75</f>
        <v>7.9644373327898643E-2</v>
      </c>
      <c r="I75" s="15">
        <f t="shared" si="2"/>
        <v>0.91451017332789875</v>
      </c>
      <c r="J75" s="109"/>
      <c r="K75" s="11"/>
      <c r="L75" s="28"/>
      <c r="M75" s="10"/>
      <c r="N75" s="17">
        <v>63</v>
      </c>
      <c r="O75" s="14" t="s">
        <v>244</v>
      </c>
      <c r="P75" s="18">
        <v>88.1</v>
      </c>
      <c r="Q75" s="7">
        <v>1.6319999999999999</v>
      </c>
      <c r="R75" s="7">
        <v>1.6319999999999999</v>
      </c>
      <c r="S75" s="7">
        <f t="shared" si="11"/>
        <v>0</v>
      </c>
      <c r="T75" s="8">
        <f t="shared" si="4"/>
        <v>0</v>
      </c>
      <c r="U75" s="9">
        <f>(U8/P78)*P75</f>
        <v>0.14321220668946599</v>
      </c>
      <c r="V75" s="15">
        <f t="shared" si="10"/>
        <v>0.14321220668946599</v>
      </c>
      <c r="W75" s="11"/>
      <c r="X75" s="11"/>
      <c r="Y75" s="126"/>
      <c r="Z75" s="28"/>
    </row>
    <row r="76" spans="1:26" x14ac:dyDescent="0.25">
      <c r="A76" s="101">
        <v>73</v>
      </c>
      <c r="B76" s="14" t="s">
        <v>81</v>
      </c>
      <c r="C76" s="18">
        <v>98.7</v>
      </c>
      <c r="D76" s="7">
        <v>22.254999999999999</v>
      </c>
      <c r="E76" s="93">
        <v>24.303000000000001</v>
      </c>
      <c r="F76" s="7">
        <f t="shared" si="0"/>
        <v>2.0480000000000018</v>
      </c>
      <c r="G76" s="8">
        <f t="shared" si="1"/>
        <v>1.7608704000000015</v>
      </c>
      <c r="H76" s="9">
        <f>(H8/C190)*C76</f>
        <v>0.16275154549614074</v>
      </c>
      <c r="I76" s="15">
        <f>G76+H76</f>
        <v>1.9236219454961423</v>
      </c>
      <c r="J76" s="109"/>
      <c r="K76" s="11"/>
      <c r="L76" s="28"/>
      <c r="M76" s="10"/>
      <c r="N76" s="17" t="s">
        <v>268</v>
      </c>
      <c r="O76" s="14" t="s">
        <v>270</v>
      </c>
      <c r="P76" s="18">
        <v>295.5</v>
      </c>
      <c r="Q76" s="7">
        <v>0</v>
      </c>
      <c r="R76" s="7">
        <v>0</v>
      </c>
      <c r="S76" s="7">
        <f t="shared" si="11"/>
        <v>0</v>
      </c>
      <c r="T76" s="8">
        <f t="shared" si="4"/>
        <v>0</v>
      </c>
      <c r="U76" s="9">
        <f>(U8/P78)*P76</f>
        <v>0.48035422334548467</v>
      </c>
      <c r="V76" s="15">
        <f t="shared" si="10"/>
        <v>0.48035422334548467</v>
      </c>
      <c r="W76" s="109"/>
      <c r="X76" s="109"/>
      <c r="Y76" s="126"/>
      <c r="Z76" s="28"/>
    </row>
    <row r="77" spans="1:26" x14ac:dyDescent="0.25">
      <c r="A77" s="16">
        <v>74</v>
      </c>
      <c r="B77" s="14" t="s">
        <v>82</v>
      </c>
      <c r="C77" s="18">
        <v>67.5</v>
      </c>
      <c r="D77" s="7">
        <v>5.7069999999999999</v>
      </c>
      <c r="E77" s="93">
        <v>6.4610000000000003</v>
      </c>
      <c r="F77" s="7">
        <f t="shared" si="0"/>
        <v>0.75400000000000045</v>
      </c>
      <c r="G77" s="8">
        <f t="shared" si="1"/>
        <v>0.64828920000000034</v>
      </c>
      <c r="H77" s="9">
        <f>(H8/C190)*C77</f>
        <v>0.11130424843960993</v>
      </c>
      <c r="I77" s="15">
        <f t="shared" si="2"/>
        <v>0.7595934484396103</v>
      </c>
      <c r="J77" s="109"/>
      <c r="K77" s="11"/>
      <c r="L77" s="28"/>
      <c r="M77" s="10"/>
      <c r="N77" s="17" t="s">
        <v>269</v>
      </c>
      <c r="O77" s="14" t="s">
        <v>271</v>
      </c>
      <c r="P77" s="18">
        <v>212.9</v>
      </c>
      <c r="Q77" s="7">
        <v>0</v>
      </c>
      <c r="R77" s="7">
        <v>0</v>
      </c>
      <c r="S77" s="7">
        <f t="shared" si="11"/>
        <v>0</v>
      </c>
      <c r="T77" s="8">
        <f t="shared" si="4"/>
        <v>0</v>
      </c>
      <c r="U77" s="9">
        <f>(U8/P78)*P77</f>
        <v>0.34608261979781285</v>
      </c>
      <c r="V77" s="15">
        <f t="shared" si="10"/>
        <v>0.34608261979781285</v>
      </c>
      <c r="W77" s="22"/>
      <c r="X77" s="22"/>
      <c r="Y77" s="126"/>
      <c r="Z77" s="28"/>
    </row>
    <row r="78" spans="1:26" x14ac:dyDescent="0.25">
      <c r="A78" s="16">
        <v>75</v>
      </c>
      <c r="B78" s="14" t="s">
        <v>83</v>
      </c>
      <c r="C78" s="18">
        <v>50.1</v>
      </c>
      <c r="D78" s="7">
        <v>7.9950000000000001</v>
      </c>
      <c r="E78" s="93">
        <v>9.2759999999999998</v>
      </c>
      <c r="F78" s="7">
        <f t="shared" ref="F78:F141" si="12">E78-D78</f>
        <v>1.2809999999999997</v>
      </c>
      <c r="G78" s="8">
        <f t="shared" ref="G78:G141" si="13">F78*0.8598</f>
        <v>1.1014037999999997</v>
      </c>
      <c r="H78" s="9">
        <f>(H8/C190)*C78</f>
        <v>8.2612486619621589E-2</v>
      </c>
      <c r="I78" s="15">
        <f t="shared" si="2"/>
        <v>1.1840162866196213</v>
      </c>
      <c r="J78" s="109"/>
      <c r="K78" s="11"/>
      <c r="L78" s="28"/>
      <c r="M78" s="10"/>
      <c r="N78" s="273" t="s">
        <v>262</v>
      </c>
      <c r="O78" s="376"/>
      <c r="P78" s="105">
        <f>SUM(P13:P77)</f>
        <v>2660.9000000000005</v>
      </c>
      <c r="Q78" s="105">
        <f t="shared" ref="Q78:U78" si="14">SUM(Q13:Q77)</f>
        <v>391.87700000000001</v>
      </c>
      <c r="R78" s="105">
        <f t="shared" si="14"/>
        <v>430.89600000000007</v>
      </c>
      <c r="S78" s="105">
        <f t="shared" si="14"/>
        <v>39.019000000000005</v>
      </c>
      <c r="T78" s="106">
        <f t="shared" si="14"/>
        <v>33.548536200000001</v>
      </c>
      <c r="U78" s="106">
        <f t="shared" si="14"/>
        <v>4.3254638000000005</v>
      </c>
      <c r="V78" s="106">
        <f>SUM(V13:V77)</f>
        <v>37.873999999999988</v>
      </c>
      <c r="W78" s="22"/>
      <c r="X78" s="22"/>
      <c r="Y78" s="128"/>
      <c r="Z78" s="28"/>
    </row>
    <row r="79" spans="1:26" x14ac:dyDescent="0.25">
      <c r="A79" s="16">
        <v>76</v>
      </c>
      <c r="B79" s="14" t="s">
        <v>84</v>
      </c>
      <c r="C79" s="18">
        <v>50.3</v>
      </c>
      <c r="D79" s="7">
        <v>6.6740000000000004</v>
      </c>
      <c r="E79" s="93">
        <v>7.4829999999999997</v>
      </c>
      <c r="F79" s="7">
        <f t="shared" si="12"/>
        <v>0.80899999999999928</v>
      </c>
      <c r="G79" s="8">
        <f t="shared" si="13"/>
        <v>0.69557819999999937</v>
      </c>
      <c r="H79" s="9">
        <f>(H8/C190)*C79</f>
        <v>8.2942276985368574E-2</v>
      </c>
      <c r="I79" s="15">
        <f t="shared" si="2"/>
        <v>0.77852047698536797</v>
      </c>
      <c r="J79" s="109"/>
      <c r="K79" s="11"/>
      <c r="L79" s="28"/>
      <c r="M79" s="10"/>
      <c r="N79" s="110" t="s">
        <v>267</v>
      </c>
      <c r="O79" s="111"/>
      <c r="P79" s="110"/>
      <c r="Q79" s="110"/>
      <c r="R79" s="110"/>
      <c r="S79" s="110"/>
      <c r="T79" s="110"/>
      <c r="U79" s="110"/>
      <c r="V79" s="110"/>
      <c r="W79" s="22"/>
      <c r="X79" s="22"/>
      <c r="Y79" s="128"/>
      <c r="Z79" s="28"/>
    </row>
    <row r="80" spans="1:26" x14ac:dyDescent="0.25">
      <c r="A80" s="16">
        <v>77</v>
      </c>
      <c r="B80" s="14" t="s">
        <v>85</v>
      </c>
      <c r="C80" s="18">
        <v>45.2</v>
      </c>
      <c r="D80" s="7">
        <v>1.0549999999999999</v>
      </c>
      <c r="E80" s="93">
        <v>1.056</v>
      </c>
      <c r="F80" s="7">
        <f t="shared" si="12"/>
        <v>1.0000000000001119E-3</v>
      </c>
      <c r="G80" s="8">
        <f t="shared" si="13"/>
        <v>8.5980000000009625E-4</v>
      </c>
      <c r="H80" s="9">
        <f>(H8/C190)*C80</f>
        <v>7.4532622658820283E-2</v>
      </c>
      <c r="I80" s="15">
        <f t="shared" si="2"/>
        <v>7.5392422658820374E-2</v>
      </c>
      <c r="J80" s="109"/>
      <c r="K80" s="11"/>
      <c r="L80" s="28"/>
      <c r="M80" s="10"/>
      <c r="N80" s="294" t="s">
        <v>272</v>
      </c>
      <c r="O80" s="295"/>
      <c r="P80" s="295"/>
      <c r="Q80" s="112"/>
      <c r="R80" s="378" t="s">
        <v>273</v>
      </c>
      <c r="S80" s="378"/>
      <c r="T80" s="378"/>
      <c r="U80" s="378"/>
      <c r="V80" s="378"/>
      <c r="W80" s="22"/>
      <c r="X80" s="22"/>
      <c r="Y80" s="128"/>
      <c r="Z80" s="28"/>
    </row>
    <row r="81" spans="1:26" x14ac:dyDescent="0.25">
      <c r="A81" s="16">
        <v>78</v>
      </c>
      <c r="B81" s="14" t="s">
        <v>86</v>
      </c>
      <c r="C81" s="18">
        <v>75.5</v>
      </c>
      <c r="D81" s="7">
        <v>10.638</v>
      </c>
      <c r="E81" s="93">
        <v>12.433</v>
      </c>
      <c r="F81" s="7">
        <f t="shared" si="12"/>
        <v>1.7949999999999999</v>
      </c>
      <c r="G81" s="8">
        <f t="shared" si="13"/>
        <v>1.5433409999999999</v>
      </c>
      <c r="H81" s="9">
        <f>(H8/C190)*C81</f>
        <v>0.12449586306948962</v>
      </c>
      <c r="I81" s="15">
        <f t="shared" si="2"/>
        <v>1.6678368630694895</v>
      </c>
      <c r="J81" s="109"/>
      <c r="K81" s="11"/>
      <c r="L81" s="28"/>
      <c r="M81" s="10"/>
      <c r="W81" s="22"/>
      <c r="X81" s="22"/>
      <c r="Y81" s="128"/>
      <c r="Z81" s="28"/>
    </row>
    <row r="82" spans="1:26" x14ac:dyDescent="0.25">
      <c r="A82" s="16">
        <v>79</v>
      </c>
      <c r="B82" s="14" t="s">
        <v>87</v>
      </c>
      <c r="C82" s="18">
        <v>45.7</v>
      </c>
      <c r="D82" s="7">
        <v>4.048</v>
      </c>
      <c r="E82" s="93">
        <v>4.4749999999999996</v>
      </c>
      <c r="F82" s="7">
        <f t="shared" si="12"/>
        <v>0.4269999999999996</v>
      </c>
      <c r="G82" s="8">
        <f t="shared" si="13"/>
        <v>0.36713459999999964</v>
      </c>
      <c r="H82" s="9">
        <f>(H8/C190)*C82</f>
        <v>7.5357098573187759E-2</v>
      </c>
      <c r="I82" s="15">
        <f t="shared" si="2"/>
        <v>0.44249169857318738</v>
      </c>
      <c r="J82" s="109"/>
      <c r="K82" s="11"/>
      <c r="L82" s="28"/>
      <c r="M82" s="10"/>
      <c r="N82" s="294" t="s">
        <v>274</v>
      </c>
      <c r="O82" s="295"/>
      <c r="P82" s="295"/>
      <c r="Q82" s="112"/>
      <c r="R82" s="378" t="s">
        <v>275</v>
      </c>
      <c r="S82" s="378"/>
      <c r="T82" s="378"/>
      <c r="U82" s="378"/>
      <c r="V82" s="378"/>
      <c r="W82" s="22"/>
      <c r="X82" s="22"/>
      <c r="Y82" s="128"/>
      <c r="Z82" s="28"/>
    </row>
    <row r="83" spans="1:26" x14ac:dyDescent="0.25">
      <c r="A83" s="16">
        <v>80</v>
      </c>
      <c r="B83" s="14" t="s">
        <v>88</v>
      </c>
      <c r="C83" s="18">
        <v>48.1</v>
      </c>
      <c r="D83" s="7">
        <v>9.9819999999999993</v>
      </c>
      <c r="E83" s="93">
        <v>10.821</v>
      </c>
      <c r="F83" s="7">
        <f t="shared" si="12"/>
        <v>0.83900000000000041</v>
      </c>
      <c r="G83" s="8">
        <f t="shared" si="13"/>
        <v>0.72137220000000035</v>
      </c>
      <c r="H83" s="9">
        <f>(H8/C190)*C83</f>
        <v>7.9314582962151658E-2</v>
      </c>
      <c r="I83" s="15">
        <f t="shared" si="2"/>
        <v>0.80068678296215201</v>
      </c>
      <c r="J83" s="109"/>
      <c r="K83" s="11"/>
      <c r="L83" s="28"/>
      <c r="M83" s="10"/>
      <c r="N83" s="129"/>
      <c r="O83" s="129"/>
      <c r="P83" s="10"/>
      <c r="Q83" s="10"/>
      <c r="R83" s="10"/>
      <c r="S83" s="10"/>
      <c r="T83" s="10"/>
      <c r="U83" s="10"/>
      <c r="V83" s="10"/>
      <c r="W83" s="22"/>
      <c r="X83" s="22"/>
      <c r="Y83" s="128"/>
      <c r="Z83" s="28"/>
    </row>
    <row r="84" spans="1:26" x14ac:dyDescent="0.25">
      <c r="A84" s="16">
        <v>81</v>
      </c>
      <c r="B84" s="14" t="s">
        <v>89</v>
      </c>
      <c r="C84" s="18">
        <v>48.6</v>
      </c>
      <c r="D84" s="7">
        <v>9.6969999999999992</v>
      </c>
      <c r="E84" s="93">
        <v>10.898</v>
      </c>
      <c r="F84" s="7">
        <f t="shared" si="12"/>
        <v>1.2010000000000005</v>
      </c>
      <c r="G84" s="8">
        <f t="shared" si="13"/>
        <v>1.0326198000000004</v>
      </c>
      <c r="H84" s="9">
        <f>(H8/C190)*C84</f>
        <v>8.0139058876519148E-2</v>
      </c>
      <c r="I84" s="15">
        <f t="shared" si="2"/>
        <v>1.1127588588765196</v>
      </c>
      <c r="J84" s="109"/>
      <c r="K84" s="11"/>
      <c r="L84" s="28"/>
      <c r="M84" s="10"/>
      <c r="N84" s="129"/>
      <c r="O84" s="12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25"/>
    </row>
    <row r="85" spans="1:26" x14ac:dyDescent="0.25">
      <c r="A85" s="16">
        <v>82</v>
      </c>
      <c r="B85" s="14" t="s">
        <v>90</v>
      </c>
      <c r="C85" s="18">
        <v>100.9</v>
      </c>
      <c r="D85" s="7">
        <v>5.1849999999999996</v>
      </c>
      <c r="E85" s="93">
        <v>5.1849999999999996</v>
      </c>
      <c r="F85" s="7">
        <f t="shared" si="12"/>
        <v>0</v>
      </c>
      <c r="G85" s="8">
        <f t="shared" si="13"/>
        <v>0</v>
      </c>
      <c r="H85" s="9">
        <f>(H8/C190)*C85</f>
        <v>0.16637923951935765</v>
      </c>
      <c r="I85" s="15">
        <f t="shared" ref="I85:I151" si="15">G85+H85</f>
        <v>0.16637923951935765</v>
      </c>
      <c r="J85" s="109"/>
      <c r="K85" s="11"/>
      <c r="L85" s="28"/>
      <c r="M85" s="10"/>
      <c r="N85" s="129"/>
      <c r="O85" s="129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25"/>
    </row>
    <row r="86" spans="1:26" x14ac:dyDescent="0.25">
      <c r="A86" s="16">
        <v>83</v>
      </c>
      <c r="B86" s="14" t="s">
        <v>91</v>
      </c>
      <c r="C86" s="18">
        <v>67.8</v>
      </c>
      <c r="D86" s="7">
        <v>11.648</v>
      </c>
      <c r="E86" s="93">
        <v>13.015000000000001</v>
      </c>
      <c r="F86" s="7">
        <f t="shared" si="12"/>
        <v>1.3670000000000009</v>
      </c>
      <c r="G86" s="8">
        <f t="shared" si="13"/>
        <v>1.1753466000000008</v>
      </c>
      <c r="H86" s="9">
        <f>(H8/C190)*C86</f>
        <v>0.1117989339882304</v>
      </c>
      <c r="I86" s="15">
        <f t="shared" si="15"/>
        <v>1.2871455339882312</v>
      </c>
      <c r="J86" s="109"/>
      <c r="K86" s="11"/>
      <c r="L86" s="28"/>
      <c r="M86" s="10"/>
      <c r="N86" s="129"/>
      <c r="O86" s="129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25"/>
    </row>
    <row r="87" spans="1:26" x14ac:dyDescent="0.25">
      <c r="A87" s="16">
        <v>84</v>
      </c>
      <c r="B87" s="14" t="s">
        <v>92</v>
      </c>
      <c r="C87" s="18">
        <v>49.9</v>
      </c>
      <c r="D87" s="7">
        <v>2.98</v>
      </c>
      <c r="E87" s="93">
        <v>2.98</v>
      </c>
      <c r="F87" s="7">
        <f t="shared" si="12"/>
        <v>0</v>
      </c>
      <c r="G87" s="8">
        <f t="shared" si="13"/>
        <v>0</v>
      </c>
      <c r="H87" s="9">
        <f>(H8/C190)*C87</f>
        <v>8.228269625387459E-2</v>
      </c>
      <c r="I87" s="15">
        <f t="shared" si="15"/>
        <v>8.228269625387459E-2</v>
      </c>
      <c r="J87" s="109"/>
      <c r="K87" s="11"/>
      <c r="L87" s="28"/>
      <c r="M87" s="10"/>
      <c r="N87" s="10"/>
      <c r="O87" s="129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25"/>
    </row>
    <row r="88" spans="1:26" x14ac:dyDescent="0.25">
      <c r="A88" s="16">
        <v>85</v>
      </c>
      <c r="B88" s="14" t="s">
        <v>93</v>
      </c>
      <c r="C88" s="18">
        <v>50.7</v>
      </c>
      <c r="D88" s="7">
        <v>8.0939999999999994</v>
      </c>
      <c r="E88" s="93">
        <v>8.8070000000000004</v>
      </c>
      <c r="F88" s="7">
        <f t="shared" si="12"/>
        <v>0.71300000000000097</v>
      </c>
      <c r="G88" s="8">
        <f t="shared" si="13"/>
        <v>0.61303740000000084</v>
      </c>
      <c r="H88" s="9">
        <f>(H8/C190)*C88</f>
        <v>8.3601857716862571E-2</v>
      </c>
      <c r="I88" s="15">
        <f t="shared" si="15"/>
        <v>0.69663925771686341</v>
      </c>
      <c r="J88" s="109"/>
      <c r="K88" s="11"/>
      <c r="L88" s="28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25"/>
    </row>
    <row r="89" spans="1:26" x14ac:dyDescent="0.25">
      <c r="A89" s="16">
        <v>86</v>
      </c>
      <c r="B89" s="14" t="s">
        <v>94</v>
      </c>
      <c r="C89" s="18">
        <v>44.9</v>
      </c>
      <c r="D89" s="7">
        <v>11.911</v>
      </c>
      <c r="E89" s="93">
        <v>12.872</v>
      </c>
      <c r="F89" s="7">
        <f t="shared" si="12"/>
        <v>0.9610000000000003</v>
      </c>
      <c r="G89" s="8">
        <f t="shared" si="13"/>
        <v>0.82626780000000022</v>
      </c>
      <c r="H89" s="9">
        <f>(H8/C190)*C89</f>
        <v>7.4037937110199778E-2</v>
      </c>
      <c r="I89" s="15">
        <f t="shared" si="15"/>
        <v>0.90030573711020001</v>
      </c>
      <c r="J89" s="109"/>
      <c r="K89" s="11"/>
      <c r="L89" s="28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25"/>
    </row>
    <row r="90" spans="1:26" x14ac:dyDescent="0.25">
      <c r="A90" s="16">
        <v>87</v>
      </c>
      <c r="B90" s="14" t="s">
        <v>95</v>
      </c>
      <c r="C90" s="18">
        <v>75.8</v>
      </c>
      <c r="D90" s="7">
        <v>6.4320000000000004</v>
      </c>
      <c r="E90" s="93">
        <v>7.2489999999999997</v>
      </c>
      <c r="F90" s="7">
        <f t="shared" si="12"/>
        <v>0.81699999999999928</v>
      </c>
      <c r="G90" s="8">
        <f t="shared" si="13"/>
        <v>0.70245659999999943</v>
      </c>
      <c r="H90" s="9">
        <f>(H8/C190)*C90</f>
        <v>0.1249905486181101</v>
      </c>
      <c r="I90" s="15">
        <f t="shared" si="15"/>
        <v>0.82744714861810953</v>
      </c>
      <c r="J90" s="109"/>
      <c r="K90" s="11"/>
      <c r="L90" s="28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25"/>
    </row>
    <row r="91" spans="1:26" x14ac:dyDescent="0.25">
      <c r="A91" s="16">
        <v>88</v>
      </c>
      <c r="B91" s="14" t="s">
        <v>96</v>
      </c>
      <c r="C91" s="18">
        <v>56.8</v>
      </c>
      <c r="D91" s="7">
        <v>16.414000000000001</v>
      </c>
      <c r="E91" s="93">
        <v>17.693000000000001</v>
      </c>
      <c r="F91" s="7">
        <f t="shared" si="12"/>
        <v>1.2789999999999999</v>
      </c>
      <c r="G91" s="8">
        <f t="shared" si="13"/>
        <v>1.0996842</v>
      </c>
      <c r="H91" s="9">
        <f>(H8/C190)*C91</f>
        <v>9.3660463872145827E-2</v>
      </c>
      <c r="I91" s="15">
        <f t="shared" si="15"/>
        <v>1.1933446638721459</v>
      </c>
      <c r="J91" s="109"/>
      <c r="K91" s="11"/>
      <c r="L91" s="28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25"/>
    </row>
    <row r="92" spans="1:26" x14ac:dyDescent="0.25">
      <c r="A92" s="16">
        <v>89</v>
      </c>
      <c r="B92" s="14" t="s">
        <v>97</v>
      </c>
      <c r="C92" s="18">
        <v>47.9</v>
      </c>
      <c r="D92" s="7">
        <v>11.013</v>
      </c>
      <c r="E92" s="93">
        <v>12.081</v>
      </c>
      <c r="F92" s="7">
        <f t="shared" si="12"/>
        <v>1.0679999999999996</v>
      </c>
      <c r="G92" s="8">
        <f t="shared" si="13"/>
        <v>0.91826639999999971</v>
      </c>
      <c r="H92" s="9">
        <f>(H8/C190)*C92</f>
        <v>7.8984792596404674E-2</v>
      </c>
      <c r="I92" s="15">
        <f t="shared" si="15"/>
        <v>0.99725119259640438</v>
      </c>
      <c r="J92" s="109"/>
      <c r="K92" s="11"/>
      <c r="L92" s="28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25"/>
    </row>
    <row r="93" spans="1:26" x14ac:dyDescent="0.25">
      <c r="A93" s="16">
        <v>90</v>
      </c>
      <c r="B93" s="14" t="s">
        <v>98</v>
      </c>
      <c r="C93" s="18">
        <v>48.1</v>
      </c>
      <c r="D93" s="7">
        <v>3.3759999999999999</v>
      </c>
      <c r="E93" s="93">
        <v>4.2549999999999999</v>
      </c>
      <c r="F93" s="7">
        <f t="shared" si="12"/>
        <v>0.879</v>
      </c>
      <c r="G93" s="8">
        <f t="shared" si="13"/>
        <v>0.7557642</v>
      </c>
      <c r="H93" s="9">
        <f>(H8/C190)*C93</f>
        <v>7.9314582962151658E-2</v>
      </c>
      <c r="I93" s="15">
        <f t="shared" si="15"/>
        <v>0.83507878296215166</v>
      </c>
      <c r="J93" s="109"/>
      <c r="K93" s="11"/>
      <c r="L93" s="28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25"/>
    </row>
    <row r="94" spans="1:26" x14ac:dyDescent="0.25">
      <c r="A94" s="16">
        <v>91</v>
      </c>
      <c r="B94" s="14" t="s">
        <v>99</v>
      </c>
      <c r="C94" s="18">
        <v>100.9</v>
      </c>
      <c r="D94" s="7">
        <v>9.0890000000000004</v>
      </c>
      <c r="E94" s="93">
        <v>10.653</v>
      </c>
      <c r="F94" s="7">
        <f t="shared" si="12"/>
        <v>1.5640000000000001</v>
      </c>
      <c r="G94" s="8">
        <f t="shared" si="13"/>
        <v>1.3447272000000001</v>
      </c>
      <c r="H94" s="9">
        <f>(H8/C190)*C94</f>
        <v>0.16637923951935765</v>
      </c>
      <c r="I94" s="15">
        <f t="shared" si="15"/>
        <v>1.5111064395193579</v>
      </c>
      <c r="J94" s="10"/>
      <c r="K94" s="11"/>
      <c r="L94" s="28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25"/>
    </row>
    <row r="95" spans="1:26" x14ac:dyDescent="0.25">
      <c r="A95" s="16">
        <v>92</v>
      </c>
      <c r="B95" s="14" t="s">
        <v>100</v>
      </c>
      <c r="C95" s="18">
        <v>67.5</v>
      </c>
      <c r="D95" s="7">
        <v>2.7669999999999999</v>
      </c>
      <c r="E95" s="93">
        <v>3.3140000000000001</v>
      </c>
      <c r="F95" s="7">
        <f t="shared" si="12"/>
        <v>0.54700000000000015</v>
      </c>
      <c r="G95" s="8">
        <f t="shared" si="13"/>
        <v>0.47031060000000013</v>
      </c>
      <c r="H95" s="9">
        <f>(H8/C190)*C95</f>
        <v>0.11130424843960993</v>
      </c>
      <c r="I95" s="15">
        <f t="shared" si="15"/>
        <v>0.58161484843961009</v>
      </c>
      <c r="J95" s="109"/>
      <c r="K95" s="11"/>
      <c r="L95" s="28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25"/>
    </row>
    <row r="96" spans="1:26" x14ac:dyDescent="0.25">
      <c r="A96" s="16">
        <v>93</v>
      </c>
      <c r="B96" s="14" t="s">
        <v>101</v>
      </c>
      <c r="C96" s="18">
        <v>50.4</v>
      </c>
      <c r="D96" s="7">
        <v>0.13500000000000001</v>
      </c>
      <c r="E96" s="93">
        <v>0.13900000000000001</v>
      </c>
      <c r="F96" s="7">
        <f t="shared" si="12"/>
        <v>4.0000000000000036E-3</v>
      </c>
      <c r="G96" s="8">
        <f t="shared" si="13"/>
        <v>3.4392000000000029E-3</v>
      </c>
      <c r="H96" s="9">
        <f>(H8/C190)*C96</f>
        <v>8.3107172168242066E-2</v>
      </c>
      <c r="I96" s="15">
        <f t="shared" si="15"/>
        <v>8.6546372168242069E-2</v>
      </c>
      <c r="J96" s="109"/>
      <c r="K96" s="11"/>
      <c r="L96" s="28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25"/>
    </row>
    <row r="97" spans="1:26" x14ac:dyDescent="0.25">
      <c r="A97" s="16">
        <v>94</v>
      </c>
      <c r="B97" s="14" t="s">
        <v>102</v>
      </c>
      <c r="C97" s="18">
        <v>50.1</v>
      </c>
      <c r="D97" s="7">
        <v>1.079</v>
      </c>
      <c r="E97" s="93">
        <v>1.6459999999999999</v>
      </c>
      <c r="F97" s="7">
        <f t="shared" si="12"/>
        <v>0.56699999999999995</v>
      </c>
      <c r="G97" s="8">
        <f t="shared" si="13"/>
        <v>0.48750659999999996</v>
      </c>
      <c r="H97" s="9">
        <f>(H8/C190)*C97</f>
        <v>8.2612486619621589E-2</v>
      </c>
      <c r="I97" s="15">
        <f t="shared" si="15"/>
        <v>0.57011908661962152</v>
      </c>
      <c r="J97" s="109"/>
      <c r="K97" s="11"/>
      <c r="L97" s="28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25"/>
    </row>
    <row r="98" spans="1:26" x14ac:dyDescent="0.25">
      <c r="A98" s="16">
        <v>95</v>
      </c>
      <c r="B98" s="14" t="s">
        <v>103</v>
      </c>
      <c r="C98" s="18">
        <v>45</v>
      </c>
      <c r="D98" s="7">
        <v>3.8860000000000001</v>
      </c>
      <c r="E98" s="93">
        <v>3.976</v>
      </c>
      <c r="F98" s="7">
        <f t="shared" si="12"/>
        <v>8.9999999999999858E-2</v>
      </c>
      <c r="G98" s="8">
        <f t="shared" si="13"/>
        <v>7.7381999999999881E-2</v>
      </c>
      <c r="H98" s="9">
        <f>(H8/C190)*C98</f>
        <v>7.4202832293073284E-2</v>
      </c>
      <c r="I98" s="15">
        <f t="shared" si="15"/>
        <v>0.15158483229307318</v>
      </c>
      <c r="J98" s="109"/>
      <c r="K98" s="11"/>
      <c r="L98" s="28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25"/>
    </row>
    <row r="99" spans="1:26" x14ac:dyDescent="0.25">
      <c r="A99" s="16">
        <v>96</v>
      </c>
      <c r="B99" s="14" t="s">
        <v>104</v>
      </c>
      <c r="C99" s="18">
        <v>77.2</v>
      </c>
      <c r="D99" s="7">
        <v>14.414999999999999</v>
      </c>
      <c r="E99" s="93">
        <v>15.92</v>
      </c>
      <c r="F99" s="7">
        <f t="shared" si="12"/>
        <v>1.5050000000000008</v>
      </c>
      <c r="G99" s="8">
        <f t="shared" si="13"/>
        <v>1.2939990000000008</v>
      </c>
      <c r="H99" s="9">
        <f>(H8/C190)*C99</f>
        <v>0.12729908117833905</v>
      </c>
      <c r="I99" s="15">
        <f t="shared" si="15"/>
        <v>1.4212980811783398</v>
      </c>
      <c r="J99" s="109"/>
      <c r="K99" s="11"/>
      <c r="L99" s="28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25"/>
    </row>
    <row r="100" spans="1:26" x14ac:dyDescent="0.25">
      <c r="A100" s="16">
        <v>97</v>
      </c>
      <c r="B100" s="14" t="s">
        <v>105</v>
      </c>
      <c r="C100" s="18">
        <v>56.7</v>
      </c>
      <c r="D100" s="7">
        <v>10.396000000000001</v>
      </c>
      <c r="E100" s="93">
        <v>11.269</v>
      </c>
      <c r="F100" s="7">
        <f t="shared" si="12"/>
        <v>0.87299999999999933</v>
      </c>
      <c r="G100" s="8">
        <f t="shared" si="13"/>
        <v>0.75060539999999942</v>
      </c>
      <c r="H100" s="9">
        <f>(H8/C190)*C100</f>
        <v>9.3495568689272335E-2</v>
      </c>
      <c r="I100" s="15">
        <f t="shared" si="15"/>
        <v>0.84410096868927176</v>
      </c>
      <c r="J100" s="109"/>
      <c r="K100" s="11"/>
      <c r="L100" s="28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25"/>
    </row>
    <row r="101" spans="1:26" x14ac:dyDescent="0.25">
      <c r="A101" s="16">
        <v>98</v>
      </c>
      <c r="B101" s="14" t="s">
        <v>106</v>
      </c>
      <c r="C101" s="18">
        <v>48.1</v>
      </c>
      <c r="D101" s="7">
        <v>3.4350000000000001</v>
      </c>
      <c r="E101" s="93">
        <v>4.2839999999999998</v>
      </c>
      <c r="F101" s="7">
        <f t="shared" si="12"/>
        <v>0.84899999999999975</v>
      </c>
      <c r="G101" s="8">
        <f t="shared" si="13"/>
        <v>0.72997019999999979</v>
      </c>
      <c r="H101" s="9">
        <f>(H8/C190)*C101</f>
        <v>7.9314582962151658E-2</v>
      </c>
      <c r="I101" s="15">
        <f t="shared" si="15"/>
        <v>0.80928478296215145</v>
      </c>
      <c r="J101" s="109"/>
      <c r="K101" s="11"/>
      <c r="L101" s="28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25"/>
    </row>
    <row r="102" spans="1:26" x14ac:dyDescent="0.25">
      <c r="A102" s="16">
        <v>99</v>
      </c>
      <c r="B102" s="14" t="s">
        <v>107</v>
      </c>
      <c r="C102" s="18">
        <v>47.6</v>
      </c>
      <c r="D102" s="7">
        <v>9.1029999999999998</v>
      </c>
      <c r="E102" s="93">
        <v>9.7970000000000006</v>
      </c>
      <c r="F102" s="7">
        <f t="shared" si="12"/>
        <v>0.69400000000000084</v>
      </c>
      <c r="G102" s="8">
        <f t="shared" si="13"/>
        <v>0.59670120000000071</v>
      </c>
      <c r="H102" s="9">
        <f>(H8/C190)*C102</f>
        <v>7.8490107047784183E-2</v>
      </c>
      <c r="I102" s="15">
        <f t="shared" si="15"/>
        <v>0.67519130704778485</v>
      </c>
      <c r="J102" s="109"/>
      <c r="K102" s="11"/>
      <c r="L102" s="28"/>
      <c r="M102" s="12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25"/>
    </row>
    <row r="103" spans="1:26" x14ac:dyDescent="0.25">
      <c r="A103" s="16">
        <v>100</v>
      </c>
      <c r="B103" s="14" t="s">
        <v>108</v>
      </c>
      <c r="C103" s="18">
        <v>100.9</v>
      </c>
      <c r="D103" s="7">
        <v>24.111999999999998</v>
      </c>
      <c r="E103" s="93">
        <v>25.242000000000001</v>
      </c>
      <c r="F103" s="7">
        <f t="shared" si="12"/>
        <v>1.1300000000000026</v>
      </c>
      <c r="G103" s="8">
        <f t="shared" si="13"/>
        <v>0.97157400000000216</v>
      </c>
      <c r="H103" s="9">
        <f>(H8/C190)*C103</f>
        <v>0.16637923951935765</v>
      </c>
      <c r="I103" s="15">
        <f t="shared" si="15"/>
        <v>1.1379532395193599</v>
      </c>
      <c r="J103" s="109"/>
      <c r="K103" s="11"/>
      <c r="L103" s="28"/>
      <c r="M103" s="12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25"/>
    </row>
    <row r="104" spans="1:26" x14ac:dyDescent="0.25">
      <c r="A104" s="16">
        <v>101</v>
      </c>
      <c r="B104" s="14" t="s">
        <v>109</v>
      </c>
      <c r="C104" s="18">
        <v>67.3</v>
      </c>
      <c r="D104" s="7">
        <v>3.351</v>
      </c>
      <c r="E104" s="93">
        <v>3.351</v>
      </c>
      <c r="F104" s="7">
        <f t="shared" si="12"/>
        <v>0</v>
      </c>
      <c r="G104" s="8">
        <f t="shared" si="13"/>
        <v>0</v>
      </c>
      <c r="H104" s="9">
        <f>(H8/C190)*C104</f>
        <v>0.11097445807386293</v>
      </c>
      <c r="I104" s="15">
        <f t="shared" si="15"/>
        <v>0.11097445807386293</v>
      </c>
      <c r="J104" s="109"/>
      <c r="K104" s="11"/>
      <c r="L104" s="28"/>
      <c r="M104" s="12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25"/>
    </row>
    <row r="105" spans="1:26" x14ac:dyDescent="0.25">
      <c r="A105" s="16">
        <v>102</v>
      </c>
      <c r="B105" s="14" t="s">
        <v>110</v>
      </c>
      <c r="C105" s="18">
        <v>50.5</v>
      </c>
      <c r="D105" s="7">
        <v>3.5750000000000002</v>
      </c>
      <c r="E105" s="93">
        <v>4.4909999999999997</v>
      </c>
      <c r="F105" s="7">
        <f t="shared" si="12"/>
        <v>0.91599999999999948</v>
      </c>
      <c r="G105" s="8">
        <f t="shared" si="13"/>
        <v>0.78757679999999952</v>
      </c>
      <c r="H105" s="9">
        <f>(H8/C190)*C105</f>
        <v>8.3272067351115572E-2</v>
      </c>
      <c r="I105" s="15">
        <f t="shared" si="15"/>
        <v>0.87084886735111511</v>
      </c>
      <c r="J105" s="109"/>
      <c r="K105" s="11"/>
      <c r="L105" s="28"/>
      <c r="M105" s="12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25"/>
    </row>
    <row r="106" spans="1:26" x14ac:dyDescent="0.25">
      <c r="A106" s="16">
        <v>103</v>
      </c>
      <c r="B106" s="14" t="s">
        <v>111</v>
      </c>
      <c r="C106" s="18">
        <v>50.3</v>
      </c>
      <c r="D106" s="7">
        <v>6.67</v>
      </c>
      <c r="E106" s="93">
        <v>7.3739999999999997</v>
      </c>
      <c r="F106" s="7">
        <f t="shared" si="12"/>
        <v>0.70399999999999974</v>
      </c>
      <c r="G106" s="8">
        <f t="shared" si="13"/>
        <v>0.60529919999999982</v>
      </c>
      <c r="H106" s="9">
        <f>(H8/C190)*C106</f>
        <v>8.2942276985368574E-2</v>
      </c>
      <c r="I106" s="15">
        <f t="shared" si="15"/>
        <v>0.68824147698536842</v>
      </c>
      <c r="J106" s="109"/>
      <c r="K106" s="11"/>
      <c r="L106" s="28"/>
      <c r="M106" s="12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25"/>
    </row>
    <row r="107" spans="1:26" x14ac:dyDescent="0.25">
      <c r="A107" s="16">
        <v>104</v>
      </c>
      <c r="B107" s="14" t="s">
        <v>112</v>
      </c>
      <c r="C107" s="18">
        <v>45</v>
      </c>
      <c r="D107" s="7">
        <v>8.1199999999999992</v>
      </c>
      <c r="E107" s="93">
        <v>9.3030000000000008</v>
      </c>
      <c r="F107" s="7">
        <f t="shared" si="12"/>
        <v>1.1830000000000016</v>
      </c>
      <c r="G107" s="8">
        <f t="shared" si="13"/>
        <v>1.0171434000000015</v>
      </c>
      <c r="H107" s="9">
        <f>(H8/C190)*C107</f>
        <v>7.4202832293073284E-2</v>
      </c>
      <c r="I107" s="15">
        <f t="shared" si="15"/>
        <v>1.0913462322930747</v>
      </c>
      <c r="J107" s="109"/>
      <c r="K107" s="11"/>
      <c r="L107" s="28"/>
      <c r="M107" s="12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25"/>
    </row>
    <row r="108" spans="1:26" x14ac:dyDescent="0.25">
      <c r="A108" s="16">
        <v>105</v>
      </c>
      <c r="B108" s="14" t="s">
        <v>113</v>
      </c>
      <c r="C108" s="18">
        <v>74.7</v>
      </c>
      <c r="D108" s="7">
        <v>17.968</v>
      </c>
      <c r="E108" s="93">
        <v>19.346</v>
      </c>
      <c r="F108" s="7">
        <f t="shared" si="12"/>
        <v>1.3780000000000001</v>
      </c>
      <c r="G108" s="8">
        <f t="shared" si="13"/>
        <v>1.1848044000000002</v>
      </c>
      <c r="H108" s="9">
        <f>(H8/C190)*C108</f>
        <v>0.12317670160650165</v>
      </c>
      <c r="I108" s="15">
        <f t="shared" si="15"/>
        <v>1.3079811016065019</v>
      </c>
      <c r="J108" s="109"/>
      <c r="K108" s="11"/>
      <c r="L108" s="28"/>
      <c r="M108" s="12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25"/>
    </row>
    <row r="109" spans="1:26" x14ac:dyDescent="0.25">
      <c r="A109" s="16">
        <v>106</v>
      </c>
      <c r="B109" s="14" t="s">
        <v>114</v>
      </c>
      <c r="C109" s="18">
        <v>56.3</v>
      </c>
      <c r="D109" s="7">
        <v>8.3510000000000009</v>
      </c>
      <c r="E109" s="93">
        <v>9.1359999999999992</v>
      </c>
      <c r="F109" s="7">
        <f t="shared" si="12"/>
        <v>0.78499999999999837</v>
      </c>
      <c r="G109" s="8">
        <f t="shared" si="13"/>
        <v>0.67494299999999863</v>
      </c>
      <c r="H109" s="9">
        <f>(H8/C190)*C109</f>
        <v>9.2835987957778338E-2</v>
      </c>
      <c r="I109" s="15">
        <f t="shared" si="15"/>
        <v>0.76777898795777699</v>
      </c>
      <c r="J109" s="109"/>
      <c r="K109" s="11"/>
      <c r="L109" s="28"/>
      <c r="M109" s="12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25"/>
    </row>
    <row r="110" spans="1:26" x14ac:dyDescent="0.25">
      <c r="A110" s="16">
        <v>107</v>
      </c>
      <c r="B110" s="14" t="s">
        <v>115</v>
      </c>
      <c r="C110" s="18">
        <v>47.9</v>
      </c>
      <c r="D110" s="7">
        <v>7.6310000000000002</v>
      </c>
      <c r="E110" s="93">
        <v>8.5749999999999993</v>
      </c>
      <c r="F110" s="7">
        <f t="shared" si="12"/>
        <v>0.94399999999999906</v>
      </c>
      <c r="G110" s="8">
        <f t="shared" si="13"/>
        <v>0.81165119999999924</v>
      </c>
      <c r="H110" s="9">
        <f>(H8/C190)*C110</f>
        <v>7.8984792596404674E-2</v>
      </c>
      <c r="I110" s="15">
        <f t="shared" si="15"/>
        <v>0.89063599259640391</v>
      </c>
      <c r="J110" s="109"/>
      <c r="K110" s="11"/>
      <c r="L110" s="28"/>
      <c r="M110" s="12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25"/>
    </row>
    <row r="111" spans="1:26" x14ac:dyDescent="0.25">
      <c r="A111" s="16">
        <v>108</v>
      </c>
      <c r="B111" s="14" t="s">
        <v>116</v>
      </c>
      <c r="C111" s="18">
        <v>47.7</v>
      </c>
      <c r="D111" s="7">
        <v>9.2129999999999992</v>
      </c>
      <c r="E111" s="93">
        <v>10.047000000000001</v>
      </c>
      <c r="F111" s="7">
        <f t="shared" si="12"/>
        <v>0.83400000000000141</v>
      </c>
      <c r="G111" s="8">
        <f t="shared" si="13"/>
        <v>0.71707320000000119</v>
      </c>
      <c r="H111" s="9">
        <f>(H8/C190)*C111</f>
        <v>7.8655002230657689E-2</v>
      </c>
      <c r="I111" s="15">
        <f t="shared" si="15"/>
        <v>0.79572820223065888</v>
      </c>
      <c r="J111" s="109"/>
      <c r="K111" s="11"/>
      <c r="L111" s="28"/>
      <c r="M111" s="12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25"/>
    </row>
    <row r="112" spans="1:26" x14ac:dyDescent="0.25">
      <c r="A112" s="16">
        <v>109</v>
      </c>
      <c r="B112" s="14" t="s">
        <v>117</v>
      </c>
      <c r="C112" s="18">
        <v>101.1</v>
      </c>
      <c r="D112" s="7">
        <v>6.3330000000000002</v>
      </c>
      <c r="E112" s="93">
        <v>7.9939999999999998</v>
      </c>
      <c r="F112" s="7">
        <f t="shared" si="12"/>
        <v>1.6609999999999996</v>
      </c>
      <c r="G112" s="8">
        <f t="shared" si="13"/>
        <v>1.4281277999999997</v>
      </c>
      <c r="H112" s="9">
        <f>(H8/C190)*C112</f>
        <v>0.16670902988510464</v>
      </c>
      <c r="I112" s="15">
        <f t="shared" si="15"/>
        <v>1.5948368298851043</v>
      </c>
      <c r="J112" s="109"/>
      <c r="K112" s="11"/>
      <c r="L112" s="28"/>
      <c r="M112" s="12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25"/>
    </row>
    <row r="113" spans="1:26" x14ac:dyDescent="0.25">
      <c r="A113" s="16">
        <v>110</v>
      </c>
      <c r="B113" s="14" t="s">
        <v>118</v>
      </c>
      <c r="C113" s="18">
        <v>67.400000000000006</v>
      </c>
      <c r="D113" s="7">
        <v>5.3940000000000001</v>
      </c>
      <c r="E113" s="93">
        <v>6.9370000000000003</v>
      </c>
      <c r="F113" s="7">
        <f t="shared" si="12"/>
        <v>1.5430000000000001</v>
      </c>
      <c r="G113" s="8">
        <f t="shared" si="13"/>
        <v>1.3266714000000002</v>
      </c>
      <c r="H113" s="9">
        <f>(H8/C190)*C113</f>
        <v>0.11113935325673643</v>
      </c>
      <c r="I113" s="15">
        <f t="shared" si="15"/>
        <v>1.4378107532567366</v>
      </c>
      <c r="J113" s="109"/>
      <c r="K113" s="11"/>
      <c r="L113" s="28"/>
      <c r="M113" s="12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25"/>
    </row>
    <row r="114" spans="1:26" x14ac:dyDescent="0.25">
      <c r="A114" s="16">
        <v>111</v>
      </c>
      <c r="B114" s="14" t="s">
        <v>119</v>
      </c>
      <c r="C114" s="18">
        <v>50.8</v>
      </c>
      <c r="D114" s="7">
        <v>4.2</v>
      </c>
      <c r="E114" s="93">
        <v>4.2</v>
      </c>
      <c r="F114" s="7">
        <f t="shared" si="12"/>
        <v>0</v>
      </c>
      <c r="G114" s="8">
        <f t="shared" si="13"/>
        <v>0</v>
      </c>
      <c r="H114" s="9">
        <f>(H8/C190)*C114</f>
        <v>8.3766752899736049E-2</v>
      </c>
      <c r="I114" s="15">
        <f t="shared" si="15"/>
        <v>8.3766752899736049E-2</v>
      </c>
      <c r="J114" s="109"/>
      <c r="K114" s="11"/>
      <c r="L114" s="28"/>
      <c r="M114" s="12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25"/>
    </row>
    <row r="115" spans="1:26" x14ac:dyDescent="0.25">
      <c r="A115" s="16">
        <v>112</v>
      </c>
      <c r="B115" s="14" t="s">
        <v>120</v>
      </c>
      <c r="C115" s="18">
        <v>51.2</v>
      </c>
      <c r="D115" s="7">
        <v>0</v>
      </c>
      <c r="E115" s="93">
        <v>0</v>
      </c>
      <c r="F115" s="7">
        <f t="shared" si="12"/>
        <v>0</v>
      </c>
      <c r="G115" s="8">
        <f t="shared" si="13"/>
        <v>0</v>
      </c>
      <c r="H115" s="9">
        <f>(H8/C190)*C115</f>
        <v>8.4426333631230047E-2</v>
      </c>
      <c r="I115" s="15">
        <f t="shared" si="15"/>
        <v>8.4426333631230047E-2</v>
      </c>
      <c r="J115" s="109"/>
      <c r="K115" s="11"/>
      <c r="L115" s="28"/>
      <c r="M115" s="12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25"/>
    </row>
    <row r="116" spans="1:26" x14ac:dyDescent="0.25">
      <c r="A116" s="16">
        <v>113</v>
      </c>
      <c r="B116" s="14" t="s">
        <v>121</v>
      </c>
      <c r="C116" s="18">
        <v>45.3</v>
      </c>
      <c r="D116" s="7">
        <v>5.9320000000000004</v>
      </c>
      <c r="E116" s="93">
        <v>6.8440000000000003</v>
      </c>
      <c r="F116" s="7">
        <f t="shared" si="12"/>
        <v>0.91199999999999992</v>
      </c>
      <c r="G116" s="8">
        <f t="shared" si="13"/>
        <v>0.78413759999999999</v>
      </c>
      <c r="H116" s="9">
        <f>(H8/C190)*C116</f>
        <v>7.4697517841693761E-2</v>
      </c>
      <c r="I116" s="15">
        <f t="shared" si="15"/>
        <v>0.85883511784169375</v>
      </c>
      <c r="J116" s="109"/>
      <c r="K116" s="11"/>
      <c r="L116" s="28"/>
      <c r="M116" s="12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25"/>
    </row>
    <row r="117" spans="1:26" x14ac:dyDescent="0.25">
      <c r="A117" s="16">
        <v>114</v>
      </c>
      <c r="B117" s="14" t="s">
        <v>122</v>
      </c>
      <c r="C117" s="18">
        <v>74.7</v>
      </c>
      <c r="D117" s="7">
        <v>4.085</v>
      </c>
      <c r="E117" s="93">
        <v>5.4749999999999996</v>
      </c>
      <c r="F117" s="7">
        <f t="shared" si="12"/>
        <v>1.3899999999999997</v>
      </c>
      <c r="G117" s="8">
        <f t="shared" si="13"/>
        <v>1.1951219999999998</v>
      </c>
      <c r="H117" s="9">
        <f>(H8/C190)*C117</f>
        <v>0.12317670160650165</v>
      </c>
      <c r="I117" s="15">
        <f t="shared" si="15"/>
        <v>1.3182987016065015</v>
      </c>
      <c r="J117" s="109"/>
      <c r="K117" s="11"/>
      <c r="L117" s="28"/>
      <c r="M117" s="12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25"/>
    </row>
    <row r="118" spans="1:26" x14ac:dyDescent="0.25">
      <c r="A118" s="16">
        <v>115</v>
      </c>
      <c r="B118" s="14" t="s">
        <v>123</v>
      </c>
      <c r="C118" s="18">
        <v>56.5</v>
      </c>
      <c r="D118" s="7">
        <v>16.815000000000001</v>
      </c>
      <c r="E118" s="93">
        <v>18.145</v>
      </c>
      <c r="F118" s="7">
        <f t="shared" si="12"/>
        <v>1.3299999999999983</v>
      </c>
      <c r="G118" s="8">
        <f t="shared" si="13"/>
        <v>1.1435339999999985</v>
      </c>
      <c r="H118" s="9">
        <f>(H8/C190)*C118</f>
        <v>9.3165778323525336E-2</v>
      </c>
      <c r="I118" s="15">
        <f t="shared" si="15"/>
        <v>1.2366997783235238</v>
      </c>
      <c r="J118" s="109"/>
      <c r="K118" s="11"/>
      <c r="L118" s="28"/>
      <c r="M118" s="12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25"/>
    </row>
    <row r="119" spans="1:26" x14ac:dyDescent="0.25">
      <c r="A119" s="16">
        <v>116</v>
      </c>
      <c r="B119" s="14" t="s">
        <v>124</v>
      </c>
      <c r="C119" s="18">
        <v>48.2</v>
      </c>
      <c r="D119" s="7">
        <v>2.9940000000000002</v>
      </c>
      <c r="E119" s="93">
        <v>3.1320000000000001</v>
      </c>
      <c r="F119" s="7">
        <f t="shared" si="12"/>
        <v>0.1379999999999999</v>
      </c>
      <c r="G119" s="8">
        <f t="shared" si="13"/>
        <v>0.11865239999999992</v>
      </c>
      <c r="H119" s="9">
        <f>(H8/C190)*C119</f>
        <v>7.9479478145025165E-2</v>
      </c>
      <c r="I119" s="15">
        <f t="shared" si="15"/>
        <v>0.19813187814502509</v>
      </c>
      <c r="J119" s="109"/>
      <c r="K119" s="11"/>
      <c r="L119" s="28"/>
      <c r="M119" s="12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25"/>
    </row>
    <row r="120" spans="1:26" x14ac:dyDescent="0.25">
      <c r="A120" s="16">
        <v>117</v>
      </c>
      <c r="B120" s="14" t="s">
        <v>125</v>
      </c>
      <c r="C120" s="18">
        <v>47.7</v>
      </c>
      <c r="D120" s="7">
        <v>7.9</v>
      </c>
      <c r="E120" s="93">
        <v>8.9529999999999994</v>
      </c>
      <c r="F120" s="7">
        <f t="shared" si="12"/>
        <v>1.052999999999999</v>
      </c>
      <c r="G120" s="8">
        <f t="shared" si="13"/>
        <v>0.90536939999999921</v>
      </c>
      <c r="H120" s="9">
        <f>(H8/C190)*C120</f>
        <v>7.8655002230657689E-2</v>
      </c>
      <c r="I120" s="15">
        <f t="shared" si="15"/>
        <v>0.9840244022306569</v>
      </c>
      <c r="J120" s="109"/>
      <c r="K120" s="11"/>
      <c r="L120" s="28"/>
      <c r="M120" s="12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25"/>
    </row>
    <row r="121" spans="1:26" x14ac:dyDescent="0.25">
      <c r="A121" s="16">
        <v>118</v>
      </c>
      <c r="B121" s="14" t="s">
        <v>126</v>
      </c>
      <c r="C121" s="18">
        <v>100.8</v>
      </c>
      <c r="D121" s="7">
        <v>4.4080000000000004</v>
      </c>
      <c r="E121" s="93">
        <v>4.4080000000000004</v>
      </c>
      <c r="F121" s="7">
        <f t="shared" si="12"/>
        <v>0</v>
      </c>
      <c r="G121" s="8">
        <f t="shared" si="13"/>
        <v>0</v>
      </c>
      <c r="H121" s="9">
        <f>(H8/C190)*C121</f>
        <v>0.16621434433648413</v>
      </c>
      <c r="I121" s="15">
        <f t="shared" si="15"/>
        <v>0.16621434433648413</v>
      </c>
      <c r="J121" s="10"/>
      <c r="K121" s="11"/>
      <c r="L121" s="28"/>
      <c r="M121" s="12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25"/>
    </row>
    <row r="122" spans="1:26" x14ac:dyDescent="0.25">
      <c r="A122" s="16">
        <v>119</v>
      </c>
      <c r="B122" s="14" t="s">
        <v>127</v>
      </c>
      <c r="C122" s="18">
        <v>67.5</v>
      </c>
      <c r="D122" s="7">
        <v>0.20799999999999999</v>
      </c>
      <c r="E122" s="93">
        <v>0.21199999999999999</v>
      </c>
      <c r="F122" s="7">
        <f t="shared" si="12"/>
        <v>4.0000000000000036E-3</v>
      </c>
      <c r="G122" s="8">
        <f t="shared" si="13"/>
        <v>3.4392000000000029E-3</v>
      </c>
      <c r="H122" s="9">
        <f>(H8/C190)*C122</f>
        <v>0.11130424843960993</v>
      </c>
      <c r="I122" s="15">
        <f t="shared" si="15"/>
        <v>0.11474344843960993</v>
      </c>
      <c r="J122" s="109"/>
      <c r="K122" s="11"/>
      <c r="L122" s="28"/>
      <c r="M122" s="12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25"/>
    </row>
    <row r="123" spans="1:26" x14ac:dyDescent="0.25">
      <c r="A123" s="16">
        <v>120</v>
      </c>
      <c r="B123" s="14" t="s">
        <v>128</v>
      </c>
      <c r="C123" s="18">
        <v>50.8</v>
      </c>
      <c r="D123" s="7">
        <v>10.852</v>
      </c>
      <c r="E123" s="93">
        <v>11.840999999999999</v>
      </c>
      <c r="F123" s="7">
        <f t="shared" si="12"/>
        <v>0.98899999999999899</v>
      </c>
      <c r="G123" s="8">
        <f t="shared" si="13"/>
        <v>0.85034219999999916</v>
      </c>
      <c r="H123" s="9">
        <f>(H8/C190)*C123</f>
        <v>8.3766752899736049E-2</v>
      </c>
      <c r="I123" s="15">
        <f t="shared" si="15"/>
        <v>0.93410895289973517</v>
      </c>
      <c r="J123" s="109"/>
      <c r="K123" s="11"/>
      <c r="L123" s="28"/>
      <c r="M123" s="12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25"/>
    </row>
    <row r="124" spans="1:26" x14ac:dyDescent="0.25">
      <c r="A124" s="16">
        <v>121</v>
      </c>
      <c r="B124" s="14" t="s">
        <v>129</v>
      </c>
      <c r="C124" s="18">
        <v>50.3</v>
      </c>
      <c r="D124" s="7">
        <v>7.0650000000000004</v>
      </c>
      <c r="E124" s="93">
        <v>7.6180000000000003</v>
      </c>
      <c r="F124" s="7">
        <f t="shared" si="12"/>
        <v>0.55299999999999994</v>
      </c>
      <c r="G124" s="8">
        <f t="shared" si="13"/>
        <v>0.47546939999999993</v>
      </c>
      <c r="H124" s="9">
        <f>(H8/C190)*C124</f>
        <v>8.2942276985368574E-2</v>
      </c>
      <c r="I124" s="15">
        <f t="shared" si="15"/>
        <v>0.55841167698536853</v>
      </c>
      <c r="J124" s="109"/>
      <c r="K124" s="11"/>
      <c r="L124" s="28"/>
      <c r="M124" s="12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25"/>
    </row>
    <row r="125" spans="1:26" x14ac:dyDescent="0.25">
      <c r="A125" s="16">
        <v>122</v>
      </c>
      <c r="B125" s="14" t="s">
        <v>130</v>
      </c>
      <c r="C125" s="18">
        <v>44.9</v>
      </c>
      <c r="D125" s="7">
        <v>7.0000000000000001E-3</v>
      </c>
      <c r="E125" s="93">
        <v>7.0000000000000001E-3</v>
      </c>
      <c r="F125" s="7">
        <f t="shared" si="12"/>
        <v>0</v>
      </c>
      <c r="G125" s="8">
        <f t="shared" si="13"/>
        <v>0</v>
      </c>
      <c r="H125" s="9">
        <f>(H8/C190)*C125</f>
        <v>7.4037937110199778E-2</v>
      </c>
      <c r="I125" s="15">
        <f t="shared" si="15"/>
        <v>7.4037937110199778E-2</v>
      </c>
      <c r="J125" s="109"/>
      <c r="K125" s="11"/>
      <c r="L125" s="28"/>
      <c r="M125" s="12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25"/>
    </row>
    <row r="126" spans="1:26" x14ac:dyDescent="0.25">
      <c r="A126" s="16">
        <v>123</v>
      </c>
      <c r="B126" s="14" t="s">
        <v>131</v>
      </c>
      <c r="C126" s="18">
        <v>74.5</v>
      </c>
      <c r="D126" s="7">
        <v>5.1260000000000003</v>
      </c>
      <c r="E126" s="93">
        <v>5.5279999999999996</v>
      </c>
      <c r="F126" s="7">
        <f t="shared" si="12"/>
        <v>0.40199999999999925</v>
      </c>
      <c r="G126" s="8">
        <f t="shared" si="13"/>
        <v>0.34563959999999938</v>
      </c>
      <c r="H126" s="9">
        <f>(H8/C190)*C126</f>
        <v>0.12284691124075466</v>
      </c>
      <c r="I126" s="15">
        <f t="shared" si="15"/>
        <v>0.46848651124075402</v>
      </c>
      <c r="J126" s="109"/>
      <c r="K126" s="11"/>
      <c r="L126" s="28"/>
      <c r="M126" s="12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25"/>
    </row>
    <row r="127" spans="1:26" x14ac:dyDescent="0.25">
      <c r="A127" s="16">
        <v>124</v>
      </c>
      <c r="B127" s="14" t="s">
        <v>132</v>
      </c>
      <c r="C127" s="18">
        <v>56.4</v>
      </c>
      <c r="D127" s="7">
        <v>15.433999999999999</v>
      </c>
      <c r="E127" s="93">
        <v>16.888000000000002</v>
      </c>
      <c r="F127" s="7">
        <f t="shared" si="12"/>
        <v>1.4540000000000024</v>
      </c>
      <c r="G127" s="8">
        <f t="shared" si="13"/>
        <v>1.2501492000000021</v>
      </c>
      <c r="H127" s="9">
        <f>(H8/C190)*C127</f>
        <v>9.3000883140651844E-2</v>
      </c>
      <c r="I127" s="15">
        <f t="shared" si="15"/>
        <v>1.343150083140654</v>
      </c>
      <c r="J127" s="109"/>
      <c r="K127" s="11"/>
      <c r="L127" s="28"/>
      <c r="M127" s="12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25"/>
    </row>
    <row r="128" spans="1:26" x14ac:dyDescent="0.25">
      <c r="A128" s="16">
        <v>125</v>
      </c>
      <c r="B128" s="14" t="s">
        <v>133</v>
      </c>
      <c r="C128" s="18">
        <v>47.7</v>
      </c>
      <c r="D128" s="7">
        <v>13.509</v>
      </c>
      <c r="E128" s="93">
        <v>14.747999999999999</v>
      </c>
      <c r="F128" s="7">
        <f t="shared" si="12"/>
        <v>1.238999999999999</v>
      </c>
      <c r="G128" s="8">
        <f t="shared" si="13"/>
        <v>1.0652921999999991</v>
      </c>
      <c r="H128" s="9">
        <f>(H8/C190)*C128</f>
        <v>7.8655002230657689E-2</v>
      </c>
      <c r="I128" s="15">
        <f t="shared" si="15"/>
        <v>1.1439472022306569</v>
      </c>
      <c r="J128" s="109"/>
      <c r="K128" s="11"/>
      <c r="L128" s="28"/>
      <c r="M128" s="12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25"/>
    </row>
    <row r="129" spans="1:26" x14ac:dyDescent="0.25">
      <c r="A129" s="16">
        <v>126</v>
      </c>
      <c r="B129" s="14" t="s">
        <v>134</v>
      </c>
      <c r="C129" s="18">
        <v>48.2</v>
      </c>
      <c r="D129" s="7">
        <v>4.367</v>
      </c>
      <c r="E129" s="93">
        <v>5.2880000000000003</v>
      </c>
      <c r="F129" s="7">
        <f t="shared" si="12"/>
        <v>0.92100000000000026</v>
      </c>
      <c r="G129" s="8">
        <f t="shared" si="13"/>
        <v>0.79187580000000024</v>
      </c>
      <c r="H129" s="9">
        <f>(H8/C190)*C129</f>
        <v>7.9479478145025165E-2</v>
      </c>
      <c r="I129" s="15">
        <f t="shared" si="15"/>
        <v>0.87135527814502545</v>
      </c>
      <c r="J129" s="109"/>
      <c r="K129" s="11"/>
      <c r="L129" s="28"/>
      <c r="M129" s="12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25"/>
    </row>
    <row r="130" spans="1:26" x14ac:dyDescent="0.25">
      <c r="A130" s="16">
        <v>127</v>
      </c>
      <c r="B130" s="14" t="s">
        <v>135</v>
      </c>
      <c r="C130" s="18">
        <v>100.8</v>
      </c>
      <c r="D130" s="7">
        <v>4.5709999999999997</v>
      </c>
      <c r="E130" s="93">
        <v>4.577</v>
      </c>
      <c r="F130" s="7">
        <f t="shared" si="12"/>
        <v>6.0000000000002274E-3</v>
      </c>
      <c r="G130" s="8">
        <f t="shared" si="13"/>
        <v>5.1588000000001959E-3</v>
      </c>
      <c r="H130" s="9">
        <f>(H8/C190)*C130</f>
        <v>0.16621434433648413</v>
      </c>
      <c r="I130" s="15">
        <f t="shared" si="15"/>
        <v>0.17137314433648432</v>
      </c>
      <c r="J130" s="109"/>
      <c r="K130" s="11"/>
      <c r="L130" s="28"/>
      <c r="M130" s="12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25"/>
    </row>
    <row r="131" spans="1:26" x14ac:dyDescent="0.25">
      <c r="A131" s="16">
        <v>128</v>
      </c>
      <c r="B131" s="14" t="s">
        <v>136</v>
      </c>
      <c r="C131" s="18">
        <v>67.099999999999994</v>
      </c>
      <c r="D131" s="7">
        <v>11.315</v>
      </c>
      <c r="E131" s="93">
        <v>12.657999999999999</v>
      </c>
      <c r="F131" s="7">
        <f t="shared" si="12"/>
        <v>1.343</v>
      </c>
      <c r="G131" s="8">
        <f t="shared" si="13"/>
        <v>1.1547114000000001</v>
      </c>
      <c r="H131" s="9">
        <f>(H8/C190)*C131</f>
        <v>0.11064466770811593</v>
      </c>
      <c r="I131" s="15">
        <f t="shared" si="15"/>
        <v>1.2653560677081159</v>
      </c>
      <c r="J131" s="109"/>
      <c r="K131" s="11"/>
      <c r="L131" s="28"/>
      <c r="M131" s="12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25"/>
    </row>
    <row r="132" spans="1:26" x14ac:dyDescent="0.25">
      <c r="A132" s="16">
        <v>129</v>
      </c>
      <c r="B132" s="14" t="s">
        <v>137</v>
      </c>
      <c r="C132" s="18">
        <v>50.6</v>
      </c>
      <c r="D132" s="7">
        <v>0.79200000000000004</v>
      </c>
      <c r="E132" s="93">
        <v>0.84299999999999997</v>
      </c>
      <c r="F132" s="7">
        <f t="shared" si="12"/>
        <v>5.0999999999999934E-2</v>
      </c>
      <c r="G132" s="8">
        <f t="shared" si="13"/>
        <v>4.3849799999999946E-2</v>
      </c>
      <c r="H132" s="9">
        <f>(H8/C190)*C132</f>
        <v>8.3436962533989065E-2</v>
      </c>
      <c r="I132" s="15">
        <f t="shared" si="15"/>
        <v>0.12728676253398902</v>
      </c>
      <c r="J132" s="109"/>
      <c r="K132" s="11"/>
      <c r="L132" s="28"/>
      <c r="M132" s="12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25"/>
    </row>
    <row r="133" spans="1:26" x14ac:dyDescent="0.25">
      <c r="A133" s="16">
        <v>130</v>
      </c>
      <c r="B133" s="14" t="s">
        <v>138</v>
      </c>
      <c r="C133" s="18">
        <v>50.1</v>
      </c>
      <c r="D133" s="7">
        <v>3.9420000000000002</v>
      </c>
      <c r="E133" s="93">
        <v>4.1020000000000003</v>
      </c>
      <c r="F133" s="7">
        <f t="shared" si="12"/>
        <v>0.16000000000000014</v>
      </c>
      <c r="G133" s="8">
        <f t="shared" si="13"/>
        <v>0.13756800000000013</v>
      </c>
      <c r="H133" s="9">
        <f>(H8/C190)*C133</f>
        <v>8.2612486619621589E-2</v>
      </c>
      <c r="I133" s="15">
        <f t="shared" si="15"/>
        <v>0.22018048661962172</v>
      </c>
      <c r="J133" s="109"/>
      <c r="K133" s="11"/>
      <c r="L133" s="28"/>
      <c r="M133" s="12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25"/>
    </row>
    <row r="134" spans="1:26" x14ac:dyDescent="0.25">
      <c r="A134" s="16">
        <v>131</v>
      </c>
      <c r="B134" s="14" t="s">
        <v>139</v>
      </c>
      <c r="C134" s="18">
        <v>44.9</v>
      </c>
      <c r="D134" s="7">
        <v>1.698</v>
      </c>
      <c r="E134" s="93">
        <v>2</v>
      </c>
      <c r="F134" s="7">
        <f t="shared" si="12"/>
        <v>0.30200000000000005</v>
      </c>
      <c r="G134" s="8">
        <f t="shared" si="13"/>
        <v>0.25965960000000005</v>
      </c>
      <c r="H134" s="9">
        <f>(H8/C190)*C134</f>
        <v>7.4037937110199778E-2</v>
      </c>
      <c r="I134" s="15">
        <f t="shared" si="15"/>
        <v>0.33369753711019984</v>
      </c>
      <c r="J134" s="109"/>
      <c r="K134" s="11"/>
      <c r="L134" s="28"/>
      <c r="M134" s="12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25"/>
    </row>
    <row r="135" spans="1:26" x14ac:dyDescent="0.25">
      <c r="A135" s="16">
        <v>132</v>
      </c>
      <c r="B135" s="14" t="s">
        <v>140</v>
      </c>
      <c r="C135" s="18">
        <v>74.8</v>
      </c>
      <c r="D135" s="7">
        <v>3.8</v>
      </c>
      <c r="E135" s="93">
        <v>3.8</v>
      </c>
      <c r="F135" s="7">
        <f t="shared" si="12"/>
        <v>0</v>
      </c>
      <c r="G135" s="8">
        <f t="shared" si="13"/>
        <v>0</v>
      </c>
      <c r="H135" s="9">
        <f>(H8/C190)*C135</f>
        <v>0.12334159678937513</v>
      </c>
      <c r="I135" s="15">
        <f t="shared" si="15"/>
        <v>0.12334159678937513</v>
      </c>
      <c r="J135" s="109"/>
      <c r="K135" s="11"/>
      <c r="L135" s="28"/>
      <c r="M135" s="12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25"/>
    </row>
    <row r="136" spans="1:26" x14ac:dyDescent="0.25">
      <c r="A136" s="16">
        <v>133</v>
      </c>
      <c r="B136" s="14" t="s">
        <v>141</v>
      </c>
      <c r="C136" s="18">
        <v>56.2</v>
      </c>
      <c r="D136" s="7">
        <v>14.144</v>
      </c>
      <c r="E136" s="93">
        <v>15.832000000000001</v>
      </c>
      <c r="F136" s="7">
        <f t="shared" si="12"/>
        <v>1.6880000000000006</v>
      </c>
      <c r="G136" s="8">
        <f t="shared" si="13"/>
        <v>1.4513424000000006</v>
      </c>
      <c r="H136" s="9">
        <f>(H8/C190)*C136</f>
        <v>9.2671092774904859E-2</v>
      </c>
      <c r="I136" s="15">
        <f t="shared" si="15"/>
        <v>1.5440134927749054</v>
      </c>
      <c r="J136" s="109"/>
      <c r="K136" s="11"/>
      <c r="L136" s="28"/>
      <c r="M136" s="12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25"/>
    </row>
    <row r="137" spans="1:26" x14ac:dyDescent="0.25">
      <c r="A137" s="16">
        <v>134</v>
      </c>
      <c r="B137" s="14" t="s">
        <v>250</v>
      </c>
      <c r="C137" s="18">
        <v>47.9</v>
      </c>
      <c r="D137" s="7">
        <v>8.1229999999999993</v>
      </c>
      <c r="E137" s="93">
        <v>8.9809999999999999</v>
      </c>
      <c r="F137" s="7">
        <f t="shared" si="12"/>
        <v>0.85800000000000054</v>
      </c>
      <c r="G137" s="8">
        <f t="shared" si="13"/>
        <v>0.73770840000000049</v>
      </c>
      <c r="H137" s="9">
        <f>(H8/C190)*C137</f>
        <v>7.8984792596404674E-2</v>
      </c>
      <c r="I137" s="15">
        <f t="shared" si="15"/>
        <v>0.81669319259640516</v>
      </c>
      <c r="J137" s="109"/>
      <c r="K137" s="11"/>
      <c r="L137" s="28"/>
      <c r="M137" s="12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25"/>
    </row>
    <row r="138" spans="1:26" x14ac:dyDescent="0.25">
      <c r="A138" s="16">
        <v>135</v>
      </c>
      <c r="B138" s="14" t="s">
        <v>251</v>
      </c>
      <c r="C138" s="18">
        <v>47.7</v>
      </c>
      <c r="D138" s="7">
        <v>5.101</v>
      </c>
      <c r="E138" s="93">
        <v>5.8120000000000003</v>
      </c>
      <c r="F138" s="7">
        <f t="shared" si="12"/>
        <v>0.7110000000000003</v>
      </c>
      <c r="G138" s="8">
        <f t="shared" si="13"/>
        <v>0.61131780000000024</v>
      </c>
      <c r="H138" s="9">
        <f>(H8/C190)*C138</f>
        <v>7.8655002230657689E-2</v>
      </c>
      <c r="I138" s="15">
        <f t="shared" si="15"/>
        <v>0.68997280223065793</v>
      </c>
      <c r="J138" s="109"/>
      <c r="K138" s="11"/>
      <c r="L138" s="28"/>
      <c r="M138" s="12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25"/>
    </row>
    <row r="139" spans="1:26" x14ac:dyDescent="0.25">
      <c r="A139" s="16">
        <v>136</v>
      </c>
      <c r="B139" s="14" t="s">
        <v>252</v>
      </c>
      <c r="C139" s="18">
        <v>101.8</v>
      </c>
      <c r="D139" s="7">
        <v>11.887</v>
      </c>
      <c r="E139" s="93">
        <v>13.428000000000001</v>
      </c>
      <c r="F139" s="7">
        <f t="shared" si="12"/>
        <v>1.5410000000000004</v>
      </c>
      <c r="G139" s="8">
        <f t="shared" si="13"/>
        <v>1.3249518000000002</v>
      </c>
      <c r="H139" s="9">
        <f>(H8/C190)*C139</f>
        <v>0.16786329616521911</v>
      </c>
      <c r="I139" s="15">
        <f t="shared" si="15"/>
        <v>1.4928150961652193</v>
      </c>
      <c r="J139" s="109"/>
      <c r="K139" s="11"/>
      <c r="L139" s="28"/>
      <c r="M139" s="12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25"/>
    </row>
    <row r="140" spans="1:26" x14ac:dyDescent="0.25">
      <c r="A140" s="16">
        <v>137</v>
      </c>
      <c r="B140" s="14" t="s">
        <v>253</v>
      </c>
      <c r="C140" s="18">
        <v>67.3</v>
      </c>
      <c r="D140" s="7">
        <v>5.1509999999999998</v>
      </c>
      <c r="E140" s="93">
        <v>6.03</v>
      </c>
      <c r="F140" s="7">
        <f t="shared" si="12"/>
        <v>0.87900000000000045</v>
      </c>
      <c r="G140" s="8">
        <f t="shared" si="13"/>
        <v>0.75576420000000044</v>
      </c>
      <c r="H140" s="9">
        <f>(H8/C190)*C140</f>
        <v>0.11097445807386293</v>
      </c>
      <c r="I140" s="15">
        <f t="shared" si="15"/>
        <v>0.86673865807386341</v>
      </c>
      <c r="J140" s="109"/>
      <c r="K140" s="11"/>
      <c r="L140" s="28"/>
      <c r="M140" s="12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25"/>
    </row>
    <row r="141" spans="1:26" x14ac:dyDescent="0.25">
      <c r="A141" s="16">
        <v>138</v>
      </c>
      <c r="B141" s="14" t="s">
        <v>254</v>
      </c>
      <c r="C141" s="18">
        <v>51</v>
      </c>
      <c r="D141" s="7">
        <v>8.8580000000000005</v>
      </c>
      <c r="E141" s="93">
        <v>9.7349999999999994</v>
      </c>
      <c r="F141" s="7">
        <f t="shared" si="12"/>
        <v>0.87699999999999889</v>
      </c>
      <c r="G141" s="8">
        <f t="shared" si="13"/>
        <v>0.75404459999999907</v>
      </c>
      <c r="H141" s="9">
        <f>(H8/C190)*C141</f>
        <v>8.4096543265483048E-2</v>
      </c>
      <c r="I141" s="15">
        <f t="shared" si="15"/>
        <v>0.83814114326548217</v>
      </c>
      <c r="J141" s="109"/>
      <c r="K141" s="11"/>
      <c r="L141" s="28"/>
      <c r="M141" s="12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25"/>
    </row>
    <row r="142" spans="1:26" x14ac:dyDescent="0.25">
      <c r="A142" s="16">
        <v>139</v>
      </c>
      <c r="B142" s="14" t="s">
        <v>255</v>
      </c>
      <c r="C142" s="18">
        <v>50.6</v>
      </c>
      <c r="D142" s="7">
        <v>3.996</v>
      </c>
      <c r="E142" s="93">
        <v>4.7169999999999996</v>
      </c>
      <c r="F142" s="7">
        <f t="shared" ref="F142:F189" si="16">E142-D142</f>
        <v>0.72099999999999964</v>
      </c>
      <c r="G142" s="8">
        <f t="shared" ref="G142:G189" si="17">F142*0.8598</f>
        <v>0.61991579999999968</v>
      </c>
      <c r="H142" s="9">
        <f>(H8/C190)*C142</f>
        <v>8.3436962533989065E-2</v>
      </c>
      <c r="I142" s="15">
        <f t="shared" si="15"/>
        <v>0.70335276253398871</v>
      </c>
      <c r="J142" s="109"/>
      <c r="K142" s="11"/>
      <c r="L142" s="28"/>
      <c r="M142" s="12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25"/>
    </row>
    <row r="143" spans="1:26" x14ac:dyDescent="0.25">
      <c r="A143" s="16">
        <v>140</v>
      </c>
      <c r="B143" s="14" t="s">
        <v>142</v>
      </c>
      <c r="C143" s="18">
        <v>44.8</v>
      </c>
      <c r="D143" s="7">
        <v>6.87</v>
      </c>
      <c r="E143" s="93">
        <v>7.6050000000000004</v>
      </c>
      <c r="F143" s="7">
        <f t="shared" si="16"/>
        <v>0.73500000000000032</v>
      </c>
      <c r="G143" s="8">
        <f t="shared" si="17"/>
        <v>0.63195300000000032</v>
      </c>
      <c r="H143" s="9">
        <f>(H8/C190)*C143</f>
        <v>7.3873041927326286E-2</v>
      </c>
      <c r="I143" s="15">
        <f t="shared" si="15"/>
        <v>0.70582604192732656</v>
      </c>
      <c r="J143" s="109"/>
      <c r="K143" s="11"/>
      <c r="L143" s="28"/>
      <c r="M143" s="12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25"/>
    </row>
    <row r="144" spans="1:26" x14ac:dyDescent="0.25">
      <c r="A144" s="16">
        <v>141</v>
      </c>
      <c r="B144" s="14" t="s">
        <v>256</v>
      </c>
      <c r="C144" s="18">
        <v>75.7</v>
      </c>
      <c r="D144" s="7">
        <v>16.571000000000002</v>
      </c>
      <c r="E144" s="93">
        <v>18.094999999999999</v>
      </c>
      <c r="F144" s="7">
        <f t="shared" si="16"/>
        <v>1.5239999999999974</v>
      </c>
      <c r="G144" s="8">
        <f t="shared" si="17"/>
        <v>1.3103351999999977</v>
      </c>
      <c r="H144" s="9">
        <f>(H8/C190)*C144</f>
        <v>0.12482565343523662</v>
      </c>
      <c r="I144" s="15">
        <f t="shared" si="15"/>
        <v>1.4351608534352343</v>
      </c>
      <c r="J144" s="10"/>
      <c r="K144" s="11"/>
      <c r="L144" s="28"/>
      <c r="M144" s="12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25"/>
    </row>
    <row r="145" spans="1:26" x14ac:dyDescent="0.25">
      <c r="A145" s="16">
        <v>142</v>
      </c>
      <c r="B145" s="14" t="s">
        <v>257</v>
      </c>
      <c r="C145" s="18">
        <v>56.7</v>
      </c>
      <c r="D145" s="7">
        <v>15.257999999999999</v>
      </c>
      <c r="E145" s="93">
        <v>17.003</v>
      </c>
      <c r="F145" s="7">
        <f t="shared" si="16"/>
        <v>1.745000000000001</v>
      </c>
      <c r="G145" s="8">
        <f t="shared" si="17"/>
        <v>1.5003510000000009</v>
      </c>
      <c r="H145" s="9">
        <f>(H8/C190)*C145</f>
        <v>9.3495568689272335E-2</v>
      </c>
      <c r="I145" s="15">
        <f t="shared" si="15"/>
        <v>1.5938465686892731</v>
      </c>
      <c r="J145" s="109"/>
      <c r="K145" s="11"/>
      <c r="L145" s="28"/>
      <c r="M145" s="12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25"/>
    </row>
    <row r="146" spans="1:26" x14ac:dyDescent="0.25">
      <c r="A146" s="16">
        <v>143</v>
      </c>
      <c r="B146" s="14" t="s">
        <v>245</v>
      </c>
      <c r="C146" s="18">
        <v>47.7</v>
      </c>
      <c r="D146" s="7">
        <v>5.8860000000000001</v>
      </c>
      <c r="E146" s="93">
        <v>6.7720000000000002</v>
      </c>
      <c r="F146" s="7">
        <f t="shared" si="16"/>
        <v>0.88600000000000012</v>
      </c>
      <c r="G146" s="8">
        <f t="shared" si="17"/>
        <v>0.76178280000000009</v>
      </c>
      <c r="H146" s="9">
        <f>(H8/C190)*C146</f>
        <v>7.8655002230657689E-2</v>
      </c>
      <c r="I146" s="15">
        <f t="shared" si="15"/>
        <v>0.84043780223065778</v>
      </c>
      <c r="J146" s="109"/>
      <c r="K146" s="11"/>
      <c r="L146" s="28"/>
      <c r="M146" s="12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25"/>
    </row>
    <row r="147" spans="1:26" x14ac:dyDescent="0.25">
      <c r="A147" s="16">
        <v>144</v>
      </c>
      <c r="B147" s="14" t="s">
        <v>258</v>
      </c>
      <c r="C147" s="18">
        <v>48.1</v>
      </c>
      <c r="D147" s="7">
        <v>6.7050000000000001</v>
      </c>
      <c r="E147" s="93">
        <v>7.31</v>
      </c>
      <c r="F147" s="7">
        <f t="shared" si="16"/>
        <v>0.60499999999999954</v>
      </c>
      <c r="G147" s="8">
        <f t="shared" si="17"/>
        <v>0.52017899999999961</v>
      </c>
      <c r="H147" s="9">
        <f>(H8/C190)*C147</f>
        <v>7.9314582962151658E-2</v>
      </c>
      <c r="I147" s="15">
        <f t="shared" si="15"/>
        <v>0.59949358296215127</v>
      </c>
      <c r="J147" s="109"/>
      <c r="K147" s="11"/>
      <c r="L147" s="28"/>
      <c r="M147" s="12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25"/>
    </row>
    <row r="148" spans="1:26" x14ac:dyDescent="0.25">
      <c r="A148" s="16">
        <v>148</v>
      </c>
      <c r="B148" s="14" t="s">
        <v>143</v>
      </c>
      <c r="C148" s="18">
        <v>94.2</v>
      </c>
      <c r="D148" s="7">
        <v>7.915</v>
      </c>
      <c r="E148" s="93">
        <v>7.9930000000000003</v>
      </c>
      <c r="F148" s="7">
        <f t="shared" si="16"/>
        <v>7.8000000000000291E-2</v>
      </c>
      <c r="G148" s="8">
        <f t="shared" si="17"/>
        <v>6.7064400000000246E-2</v>
      </c>
      <c r="H148" s="9">
        <f>(H8/C190)*C148</f>
        <v>0.15533126226683341</v>
      </c>
      <c r="I148" s="15">
        <f t="shared" si="15"/>
        <v>0.22239566226683366</v>
      </c>
      <c r="J148" s="10"/>
      <c r="K148" s="11"/>
      <c r="L148" s="28"/>
      <c r="M148" s="12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25"/>
    </row>
    <row r="149" spans="1:26" x14ac:dyDescent="0.25">
      <c r="A149" s="16">
        <v>149</v>
      </c>
      <c r="B149" s="14" t="s">
        <v>144</v>
      </c>
      <c r="C149" s="19">
        <v>68.099999999999994</v>
      </c>
      <c r="D149" s="7">
        <v>3.2789999999999999</v>
      </c>
      <c r="E149" s="93">
        <v>3.3450000000000002</v>
      </c>
      <c r="F149" s="7">
        <f t="shared" si="16"/>
        <v>6.6000000000000281E-2</v>
      </c>
      <c r="G149" s="8">
        <f t="shared" si="17"/>
        <v>5.6746800000000243E-2</v>
      </c>
      <c r="H149" s="9">
        <f>(H8/C190)*C149</f>
        <v>0.11229361953685089</v>
      </c>
      <c r="I149" s="15">
        <f t="shared" si="15"/>
        <v>0.16904041953685114</v>
      </c>
      <c r="J149" s="109"/>
      <c r="K149" s="11"/>
      <c r="L149" s="28"/>
      <c r="M149" s="12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25"/>
    </row>
    <row r="150" spans="1:26" x14ac:dyDescent="0.25">
      <c r="A150" s="16">
        <v>150</v>
      </c>
      <c r="B150" s="14" t="s">
        <v>145</v>
      </c>
      <c r="C150" s="19">
        <v>68.400000000000006</v>
      </c>
      <c r="D150" s="7">
        <v>2.2320000000000002</v>
      </c>
      <c r="E150" s="93">
        <v>3.827</v>
      </c>
      <c r="F150" s="7">
        <f t="shared" si="16"/>
        <v>1.5949999999999998</v>
      </c>
      <c r="G150" s="8">
        <f t="shared" si="17"/>
        <v>1.3713809999999997</v>
      </c>
      <c r="H150" s="9">
        <f>(H8/C190)*C150</f>
        <v>0.1127883050854714</v>
      </c>
      <c r="I150" s="15">
        <f t="shared" si="15"/>
        <v>1.4841693050854712</v>
      </c>
      <c r="J150" s="109"/>
      <c r="K150" s="11"/>
      <c r="L150" s="28"/>
      <c r="M150" s="12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25"/>
    </row>
    <row r="151" spans="1:26" x14ac:dyDescent="0.25">
      <c r="A151" s="16">
        <v>151</v>
      </c>
      <c r="B151" s="14" t="s">
        <v>146</v>
      </c>
      <c r="C151" s="19">
        <v>93.8</v>
      </c>
      <c r="D151" s="7">
        <v>15.311</v>
      </c>
      <c r="E151" s="93">
        <v>17.327000000000002</v>
      </c>
      <c r="F151" s="7">
        <f t="shared" si="16"/>
        <v>2.0160000000000018</v>
      </c>
      <c r="G151" s="8">
        <f t="shared" si="17"/>
        <v>1.7333568000000015</v>
      </c>
      <c r="H151" s="9">
        <f>(H8/C190)*C151</f>
        <v>0.15467168153533942</v>
      </c>
      <c r="I151" s="15">
        <f t="shared" si="15"/>
        <v>1.888028481535341</v>
      </c>
      <c r="J151" s="109"/>
      <c r="K151" s="11"/>
      <c r="L151" s="28"/>
      <c r="M151" s="12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25"/>
    </row>
    <row r="152" spans="1:26" x14ac:dyDescent="0.25">
      <c r="A152" s="21">
        <v>152</v>
      </c>
      <c r="B152" s="14" t="s">
        <v>147</v>
      </c>
      <c r="C152" s="19">
        <v>68.400000000000006</v>
      </c>
      <c r="D152" s="7">
        <v>16.72</v>
      </c>
      <c r="E152" s="93">
        <v>18.146000000000001</v>
      </c>
      <c r="F152" s="7">
        <f t="shared" si="16"/>
        <v>1.4260000000000019</v>
      </c>
      <c r="G152" s="8">
        <f t="shared" si="17"/>
        <v>1.2260748000000017</v>
      </c>
      <c r="H152" s="9">
        <f>(H8/C190)*C152</f>
        <v>0.1127883050854714</v>
      </c>
      <c r="I152" s="15">
        <f t="shared" ref="I152:I185" si="18">G152+H152</f>
        <v>1.3388631050854731</v>
      </c>
      <c r="J152" s="109"/>
      <c r="K152" s="11"/>
      <c r="L152" s="28"/>
      <c r="M152" s="12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25"/>
    </row>
    <row r="153" spans="1:26" x14ac:dyDescent="0.25">
      <c r="A153" s="16">
        <v>153</v>
      </c>
      <c r="B153" s="14" t="s">
        <v>148</v>
      </c>
      <c r="C153" s="19">
        <v>68.7</v>
      </c>
      <c r="D153" s="7">
        <v>3.6419999999999999</v>
      </c>
      <c r="E153" s="93">
        <v>3.9670000000000001</v>
      </c>
      <c r="F153" s="7">
        <f t="shared" si="16"/>
        <v>0.32500000000000018</v>
      </c>
      <c r="G153" s="8">
        <f t="shared" si="17"/>
        <v>0.27943500000000016</v>
      </c>
      <c r="H153" s="9">
        <f>(H8/C190)*C153</f>
        <v>0.11328299063409188</v>
      </c>
      <c r="I153" s="15">
        <f t="shared" si="18"/>
        <v>0.39271799063409202</v>
      </c>
      <c r="J153" s="109"/>
      <c r="K153" s="11"/>
      <c r="L153" s="28"/>
      <c r="M153" s="12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25"/>
    </row>
    <row r="154" spans="1:26" x14ac:dyDescent="0.25">
      <c r="A154" s="16">
        <v>154</v>
      </c>
      <c r="B154" s="14" t="s">
        <v>149</v>
      </c>
      <c r="C154" s="19">
        <v>94.1</v>
      </c>
      <c r="D154" s="7">
        <v>18.13</v>
      </c>
      <c r="E154" s="93">
        <v>19.96</v>
      </c>
      <c r="F154" s="7">
        <f t="shared" si="16"/>
        <v>1.8300000000000018</v>
      </c>
      <c r="G154" s="8">
        <f t="shared" si="17"/>
        <v>1.5734340000000016</v>
      </c>
      <c r="H154" s="9">
        <f>(H8/C190)*C154</f>
        <v>0.15516636708395989</v>
      </c>
      <c r="I154" s="15">
        <f t="shared" si="18"/>
        <v>1.7286003670839614</v>
      </c>
      <c r="J154" s="109"/>
      <c r="K154" s="11"/>
      <c r="L154" s="28"/>
      <c r="M154" s="12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25"/>
    </row>
    <row r="155" spans="1:26" x14ac:dyDescent="0.25">
      <c r="A155" s="41">
        <v>155</v>
      </c>
      <c r="B155" s="76" t="s">
        <v>150</v>
      </c>
      <c r="C155" s="43">
        <v>68.3</v>
      </c>
      <c r="D155" s="7">
        <v>0.29699999999999999</v>
      </c>
      <c r="E155" s="93">
        <v>0.29699999999999999</v>
      </c>
      <c r="F155" s="7">
        <f t="shared" si="16"/>
        <v>0</v>
      </c>
      <c r="G155" s="44">
        <f t="shared" si="17"/>
        <v>0</v>
      </c>
      <c r="H155" s="9">
        <f>(H8/C190)*C155</f>
        <v>0.11262340990259788</v>
      </c>
      <c r="I155" s="45">
        <f t="shared" si="18"/>
        <v>0.11262340990259788</v>
      </c>
      <c r="J155" s="109"/>
      <c r="K155" s="11"/>
      <c r="L155" s="28"/>
      <c r="M155" s="12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25"/>
    </row>
    <row r="156" spans="1:26" x14ac:dyDescent="0.25">
      <c r="A156" s="16">
        <v>156</v>
      </c>
      <c r="B156" s="14" t="s">
        <v>151</v>
      </c>
      <c r="C156" s="19">
        <v>68.7</v>
      </c>
      <c r="D156" s="76">
        <v>16.474</v>
      </c>
      <c r="E156" s="93">
        <v>18.03</v>
      </c>
      <c r="F156" s="7">
        <f t="shared" si="16"/>
        <v>1.5560000000000009</v>
      </c>
      <c r="G156" s="8">
        <f t="shared" si="17"/>
        <v>1.3378488000000008</v>
      </c>
      <c r="H156" s="9">
        <f>(H8/C190)*C156</f>
        <v>0.11328299063409188</v>
      </c>
      <c r="I156" s="15">
        <f t="shared" si="18"/>
        <v>1.4511317906340928</v>
      </c>
      <c r="J156" s="109"/>
      <c r="K156" s="11"/>
      <c r="L156" s="28"/>
      <c r="M156" s="12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25"/>
    </row>
    <row r="157" spans="1:26" x14ac:dyDescent="0.25">
      <c r="A157" s="16">
        <v>157</v>
      </c>
      <c r="B157" s="14" t="s">
        <v>152</v>
      </c>
      <c r="C157" s="19">
        <v>94.2</v>
      </c>
      <c r="D157" s="7">
        <v>24.998000000000001</v>
      </c>
      <c r="E157" s="93">
        <v>25.87</v>
      </c>
      <c r="F157" s="7">
        <f t="shared" si="16"/>
        <v>0.87199999999999989</v>
      </c>
      <c r="G157" s="8">
        <f t="shared" si="17"/>
        <v>0.7497455999999999</v>
      </c>
      <c r="H157" s="9">
        <f>(H8/C190)*C157</f>
        <v>0.15533126226683341</v>
      </c>
      <c r="I157" s="15">
        <f t="shared" si="18"/>
        <v>0.90507686226683326</v>
      </c>
      <c r="J157" s="109"/>
      <c r="K157" s="11"/>
      <c r="L157" s="28"/>
      <c r="M157" s="12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25"/>
    </row>
    <row r="158" spans="1:26" x14ac:dyDescent="0.25">
      <c r="A158" s="16">
        <v>158</v>
      </c>
      <c r="B158" s="14" t="s">
        <v>153</v>
      </c>
      <c r="C158" s="19">
        <v>68.2</v>
      </c>
      <c r="D158" s="7">
        <v>11.849</v>
      </c>
      <c r="E158" s="93">
        <v>13.303000000000001</v>
      </c>
      <c r="F158" s="7">
        <f t="shared" si="16"/>
        <v>1.4540000000000006</v>
      </c>
      <c r="G158" s="8">
        <f t="shared" si="17"/>
        <v>1.2501492000000005</v>
      </c>
      <c r="H158" s="9">
        <f>(H8/C190)*C158</f>
        <v>0.1124585147197244</v>
      </c>
      <c r="I158" s="15">
        <f t="shared" si="18"/>
        <v>1.3626077147197249</v>
      </c>
      <c r="J158" s="109"/>
      <c r="K158" s="11"/>
      <c r="L158" s="28"/>
      <c r="M158" s="12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25"/>
    </row>
    <row r="159" spans="1:26" x14ac:dyDescent="0.25">
      <c r="A159" s="16">
        <v>159</v>
      </c>
      <c r="B159" s="14" t="s">
        <v>154</v>
      </c>
      <c r="C159" s="19">
        <v>68.7</v>
      </c>
      <c r="D159" s="7">
        <v>6.3140000000000001</v>
      </c>
      <c r="E159" s="93">
        <v>6.9950000000000001</v>
      </c>
      <c r="F159" s="7">
        <f t="shared" si="16"/>
        <v>0.68100000000000005</v>
      </c>
      <c r="G159" s="8">
        <f t="shared" si="17"/>
        <v>0.58552380000000004</v>
      </c>
      <c r="H159" s="9">
        <f>(H8/C190)*C159</f>
        <v>0.11328299063409188</v>
      </c>
      <c r="I159" s="15">
        <f t="shared" si="18"/>
        <v>0.6988067906340919</v>
      </c>
      <c r="J159" s="109"/>
      <c r="K159" s="11"/>
      <c r="L159" s="28"/>
      <c r="M159" s="12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25"/>
    </row>
    <row r="160" spans="1:26" x14ac:dyDescent="0.25">
      <c r="A160" s="16">
        <v>160</v>
      </c>
      <c r="B160" s="14" t="s">
        <v>155</v>
      </c>
      <c r="C160" s="19">
        <v>93.6</v>
      </c>
      <c r="D160" s="7">
        <v>10.334</v>
      </c>
      <c r="E160" s="93">
        <v>11.786</v>
      </c>
      <c r="F160" s="7">
        <f t="shared" si="16"/>
        <v>1.452</v>
      </c>
      <c r="G160" s="8">
        <f t="shared" si="17"/>
        <v>1.2484295999999999</v>
      </c>
      <c r="H160" s="9">
        <f>(H8/C190)*C160</f>
        <v>0.1543418911695924</v>
      </c>
      <c r="I160" s="15">
        <f>G160+H160</f>
        <v>1.4027714911695923</v>
      </c>
      <c r="J160" s="109"/>
      <c r="K160" s="11"/>
      <c r="L160" s="28"/>
      <c r="M160" s="12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25"/>
    </row>
    <row r="161" spans="1:26" x14ac:dyDescent="0.25">
      <c r="A161" s="16">
        <v>161</v>
      </c>
      <c r="B161" s="14" t="s">
        <v>156</v>
      </c>
      <c r="C161" s="19">
        <v>68.3</v>
      </c>
      <c r="D161" s="7">
        <v>11.763999999999999</v>
      </c>
      <c r="E161" s="93">
        <v>13.172000000000001</v>
      </c>
      <c r="F161" s="7">
        <f t="shared" si="16"/>
        <v>1.4080000000000013</v>
      </c>
      <c r="G161" s="8">
        <f t="shared" si="17"/>
        <v>1.2105984000000012</v>
      </c>
      <c r="H161" s="9">
        <f>(H8/C190)*C161</f>
        <v>0.11262340990259788</v>
      </c>
      <c r="I161" s="15">
        <f t="shared" si="18"/>
        <v>1.323221809902599</v>
      </c>
      <c r="J161" s="109"/>
      <c r="K161" s="11"/>
      <c r="L161" s="28"/>
      <c r="M161" s="12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25"/>
    </row>
    <row r="162" spans="1:26" x14ac:dyDescent="0.25">
      <c r="A162" s="16">
        <v>162</v>
      </c>
      <c r="B162" s="14" t="s">
        <v>157</v>
      </c>
      <c r="C162" s="19">
        <v>68.7</v>
      </c>
      <c r="D162" s="7">
        <v>6.6520000000000001</v>
      </c>
      <c r="E162" s="93">
        <v>7.2149999999999999</v>
      </c>
      <c r="F162" s="7">
        <f t="shared" si="16"/>
        <v>0.56299999999999972</v>
      </c>
      <c r="G162" s="8">
        <f t="shared" si="17"/>
        <v>0.48406739999999976</v>
      </c>
      <c r="H162" s="9">
        <f>(H8/C190)*C162</f>
        <v>0.11328299063409188</v>
      </c>
      <c r="I162" s="15">
        <f t="shared" si="18"/>
        <v>0.59735039063409168</v>
      </c>
      <c r="J162" s="109"/>
      <c r="K162" s="11"/>
      <c r="L162" s="28"/>
      <c r="M162" s="12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25"/>
    </row>
    <row r="163" spans="1:26" x14ac:dyDescent="0.25">
      <c r="A163" s="16">
        <v>163</v>
      </c>
      <c r="B163" s="14" t="s">
        <v>158</v>
      </c>
      <c r="C163" s="19">
        <v>94.2</v>
      </c>
      <c r="D163" s="7">
        <v>10.268000000000001</v>
      </c>
      <c r="E163" s="93">
        <v>12.129</v>
      </c>
      <c r="F163" s="7">
        <f t="shared" si="16"/>
        <v>1.8609999999999989</v>
      </c>
      <c r="G163" s="8">
        <f t="shared" si="17"/>
        <v>1.6000877999999989</v>
      </c>
      <c r="H163" s="9">
        <f>(H8/C190)*C163</f>
        <v>0.15533126226683341</v>
      </c>
      <c r="I163" s="15">
        <f t="shared" si="18"/>
        <v>1.7554190622668324</v>
      </c>
      <c r="J163" s="10"/>
      <c r="K163" s="11"/>
      <c r="L163" s="28"/>
      <c r="M163" s="12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25"/>
    </row>
    <row r="164" spans="1:26" x14ac:dyDescent="0.25">
      <c r="A164" s="16">
        <v>164</v>
      </c>
      <c r="B164" s="14" t="s">
        <v>159</v>
      </c>
      <c r="C164" s="19">
        <v>68.3</v>
      </c>
      <c r="D164" s="7">
        <v>2.86</v>
      </c>
      <c r="E164" s="93">
        <v>2.9860000000000002</v>
      </c>
      <c r="F164" s="7">
        <f t="shared" si="16"/>
        <v>0.12600000000000033</v>
      </c>
      <c r="G164" s="8">
        <f t="shared" si="17"/>
        <v>0.10833480000000029</v>
      </c>
      <c r="H164" s="9">
        <f>(H8/C190)*C164</f>
        <v>0.11262340990259788</v>
      </c>
      <c r="I164" s="15">
        <f t="shared" si="18"/>
        <v>0.22095820990259818</v>
      </c>
      <c r="J164" s="109"/>
      <c r="K164" s="11"/>
      <c r="L164" s="28"/>
      <c r="M164" s="12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25"/>
    </row>
    <row r="165" spans="1:26" x14ac:dyDescent="0.25">
      <c r="A165" s="16">
        <v>165</v>
      </c>
      <c r="B165" s="14" t="s">
        <v>160</v>
      </c>
      <c r="C165" s="18">
        <v>68.900000000000006</v>
      </c>
      <c r="D165" s="7">
        <v>16.177</v>
      </c>
      <c r="E165" s="93">
        <v>17.794</v>
      </c>
      <c r="F165" s="7">
        <f t="shared" si="16"/>
        <v>1.6170000000000009</v>
      </c>
      <c r="G165" s="8">
        <f t="shared" si="17"/>
        <v>1.3902966000000008</v>
      </c>
      <c r="H165" s="9">
        <f>(H8/C190)*C165</f>
        <v>0.11361278099983887</v>
      </c>
      <c r="I165" s="15">
        <f t="shared" si="18"/>
        <v>1.5039093809998396</v>
      </c>
      <c r="J165" s="109"/>
      <c r="K165" s="11"/>
      <c r="L165" s="28"/>
      <c r="M165" s="12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25"/>
    </row>
    <row r="166" spans="1:26" x14ac:dyDescent="0.25">
      <c r="A166" s="16">
        <v>166</v>
      </c>
      <c r="B166" s="14" t="s">
        <v>161</v>
      </c>
      <c r="C166" s="19">
        <v>93.9</v>
      </c>
      <c r="D166" s="7">
        <v>19.411000000000001</v>
      </c>
      <c r="E166" s="93">
        <v>21.323</v>
      </c>
      <c r="F166" s="7">
        <f t="shared" si="16"/>
        <v>1.911999999999999</v>
      </c>
      <c r="G166" s="8">
        <f t="shared" si="17"/>
        <v>1.6439375999999992</v>
      </c>
      <c r="H166" s="9">
        <f>(H8/C190)*C166</f>
        <v>0.15483657671821291</v>
      </c>
      <c r="I166" s="15">
        <f t="shared" si="18"/>
        <v>1.7987741767182122</v>
      </c>
      <c r="J166" s="109"/>
      <c r="K166" s="11"/>
      <c r="L166" s="28"/>
      <c r="M166" s="12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25"/>
    </row>
    <row r="167" spans="1:26" x14ac:dyDescent="0.25">
      <c r="A167" s="16">
        <v>167</v>
      </c>
      <c r="B167" s="14" t="s">
        <v>162</v>
      </c>
      <c r="C167" s="19">
        <v>68.599999999999994</v>
      </c>
      <c r="D167" s="7">
        <v>10.824999999999999</v>
      </c>
      <c r="E167" s="93">
        <v>11.644</v>
      </c>
      <c r="F167" s="7">
        <f t="shared" si="16"/>
        <v>0.81900000000000084</v>
      </c>
      <c r="G167" s="8">
        <f t="shared" si="17"/>
        <v>0.7041762000000007</v>
      </c>
      <c r="H167" s="9">
        <f>(H8/C190)*C167</f>
        <v>0.11311809545121837</v>
      </c>
      <c r="I167" s="15">
        <f t="shared" si="18"/>
        <v>0.81729429545121901</v>
      </c>
      <c r="J167" s="109"/>
      <c r="K167" s="11"/>
      <c r="L167" s="28"/>
      <c r="M167" s="12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25"/>
    </row>
    <row r="168" spans="1:26" x14ac:dyDescent="0.25">
      <c r="A168" s="16">
        <v>168</v>
      </c>
      <c r="B168" s="14" t="s">
        <v>163</v>
      </c>
      <c r="C168" s="19">
        <v>68.7</v>
      </c>
      <c r="D168" s="7">
        <v>11.115</v>
      </c>
      <c r="E168" s="93">
        <v>12.4</v>
      </c>
      <c r="F168" s="7">
        <f t="shared" si="16"/>
        <v>1.2850000000000001</v>
      </c>
      <c r="G168" s="8">
        <f t="shared" si="17"/>
        <v>1.1048430000000002</v>
      </c>
      <c r="H168" s="9">
        <f>(H8/C190)*C168</f>
        <v>0.11328299063409188</v>
      </c>
      <c r="I168" s="15">
        <f t="shared" si="18"/>
        <v>1.2181259906340922</v>
      </c>
      <c r="J168" s="109"/>
      <c r="K168" s="11"/>
      <c r="L168" s="28"/>
      <c r="M168" s="12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25"/>
    </row>
    <row r="169" spans="1:26" x14ac:dyDescent="0.25">
      <c r="A169" s="16">
        <v>169</v>
      </c>
      <c r="B169" s="14" t="s">
        <v>164</v>
      </c>
      <c r="C169" s="19">
        <v>93.9</v>
      </c>
      <c r="D169" s="7">
        <v>12.494</v>
      </c>
      <c r="E169" s="93">
        <v>13.097</v>
      </c>
      <c r="F169" s="7">
        <f t="shared" si="16"/>
        <v>0.60299999999999976</v>
      </c>
      <c r="G169" s="8">
        <f t="shared" si="17"/>
        <v>0.51845939999999979</v>
      </c>
      <c r="H169" s="9">
        <f>(H8/C190)*C169</f>
        <v>0.15483657671821291</v>
      </c>
      <c r="I169" s="15">
        <f t="shared" si="18"/>
        <v>0.67329597671821273</v>
      </c>
      <c r="J169" s="10"/>
      <c r="K169" s="11"/>
      <c r="L169" s="28"/>
      <c r="M169" s="12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25"/>
    </row>
    <row r="170" spans="1:26" x14ac:dyDescent="0.25">
      <c r="A170" s="16">
        <v>170</v>
      </c>
      <c r="B170" s="14" t="s">
        <v>165</v>
      </c>
      <c r="C170" s="19">
        <v>69.099999999999994</v>
      </c>
      <c r="D170" s="7">
        <v>5.1760000000000002</v>
      </c>
      <c r="E170" s="93">
        <v>6.25</v>
      </c>
      <c r="F170" s="7">
        <f t="shared" si="16"/>
        <v>1.0739999999999998</v>
      </c>
      <c r="G170" s="8">
        <f t="shared" si="17"/>
        <v>0.92342519999999984</v>
      </c>
      <c r="H170" s="9">
        <f>(H8/C190)*C170</f>
        <v>0.11394257136558585</v>
      </c>
      <c r="I170" s="15">
        <f t="shared" si="18"/>
        <v>1.0373677713655858</v>
      </c>
      <c r="J170" s="109"/>
      <c r="K170" s="11"/>
      <c r="L170" s="28"/>
      <c r="M170" s="12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25"/>
    </row>
    <row r="171" spans="1:26" x14ac:dyDescent="0.25">
      <c r="A171" s="16">
        <v>171</v>
      </c>
      <c r="B171" s="14" t="s">
        <v>166</v>
      </c>
      <c r="C171" s="19">
        <v>68.400000000000006</v>
      </c>
      <c r="D171" s="7">
        <v>10.497999999999999</v>
      </c>
      <c r="E171" s="93">
        <v>11.398</v>
      </c>
      <c r="F171" s="7">
        <f t="shared" si="16"/>
        <v>0.90000000000000036</v>
      </c>
      <c r="G171" s="8">
        <f t="shared" si="17"/>
        <v>0.77382000000000029</v>
      </c>
      <c r="H171" s="9">
        <f>(H8/C190)*C171</f>
        <v>0.1127883050854714</v>
      </c>
      <c r="I171" s="15">
        <f t="shared" si="18"/>
        <v>0.88660830508547173</v>
      </c>
      <c r="J171" s="109"/>
      <c r="K171" s="11"/>
      <c r="L171" s="28"/>
      <c r="M171" s="12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25"/>
    </row>
    <row r="172" spans="1:26" x14ac:dyDescent="0.25">
      <c r="A172" s="16">
        <v>172</v>
      </c>
      <c r="B172" s="14" t="s">
        <v>167</v>
      </c>
      <c r="C172" s="19">
        <v>94</v>
      </c>
      <c r="D172" s="7">
        <v>13.522</v>
      </c>
      <c r="E172" s="93">
        <v>14.539</v>
      </c>
      <c r="F172" s="7">
        <f t="shared" si="16"/>
        <v>1.0169999999999995</v>
      </c>
      <c r="G172" s="8">
        <f t="shared" si="17"/>
        <v>0.87441659999999954</v>
      </c>
      <c r="H172" s="9">
        <f>(H8/C190)*C172</f>
        <v>0.1550014719010864</v>
      </c>
      <c r="I172" s="15">
        <f t="shared" si="18"/>
        <v>1.0294180719010859</v>
      </c>
      <c r="J172" s="109"/>
      <c r="K172" s="11"/>
      <c r="L172" s="28"/>
      <c r="M172" s="12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25"/>
    </row>
    <row r="173" spans="1:26" x14ac:dyDescent="0.25">
      <c r="A173" s="16">
        <v>173</v>
      </c>
      <c r="B173" s="14" t="s">
        <v>168</v>
      </c>
      <c r="C173" s="19">
        <v>68.400000000000006</v>
      </c>
      <c r="D173" s="7">
        <v>0</v>
      </c>
      <c r="E173" s="93">
        <v>0</v>
      </c>
      <c r="F173" s="7">
        <f t="shared" si="16"/>
        <v>0</v>
      </c>
      <c r="G173" s="8">
        <f t="shared" si="17"/>
        <v>0</v>
      </c>
      <c r="H173" s="9">
        <f>(H8/C190)*C173</f>
        <v>0.1127883050854714</v>
      </c>
      <c r="I173" s="15">
        <f t="shared" si="18"/>
        <v>0.1127883050854714</v>
      </c>
      <c r="J173" s="109"/>
      <c r="K173" s="11"/>
      <c r="L173" s="28"/>
      <c r="M173" s="12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25"/>
    </row>
    <row r="174" spans="1:26" x14ac:dyDescent="0.25">
      <c r="A174" s="16">
        <v>174</v>
      </c>
      <c r="B174" s="14" t="s">
        <v>169</v>
      </c>
      <c r="C174" s="19">
        <v>68.400000000000006</v>
      </c>
      <c r="D174" s="7">
        <v>0.81699999999999995</v>
      </c>
      <c r="E174" s="93">
        <v>0.81699999999999995</v>
      </c>
      <c r="F174" s="7">
        <f t="shared" si="16"/>
        <v>0</v>
      </c>
      <c r="G174" s="8">
        <f t="shared" si="17"/>
        <v>0</v>
      </c>
      <c r="H174" s="9">
        <f>(H8/C190)*C174</f>
        <v>0.1127883050854714</v>
      </c>
      <c r="I174" s="15">
        <f t="shared" si="18"/>
        <v>0.1127883050854714</v>
      </c>
      <c r="J174" s="109"/>
      <c r="K174" s="11"/>
      <c r="L174" s="28"/>
      <c r="M174" s="12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25"/>
    </row>
    <row r="175" spans="1:26" x14ac:dyDescent="0.25">
      <c r="A175" s="16">
        <v>175</v>
      </c>
      <c r="B175" s="14" t="s">
        <v>170</v>
      </c>
      <c r="C175" s="19">
        <v>94.1</v>
      </c>
      <c r="D175" s="7">
        <v>9.0950000000000006</v>
      </c>
      <c r="E175" s="93">
        <v>12.183999999999999</v>
      </c>
      <c r="F175" s="7">
        <f t="shared" si="16"/>
        <v>3.0889999999999986</v>
      </c>
      <c r="G175" s="8">
        <f t="shared" si="17"/>
        <v>2.6559221999999987</v>
      </c>
      <c r="H175" s="9">
        <f>(H8/C190)*C175</f>
        <v>0.15516636708395989</v>
      </c>
      <c r="I175" s="15">
        <f t="shared" si="18"/>
        <v>2.8110885670839587</v>
      </c>
      <c r="J175" s="109"/>
      <c r="K175" s="11"/>
      <c r="L175" s="28"/>
      <c r="M175" s="12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25"/>
    </row>
    <row r="176" spans="1:26" x14ac:dyDescent="0.25">
      <c r="A176" s="16">
        <v>176</v>
      </c>
      <c r="B176" s="14" t="s">
        <v>171</v>
      </c>
      <c r="C176" s="19">
        <v>68.8</v>
      </c>
      <c r="D176" s="7">
        <v>13.071999999999999</v>
      </c>
      <c r="E176" s="93">
        <v>14.358000000000001</v>
      </c>
      <c r="F176" s="7">
        <f t="shared" si="16"/>
        <v>1.2860000000000014</v>
      </c>
      <c r="G176" s="8">
        <f t="shared" si="17"/>
        <v>1.1057028000000011</v>
      </c>
      <c r="H176" s="9">
        <f>(H8/C190)*C176</f>
        <v>0.11344788581696537</v>
      </c>
      <c r="I176" s="15">
        <f t="shared" si="18"/>
        <v>1.2191506858169665</v>
      </c>
      <c r="J176" s="109"/>
      <c r="K176" s="11"/>
      <c r="L176" s="28"/>
      <c r="M176" s="12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25"/>
    </row>
    <row r="177" spans="1:26" x14ac:dyDescent="0.25">
      <c r="A177" s="16">
        <v>177</v>
      </c>
      <c r="B177" s="14" t="s">
        <v>172</v>
      </c>
      <c r="C177" s="19">
        <v>68.5</v>
      </c>
      <c r="D177" s="7">
        <v>9.5879999999999992</v>
      </c>
      <c r="E177" s="93">
        <v>10.467000000000001</v>
      </c>
      <c r="F177" s="7">
        <f t="shared" si="16"/>
        <v>0.87900000000000134</v>
      </c>
      <c r="G177" s="8">
        <f t="shared" si="17"/>
        <v>0.75576420000000111</v>
      </c>
      <c r="H177" s="9">
        <f>(H8/C190)*C177</f>
        <v>0.11295320026834488</v>
      </c>
      <c r="I177" s="15">
        <f t="shared" si="18"/>
        <v>0.86871740026834599</v>
      </c>
      <c r="J177" s="109"/>
      <c r="K177" s="11"/>
      <c r="L177" s="28"/>
      <c r="M177" s="12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25"/>
    </row>
    <row r="178" spans="1:26" x14ac:dyDescent="0.25">
      <c r="A178" s="16">
        <v>178</v>
      </c>
      <c r="B178" s="14" t="s">
        <v>173</v>
      </c>
      <c r="C178" s="19">
        <v>94.3</v>
      </c>
      <c r="D178" s="7">
        <v>2.1579999999999999</v>
      </c>
      <c r="E178" s="93">
        <v>2.161</v>
      </c>
      <c r="F178" s="7">
        <f t="shared" si="16"/>
        <v>3.0000000000001137E-3</v>
      </c>
      <c r="G178" s="8">
        <f t="shared" si="17"/>
        <v>2.5794000000000979E-3</v>
      </c>
      <c r="H178" s="9">
        <f>(H8/C190)*C178</f>
        <v>0.15549615744970688</v>
      </c>
      <c r="I178" s="15">
        <f t="shared" si="18"/>
        <v>0.15807555744970697</v>
      </c>
      <c r="J178" s="109"/>
      <c r="K178" s="11"/>
      <c r="L178" s="28"/>
      <c r="M178" s="12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25"/>
    </row>
    <row r="179" spans="1:26" x14ac:dyDescent="0.25">
      <c r="A179" s="16">
        <v>179</v>
      </c>
      <c r="B179" s="14" t="s">
        <v>174</v>
      </c>
      <c r="C179" s="19">
        <v>68.8</v>
      </c>
      <c r="D179" s="7">
        <v>9.9960000000000004</v>
      </c>
      <c r="E179" s="93">
        <v>10.629</v>
      </c>
      <c r="F179" s="7">
        <f t="shared" si="16"/>
        <v>0.63299999999999912</v>
      </c>
      <c r="G179" s="8">
        <f t="shared" si="17"/>
        <v>0.54425339999999922</v>
      </c>
      <c r="H179" s="9">
        <f>(H8/C190)*C179</f>
        <v>0.11344788581696537</v>
      </c>
      <c r="I179" s="15">
        <f t="shared" si="18"/>
        <v>0.65770128581696463</v>
      </c>
      <c r="J179" s="109"/>
      <c r="K179" s="11"/>
      <c r="L179" s="28"/>
      <c r="M179" s="12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25"/>
    </row>
    <row r="180" spans="1:26" x14ac:dyDescent="0.25">
      <c r="A180" s="16">
        <v>180</v>
      </c>
      <c r="B180" s="14" t="s">
        <v>175</v>
      </c>
      <c r="C180" s="19">
        <v>68.7</v>
      </c>
      <c r="D180" s="7">
        <v>9.4879999999999995</v>
      </c>
      <c r="E180" s="93">
        <v>10.651</v>
      </c>
      <c r="F180" s="7">
        <f t="shared" si="16"/>
        <v>1.1630000000000003</v>
      </c>
      <c r="G180" s="8">
        <f t="shared" si="17"/>
        <v>0.99994740000000026</v>
      </c>
      <c r="H180" s="9">
        <f>(H8/C190)*C180</f>
        <v>0.11328299063409188</v>
      </c>
      <c r="I180" s="15">
        <f t="shared" si="18"/>
        <v>1.1132303906340921</v>
      </c>
      <c r="J180" s="109"/>
      <c r="K180" s="11"/>
      <c r="L180" s="28"/>
      <c r="M180" s="12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25"/>
    </row>
    <row r="181" spans="1:26" x14ac:dyDescent="0.25">
      <c r="A181" s="16">
        <v>181</v>
      </c>
      <c r="B181" s="14" t="s">
        <v>176</v>
      </c>
      <c r="C181" s="19">
        <v>94.1</v>
      </c>
      <c r="D181" s="7">
        <v>8.7810000000000006</v>
      </c>
      <c r="E181" s="93">
        <v>10.731</v>
      </c>
      <c r="F181" s="7">
        <f t="shared" si="16"/>
        <v>1.9499999999999993</v>
      </c>
      <c r="G181" s="8">
        <f t="shared" si="17"/>
        <v>1.6766099999999995</v>
      </c>
      <c r="H181" s="9">
        <f>(H8/C190)*C181</f>
        <v>0.15516636708395989</v>
      </c>
      <c r="I181" s="15">
        <f t="shared" si="18"/>
        <v>1.8317763670839593</v>
      </c>
      <c r="J181" s="10"/>
      <c r="K181" s="11"/>
      <c r="L181" s="28"/>
      <c r="M181" s="12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25"/>
    </row>
    <row r="182" spans="1:26" x14ac:dyDescent="0.25">
      <c r="A182" s="16">
        <v>182</v>
      </c>
      <c r="B182" s="14" t="s">
        <v>177</v>
      </c>
      <c r="C182" s="19">
        <v>69.099999999999994</v>
      </c>
      <c r="D182" s="7">
        <v>8.7919999999999998</v>
      </c>
      <c r="E182" s="93">
        <v>9.9610000000000003</v>
      </c>
      <c r="F182" s="7">
        <f t="shared" si="16"/>
        <v>1.1690000000000005</v>
      </c>
      <c r="G182" s="8">
        <f t="shared" si="17"/>
        <v>1.0051062000000004</v>
      </c>
      <c r="H182" s="9">
        <f>(H8/C190)*C182</f>
        <v>0.11394257136558585</v>
      </c>
      <c r="I182" s="15">
        <f t="shared" si="18"/>
        <v>1.1190487713655863</v>
      </c>
      <c r="J182" s="109"/>
      <c r="K182" s="11"/>
      <c r="L182" s="28"/>
      <c r="M182" s="12"/>
      <c r="N182" s="13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25"/>
    </row>
    <row r="183" spans="1:26" x14ac:dyDescent="0.25">
      <c r="A183" s="16">
        <v>183</v>
      </c>
      <c r="B183" s="14" t="s">
        <v>178</v>
      </c>
      <c r="C183" s="19">
        <v>68.599999999999994</v>
      </c>
      <c r="D183" s="7">
        <v>11.981999999999999</v>
      </c>
      <c r="E183" s="93">
        <v>13.327</v>
      </c>
      <c r="F183" s="7">
        <f t="shared" si="16"/>
        <v>1.3450000000000006</v>
      </c>
      <c r="G183" s="8">
        <f t="shared" si="17"/>
        <v>1.1564310000000007</v>
      </c>
      <c r="H183" s="9">
        <f>(H8/C190)*C183</f>
        <v>0.11311809545121837</v>
      </c>
      <c r="I183" s="15">
        <f t="shared" si="18"/>
        <v>1.269549095451219</v>
      </c>
      <c r="J183" s="109"/>
      <c r="K183" s="11"/>
      <c r="L183" s="28"/>
      <c r="M183" s="12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25"/>
    </row>
    <row r="184" spans="1:26" x14ac:dyDescent="0.25">
      <c r="A184" s="16">
        <v>184</v>
      </c>
      <c r="B184" s="14" t="s">
        <v>179</v>
      </c>
      <c r="C184" s="19">
        <v>94.1</v>
      </c>
      <c r="D184" s="7">
        <v>15.8</v>
      </c>
      <c r="E184" s="93">
        <v>18.387</v>
      </c>
      <c r="F184" s="7">
        <f t="shared" si="16"/>
        <v>2.5869999999999997</v>
      </c>
      <c r="G184" s="8">
        <f t="shared" si="17"/>
        <v>2.2243025999999997</v>
      </c>
      <c r="H184" s="9">
        <f>(H8/C190)*C184</f>
        <v>0.15516636708395989</v>
      </c>
      <c r="I184" s="15">
        <f t="shared" si="18"/>
        <v>2.3794689670839597</v>
      </c>
      <c r="J184" s="109"/>
      <c r="K184" s="11"/>
      <c r="L184" s="28"/>
      <c r="M184" s="12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25"/>
    </row>
    <row r="185" spans="1:26" x14ac:dyDescent="0.25">
      <c r="A185" s="16">
        <v>185</v>
      </c>
      <c r="B185" s="14" t="s">
        <v>180</v>
      </c>
      <c r="C185" s="19">
        <v>69.099999999999994</v>
      </c>
      <c r="D185" s="7">
        <v>9.0459999999999994</v>
      </c>
      <c r="E185" s="93">
        <v>9.0459999999999994</v>
      </c>
      <c r="F185" s="7">
        <f t="shared" si="16"/>
        <v>0</v>
      </c>
      <c r="G185" s="8">
        <f t="shared" si="17"/>
        <v>0</v>
      </c>
      <c r="H185" s="9">
        <f>(H8/C190)*C185</f>
        <v>0.11394257136558585</v>
      </c>
      <c r="I185" s="15">
        <f t="shared" si="18"/>
        <v>0.11394257136558585</v>
      </c>
      <c r="J185" s="109"/>
      <c r="K185" s="11"/>
      <c r="L185" s="28"/>
      <c r="M185" s="12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25"/>
    </row>
    <row r="186" spans="1:26" x14ac:dyDescent="0.25">
      <c r="A186" s="16">
        <v>186</v>
      </c>
      <c r="B186" s="14" t="s">
        <v>181</v>
      </c>
      <c r="C186" s="19">
        <v>69</v>
      </c>
      <c r="D186" s="7">
        <v>9.3520000000000003</v>
      </c>
      <c r="E186" s="93">
        <v>9.3520000000000003</v>
      </c>
      <c r="F186" s="7">
        <f t="shared" si="16"/>
        <v>0</v>
      </c>
      <c r="G186" s="8">
        <f t="shared" si="17"/>
        <v>0</v>
      </c>
      <c r="H186" s="9">
        <f>(H8/C190)*C186</f>
        <v>0.11377767618271237</v>
      </c>
      <c r="I186" s="15">
        <f>G186+H186</f>
        <v>0.11377767618271237</v>
      </c>
      <c r="J186" s="109"/>
      <c r="K186" s="11"/>
      <c r="L186" s="28"/>
      <c r="M186" s="131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25"/>
    </row>
    <row r="187" spans="1:26" x14ac:dyDescent="0.25">
      <c r="A187" s="258" t="s">
        <v>263</v>
      </c>
      <c r="B187" s="14" t="s">
        <v>264</v>
      </c>
      <c r="C187" s="261">
        <v>743.5</v>
      </c>
      <c r="D187" s="46">
        <v>36.991999999999997</v>
      </c>
      <c r="E187" s="46">
        <v>41.704999999999998</v>
      </c>
      <c r="F187" s="46">
        <f t="shared" si="16"/>
        <v>4.713000000000001</v>
      </c>
      <c r="G187" s="8">
        <f t="shared" si="17"/>
        <v>4.052237400000001</v>
      </c>
      <c r="H187" s="264">
        <f>(H8/C190)*C187</f>
        <v>1.2259956846644442</v>
      </c>
      <c r="I187" s="104">
        <f>G187+H187</f>
        <v>5.2782330846644454</v>
      </c>
      <c r="J187" s="132"/>
      <c r="K187" s="11"/>
      <c r="L187" s="28"/>
      <c r="M187" s="133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25"/>
    </row>
    <row r="188" spans="1:26" x14ac:dyDescent="0.25">
      <c r="A188" s="379"/>
      <c r="B188" s="14" t="s">
        <v>265</v>
      </c>
      <c r="C188" s="381"/>
      <c r="D188" s="46">
        <v>32.997999999999998</v>
      </c>
      <c r="E188" s="46">
        <v>36.969000000000001</v>
      </c>
      <c r="F188" s="46">
        <f t="shared" si="16"/>
        <v>3.9710000000000036</v>
      </c>
      <c r="G188" s="8">
        <f t="shared" si="17"/>
        <v>3.414265800000003</v>
      </c>
      <c r="H188" s="383"/>
      <c r="I188" s="104">
        <f t="shared" ref="I188:I189" si="19">G188+H188</f>
        <v>3.414265800000003</v>
      </c>
      <c r="J188" s="132"/>
      <c r="K188" s="11"/>
      <c r="L188" s="28"/>
      <c r="M188" s="131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25"/>
    </row>
    <row r="189" spans="1:26" x14ac:dyDescent="0.25">
      <c r="A189" s="380"/>
      <c r="B189" s="14" t="s">
        <v>266</v>
      </c>
      <c r="C189" s="382"/>
      <c r="D189" s="46">
        <v>64.084000000000003</v>
      </c>
      <c r="E189" s="46">
        <v>70.555000000000007</v>
      </c>
      <c r="F189" s="46">
        <f t="shared" si="16"/>
        <v>6.4710000000000036</v>
      </c>
      <c r="G189" s="8">
        <f t="shared" si="17"/>
        <v>5.5637658000000032</v>
      </c>
      <c r="H189" s="384"/>
      <c r="I189" s="104">
        <f t="shared" si="19"/>
        <v>5.5637658000000032</v>
      </c>
      <c r="J189" s="132"/>
      <c r="K189" s="11"/>
      <c r="L189" s="28"/>
      <c r="M189" s="131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25"/>
    </row>
    <row r="190" spans="1:26" x14ac:dyDescent="0.25">
      <c r="A190" s="247" t="s">
        <v>3</v>
      </c>
      <c r="B190" s="248"/>
      <c r="C190" s="105">
        <f>SUM(C13:C189)</f>
        <v>11775.900000000001</v>
      </c>
      <c r="D190" s="106">
        <f t="shared" ref="D190:I190" si="20">SUM(D13:D189)</f>
        <v>1616.0817999999995</v>
      </c>
      <c r="E190" s="107">
        <f t="shared" si="20"/>
        <v>1793.1010000000006</v>
      </c>
      <c r="F190" s="106">
        <f>SUM(F13:F189)</f>
        <v>177.01920000000007</v>
      </c>
      <c r="G190" s="106">
        <f t="shared" si="20"/>
        <v>152.20110815999996</v>
      </c>
      <c r="H190" s="106">
        <f t="shared" si="20"/>
        <v>19.417891840000038</v>
      </c>
      <c r="I190" s="106">
        <f t="shared" si="20"/>
        <v>171.61900000000009</v>
      </c>
      <c r="J190" s="134"/>
      <c r="K190" s="134"/>
      <c r="L190" s="135"/>
      <c r="M190" s="131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25"/>
    </row>
    <row r="191" spans="1:26" x14ac:dyDescent="0.25">
      <c r="A191" s="136"/>
      <c r="C191" s="136"/>
      <c r="G191" s="47"/>
      <c r="H191" s="48"/>
      <c r="I191" s="49"/>
      <c r="J191" s="22"/>
      <c r="K191" s="22"/>
      <c r="L191" s="109"/>
      <c r="M191" s="131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25"/>
    </row>
    <row r="192" spans="1:26" x14ac:dyDescent="0.25">
      <c r="A192" s="294" t="s">
        <v>272</v>
      </c>
      <c r="B192" s="295"/>
      <c r="C192" s="295"/>
      <c r="D192" s="112"/>
      <c r="E192" s="378" t="s">
        <v>273</v>
      </c>
      <c r="F192" s="378"/>
      <c r="G192" s="378"/>
      <c r="H192" s="378"/>
      <c r="I192" s="378"/>
      <c r="J192" s="10"/>
      <c r="K192" s="10"/>
      <c r="L192" s="109"/>
      <c r="M192" s="131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25"/>
    </row>
    <row r="193" spans="1:26" x14ac:dyDescent="0.25">
      <c r="L193" s="137"/>
      <c r="N193" s="10"/>
      <c r="O193" s="10"/>
      <c r="P193" s="10"/>
      <c r="Q193" s="10"/>
      <c r="R193" s="10"/>
      <c r="S193" s="10"/>
      <c r="T193" s="10"/>
      <c r="U193" s="10"/>
      <c r="V193" s="10"/>
      <c r="Z193" s="138"/>
    </row>
    <row r="194" spans="1:26" x14ac:dyDescent="0.25">
      <c r="A194" s="294" t="s">
        <v>274</v>
      </c>
      <c r="B194" s="295"/>
      <c r="C194" s="295"/>
      <c r="D194" s="112"/>
      <c r="E194" s="378" t="s">
        <v>275</v>
      </c>
      <c r="F194" s="378"/>
      <c r="G194" s="378"/>
      <c r="H194" s="378"/>
      <c r="I194" s="378"/>
      <c r="L194" s="137"/>
      <c r="N194" s="10"/>
      <c r="O194" s="10"/>
      <c r="P194" s="10"/>
      <c r="Q194" s="10"/>
      <c r="R194" s="10"/>
      <c r="S194" s="10"/>
      <c r="T194" s="10"/>
      <c r="U194" s="10"/>
      <c r="V194" s="10"/>
      <c r="Z194" s="138"/>
    </row>
    <row r="195" spans="1:26" x14ac:dyDescent="0.25">
      <c r="L195" s="137"/>
      <c r="O195" s="10"/>
      <c r="Z195" s="138"/>
    </row>
    <row r="196" spans="1:26" x14ac:dyDescent="0.25">
      <c r="L196" s="137"/>
      <c r="Z196" s="138"/>
    </row>
    <row r="197" spans="1:26" x14ac:dyDescent="0.25">
      <c r="L197" s="137"/>
      <c r="Z197" s="138"/>
    </row>
    <row r="198" spans="1:26" x14ac:dyDescent="0.25">
      <c r="L198" s="137"/>
      <c r="Z198" s="138"/>
    </row>
  </sheetData>
  <mergeCells count="41">
    <mergeCell ref="A194:C194"/>
    <mergeCell ref="E194:I194"/>
    <mergeCell ref="N80:P80"/>
    <mergeCell ref="R80:V80"/>
    <mergeCell ref="N82:P82"/>
    <mergeCell ref="R82:V82"/>
    <mergeCell ref="A187:A189"/>
    <mergeCell ref="C187:C189"/>
    <mergeCell ref="H187:H189"/>
    <mergeCell ref="A190:B190"/>
    <mergeCell ref="A192:C192"/>
    <mergeCell ref="E192:I192"/>
    <mergeCell ref="Y10:Z10"/>
    <mergeCell ref="A12:I12"/>
    <mergeCell ref="N12:V12"/>
    <mergeCell ref="Z38:AC38"/>
    <mergeCell ref="N78:O78"/>
    <mergeCell ref="K11:L15"/>
    <mergeCell ref="K10:L10"/>
    <mergeCell ref="R7:T7"/>
    <mergeCell ref="E8:G8"/>
    <mergeCell ref="R8:T8"/>
    <mergeCell ref="A5:D5"/>
    <mergeCell ref="E5:G5"/>
    <mergeCell ref="N5:Q5"/>
    <mergeCell ref="A1:L1"/>
    <mergeCell ref="N1:Z1"/>
    <mergeCell ref="A2:L2"/>
    <mergeCell ref="N2:Z2"/>
    <mergeCell ref="A4:H4"/>
    <mergeCell ref="N4:U4"/>
    <mergeCell ref="W4:X8"/>
    <mergeCell ref="R5:T5"/>
    <mergeCell ref="A6:D6"/>
    <mergeCell ref="E6:G6"/>
    <mergeCell ref="N6:Q6"/>
    <mergeCell ref="R6:T6"/>
    <mergeCell ref="J4:K8"/>
    <mergeCell ref="A7:D8"/>
    <mergeCell ref="E7:G7"/>
    <mergeCell ref="N7:Q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8"/>
  <sheetViews>
    <sheetView topLeftCell="A4" zoomScaleNormal="100" workbookViewId="0">
      <pane ySplit="11" topLeftCell="A15" activePane="bottomLeft" state="frozen"/>
      <selection activeCell="A4" sqref="A4"/>
      <selection pane="bottomLeft" activeCell="A4" sqref="A4:L4"/>
    </sheetView>
  </sheetViews>
  <sheetFormatPr defaultRowHeight="15" x14ac:dyDescent="0.25"/>
  <cols>
    <col min="1" max="1" width="9.140625" style="1"/>
    <col min="2" max="2" width="18.42578125" style="1" customWidth="1"/>
    <col min="3" max="3" width="9.5703125" style="1" bestFit="1" customWidth="1"/>
    <col min="4" max="9" width="9.28515625" style="1" bestFit="1" customWidth="1"/>
    <col min="10" max="10" width="20.140625" style="1" customWidth="1"/>
    <col min="11" max="11" width="9.140625" style="1" customWidth="1"/>
    <col min="12" max="12" width="9.28515625" style="24" customWidth="1"/>
    <col min="13" max="14" width="9.140625" style="1"/>
    <col min="15" max="15" width="19.7109375" style="1" customWidth="1"/>
    <col min="16" max="22" width="9.140625" style="1"/>
    <col min="23" max="23" width="10.7109375" style="1" hidden="1" customWidth="1"/>
    <col min="24" max="24" width="19.42578125" style="1" customWidth="1"/>
    <col min="25" max="25" width="11.42578125" style="1" bestFit="1" customWidth="1"/>
    <col min="26" max="26" width="9.140625" style="26"/>
    <col min="27" max="16384" width="9.140625" style="1"/>
  </cols>
  <sheetData>
    <row r="1" spans="1:29" ht="20.25" x14ac:dyDescent="0.3">
      <c r="A1" s="385" t="s">
        <v>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2"/>
      <c r="N1" s="385" t="s">
        <v>8</v>
      </c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</row>
    <row r="2" spans="1:29" ht="20.25" x14ac:dyDescent="0.3">
      <c r="A2" s="3"/>
      <c r="B2" s="29"/>
      <c r="C2" s="3"/>
      <c r="D2" s="29"/>
      <c r="E2" s="29"/>
      <c r="F2" s="29"/>
      <c r="G2" s="29"/>
      <c r="H2" s="4"/>
      <c r="I2" s="5"/>
      <c r="J2" s="6"/>
      <c r="K2" s="6"/>
      <c r="L2" s="23"/>
      <c r="M2" s="2"/>
      <c r="N2" s="3"/>
      <c r="O2" s="29"/>
      <c r="P2" s="3"/>
      <c r="Q2" s="29"/>
      <c r="R2" s="29"/>
      <c r="S2" s="29"/>
      <c r="T2" s="29"/>
      <c r="U2" s="4"/>
      <c r="V2" s="5"/>
      <c r="W2" s="6"/>
      <c r="X2" s="6"/>
      <c r="Y2" s="6"/>
      <c r="Z2" s="23"/>
    </row>
    <row r="3" spans="1:29" ht="18.75" x14ac:dyDescent="0.25">
      <c r="A3" s="350" t="s">
        <v>16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2"/>
      <c r="N3" s="351" t="s">
        <v>182</v>
      </c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</row>
    <row r="4" spans="1:29" ht="18.75" customHeight="1" x14ac:dyDescent="0.25">
      <c r="A4" s="318" t="s">
        <v>277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51"/>
      <c r="N4" s="319" t="s">
        <v>278</v>
      </c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47"/>
      <c r="AB4" s="47"/>
      <c r="AC4" s="47"/>
    </row>
    <row r="5" spans="1:29" ht="18.75" customHeight="1" x14ac:dyDescent="0.25">
      <c r="A5" s="318" t="s">
        <v>280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51"/>
      <c r="N5" s="318" t="s">
        <v>280</v>
      </c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47"/>
      <c r="AB5" s="47"/>
      <c r="AC5" s="47"/>
    </row>
    <row r="6" spans="1:29" ht="18.75" x14ac:dyDescent="0.25">
      <c r="A6" s="30"/>
      <c r="B6" s="30"/>
      <c r="C6" s="30"/>
      <c r="D6" s="30"/>
      <c r="E6" s="30"/>
      <c r="F6" s="30"/>
      <c r="G6" s="30"/>
      <c r="H6" s="30"/>
      <c r="I6" s="31"/>
      <c r="J6" s="31"/>
      <c r="K6" s="31"/>
      <c r="L6" s="31"/>
      <c r="M6" s="51"/>
      <c r="N6" s="30"/>
      <c r="O6" s="30"/>
      <c r="P6" s="30"/>
      <c r="Q6" s="30"/>
      <c r="R6" s="30"/>
      <c r="S6" s="30"/>
      <c r="T6" s="30"/>
      <c r="U6" s="30"/>
      <c r="V6" s="31"/>
      <c r="W6" s="31"/>
      <c r="X6" s="31"/>
      <c r="Y6" s="31"/>
      <c r="Z6" s="31"/>
      <c r="AA6" s="47"/>
      <c r="AB6" s="47"/>
      <c r="AC6" s="47"/>
    </row>
    <row r="7" spans="1:29" ht="36" customHeight="1" x14ac:dyDescent="0.25">
      <c r="A7" s="320" t="s">
        <v>9</v>
      </c>
      <c r="B7" s="321"/>
      <c r="C7" s="321"/>
      <c r="D7" s="321"/>
      <c r="E7" s="321"/>
      <c r="F7" s="321"/>
      <c r="G7" s="321"/>
      <c r="H7" s="322"/>
      <c r="I7" s="32"/>
      <c r="J7" s="356" t="s">
        <v>279</v>
      </c>
      <c r="K7" s="323"/>
      <c r="L7" s="323"/>
      <c r="M7" s="51"/>
      <c r="N7" s="320" t="s">
        <v>9</v>
      </c>
      <c r="O7" s="321"/>
      <c r="P7" s="321"/>
      <c r="Q7" s="321"/>
      <c r="R7" s="321"/>
      <c r="S7" s="321"/>
      <c r="T7" s="321"/>
      <c r="U7" s="322"/>
      <c r="V7" s="32"/>
      <c r="W7" s="33" t="s">
        <v>12</v>
      </c>
      <c r="X7" s="356" t="s">
        <v>13</v>
      </c>
      <c r="Y7" s="323"/>
      <c r="Z7" s="323"/>
      <c r="AA7" s="47"/>
      <c r="AB7" s="47"/>
      <c r="AC7" s="47"/>
    </row>
    <row r="8" spans="1:29" ht="84" x14ac:dyDescent="0.25">
      <c r="A8" s="317" t="s">
        <v>4</v>
      </c>
      <c r="B8" s="317"/>
      <c r="C8" s="317"/>
      <c r="D8" s="317"/>
      <c r="E8" s="317" t="s">
        <v>5</v>
      </c>
      <c r="F8" s="317"/>
      <c r="G8" s="317"/>
      <c r="H8" s="52" t="s">
        <v>281</v>
      </c>
      <c r="I8" s="34"/>
      <c r="J8" s="357"/>
      <c r="K8" s="323"/>
      <c r="L8" s="323"/>
      <c r="M8" s="51"/>
      <c r="N8" s="317" t="s">
        <v>4</v>
      </c>
      <c r="O8" s="317"/>
      <c r="P8" s="317"/>
      <c r="Q8" s="317"/>
      <c r="R8" s="317" t="s">
        <v>5</v>
      </c>
      <c r="S8" s="317"/>
      <c r="T8" s="317"/>
      <c r="U8" s="52" t="s">
        <v>281</v>
      </c>
      <c r="V8" s="34"/>
      <c r="W8" s="33"/>
      <c r="X8" s="357"/>
      <c r="Y8" s="323"/>
      <c r="Z8" s="323"/>
      <c r="AA8" s="47"/>
      <c r="AB8" s="47"/>
      <c r="AC8" s="47"/>
    </row>
    <row r="9" spans="1:29" ht="15" customHeight="1" x14ac:dyDescent="0.25">
      <c r="A9" s="325" t="s">
        <v>259</v>
      </c>
      <c r="B9" s="325"/>
      <c r="C9" s="325"/>
      <c r="D9" s="325"/>
      <c r="E9" s="317" t="s">
        <v>15</v>
      </c>
      <c r="F9" s="317"/>
      <c r="G9" s="317"/>
      <c r="H9" s="36">
        <v>205.55500000000001</v>
      </c>
      <c r="I9" s="35"/>
      <c r="J9" s="357"/>
      <c r="K9" s="323"/>
      <c r="L9" s="323"/>
      <c r="M9" s="51"/>
      <c r="N9" s="325" t="s">
        <v>260</v>
      </c>
      <c r="O9" s="325"/>
      <c r="P9" s="325"/>
      <c r="Q9" s="325"/>
      <c r="R9" s="317" t="s">
        <v>15</v>
      </c>
      <c r="S9" s="317"/>
      <c r="T9" s="317"/>
      <c r="U9" s="53">
        <v>48.445</v>
      </c>
      <c r="V9" s="35"/>
      <c r="W9" s="33"/>
      <c r="X9" s="357"/>
      <c r="Y9" s="323"/>
      <c r="Z9" s="323"/>
      <c r="AA9" s="47"/>
      <c r="AB9" s="47"/>
      <c r="AC9" s="47"/>
    </row>
    <row r="10" spans="1:29" ht="15" customHeight="1" x14ac:dyDescent="0.25">
      <c r="A10" s="309" t="s">
        <v>6</v>
      </c>
      <c r="B10" s="309"/>
      <c r="C10" s="309"/>
      <c r="D10" s="309"/>
      <c r="E10" s="317" t="s">
        <v>10</v>
      </c>
      <c r="F10" s="317"/>
      <c r="G10" s="317"/>
      <c r="H10" s="36">
        <f>G193</f>
        <v>194.38513164000003</v>
      </c>
      <c r="I10" s="35"/>
      <c r="J10" s="357"/>
      <c r="K10" s="323"/>
      <c r="L10" s="323"/>
      <c r="M10" s="51"/>
      <c r="N10" s="309" t="s">
        <v>6</v>
      </c>
      <c r="O10" s="309"/>
      <c r="P10" s="309"/>
      <c r="Q10" s="309"/>
      <c r="R10" s="317" t="s">
        <v>10</v>
      </c>
      <c r="S10" s="317"/>
      <c r="T10" s="317"/>
      <c r="U10" s="36">
        <f>T81</f>
        <v>41.780261400000008</v>
      </c>
      <c r="V10" s="35"/>
      <c r="W10" s="33"/>
      <c r="X10" s="357"/>
      <c r="Y10" s="323"/>
      <c r="Z10" s="323"/>
      <c r="AA10" s="47"/>
      <c r="AB10" s="47"/>
      <c r="AC10" s="47"/>
    </row>
    <row r="11" spans="1:29" x14ac:dyDescent="0.25">
      <c r="A11" s="309"/>
      <c r="B11" s="309"/>
      <c r="C11" s="309"/>
      <c r="D11" s="309"/>
      <c r="E11" s="317" t="s">
        <v>11</v>
      </c>
      <c r="F11" s="317"/>
      <c r="G11" s="317"/>
      <c r="H11" s="36">
        <f>H9-H10</f>
        <v>11.169868359999981</v>
      </c>
      <c r="I11" s="35"/>
      <c r="J11" s="358"/>
      <c r="K11" s="323"/>
      <c r="L11" s="323"/>
      <c r="M11" s="51"/>
      <c r="N11" s="309"/>
      <c r="O11" s="309"/>
      <c r="P11" s="309"/>
      <c r="Q11" s="309"/>
      <c r="R11" s="317" t="s">
        <v>11</v>
      </c>
      <c r="S11" s="317"/>
      <c r="T11" s="317"/>
      <c r="U11" s="36">
        <f>U9-U10</f>
        <v>6.6647385999999926</v>
      </c>
      <c r="V11" s="35"/>
      <c r="W11" s="33"/>
      <c r="X11" s="358"/>
      <c r="Y11" s="323"/>
      <c r="Z11" s="323"/>
      <c r="AA11" s="47"/>
      <c r="AB11" s="47"/>
      <c r="AC11" s="47"/>
    </row>
    <row r="12" spans="1:29" x14ac:dyDescent="0.25">
      <c r="A12" s="32"/>
      <c r="B12" s="37"/>
      <c r="C12" s="32"/>
      <c r="D12" s="37"/>
      <c r="E12" s="32"/>
      <c r="F12" s="32"/>
      <c r="G12" s="32"/>
      <c r="H12" s="38"/>
      <c r="I12" s="35"/>
      <c r="J12" s="33"/>
      <c r="K12" s="39"/>
      <c r="L12" s="39"/>
      <c r="M12" s="51"/>
      <c r="N12" s="32"/>
      <c r="O12" s="37"/>
      <c r="P12" s="32"/>
      <c r="Q12" s="37"/>
      <c r="R12" s="32"/>
      <c r="S12" s="32"/>
      <c r="T12" s="32"/>
      <c r="U12" s="38"/>
      <c r="V12" s="35"/>
      <c r="W12" s="33"/>
      <c r="X12" s="33"/>
      <c r="Y12" s="39"/>
      <c r="Z12" s="54"/>
      <c r="AA12" s="47"/>
      <c r="AB12" s="47"/>
      <c r="AC12" s="47"/>
    </row>
    <row r="13" spans="1:29" x14ac:dyDescent="0.25">
      <c r="A13" s="32"/>
      <c r="B13" s="37"/>
      <c r="C13" s="32"/>
      <c r="D13" s="37"/>
      <c r="E13" s="32"/>
      <c r="F13" s="32"/>
      <c r="G13" s="32"/>
      <c r="H13" s="38"/>
      <c r="I13" s="35"/>
      <c r="J13" s="33"/>
      <c r="K13" s="308"/>
      <c r="L13" s="308"/>
      <c r="M13" s="51"/>
      <c r="N13" s="32"/>
      <c r="O13" s="37"/>
      <c r="P13" s="32"/>
      <c r="Q13" s="37"/>
      <c r="R13" s="32"/>
      <c r="S13" s="32"/>
      <c r="T13" s="32"/>
      <c r="U13" s="38"/>
      <c r="V13" s="35"/>
      <c r="W13" s="33"/>
      <c r="X13" s="33"/>
      <c r="Y13" s="308"/>
      <c r="Z13" s="308"/>
      <c r="AA13" s="47"/>
      <c r="AB13" s="47"/>
      <c r="AC13" s="47"/>
    </row>
    <row r="14" spans="1:29" ht="38.25" x14ac:dyDescent="0.25">
      <c r="A14" s="55" t="s">
        <v>0</v>
      </c>
      <c r="B14" s="56" t="s">
        <v>1</v>
      </c>
      <c r="C14" s="55" t="s">
        <v>2</v>
      </c>
      <c r="D14" s="57" t="s">
        <v>276</v>
      </c>
      <c r="E14" s="57" t="s">
        <v>282</v>
      </c>
      <c r="F14" s="57" t="s">
        <v>247</v>
      </c>
      <c r="G14" s="57" t="s">
        <v>248</v>
      </c>
      <c r="H14" s="58" t="s">
        <v>7</v>
      </c>
      <c r="I14" s="59" t="s">
        <v>14</v>
      </c>
      <c r="J14" s="60"/>
      <c r="K14" s="61"/>
      <c r="L14" s="61"/>
      <c r="M14" s="61"/>
      <c r="N14" s="55" t="s">
        <v>0</v>
      </c>
      <c r="O14" s="56" t="s">
        <v>1</v>
      </c>
      <c r="P14" s="55" t="s">
        <v>2</v>
      </c>
      <c r="Q14" s="57" t="s">
        <v>276</v>
      </c>
      <c r="R14" s="57" t="s">
        <v>282</v>
      </c>
      <c r="S14" s="57" t="s">
        <v>247</v>
      </c>
      <c r="T14" s="57" t="s">
        <v>248</v>
      </c>
      <c r="U14" s="58" t="s">
        <v>7</v>
      </c>
      <c r="V14" s="59" t="s">
        <v>14</v>
      </c>
      <c r="W14" s="60"/>
      <c r="X14" s="60"/>
      <c r="Y14" s="61"/>
      <c r="Z14" s="61"/>
      <c r="AA14" s="47"/>
      <c r="AB14" s="47"/>
      <c r="AC14" s="47"/>
    </row>
    <row r="15" spans="1:29" ht="15" customHeight="1" x14ac:dyDescent="0.25">
      <c r="A15" s="310" t="s">
        <v>17</v>
      </c>
      <c r="B15" s="311"/>
      <c r="C15" s="311"/>
      <c r="D15" s="311"/>
      <c r="E15" s="311"/>
      <c r="F15" s="311"/>
      <c r="G15" s="311"/>
      <c r="H15" s="311"/>
      <c r="I15" s="312"/>
      <c r="J15" s="60"/>
      <c r="K15" s="61"/>
      <c r="L15" s="62"/>
      <c r="M15" s="61"/>
      <c r="N15" s="310" t="s">
        <v>246</v>
      </c>
      <c r="O15" s="311"/>
      <c r="P15" s="311"/>
      <c r="Q15" s="311"/>
      <c r="R15" s="311"/>
      <c r="S15" s="311"/>
      <c r="T15" s="311"/>
      <c r="U15" s="311"/>
      <c r="V15" s="312"/>
      <c r="W15" s="60"/>
      <c r="X15" s="60"/>
      <c r="Y15" s="61"/>
      <c r="Z15" s="63"/>
      <c r="AA15" s="47"/>
      <c r="AB15" s="47"/>
      <c r="AC15" s="47"/>
    </row>
    <row r="16" spans="1:29" x14ac:dyDescent="0.25">
      <c r="A16" s="64">
        <v>10</v>
      </c>
      <c r="B16" s="42" t="s">
        <v>18</v>
      </c>
      <c r="C16" s="65">
        <v>98.5</v>
      </c>
      <c r="D16" s="42">
        <v>3.915</v>
      </c>
      <c r="E16" s="42">
        <v>6.641</v>
      </c>
      <c r="F16" s="42">
        <f>E16-D16</f>
        <v>2.726</v>
      </c>
      <c r="G16" s="44">
        <f>F16*0.8598</f>
        <v>2.3438148000000001</v>
      </c>
      <c r="H16" s="66">
        <f>(H11/C193)*C16</f>
        <v>9.3437964625052897E-2</v>
      </c>
      <c r="I16" s="45">
        <f>G16+H16</f>
        <v>2.437252764625053</v>
      </c>
      <c r="J16" s="67"/>
      <c r="K16" s="68"/>
      <c r="L16" s="69"/>
      <c r="M16" s="67"/>
      <c r="N16" s="40">
        <v>1</v>
      </c>
      <c r="O16" s="42" t="s">
        <v>183</v>
      </c>
      <c r="P16" s="65">
        <v>41.1</v>
      </c>
      <c r="Q16" s="42">
        <v>13.731</v>
      </c>
      <c r="R16" s="42">
        <v>15.946999999999999</v>
      </c>
      <c r="S16" s="42">
        <f>R16-Q16</f>
        <v>2.2159999999999993</v>
      </c>
      <c r="T16" s="44">
        <f>S16*0.8598</f>
        <v>1.9053167999999994</v>
      </c>
      <c r="U16" s="66">
        <f>(U11/P81)*P16</f>
        <v>0.1029428976887518</v>
      </c>
      <c r="V16" s="45">
        <f>T16+U16</f>
        <v>2.008259697688751</v>
      </c>
      <c r="W16" s="68"/>
      <c r="X16" s="68"/>
      <c r="Y16" s="70"/>
      <c r="Z16" s="69"/>
      <c r="AA16" s="47"/>
      <c r="AB16" s="47"/>
      <c r="AC16" s="47"/>
    </row>
    <row r="17" spans="1:29" x14ac:dyDescent="0.25">
      <c r="A17" s="64">
        <v>11</v>
      </c>
      <c r="B17" s="42" t="s">
        <v>19</v>
      </c>
      <c r="C17" s="65">
        <v>67.900000000000006</v>
      </c>
      <c r="D17" s="42">
        <v>7.0140000000000002</v>
      </c>
      <c r="E17" s="42">
        <v>8.3680000000000003</v>
      </c>
      <c r="F17" s="42">
        <f t="shared" ref="F17:F80" si="0">E17-D17</f>
        <v>1.3540000000000001</v>
      </c>
      <c r="G17" s="44">
        <f t="shared" ref="G17:G80" si="1">F17*0.8598</f>
        <v>1.1641692000000001</v>
      </c>
      <c r="H17" s="66">
        <f>(H11/C193)*C17</f>
        <v>6.4410536020721748E-2</v>
      </c>
      <c r="I17" s="45">
        <f t="shared" ref="I17:I87" si="2">G17+H17</f>
        <v>1.2285797360207218</v>
      </c>
      <c r="J17" s="67"/>
      <c r="K17" s="68"/>
      <c r="L17" s="69"/>
      <c r="M17" s="67"/>
      <c r="N17" s="40">
        <v>2</v>
      </c>
      <c r="O17" s="42" t="s">
        <v>184</v>
      </c>
      <c r="P17" s="65">
        <v>36.4</v>
      </c>
      <c r="Q17" s="42">
        <v>5.1120000000000001</v>
      </c>
      <c r="R17" s="42">
        <v>5.2279999999999998</v>
      </c>
      <c r="S17" s="42">
        <f t="shared" ref="S17:S30" si="3">R17-Q17</f>
        <v>0.11599999999999966</v>
      </c>
      <c r="T17" s="44">
        <f t="shared" ref="T17:T80" si="4">S17*0.8598</f>
        <v>9.9736799999999709E-2</v>
      </c>
      <c r="U17" s="66">
        <f>(U11/P81)*P17</f>
        <v>9.1170838828967524E-2</v>
      </c>
      <c r="V17" s="45">
        <f t="shared" ref="V17:V50" si="5">T17+U17</f>
        <v>0.19090763882896722</v>
      </c>
      <c r="W17" s="68"/>
      <c r="X17" s="68"/>
      <c r="Y17" s="70"/>
      <c r="Z17" s="69"/>
      <c r="AA17" s="47"/>
      <c r="AB17" s="47"/>
      <c r="AC17" s="47"/>
    </row>
    <row r="18" spans="1:29" x14ac:dyDescent="0.25">
      <c r="A18" s="64">
        <v>12</v>
      </c>
      <c r="B18" s="42" t="s">
        <v>20</v>
      </c>
      <c r="C18" s="65">
        <v>51</v>
      </c>
      <c r="D18" s="42">
        <v>7.4779999999999998</v>
      </c>
      <c r="E18" s="42">
        <v>9.2029999999999994</v>
      </c>
      <c r="F18" s="42">
        <f t="shared" si="0"/>
        <v>1.7249999999999996</v>
      </c>
      <c r="G18" s="44">
        <f>F18*0.8598</f>
        <v>1.4831549999999998</v>
      </c>
      <c r="H18" s="66">
        <f>(H11/C193)*C18</f>
        <v>4.8379047673885262E-2</v>
      </c>
      <c r="I18" s="45">
        <f t="shared" si="2"/>
        <v>1.531534047673885</v>
      </c>
      <c r="J18" s="67"/>
      <c r="K18" s="68"/>
      <c r="L18" s="69"/>
      <c r="M18" s="67"/>
      <c r="N18" s="40">
        <v>3</v>
      </c>
      <c r="O18" s="42" t="s">
        <v>185</v>
      </c>
      <c r="P18" s="65">
        <v>34.5</v>
      </c>
      <c r="Q18" s="42">
        <v>7.2039999999999997</v>
      </c>
      <c r="R18" s="42">
        <v>8.4689999999999994</v>
      </c>
      <c r="S18" s="42">
        <f t="shared" si="3"/>
        <v>1.2649999999999997</v>
      </c>
      <c r="T18" s="44">
        <f t="shared" si="4"/>
        <v>1.0876469999999998</v>
      </c>
      <c r="U18" s="66">
        <f>(U11/P81)*P18</f>
        <v>8.6411921417565374E-2</v>
      </c>
      <c r="V18" s="45">
        <f t="shared" si="5"/>
        <v>1.1740589214175652</v>
      </c>
      <c r="W18" s="68"/>
      <c r="X18" s="68"/>
      <c r="Y18" s="70"/>
      <c r="Z18" s="69"/>
      <c r="AA18" s="47"/>
      <c r="AB18" s="47"/>
      <c r="AC18" s="47"/>
    </row>
    <row r="19" spans="1:29" x14ac:dyDescent="0.25">
      <c r="A19" s="64">
        <v>13</v>
      </c>
      <c r="B19" s="42" t="s">
        <v>21</v>
      </c>
      <c r="C19" s="71">
        <v>50.9</v>
      </c>
      <c r="D19" s="42">
        <v>2.4649999999999999</v>
      </c>
      <c r="E19" s="42">
        <v>2.4660000000000002</v>
      </c>
      <c r="F19" s="42">
        <f t="shared" si="0"/>
        <v>1.000000000000334E-3</v>
      </c>
      <c r="G19" s="44">
        <f t="shared" si="1"/>
        <v>8.5980000000028718E-4</v>
      </c>
      <c r="H19" s="66">
        <f>(H11/C193)*C19</f>
        <v>4.8284186796093323E-2</v>
      </c>
      <c r="I19" s="45">
        <f t="shared" si="2"/>
        <v>4.9143986796093608E-2</v>
      </c>
      <c r="J19" s="67"/>
      <c r="K19" s="68"/>
      <c r="L19" s="69"/>
      <c r="M19" s="67"/>
      <c r="N19" s="40">
        <v>4</v>
      </c>
      <c r="O19" s="42" t="s">
        <v>186</v>
      </c>
      <c r="P19" s="71">
        <v>37.200000000000003</v>
      </c>
      <c r="Q19" s="42">
        <v>8.1370000000000005</v>
      </c>
      <c r="R19" s="42">
        <v>9.4860000000000007</v>
      </c>
      <c r="S19" s="42">
        <f t="shared" si="3"/>
        <v>1.3490000000000002</v>
      </c>
      <c r="T19" s="44">
        <f t="shared" si="4"/>
        <v>1.1598702000000001</v>
      </c>
      <c r="U19" s="66">
        <f>(U11/P81)*P19</f>
        <v>9.3174593528505281E-2</v>
      </c>
      <c r="V19" s="45">
        <f t="shared" si="5"/>
        <v>1.2530447935285054</v>
      </c>
      <c r="W19" s="68"/>
      <c r="X19" s="68"/>
      <c r="Y19" s="70"/>
      <c r="Z19" s="69"/>
      <c r="AA19" s="47"/>
      <c r="AB19" s="47"/>
      <c r="AC19" s="47"/>
    </row>
    <row r="20" spans="1:29" x14ac:dyDescent="0.25">
      <c r="A20" s="64">
        <v>14</v>
      </c>
      <c r="B20" s="42" t="s">
        <v>22</v>
      </c>
      <c r="C20" s="71">
        <v>45.1</v>
      </c>
      <c r="D20" s="42">
        <v>9.7579999999999991</v>
      </c>
      <c r="E20" s="42">
        <v>11.209</v>
      </c>
      <c r="F20" s="42">
        <f t="shared" si="0"/>
        <v>1.4510000000000005</v>
      </c>
      <c r="G20" s="44">
        <f t="shared" si="1"/>
        <v>1.2475698000000004</v>
      </c>
      <c r="H20" s="66">
        <f>(H11/C193)*C20</f>
        <v>4.2782255884161277E-2</v>
      </c>
      <c r="I20" s="45">
        <f t="shared" si="2"/>
        <v>1.2903520558841617</v>
      </c>
      <c r="J20" s="67"/>
      <c r="K20" s="68"/>
      <c r="L20" s="69"/>
      <c r="M20" s="67"/>
      <c r="N20" s="40">
        <v>5</v>
      </c>
      <c r="O20" s="42" t="s">
        <v>187</v>
      </c>
      <c r="P20" s="71">
        <v>34.1</v>
      </c>
      <c r="Q20" s="42">
        <v>7.1159999999999997</v>
      </c>
      <c r="R20" s="42">
        <v>8.3160000000000007</v>
      </c>
      <c r="S20" s="42">
        <f t="shared" si="3"/>
        <v>1.2000000000000011</v>
      </c>
      <c r="T20" s="44">
        <f t="shared" si="4"/>
        <v>1.0317600000000009</v>
      </c>
      <c r="U20" s="66">
        <f>(U11/P81)*P20</f>
        <v>8.5410044067796509E-2</v>
      </c>
      <c r="V20" s="45">
        <f t="shared" si="5"/>
        <v>1.1171700440677974</v>
      </c>
      <c r="W20" s="68"/>
      <c r="X20" s="68"/>
      <c r="Y20" s="70"/>
      <c r="Z20" s="69"/>
      <c r="AA20" s="47"/>
      <c r="AB20" s="47"/>
      <c r="AC20" s="47"/>
    </row>
    <row r="21" spans="1:29" x14ac:dyDescent="0.25">
      <c r="A21" s="64">
        <v>15</v>
      </c>
      <c r="B21" s="42" t="s">
        <v>23</v>
      </c>
      <c r="C21" s="71">
        <v>75.599999999999994</v>
      </c>
      <c r="D21" s="42">
        <v>2.8690000000000002</v>
      </c>
      <c r="E21" s="42">
        <v>2.8690000000000002</v>
      </c>
      <c r="F21" s="42">
        <f t="shared" si="0"/>
        <v>0</v>
      </c>
      <c r="G21" s="44">
        <f t="shared" si="1"/>
        <v>0</v>
      </c>
      <c r="H21" s="66">
        <f>(H11/C193)*C21</f>
        <v>7.1714823610700501E-2</v>
      </c>
      <c r="I21" s="45">
        <f t="shared" si="2"/>
        <v>7.1714823610700501E-2</v>
      </c>
      <c r="J21" s="67"/>
      <c r="K21" s="68"/>
      <c r="L21" s="69"/>
      <c r="M21" s="67"/>
      <c r="N21" s="40">
        <v>6</v>
      </c>
      <c r="O21" s="42" t="s">
        <v>188</v>
      </c>
      <c r="P21" s="71">
        <v>28.2</v>
      </c>
      <c r="Q21" s="42">
        <v>4.8570000000000002</v>
      </c>
      <c r="R21" s="42">
        <v>5.5979999999999999</v>
      </c>
      <c r="S21" s="42">
        <f t="shared" si="3"/>
        <v>0.74099999999999966</v>
      </c>
      <c r="T21" s="44">
        <f t="shared" si="4"/>
        <v>0.63711179999999967</v>
      </c>
      <c r="U21" s="66">
        <f>(U11/P81)*P21</f>
        <v>7.0632353158705613E-2</v>
      </c>
      <c r="V21" s="45">
        <f t="shared" si="5"/>
        <v>0.70774415315870531</v>
      </c>
      <c r="W21" s="68"/>
      <c r="X21" s="68"/>
      <c r="Y21" s="70"/>
      <c r="Z21" s="69"/>
      <c r="AA21" s="47"/>
      <c r="AB21" s="47"/>
      <c r="AC21" s="47"/>
    </row>
    <row r="22" spans="1:29" x14ac:dyDescent="0.25">
      <c r="A22" s="64">
        <v>16</v>
      </c>
      <c r="B22" s="42" t="s">
        <v>24</v>
      </c>
      <c r="C22" s="71">
        <v>45.8</v>
      </c>
      <c r="D22" s="42">
        <v>11.765000000000001</v>
      </c>
      <c r="E22" s="42">
        <v>13.395</v>
      </c>
      <c r="F22" s="42">
        <f t="shared" si="0"/>
        <v>1.629999999999999</v>
      </c>
      <c r="G22" s="44">
        <f t="shared" si="1"/>
        <v>1.4014739999999992</v>
      </c>
      <c r="H22" s="66">
        <f>(H11/C193)*C22</f>
        <v>4.3446282028704798E-2</v>
      </c>
      <c r="I22" s="45">
        <f t="shared" si="2"/>
        <v>1.4449202820287039</v>
      </c>
      <c r="J22" s="67"/>
      <c r="K22" s="68"/>
      <c r="L22" s="69"/>
      <c r="M22" s="67"/>
      <c r="N22" s="40">
        <v>7</v>
      </c>
      <c r="O22" s="42" t="s">
        <v>189</v>
      </c>
      <c r="P22" s="71">
        <v>26.8</v>
      </c>
      <c r="Q22" s="42">
        <v>5.5510000000000002</v>
      </c>
      <c r="R22" s="42">
        <v>6.1070000000000002</v>
      </c>
      <c r="S22" s="42">
        <f t="shared" si="3"/>
        <v>0.55600000000000005</v>
      </c>
      <c r="T22" s="44">
        <f t="shared" si="4"/>
        <v>0.47804880000000005</v>
      </c>
      <c r="U22" s="66">
        <f>(U11/P81)*P22</f>
        <v>6.7125782434514558E-2</v>
      </c>
      <c r="V22" s="45">
        <f t="shared" si="5"/>
        <v>0.54517458243451467</v>
      </c>
      <c r="W22" s="68"/>
      <c r="X22" s="68"/>
      <c r="Y22" s="70"/>
      <c r="Z22" s="69"/>
      <c r="AA22" s="47"/>
      <c r="AB22" s="47"/>
      <c r="AC22" s="47"/>
    </row>
    <row r="23" spans="1:29" x14ac:dyDescent="0.25">
      <c r="A23" s="64">
        <v>17</v>
      </c>
      <c r="B23" s="42" t="s">
        <v>25</v>
      </c>
      <c r="C23" s="71">
        <v>46.7</v>
      </c>
      <c r="D23" s="42">
        <v>3.4119999999999999</v>
      </c>
      <c r="E23" s="42">
        <v>4.891</v>
      </c>
      <c r="F23" s="42">
        <f t="shared" si="0"/>
        <v>1.4790000000000001</v>
      </c>
      <c r="G23" s="44">
        <f t="shared" si="1"/>
        <v>1.2716442000000001</v>
      </c>
      <c r="H23" s="66">
        <f>(H11/C193)*C23</f>
        <v>4.4300029928832189E-2</v>
      </c>
      <c r="I23" s="45">
        <f>G23+H23</f>
        <v>1.3159442299288322</v>
      </c>
      <c r="J23" s="67"/>
      <c r="K23" s="68"/>
      <c r="L23" s="69"/>
      <c r="M23" s="67"/>
      <c r="N23" s="40">
        <v>8</v>
      </c>
      <c r="O23" s="42" t="s">
        <v>190</v>
      </c>
      <c r="P23" s="71">
        <v>27.9</v>
      </c>
      <c r="Q23" s="42">
        <v>4.141</v>
      </c>
      <c r="R23" s="42">
        <v>4.5339999999999998</v>
      </c>
      <c r="S23" s="42">
        <f t="shared" si="3"/>
        <v>0.39299999999999979</v>
      </c>
      <c r="T23" s="44">
        <f t="shared" si="4"/>
        <v>0.33790139999999985</v>
      </c>
      <c r="U23" s="66">
        <f>(U11/P81)*P23</f>
        <v>6.988094514637895E-2</v>
      </c>
      <c r="V23" s="45">
        <f t="shared" si="5"/>
        <v>0.40778234514637879</v>
      </c>
      <c r="W23" s="68"/>
      <c r="X23" s="68"/>
      <c r="Y23" s="70"/>
      <c r="Z23" s="69"/>
      <c r="AA23" s="47"/>
      <c r="AB23" s="47"/>
      <c r="AC23" s="47"/>
    </row>
    <row r="24" spans="1:29" x14ac:dyDescent="0.25">
      <c r="A24" s="64">
        <v>18</v>
      </c>
      <c r="B24" s="42" t="s">
        <v>26</v>
      </c>
      <c r="C24" s="71">
        <v>46.7</v>
      </c>
      <c r="D24" s="42">
        <v>1.8779999999999999</v>
      </c>
      <c r="E24" s="42">
        <v>2.5979999999999999</v>
      </c>
      <c r="F24" s="42">
        <f t="shared" si="0"/>
        <v>0.72</v>
      </c>
      <c r="G24" s="44">
        <f t="shared" si="1"/>
        <v>0.61905599999999994</v>
      </c>
      <c r="H24" s="66">
        <f>(H11/C193)*C24</f>
        <v>4.4300029928832189E-2</v>
      </c>
      <c r="I24" s="45">
        <f t="shared" si="2"/>
        <v>0.66335602992883214</v>
      </c>
      <c r="J24" s="67"/>
      <c r="K24" s="68"/>
      <c r="L24" s="69"/>
      <c r="M24" s="67"/>
      <c r="N24" s="40">
        <v>9</v>
      </c>
      <c r="O24" s="42" t="s">
        <v>191</v>
      </c>
      <c r="P24" s="71">
        <v>26.5</v>
      </c>
      <c r="Q24" s="42">
        <v>5.9029999999999996</v>
      </c>
      <c r="R24" s="42">
        <v>6.8680000000000003</v>
      </c>
      <c r="S24" s="42">
        <f t="shared" si="3"/>
        <v>0.96500000000000075</v>
      </c>
      <c r="T24" s="44">
        <f t="shared" si="4"/>
        <v>0.82970700000000064</v>
      </c>
      <c r="U24" s="66">
        <f>(U11/P81)*P24</f>
        <v>6.6374374422187896E-2</v>
      </c>
      <c r="V24" s="45">
        <f t="shared" si="5"/>
        <v>0.89608137442218849</v>
      </c>
      <c r="W24" s="68" t="s">
        <v>261</v>
      </c>
      <c r="X24" s="68"/>
      <c r="Y24" s="70"/>
      <c r="Z24" s="69"/>
      <c r="AA24" s="47"/>
      <c r="AB24" s="47"/>
      <c r="AC24" s="47"/>
    </row>
    <row r="25" spans="1:29" x14ac:dyDescent="0.25">
      <c r="A25" s="64">
        <v>19</v>
      </c>
      <c r="B25" s="42" t="s">
        <v>27</v>
      </c>
      <c r="C25" s="71">
        <v>98.5</v>
      </c>
      <c r="D25" s="42">
        <v>15.518000000000001</v>
      </c>
      <c r="E25" s="42">
        <v>18.494</v>
      </c>
      <c r="F25" s="42">
        <f t="shared" si="0"/>
        <v>2.9759999999999991</v>
      </c>
      <c r="G25" s="44">
        <f t="shared" si="1"/>
        <v>2.5587647999999992</v>
      </c>
      <c r="H25" s="66">
        <f>(H11/C193)*C25</f>
        <v>9.3437964625052897E-2</v>
      </c>
      <c r="I25" s="45">
        <f t="shared" si="2"/>
        <v>2.6522027646250521</v>
      </c>
      <c r="J25" s="67"/>
      <c r="K25" s="68"/>
      <c r="L25" s="63"/>
      <c r="M25" s="67"/>
      <c r="N25" s="40">
        <v>10</v>
      </c>
      <c r="O25" s="42" t="s">
        <v>192</v>
      </c>
      <c r="P25" s="71">
        <v>26</v>
      </c>
      <c r="Q25" s="42">
        <v>3.5000000000000003E-2</v>
      </c>
      <c r="R25" s="42">
        <v>3.5000000000000003E-2</v>
      </c>
      <c r="S25" s="42">
        <f t="shared" si="3"/>
        <v>0</v>
      </c>
      <c r="T25" s="44">
        <f t="shared" si="4"/>
        <v>0</v>
      </c>
      <c r="U25" s="66">
        <f>(U11/P81)*P25</f>
        <v>6.5122027734976801E-2</v>
      </c>
      <c r="V25" s="45">
        <f t="shared" si="5"/>
        <v>6.5122027734976801E-2</v>
      </c>
      <c r="W25" s="68"/>
      <c r="X25" s="68"/>
      <c r="Y25" s="70"/>
      <c r="Z25" s="63"/>
      <c r="AA25" s="47"/>
      <c r="AB25" s="47"/>
      <c r="AC25" s="47"/>
    </row>
    <row r="26" spans="1:29" x14ac:dyDescent="0.25">
      <c r="A26" s="64">
        <v>20</v>
      </c>
      <c r="B26" s="42" t="s">
        <v>28</v>
      </c>
      <c r="C26" s="71">
        <v>67.900000000000006</v>
      </c>
      <c r="D26" s="42">
        <v>10.775</v>
      </c>
      <c r="E26" s="42">
        <v>12.093999999999999</v>
      </c>
      <c r="F26" s="42">
        <f t="shared" si="0"/>
        <v>1.3189999999999991</v>
      </c>
      <c r="G26" s="44">
        <f t="shared" si="1"/>
        <v>1.1340761999999993</v>
      </c>
      <c r="H26" s="66">
        <f>(H11/C193)*C26</f>
        <v>6.4410536020721748E-2</v>
      </c>
      <c r="I26" s="45">
        <f t="shared" si="2"/>
        <v>1.198486736020721</v>
      </c>
      <c r="J26" s="67"/>
      <c r="K26" s="68"/>
      <c r="L26" s="63"/>
      <c r="M26" s="67"/>
      <c r="N26" s="40">
        <v>11</v>
      </c>
      <c r="O26" s="42" t="s">
        <v>193</v>
      </c>
      <c r="P26" s="71">
        <v>34.299999999999997</v>
      </c>
      <c r="Q26" s="42">
        <v>6.9489999999999998</v>
      </c>
      <c r="R26" s="42">
        <v>8.048</v>
      </c>
      <c r="S26" s="42">
        <f t="shared" si="3"/>
        <v>1.0990000000000002</v>
      </c>
      <c r="T26" s="44">
        <f t="shared" si="4"/>
        <v>0.94492020000000021</v>
      </c>
      <c r="U26" s="66">
        <f>(U11/P81)*P26</f>
        <v>8.5910982742680927E-2</v>
      </c>
      <c r="V26" s="45">
        <f t="shared" si="5"/>
        <v>1.030831182742681</v>
      </c>
      <c r="W26" s="68"/>
      <c r="X26" s="68"/>
      <c r="Y26" s="70"/>
      <c r="Z26" s="63"/>
      <c r="AA26" s="47"/>
      <c r="AB26" s="47"/>
      <c r="AC26" s="47"/>
    </row>
    <row r="27" spans="1:29" x14ac:dyDescent="0.25">
      <c r="A27" s="64">
        <v>21</v>
      </c>
      <c r="B27" s="42" t="s">
        <v>29</v>
      </c>
      <c r="C27" s="71">
        <v>50.5</v>
      </c>
      <c r="D27" s="42">
        <v>4.6070000000000002</v>
      </c>
      <c r="E27" s="42">
        <v>5.1509999999999998</v>
      </c>
      <c r="F27" s="42">
        <f t="shared" si="0"/>
        <v>0.54399999999999959</v>
      </c>
      <c r="G27" s="44">
        <f t="shared" si="1"/>
        <v>0.46773119999999968</v>
      </c>
      <c r="H27" s="66">
        <f>(H11/C193)*C27</f>
        <v>4.7904743284925597E-2</v>
      </c>
      <c r="I27" s="45">
        <f t="shared" si="2"/>
        <v>0.51563594328492524</v>
      </c>
      <c r="J27" s="67"/>
      <c r="K27" s="68"/>
      <c r="L27" s="63"/>
      <c r="M27" s="67"/>
      <c r="N27" s="40">
        <v>12</v>
      </c>
      <c r="O27" s="42" t="s">
        <v>194</v>
      </c>
      <c r="P27" s="71">
        <v>32.299999999999997</v>
      </c>
      <c r="Q27" s="42">
        <v>5.4939999999999998</v>
      </c>
      <c r="R27" s="42">
        <v>6.4269999999999996</v>
      </c>
      <c r="S27" s="42">
        <f t="shared" si="3"/>
        <v>0.93299999999999983</v>
      </c>
      <c r="T27" s="44">
        <f t="shared" si="4"/>
        <v>0.80219339999999983</v>
      </c>
      <c r="U27" s="66">
        <f>(U11/P81)*P27</f>
        <v>8.0901595993836561E-2</v>
      </c>
      <c r="V27" s="45">
        <f t="shared" si="5"/>
        <v>0.88309499599383634</v>
      </c>
      <c r="W27" s="68"/>
      <c r="X27" s="68"/>
      <c r="Y27" s="70"/>
      <c r="Z27" s="63"/>
      <c r="AA27" s="47"/>
      <c r="AB27" s="47"/>
      <c r="AC27" s="47"/>
    </row>
    <row r="28" spans="1:29" x14ac:dyDescent="0.25">
      <c r="A28" s="64">
        <v>22</v>
      </c>
      <c r="B28" s="42" t="s">
        <v>30</v>
      </c>
      <c r="C28" s="71">
        <v>50.4</v>
      </c>
      <c r="D28" s="42">
        <v>9.6479999999999997</v>
      </c>
      <c r="E28" s="42">
        <v>11.343</v>
      </c>
      <c r="F28" s="42">
        <f t="shared" si="0"/>
        <v>1.6950000000000003</v>
      </c>
      <c r="G28" s="44">
        <f t="shared" si="1"/>
        <v>1.4573610000000004</v>
      </c>
      <c r="H28" s="66">
        <f>(H11/C193)*C28</f>
        <v>4.7809882407133665E-2</v>
      </c>
      <c r="I28" s="45">
        <f t="shared" si="2"/>
        <v>1.5051708824071339</v>
      </c>
      <c r="J28" s="67"/>
      <c r="K28" s="68"/>
      <c r="L28" s="63"/>
      <c r="M28" s="67"/>
      <c r="N28" s="40">
        <v>13</v>
      </c>
      <c r="O28" s="42" t="s">
        <v>195</v>
      </c>
      <c r="P28" s="71">
        <v>34.299999999999997</v>
      </c>
      <c r="Q28" s="42">
        <v>3.0350000000000001</v>
      </c>
      <c r="R28" s="42">
        <v>3.5630000000000002</v>
      </c>
      <c r="S28" s="42">
        <f t="shared" si="3"/>
        <v>0.52800000000000002</v>
      </c>
      <c r="T28" s="44">
        <f t="shared" si="4"/>
        <v>0.4539744</v>
      </c>
      <c r="U28" s="66">
        <f>(U11/P81)*P28</f>
        <v>8.5910982742680927E-2</v>
      </c>
      <c r="V28" s="45">
        <f t="shared" si="5"/>
        <v>0.53988538274268094</v>
      </c>
      <c r="W28" s="68"/>
      <c r="X28" s="68"/>
      <c r="Y28" s="70"/>
      <c r="Z28" s="63"/>
      <c r="AA28" s="47"/>
      <c r="AB28" s="47"/>
      <c r="AC28" s="47"/>
    </row>
    <row r="29" spans="1:29" x14ac:dyDescent="0.25">
      <c r="A29" s="64">
        <v>23</v>
      </c>
      <c r="B29" s="42" t="s">
        <v>31</v>
      </c>
      <c r="C29" s="71">
        <v>44.7</v>
      </c>
      <c r="D29" s="42">
        <v>14.943</v>
      </c>
      <c r="E29" s="42">
        <v>17.207000000000001</v>
      </c>
      <c r="F29" s="42">
        <f t="shared" si="0"/>
        <v>2.2640000000000011</v>
      </c>
      <c r="G29" s="44">
        <f t="shared" si="1"/>
        <v>1.9465872000000011</v>
      </c>
      <c r="H29" s="66">
        <f>(H11/C193)*C29</f>
        <v>4.2402812372993551E-2</v>
      </c>
      <c r="I29" s="45">
        <f t="shared" si="2"/>
        <v>1.9889900123729947</v>
      </c>
      <c r="J29" s="67"/>
      <c r="K29" s="68"/>
      <c r="L29" s="63"/>
      <c r="M29" s="67"/>
      <c r="N29" s="40">
        <v>14</v>
      </c>
      <c r="O29" s="42" t="s">
        <v>196</v>
      </c>
      <c r="P29" s="71">
        <v>37.9</v>
      </c>
      <c r="Q29" s="42">
        <v>6.1559999999999997</v>
      </c>
      <c r="R29" s="42">
        <v>6.8730000000000002</v>
      </c>
      <c r="S29" s="42">
        <f t="shared" si="3"/>
        <v>0.71700000000000053</v>
      </c>
      <c r="T29" s="44">
        <f t="shared" si="4"/>
        <v>0.61647660000000049</v>
      </c>
      <c r="U29" s="66">
        <f>(U11/P81)*P29</f>
        <v>9.4927878890600795E-2</v>
      </c>
      <c r="V29" s="45">
        <f t="shared" si="5"/>
        <v>0.71140447889060132</v>
      </c>
      <c r="W29" s="68"/>
      <c r="X29" s="68"/>
      <c r="Y29" s="70"/>
      <c r="Z29" s="63"/>
      <c r="AA29" s="47"/>
      <c r="AB29" s="47"/>
      <c r="AC29" s="47"/>
    </row>
    <row r="30" spans="1:29" x14ac:dyDescent="0.25">
      <c r="A30" s="64">
        <v>24</v>
      </c>
      <c r="B30" s="42" t="s">
        <v>32</v>
      </c>
      <c r="C30" s="71">
        <v>75.599999999999994</v>
      </c>
      <c r="D30" s="42">
        <v>18.669</v>
      </c>
      <c r="E30" s="42">
        <v>21.405999999999999</v>
      </c>
      <c r="F30" s="42">
        <f t="shared" si="0"/>
        <v>2.7369999999999983</v>
      </c>
      <c r="G30" s="44">
        <f t="shared" si="1"/>
        <v>2.3532725999999986</v>
      </c>
      <c r="H30" s="66">
        <f>(H11/C193)*C30</f>
        <v>7.1714823610700501E-2</v>
      </c>
      <c r="I30" s="45">
        <f t="shared" si="2"/>
        <v>2.4249874236106992</v>
      </c>
      <c r="J30" s="67"/>
      <c r="K30" s="68"/>
      <c r="L30" s="63"/>
      <c r="M30" s="67"/>
      <c r="N30" s="40">
        <v>15</v>
      </c>
      <c r="O30" s="42" t="s">
        <v>197</v>
      </c>
      <c r="P30" s="71">
        <v>35.700000000000003</v>
      </c>
      <c r="Q30" s="42">
        <v>5.1459999999999999</v>
      </c>
      <c r="R30" s="42">
        <v>6.0359999999999996</v>
      </c>
      <c r="S30" s="42">
        <f t="shared" si="3"/>
        <v>0.88999999999999968</v>
      </c>
      <c r="T30" s="44">
        <f t="shared" si="4"/>
        <v>0.76522199999999974</v>
      </c>
      <c r="U30" s="66">
        <f>(U11/P81)*P30</f>
        <v>8.941755346687201E-2</v>
      </c>
      <c r="V30" s="45">
        <f t="shared" si="5"/>
        <v>0.8546395534668717</v>
      </c>
      <c r="W30" s="68"/>
      <c r="X30" s="68"/>
      <c r="Y30" s="70"/>
      <c r="Z30" s="63"/>
      <c r="AA30" s="47"/>
      <c r="AB30" s="47"/>
      <c r="AC30" s="47"/>
    </row>
    <row r="31" spans="1:29" x14ac:dyDescent="0.25">
      <c r="A31" s="64">
        <v>25</v>
      </c>
      <c r="B31" s="42" t="s">
        <v>33</v>
      </c>
      <c r="C31" s="71">
        <v>46.2</v>
      </c>
      <c r="D31" s="42">
        <v>6.0140000000000002</v>
      </c>
      <c r="E31" s="42">
        <v>7.4939999999999998</v>
      </c>
      <c r="F31" s="42">
        <f t="shared" si="0"/>
        <v>1.4799999999999995</v>
      </c>
      <c r="G31" s="44">
        <f t="shared" si="1"/>
        <v>1.2725039999999996</v>
      </c>
      <c r="H31" s="66">
        <f>(H11/C193)*C31</f>
        <v>4.3825725539872531E-2</v>
      </c>
      <c r="I31" s="45">
        <f t="shared" si="2"/>
        <v>1.3163297255398723</v>
      </c>
      <c r="J31" s="67"/>
      <c r="K31" s="68"/>
      <c r="L31" s="63"/>
      <c r="M31" s="67"/>
      <c r="N31" s="40">
        <v>16</v>
      </c>
      <c r="O31" s="42" t="s">
        <v>198</v>
      </c>
      <c r="P31" s="71">
        <v>41.2</v>
      </c>
      <c r="Q31" s="42">
        <v>6.4649999999999999</v>
      </c>
      <c r="R31" s="42">
        <v>7.883</v>
      </c>
      <c r="S31" s="42">
        <f>R31-Q31</f>
        <v>1.4180000000000001</v>
      </c>
      <c r="T31" s="44">
        <f t="shared" si="4"/>
        <v>1.2191964000000002</v>
      </c>
      <c r="U31" s="66">
        <f>(U11/P81)*P31</f>
        <v>0.10319336702619401</v>
      </c>
      <c r="V31" s="45">
        <f t="shared" si="5"/>
        <v>1.3223897670261942</v>
      </c>
      <c r="W31" s="68"/>
      <c r="X31" s="68"/>
      <c r="Y31" s="70"/>
      <c r="Z31" s="63"/>
      <c r="AA31" s="47"/>
      <c r="AB31" s="47"/>
      <c r="AC31" s="47"/>
    </row>
    <row r="32" spans="1:29" x14ac:dyDescent="0.25">
      <c r="A32" s="64">
        <v>26</v>
      </c>
      <c r="B32" s="42" t="s">
        <v>34</v>
      </c>
      <c r="C32" s="71">
        <v>46.9</v>
      </c>
      <c r="D32" s="42">
        <v>9.3640000000000008</v>
      </c>
      <c r="E32" s="42">
        <v>10.398</v>
      </c>
      <c r="F32" s="42">
        <f t="shared" si="0"/>
        <v>1.0339999999999989</v>
      </c>
      <c r="G32" s="44">
        <f t="shared" si="1"/>
        <v>0.88903319999999908</v>
      </c>
      <c r="H32" s="66">
        <f>(H11/C193)*C32</f>
        <v>4.4489751684416053E-2</v>
      </c>
      <c r="I32" s="45">
        <f t="shared" si="2"/>
        <v>0.93352295168441513</v>
      </c>
      <c r="J32" s="67"/>
      <c r="K32" s="68"/>
      <c r="L32" s="63"/>
      <c r="M32" s="67"/>
      <c r="N32" s="40">
        <v>17</v>
      </c>
      <c r="O32" s="42" t="s">
        <v>199</v>
      </c>
      <c r="P32" s="71">
        <v>36.9</v>
      </c>
      <c r="Q32" s="42">
        <v>1.829</v>
      </c>
      <c r="R32" s="42">
        <v>3.0249999999999999</v>
      </c>
      <c r="S32" s="42">
        <f t="shared" ref="S32:S45" si="6">R32-Q32</f>
        <v>1.196</v>
      </c>
      <c r="T32" s="44">
        <f t="shared" si="4"/>
        <v>1.0283207999999999</v>
      </c>
      <c r="U32" s="66">
        <f>(U11/P81)*P32</f>
        <v>9.2423185516178619E-2</v>
      </c>
      <c r="V32" s="45">
        <f t="shared" si="5"/>
        <v>1.1207439855161785</v>
      </c>
      <c r="W32" s="68"/>
      <c r="X32" s="68"/>
      <c r="Y32" s="70"/>
      <c r="Z32" s="63"/>
      <c r="AA32" s="47"/>
      <c r="AB32" s="47"/>
      <c r="AC32" s="47"/>
    </row>
    <row r="33" spans="1:29" x14ac:dyDescent="0.25">
      <c r="A33" s="64">
        <v>27</v>
      </c>
      <c r="B33" s="42" t="s">
        <v>35</v>
      </c>
      <c r="C33" s="71">
        <v>47.3</v>
      </c>
      <c r="D33" s="42">
        <v>3.87</v>
      </c>
      <c r="E33" s="42">
        <v>4.6349999999999998</v>
      </c>
      <c r="F33" s="42">
        <f t="shared" si="0"/>
        <v>0.76499999999999968</v>
      </c>
      <c r="G33" s="44">
        <f t="shared" si="1"/>
        <v>0.65774699999999975</v>
      </c>
      <c r="H33" s="66">
        <f>(H11/C193)*C33</f>
        <v>4.4869195195583779E-2</v>
      </c>
      <c r="I33" s="45">
        <f t="shared" si="2"/>
        <v>0.70261619519558349</v>
      </c>
      <c r="J33" s="67"/>
      <c r="K33" s="68"/>
      <c r="L33" s="63"/>
      <c r="M33" s="67"/>
      <c r="N33" s="64">
        <v>18</v>
      </c>
      <c r="O33" s="42" t="s">
        <v>200</v>
      </c>
      <c r="P33" s="71">
        <v>34.700000000000003</v>
      </c>
      <c r="Q33" s="42">
        <v>3.8820000000000001</v>
      </c>
      <c r="R33" s="42">
        <v>4.9550000000000001</v>
      </c>
      <c r="S33" s="42">
        <f t="shared" si="6"/>
        <v>1.073</v>
      </c>
      <c r="T33" s="44">
        <f t="shared" si="4"/>
        <v>0.92256539999999998</v>
      </c>
      <c r="U33" s="66">
        <f>(U11/P81)*P33</f>
        <v>8.691286009244982E-2</v>
      </c>
      <c r="V33" s="45">
        <f t="shared" si="5"/>
        <v>1.0094782600924499</v>
      </c>
      <c r="W33" s="68"/>
      <c r="X33" s="68"/>
      <c r="Y33" s="70"/>
      <c r="Z33" s="63"/>
      <c r="AA33" s="47"/>
      <c r="AB33" s="47"/>
      <c r="AC33" s="47"/>
    </row>
    <row r="34" spans="1:29" x14ac:dyDescent="0.25">
      <c r="A34" s="64">
        <v>28</v>
      </c>
      <c r="B34" s="42" t="s">
        <v>36</v>
      </c>
      <c r="C34" s="71">
        <v>97.9</v>
      </c>
      <c r="D34" s="42">
        <v>5.399</v>
      </c>
      <c r="E34" s="42">
        <v>5.9240000000000004</v>
      </c>
      <c r="F34" s="42">
        <f t="shared" si="0"/>
        <v>0.52500000000000036</v>
      </c>
      <c r="G34" s="44">
        <f t="shared" si="1"/>
        <v>0.45139500000000032</v>
      </c>
      <c r="H34" s="66">
        <f>(H11/C193)*C34</f>
        <v>9.2868799358301321E-2</v>
      </c>
      <c r="I34" s="45">
        <f t="shared" si="2"/>
        <v>0.5442637993583016</v>
      </c>
      <c r="J34" s="67"/>
      <c r="K34" s="68"/>
      <c r="L34" s="63"/>
      <c r="M34" s="67"/>
      <c r="N34" s="40">
        <v>19</v>
      </c>
      <c r="O34" s="42" t="s">
        <v>201</v>
      </c>
      <c r="P34" s="71">
        <v>36.700000000000003</v>
      </c>
      <c r="Q34" s="42">
        <v>5.8999999999999997E-2</v>
      </c>
      <c r="R34" s="42">
        <v>5.8999999999999997E-2</v>
      </c>
      <c r="S34" s="42">
        <f t="shared" si="6"/>
        <v>0</v>
      </c>
      <c r="T34" s="44">
        <f t="shared" si="4"/>
        <v>0</v>
      </c>
      <c r="U34" s="66">
        <f>(U11/P81)*P34</f>
        <v>9.1922246841294186E-2</v>
      </c>
      <c r="V34" s="45">
        <f t="shared" si="5"/>
        <v>9.1922246841294186E-2</v>
      </c>
      <c r="W34" s="68"/>
      <c r="X34" s="68"/>
      <c r="Y34" s="70"/>
      <c r="Z34" s="68"/>
      <c r="AA34" s="47"/>
      <c r="AB34" s="47"/>
      <c r="AC34" s="47"/>
    </row>
    <row r="35" spans="1:29" x14ac:dyDescent="0.25">
      <c r="A35" s="64">
        <v>29</v>
      </c>
      <c r="B35" s="42" t="s">
        <v>37</v>
      </c>
      <c r="C35" s="71">
        <v>67.8</v>
      </c>
      <c r="D35" s="42">
        <v>5.5510000000000002</v>
      </c>
      <c r="E35" s="42">
        <v>6.68</v>
      </c>
      <c r="F35" s="42">
        <f t="shared" si="0"/>
        <v>1.1289999999999996</v>
      </c>
      <c r="G35" s="44">
        <f t="shared" si="1"/>
        <v>0.97071419999999964</v>
      </c>
      <c r="H35" s="66">
        <f>(H11/C193)*C35</f>
        <v>6.431567514292981E-2</v>
      </c>
      <c r="I35" s="45">
        <f t="shared" si="2"/>
        <v>1.0350298751429294</v>
      </c>
      <c r="J35" s="67"/>
      <c r="K35" s="68"/>
      <c r="L35" s="63"/>
      <c r="M35" s="67"/>
      <c r="N35" s="40">
        <v>20</v>
      </c>
      <c r="O35" s="42" t="s">
        <v>202</v>
      </c>
      <c r="P35" s="71">
        <v>34</v>
      </c>
      <c r="Q35" s="42">
        <v>3.4039999999999999</v>
      </c>
      <c r="R35" s="42">
        <v>3.7639999999999998</v>
      </c>
      <c r="S35" s="42">
        <f t="shared" si="6"/>
        <v>0.35999999999999988</v>
      </c>
      <c r="T35" s="44">
        <f t="shared" si="4"/>
        <v>0.30952799999999991</v>
      </c>
      <c r="U35" s="66">
        <f>(U11/P81)*P35</f>
        <v>8.5159574730354279E-2</v>
      </c>
      <c r="V35" s="45">
        <f t="shared" si="5"/>
        <v>0.39468757473035421</v>
      </c>
      <c r="W35" s="68"/>
      <c r="X35" s="68"/>
      <c r="Y35" s="70"/>
      <c r="Z35" s="63"/>
      <c r="AA35" s="47"/>
      <c r="AB35" s="47"/>
      <c r="AC35" s="47"/>
    </row>
    <row r="36" spans="1:29" x14ac:dyDescent="0.25">
      <c r="A36" s="64">
        <v>30</v>
      </c>
      <c r="B36" s="42" t="s">
        <v>38</v>
      </c>
      <c r="C36" s="71">
        <v>50.9</v>
      </c>
      <c r="D36" s="42">
        <v>5.2930000000000001</v>
      </c>
      <c r="E36" s="42">
        <v>6.1920000000000002</v>
      </c>
      <c r="F36" s="42">
        <f t="shared" si="0"/>
        <v>0.89900000000000002</v>
      </c>
      <c r="G36" s="44">
        <f t="shared" si="1"/>
        <v>0.77296019999999999</v>
      </c>
      <c r="H36" s="66">
        <f>(H11/C193)*C36</f>
        <v>4.8284186796093323E-2</v>
      </c>
      <c r="I36" s="45">
        <f t="shared" si="2"/>
        <v>0.82124438679609335</v>
      </c>
      <c r="J36" s="67"/>
      <c r="K36" s="68"/>
      <c r="L36" s="63"/>
      <c r="M36" s="67"/>
      <c r="N36" s="40">
        <v>21</v>
      </c>
      <c r="O36" s="42" t="s">
        <v>203</v>
      </c>
      <c r="P36" s="71">
        <v>28.5</v>
      </c>
      <c r="Q36" s="42">
        <v>3.6230000000000002</v>
      </c>
      <c r="R36" s="42">
        <v>4.2720000000000002</v>
      </c>
      <c r="S36" s="42">
        <f t="shared" si="6"/>
        <v>0.64900000000000002</v>
      </c>
      <c r="T36" s="44">
        <f t="shared" si="4"/>
        <v>0.55801020000000001</v>
      </c>
      <c r="U36" s="66">
        <f>(U11/P81)*P36</f>
        <v>7.1383761171032262E-2</v>
      </c>
      <c r="V36" s="45">
        <f t="shared" si="5"/>
        <v>0.6293939611710323</v>
      </c>
      <c r="W36" s="68"/>
      <c r="X36" s="68"/>
      <c r="Y36" s="70"/>
      <c r="Z36" s="63"/>
      <c r="AA36" s="47"/>
      <c r="AB36" s="47"/>
      <c r="AC36" s="47"/>
    </row>
    <row r="37" spans="1:29" x14ac:dyDescent="0.25">
      <c r="A37" s="64">
        <v>31</v>
      </c>
      <c r="B37" s="42" t="s">
        <v>39</v>
      </c>
      <c r="C37" s="71">
        <v>50.5</v>
      </c>
      <c r="D37" s="72">
        <v>4.484</v>
      </c>
      <c r="E37" s="72">
        <v>6.032</v>
      </c>
      <c r="F37" s="42">
        <f t="shared" si="0"/>
        <v>1.548</v>
      </c>
      <c r="G37" s="44">
        <f t="shared" si="1"/>
        <v>1.3309704</v>
      </c>
      <c r="H37" s="66">
        <f>(H11/C193)*C37</f>
        <v>4.7904743284925597E-2</v>
      </c>
      <c r="I37" s="45">
        <f t="shared" si="2"/>
        <v>1.3788751432849256</v>
      </c>
      <c r="J37" s="67"/>
      <c r="K37" s="68"/>
      <c r="L37" s="63"/>
      <c r="M37" s="67"/>
      <c r="N37" s="40">
        <v>22</v>
      </c>
      <c r="O37" s="42" t="s">
        <v>204</v>
      </c>
      <c r="P37" s="71">
        <v>26.6</v>
      </c>
      <c r="Q37" s="42">
        <v>1.6479999999999999</v>
      </c>
      <c r="R37" s="42">
        <v>1.8340000000000001</v>
      </c>
      <c r="S37" s="42">
        <f t="shared" si="6"/>
        <v>0.18600000000000017</v>
      </c>
      <c r="T37" s="44">
        <f t="shared" si="4"/>
        <v>0.15992280000000014</v>
      </c>
      <c r="U37" s="66">
        <f>(U11/P81)*P37</f>
        <v>6.6624843759630112E-2</v>
      </c>
      <c r="V37" s="45">
        <f t="shared" si="5"/>
        <v>0.22654764375963027</v>
      </c>
      <c r="W37" s="68"/>
      <c r="X37" s="68"/>
      <c r="Y37" s="70"/>
      <c r="Z37" s="63"/>
      <c r="AA37" s="47"/>
      <c r="AB37" s="47"/>
      <c r="AC37" s="47"/>
    </row>
    <row r="38" spans="1:29" x14ac:dyDescent="0.25">
      <c r="A38" s="64">
        <v>32</v>
      </c>
      <c r="B38" s="42" t="s">
        <v>40</v>
      </c>
      <c r="C38" s="71">
        <v>44.6</v>
      </c>
      <c r="D38" s="42">
        <v>8.9019999999999992</v>
      </c>
      <c r="E38" s="42">
        <v>10.194000000000001</v>
      </c>
      <c r="F38" s="42">
        <f t="shared" si="0"/>
        <v>1.2920000000000016</v>
      </c>
      <c r="G38" s="44">
        <f t="shared" si="1"/>
        <v>1.1108616000000013</v>
      </c>
      <c r="H38" s="66">
        <f>(H11/C193)*C38</f>
        <v>4.2307951495201619E-2</v>
      </c>
      <c r="I38" s="45">
        <f t="shared" si="2"/>
        <v>1.1531695514952029</v>
      </c>
      <c r="J38" s="67"/>
      <c r="K38" s="68"/>
      <c r="L38" s="63"/>
      <c r="M38" s="67"/>
      <c r="N38" s="40">
        <v>23</v>
      </c>
      <c r="O38" s="42" t="s">
        <v>205</v>
      </c>
      <c r="P38" s="71">
        <v>27.5</v>
      </c>
      <c r="Q38" s="42">
        <v>3.2029999999999998</v>
      </c>
      <c r="R38" s="42">
        <v>3.843</v>
      </c>
      <c r="S38" s="42">
        <f t="shared" si="6"/>
        <v>0.64000000000000012</v>
      </c>
      <c r="T38" s="44">
        <f t="shared" si="4"/>
        <v>0.55027200000000009</v>
      </c>
      <c r="U38" s="66">
        <f>(U11/P81)*P38</f>
        <v>6.8879067796610086E-2</v>
      </c>
      <c r="V38" s="45">
        <f t="shared" si="5"/>
        <v>0.61915106779661022</v>
      </c>
      <c r="W38" s="68"/>
      <c r="X38" s="68"/>
      <c r="Y38" s="70"/>
      <c r="Z38" s="63"/>
      <c r="AA38" s="47"/>
      <c r="AB38" s="47"/>
      <c r="AC38" s="47"/>
    </row>
    <row r="39" spans="1:29" x14ac:dyDescent="0.25">
      <c r="A39" s="64">
        <v>33</v>
      </c>
      <c r="B39" s="42" t="s">
        <v>41</v>
      </c>
      <c r="C39" s="71">
        <v>75.7</v>
      </c>
      <c r="D39" s="42">
        <v>6.3259999999999996</v>
      </c>
      <c r="E39" s="42">
        <v>7.8419999999999996</v>
      </c>
      <c r="F39" s="42">
        <f t="shared" si="0"/>
        <v>1.516</v>
      </c>
      <c r="G39" s="44">
        <f t="shared" si="1"/>
        <v>1.3034568</v>
      </c>
      <c r="H39" s="66">
        <f>(H11/C193)*C39</f>
        <v>7.180968448849244E-2</v>
      </c>
      <c r="I39" s="45">
        <f t="shared" si="2"/>
        <v>1.3752664844884923</v>
      </c>
      <c r="J39" s="67"/>
      <c r="K39" s="68"/>
      <c r="L39" s="63"/>
      <c r="M39" s="67"/>
      <c r="N39" s="40">
        <v>24</v>
      </c>
      <c r="O39" s="42" t="s">
        <v>206</v>
      </c>
      <c r="P39" s="71">
        <v>26.1</v>
      </c>
      <c r="Q39" s="42">
        <v>6.1379999999999999</v>
      </c>
      <c r="R39" s="42">
        <v>6.4640000000000004</v>
      </c>
      <c r="S39" s="42">
        <f t="shared" si="6"/>
        <v>0.32600000000000051</v>
      </c>
      <c r="T39" s="44">
        <f t="shared" si="4"/>
        <v>0.28029480000000045</v>
      </c>
      <c r="U39" s="66">
        <f>(U11/P81)*P39</f>
        <v>6.5372497072419031E-2</v>
      </c>
      <c r="V39" s="45">
        <f t="shared" si="5"/>
        <v>0.3456672970724195</v>
      </c>
      <c r="W39" s="68"/>
      <c r="X39" s="68"/>
      <c r="Y39" s="70"/>
      <c r="Z39" s="63"/>
      <c r="AA39" s="47"/>
      <c r="AB39" s="47"/>
      <c r="AC39" s="47"/>
    </row>
    <row r="40" spans="1:29" x14ac:dyDescent="0.25">
      <c r="A40" s="64">
        <v>34</v>
      </c>
      <c r="B40" s="42" t="s">
        <v>42</v>
      </c>
      <c r="C40" s="71">
        <v>45.6</v>
      </c>
      <c r="D40" s="42">
        <v>10.273999999999999</v>
      </c>
      <c r="E40" s="42">
        <v>11.712999999999999</v>
      </c>
      <c r="F40" s="42">
        <f t="shared" si="0"/>
        <v>1.4390000000000001</v>
      </c>
      <c r="G40" s="44">
        <f t="shared" si="1"/>
        <v>1.2372522000000001</v>
      </c>
      <c r="H40" s="66">
        <f>(H11/C193)*C40</f>
        <v>4.3256560273120935E-2</v>
      </c>
      <c r="I40" s="45">
        <f t="shared" si="2"/>
        <v>1.2805087602731211</v>
      </c>
      <c r="J40" s="67"/>
      <c r="K40" s="68"/>
      <c r="L40" s="63"/>
      <c r="M40" s="67"/>
      <c r="N40" s="40">
        <v>25</v>
      </c>
      <c r="O40" s="42" t="s">
        <v>207</v>
      </c>
      <c r="P40" s="71">
        <v>26.1</v>
      </c>
      <c r="Q40" s="42">
        <v>6.6239999999999997</v>
      </c>
      <c r="R40" s="42">
        <v>7.5869999999999997</v>
      </c>
      <c r="S40" s="42">
        <f t="shared" si="6"/>
        <v>0.96300000000000008</v>
      </c>
      <c r="T40" s="44">
        <f t="shared" si="4"/>
        <v>0.82798740000000004</v>
      </c>
      <c r="U40" s="66">
        <f>(U11/P81)*P40</f>
        <v>6.5372497072419031E-2</v>
      </c>
      <c r="V40" s="45">
        <f t="shared" si="5"/>
        <v>0.89335989707241903</v>
      </c>
      <c r="W40" s="68"/>
      <c r="X40" s="68"/>
      <c r="Y40" s="70"/>
      <c r="Z40" s="63"/>
      <c r="AA40" s="47"/>
      <c r="AB40" s="47"/>
      <c r="AC40" s="47"/>
    </row>
    <row r="41" spans="1:29" x14ac:dyDescent="0.25">
      <c r="A41" s="64">
        <v>35</v>
      </c>
      <c r="B41" s="42" t="s">
        <v>43</v>
      </c>
      <c r="C41" s="71">
        <v>47.2</v>
      </c>
      <c r="D41" s="42">
        <v>9.1880000000000006</v>
      </c>
      <c r="E41" s="42">
        <v>10.68</v>
      </c>
      <c r="F41" s="42">
        <f t="shared" si="0"/>
        <v>1.4919999999999991</v>
      </c>
      <c r="G41" s="44">
        <f t="shared" si="1"/>
        <v>1.2828215999999992</v>
      </c>
      <c r="H41" s="66">
        <f>(H11/C193)*C41</f>
        <v>4.4774334317791847E-2</v>
      </c>
      <c r="I41" s="45">
        <f t="shared" si="2"/>
        <v>1.327595934317791</v>
      </c>
      <c r="J41" s="67"/>
      <c r="K41" s="68"/>
      <c r="L41" s="63"/>
      <c r="M41" s="67"/>
      <c r="N41" s="40">
        <v>26</v>
      </c>
      <c r="O41" s="42" t="s">
        <v>208</v>
      </c>
      <c r="P41" s="71">
        <v>34.200000000000003</v>
      </c>
      <c r="Q41" s="42">
        <v>4</v>
      </c>
      <c r="R41" s="42">
        <v>4</v>
      </c>
      <c r="S41" s="42">
        <f t="shared" si="6"/>
        <v>0</v>
      </c>
      <c r="T41" s="44">
        <f t="shared" si="4"/>
        <v>0</v>
      </c>
      <c r="U41" s="66">
        <f>(U11/P81)*P41</f>
        <v>8.5660513405238725E-2</v>
      </c>
      <c r="V41" s="45">
        <f t="shared" si="5"/>
        <v>8.5660513405238725E-2</v>
      </c>
      <c r="W41" s="68"/>
      <c r="X41" s="68"/>
      <c r="Y41" s="70"/>
      <c r="Z41" s="313"/>
      <c r="AA41" s="314"/>
      <c r="AB41" s="314"/>
      <c r="AC41" s="314"/>
    </row>
    <row r="42" spans="1:29" x14ac:dyDescent="0.25">
      <c r="A42" s="64">
        <v>36</v>
      </c>
      <c r="B42" s="42" t="s">
        <v>44</v>
      </c>
      <c r="C42" s="71">
        <v>48.4</v>
      </c>
      <c r="D42" s="42">
        <v>12.177</v>
      </c>
      <c r="E42" s="42">
        <v>13.856</v>
      </c>
      <c r="F42" s="42">
        <f t="shared" si="0"/>
        <v>1.6790000000000003</v>
      </c>
      <c r="G42" s="44">
        <f t="shared" si="1"/>
        <v>1.4436042000000002</v>
      </c>
      <c r="H42" s="66">
        <f>(H11/C193)*C42</f>
        <v>4.5912664851295026E-2</v>
      </c>
      <c r="I42" s="45">
        <f t="shared" si="2"/>
        <v>1.4895168648512953</v>
      </c>
      <c r="J42" s="67"/>
      <c r="K42" s="68"/>
      <c r="L42" s="63"/>
      <c r="M42" s="67"/>
      <c r="N42" s="64">
        <v>27</v>
      </c>
      <c r="O42" s="42" t="s">
        <v>209</v>
      </c>
      <c r="P42" s="71">
        <v>32.5</v>
      </c>
      <c r="Q42" s="42">
        <v>3.35</v>
      </c>
      <c r="R42" s="42">
        <v>4.16</v>
      </c>
      <c r="S42" s="42">
        <f t="shared" si="6"/>
        <v>0.81</v>
      </c>
      <c r="T42" s="44">
        <f t="shared" si="4"/>
        <v>0.696438</v>
      </c>
      <c r="U42" s="66">
        <f>(U11/P81)*P42</f>
        <v>8.1402534668721008E-2</v>
      </c>
      <c r="V42" s="45">
        <f t="shared" si="5"/>
        <v>0.77784053466872105</v>
      </c>
      <c r="W42" s="68"/>
      <c r="X42" s="68"/>
      <c r="Y42" s="70"/>
      <c r="Z42" s="63"/>
      <c r="AA42" s="47"/>
      <c r="AB42" s="47"/>
      <c r="AC42" s="47"/>
    </row>
    <row r="43" spans="1:29" x14ac:dyDescent="0.25">
      <c r="A43" s="64">
        <v>37</v>
      </c>
      <c r="B43" s="42" t="s">
        <v>45</v>
      </c>
      <c r="C43" s="71">
        <v>98.5</v>
      </c>
      <c r="D43" s="42">
        <v>17.029</v>
      </c>
      <c r="E43" s="42">
        <v>19.556999999999999</v>
      </c>
      <c r="F43" s="42">
        <f t="shared" si="0"/>
        <v>2.5279999999999987</v>
      </c>
      <c r="G43" s="44">
        <f t="shared" si="1"/>
        <v>2.1735743999999988</v>
      </c>
      <c r="H43" s="66">
        <f>(H11/C193)*C43</f>
        <v>9.3437964625052897E-2</v>
      </c>
      <c r="I43" s="45">
        <f t="shared" si="2"/>
        <v>2.2670123646250517</v>
      </c>
      <c r="J43" s="67"/>
      <c r="K43" s="68"/>
      <c r="L43" s="63"/>
      <c r="M43" s="67"/>
      <c r="N43" s="64">
        <v>28</v>
      </c>
      <c r="O43" s="42" t="s">
        <v>210</v>
      </c>
      <c r="P43" s="71">
        <v>34.1</v>
      </c>
      <c r="Q43" s="42">
        <v>2.7</v>
      </c>
      <c r="R43" s="42">
        <v>2.7</v>
      </c>
      <c r="S43" s="42">
        <f t="shared" si="6"/>
        <v>0</v>
      </c>
      <c r="T43" s="44">
        <f t="shared" si="4"/>
        <v>0</v>
      </c>
      <c r="U43" s="66">
        <f>(U11/P81)*P43</f>
        <v>8.5410044067796509E-2</v>
      </c>
      <c r="V43" s="45">
        <f t="shared" si="5"/>
        <v>8.5410044067796509E-2</v>
      </c>
      <c r="W43" s="68"/>
      <c r="X43" s="68"/>
      <c r="Y43" s="70"/>
      <c r="Z43" s="63"/>
      <c r="AA43" s="47"/>
      <c r="AB43" s="47"/>
      <c r="AC43" s="47"/>
    </row>
    <row r="44" spans="1:29" x14ac:dyDescent="0.25">
      <c r="A44" s="64">
        <v>38</v>
      </c>
      <c r="B44" s="42" t="s">
        <v>46</v>
      </c>
      <c r="C44" s="71">
        <v>67.7</v>
      </c>
      <c r="D44" s="42">
        <v>12.974</v>
      </c>
      <c r="E44" s="42">
        <v>14.766999999999999</v>
      </c>
      <c r="F44" s="42">
        <f t="shared" si="0"/>
        <v>1.7929999999999993</v>
      </c>
      <c r="G44" s="44">
        <f t="shared" si="1"/>
        <v>1.5416213999999995</v>
      </c>
      <c r="H44" s="66">
        <f>(H11/C193)*C44</f>
        <v>6.4220814265137885E-2</v>
      </c>
      <c r="I44" s="45">
        <f t="shared" si="2"/>
        <v>1.6058422142651374</v>
      </c>
      <c r="J44" s="67"/>
      <c r="K44" s="68"/>
      <c r="L44" s="63"/>
      <c r="M44" s="67"/>
      <c r="N44" s="64">
        <v>29</v>
      </c>
      <c r="O44" s="42" t="s">
        <v>211</v>
      </c>
      <c r="P44" s="71">
        <v>37.5</v>
      </c>
      <c r="Q44" s="42">
        <v>6.1529999999999996</v>
      </c>
      <c r="R44" s="42">
        <v>6.835</v>
      </c>
      <c r="S44" s="42">
        <f t="shared" si="6"/>
        <v>0.68200000000000038</v>
      </c>
      <c r="T44" s="44">
        <f t="shared" si="4"/>
        <v>0.58638360000000034</v>
      </c>
      <c r="U44" s="66">
        <f>(U11/P81)*P44</f>
        <v>9.392600154083193E-2</v>
      </c>
      <c r="V44" s="45">
        <f t="shared" si="5"/>
        <v>0.68030960154083231</v>
      </c>
      <c r="W44" s="68"/>
      <c r="X44" s="68"/>
      <c r="Y44" s="70"/>
      <c r="Z44" s="63"/>
      <c r="AA44" s="47"/>
      <c r="AB44" s="47"/>
      <c r="AC44" s="47"/>
    </row>
    <row r="45" spans="1:29" x14ac:dyDescent="0.25">
      <c r="A45" s="64">
        <v>39</v>
      </c>
      <c r="B45" s="42" t="s">
        <v>47</v>
      </c>
      <c r="C45" s="71">
        <v>50.6</v>
      </c>
      <c r="D45" s="42">
        <v>2.7709999999999999</v>
      </c>
      <c r="E45" s="42">
        <v>4.3239999999999998</v>
      </c>
      <c r="F45" s="42">
        <f t="shared" si="0"/>
        <v>1.5529999999999999</v>
      </c>
      <c r="G45" s="44">
        <f t="shared" si="1"/>
        <v>1.3352694000000001</v>
      </c>
      <c r="H45" s="66">
        <f>(H11/C193)*C45</f>
        <v>4.7999604162717535E-2</v>
      </c>
      <c r="I45" s="45">
        <f t="shared" si="2"/>
        <v>1.3832690041627176</v>
      </c>
      <c r="J45" s="67"/>
      <c r="K45" s="68"/>
      <c r="L45" s="63"/>
      <c r="M45" s="67"/>
      <c r="N45" s="40">
        <v>30</v>
      </c>
      <c r="O45" s="42" t="s">
        <v>212</v>
      </c>
      <c r="P45" s="71">
        <v>34.9</v>
      </c>
      <c r="Q45" s="42">
        <v>6.3220000000000001</v>
      </c>
      <c r="R45" s="42">
        <v>7.1920000000000002</v>
      </c>
      <c r="S45" s="42">
        <f t="shared" si="6"/>
        <v>0.87000000000000011</v>
      </c>
      <c r="T45" s="44">
        <f t="shared" si="4"/>
        <v>0.74802600000000008</v>
      </c>
      <c r="U45" s="66">
        <f>(U11/P81)*P45</f>
        <v>8.7413798767334239E-2</v>
      </c>
      <c r="V45" s="45">
        <f t="shared" si="5"/>
        <v>0.83543979876733432</v>
      </c>
      <c r="W45" s="68"/>
      <c r="X45" s="68"/>
      <c r="Y45" s="70"/>
      <c r="Z45" s="63"/>
      <c r="AA45" s="47"/>
      <c r="AB45" s="47"/>
      <c r="AC45" s="47"/>
    </row>
    <row r="46" spans="1:29" x14ac:dyDescent="0.25">
      <c r="A46" s="64">
        <v>40</v>
      </c>
      <c r="B46" s="42" t="s">
        <v>48</v>
      </c>
      <c r="C46" s="71">
        <v>50.3</v>
      </c>
      <c r="D46" s="42">
        <v>4.8090000000000002</v>
      </c>
      <c r="E46" s="42">
        <v>5.242</v>
      </c>
      <c r="F46" s="42">
        <f t="shared" si="0"/>
        <v>0.43299999999999983</v>
      </c>
      <c r="G46" s="44">
        <f t="shared" si="1"/>
        <v>0.37229339999999983</v>
      </c>
      <c r="H46" s="66">
        <f>(H11/C193)*C46</f>
        <v>4.7715021529341733E-2</v>
      </c>
      <c r="I46" s="45">
        <f t="shared" si="2"/>
        <v>0.42000842152934159</v>
      </c>
      <c r="J46" s="67"/>
      <c r="K46" s="68"/>
      <c r="L46" s="63"/>
      <c r="M46" s="67"/>
      <c r="N46" s="40">
        <v>31</v>
      </c>
      <c r="O46" s="42" t="s">
        <v>213</v>
      </c>
      <c r="P46" s="71">
        <v>38.9</v>
      </c>
      <c r="Q46" s="42">
        <v>9.2810000000000006</v>
      </c>
      <c r="R46" s="42">
        <v>10.699</v>
      </c>
      <c r="S46" s="42">
        <f>R46-Q46</f>
        <v>1.4179999999999993</v>
      </c>
      <c r="T46" s="44">
        <f t="shared" si="4"/>
        <v>1.2191963999999993</v>
      </c>
      <c r="U46" s="66">
        <f>(U11/P81)*P46</f>
        <v>9.7432572265022985E-2</v>
      </c>
      <c r="V46" s="45">
        <f t="shared" si="5"/>
        <v>1.3166289722650222</v>
      </c>
      <c r="W46" s="68"/>
      <c r="X46" s="68"/>
      <c r="Y46" s="70"/>
      <c r="Z46" s="63"/>
      <c r="AA46" s="47"/>
      <c r="AB46" s="47"/>
      <c r="AC46" s="47"/>
    </row>
    <row r="47" spans="1:29" x14ac:dyDescent="0.25">
      <c r="A47" s="64">
        <v>41</v>
      </c>
      <c r="B47" s="42" t="s">
        <v>49</v>
      </c>
      <c r="C47" s="71">
        <v>44.6</v>
      </c>
      <c r="D47" s="42">
        <v>0</v>
      </c>
      <c r="E47" s="42">
        <v>0</v>
      </c>
      <c r="F47" s="42">
        <f t="shared" si="0"/>
        <v>0</v>
      </c>
      <c r="G47" s="44">
        <f t="shared" si="1"/>
        <v>0</v>
      </c>
      <c r="H47" s="66">
        <f>(H11/C193)*C47</f>
        <v>4.2307951495201619E-2</v>
      </c>
      <c r="I47" s="45">
        <f t="shared" si="2"/>
        <v>4.2307951495201619E-2</v>
      </c>
      <c r="J47" s="67"/>
      <c r="K47" s="68"/>
      <c r="L47" s="63"/>
      <c r="M47" s="67"/>
      <c r="N47" s="40">
        <v>32</v>
      </c>
      <c r="O47" s="42" t="s">
        <v>214</v>
      </c>
      <c r="P47" s="71">
        <v>36.5</v>
      </c>
      <c r="Q47" s="42">
        <v>4.101</v>
      </c>
      <c r="R47" s="42">
        <v>4.6630000000000003</v>
      </c>
      <c r="S47" s="42">
        <f t="shared" ref="S47:S57" si="7">R47-Q47</f>
        <v>0.56200000000000028</v>
      </c>
      <c r="T47" s="44">
        <f t="shared" si="4"/>
        <v>0.48320760000000024</v>
      </c>
      <c r="U47" s="66">
        <f>(U11/P81)*P47</f>
        <v>9.142130816640974E-2</v>
      </c>
      <c r="V47" s="45">
        <f t="shared" si="5"/>
        <v>0.57462890816640999</v>
      </c>
      <c r="W47" s="68" t="s">
        <v>261</v>
      </c>
      <c r="X47" s="68"/>
      <c r="Y47" s="70"/>
      <c r="Z47" s="63"/>
      <c r="AA47" s="47"/>
      <c r="AB47" s="47"/>
      <c r="AC47" s="47"/>
    </row>
    <row r="48" spans="1:29" x14ac:dyDescent="0.25">
      <c r="A48" s="64">
        <v>42</v>
      </c>
      <c r="B48" s="42" t="s">
        <v>50</v>
      </c>
      <c r="C48" s="71">
        <v>76</v>
      </c>
      <c r="D48" s="42">
        <v>7.1669999999999998</v>
      </c>
      <c r="E48" s="42">
        <v>8.7409999999999997</v>
      </c>
      <c r="F48" s="42">
        <f t="shared" si="0"/>
        <v>1.5739999999999998</v>
      </c>
      <c r="G48" s="44">
        <f t="shared" si="1"/>
        <v>1.3533251999999998</v>
      </c>
      <c r="H48" s="66">
        <f>(H11/C193)*C48</f>
        <v>7.2094267121868227E-2</v>
      </c>
      <c r="I48" s="45">
        <f t="shared" si="2"/>
        <v>1.4254194671218681</v>
      </c>
      <c r="J48" s="67"/>
      <c r="K48" s="68"/>
      <c r="L48" s="63"/>
      <c r="M48" s="67"/>
      <c r="N48" s="40">
        <v>33</v>
      </c>
      <c r="O48" s="42" t="s">
        <v>249</v>
      </c>
      <c r="P48" s="71">
        <v>34.4</v>
      </c>
      <c r="Q48" s="42">
        <v>0.70399999999999996</v>
      </c>
      <c r="R48" s="42">
        <v>0.89300000000000002</v>
      </c>
      <c r="S48" s="42">
        <f t="shared" si="7"/>
        <v>0.18900000000000006</v>
      </c>
      <c r="T48" s="44">
        <f t="shared" si="4"/>
        <v>0.16250220000000004</v>
      </c>
      <c r="U48" s="66">
        <f>(U11/P81)*P48</f>
        <v>8.6161452080123158E-2</v>
      </c>
      <c r="V48" s="45">
        <f t="shared" si="5"/>
        <v>0.2486636520801232</v>
      </c>
      <c r="W48" s="68"/>
      <c r="X48" s="68"/>
      <c r="Y48" s="70"/>
      <c r="Z48" s="63"/>
      <c r="AA48" s="47"/>
      <c r="AB48" s="47"/>
      <c r="AC48" s="47"/>
    </row>
    <row r="49" spans="1:29" x14ac:dyDescent="0.25">
      <c r="A49" s="64">
        <v>43</v>
      </c>
      <c r="B49" s="42" t="s">
        <v>51</v>
      </c>
      <c r="C49" s="71">
        <v>45.4</v>
      </c>
      <c r="D49" s="42">
        <v>6.343</v>
      </c>
      <c r="E49" s="42">
        <v>7.093</v>
      </c>
      <c r="F49" s="42">
        <f t="shared" si="0"/>
        <v>0.75</v>
      </c>
      <c r="G49" s="44">
        <f t="shared" si="1"/>
        <v>0.64485000000000003</v>
      </c>
      <c r="H49" s="66">
        <f>(H11/C193)*C49</f>
        <v>4.3066838517537072E-2</v>
      </c>
      <c r="I49" s="45">
        <f t="shared" si="2"/>
        <v>0.68791683851753715</v>
      </c>
      <c r="J49" s="67"/>
      <c r="K49" s="68"/>
      <c r="L49" s="63"/>
      <c r="M49" s="67"/>
      <c r="N49" s="40">
        <v>34</v>
      </c>
      <c r="O49" s="42" t="s">
        <v>215</v>
      </c>
      <c r="P49" s="71">
        <v>36.9</v>
      </c>
      <c r="Q49" s="42">
        <v>7.3259999999999996</v>
      </c>
      <c r="R49" s="42">
        <v>8.4649999999999999</v>
      </c>
      <c r="S49" s="42">
        <f t="shared" si="7"/>
        <v>1.1390000000000002</v>
      </c>
      <c r="T49" s="44">
        <f t="shared" si="4"/>
        <v>0.97931220000000019</v>
      </c>
      <c r="U49" s="66">
        <f>(U11/P81)*P49</f>
        <v>9.2423185516178619E-2</v>
      </c>
      <c r="V49" s="45">
        <f t="shared" si="5"/>
        <v>1.0717353855161789</v>
      </c>
      <c r="W49" s="68"/>
      <c r="X49" s="68"/>
      <c r="Y49" s="70"/>
      <c r="Z49" s="63"/>
      <c r="AA49" s="47"/>
      <c r="AB49" s="47"/>
      <c r="AC49" s="47"/>
    </row>
    <row r="50" spans="1:29" x14ac:dyDescent="0.25">
      <c r="A50" s="64">
        <v>44</v>
      </c>
      <c r="B50" s="42" t="s">
        <v>52</v>
      </c>
      <c r="C50" s="71">
        <v>46.9</v>
      </c>
      <c r="D50" s="42">
        <v>0</v>
      </c>
      <c r="E50" s="42">
        <v>0</v>
      </c>
      <c r="F50" s="42">
        <f t="shared" si="0"/>
        <v>0</v>
      </c>
      <c r="G50" s="44">
        <f t="shared" si="1"/>
        <v>0</v>
      </c>
      <c r="H50" s="66">
        <f>(H11/C193)*C50</f>
        <v>4.4489751684416053E-2</v>
      </c>
      <c r="I50" s="45">
        <f t="shared" si="2"/>
        <v>4.4489751684416053E-2</v>
      </c>
      <c r="J50" s="67"/>
      <c r="K50" s="68"/>
      <c r="L50" s="63"/>
      <c r="M50" s="67"/>
      <c r="N50" s="40">
        <v>35</v>
      </c>
      <c r="O50" s="42" t="s">
        <v>216</v>
      </c>
      <c r="P50" s="71">
        <v>34</v>
      </c>
      <c r="Q50" s="42">
        <v>2.9489999999999998</v>
      </c>
      <c r="R50" s="42">
        <v>3.3319999999999999</v>
      </c>
      <c r="S50" s="42">
        <f t="shared" si="7"/>
        <v>0.38300000000000001</v>
      </c>
      <c r="T50" s="44">
        <f t="shared" si="4"/>
        <v>0.32930340000000002</v>
      </c>
      <c r="U50" s="66">
        <f>(U11/P81)*P50</f>
        <v>8.5159574730354279E-2</v>
      </c>
      <c r="V50" s="45">
        <f t="shared" si="5"/>
        <v>0.41446297473035432</v>
      </c>
      <c r="W50" s="68"/>
      <c r="X50" s="68"/>
      <c r="Y50" s="70"/>
      <c r="Z50" s="63"/>
      <c r="AA50" s="47"/>
      <c r="AB50" s="47"/>
      <c r="AC50" s="47"/>
    </row>
    <row r="51" spans="1:29" x14ac:dyDescent="0.25">
      <c r="A51" s="64">
        <v>45</v>
      </c>
      <c r="B51" s="42" t="s">
        <v>53</v>
      </c>
      <c r="C51" s="71">
        <v>48.6</v>
      </c>
      <c r="D51" s="42">
        <v>11.182</v>
      </c>
      <c r="E51" s="42">
        <v>12.843</v>
      </c>
      <c r="F51" s="42">
        <f t="shared" si="0"/>
        <v>1.6609999999999996</v>
      </c>
      <c r="G51" s="44">
        <f t="shared" si="1"/>
        <v>1.4281277999999997</v>
      </c>
      <c r="H51" s="66">
        <f>(H11/C193)*C51</f>
        <v>4.6102386606878897E-2</v>
      </c>
      <c r="I51" s="45">
        <f t="shared" si="2"/>
        <v>1.4742301866068785</v>
      </c>
      <c r="J51" s="67"/>
      <c r="K51" s="68"/>
      <c r="L51" s="63"/>
      <c r="M51" s="67"/>
      <c r="N51" s="40">
        <v>36</v>
      </c>
      <c r="O51" s="42" t="s">
        <v>217</v>
      </c>
      <c r="P51" s="71">
        <v>28</v>
      </c>
      <c r="Q51" s="42">
        <v>7.5869999999999997</v>
      </c>
      <c r="R51" s="42">
        <v>8.2750000000000004</v>
      </c>
      <c r="S51" s="42">
        <f t="shared" si="7"/>
        <v>0.68800000000000061</v>
      </c>
      <c r="T51" s="44">
        <f t="shared" si="4"/>
        <v>0.59154240000000058</v>
      </c>
      <c r="U51" s="66">
        <f>(U11/P81)*P51</f>
        <v>7.0131414483821181E-2</v>
      </c>
      <c r="V51" s="45">
        <f>T51+U51</f>
        <v>0.66167381448382179</v>
      </c>
      <c r="W51" s="68"/>
      <c r="X51" s="68"/>
      <c r="Y51" s="70"/>
      <c r="Z51" s="63"/>
      <c r="AA51" s="47"/>
      <c r="AB51" s="47"/>
      <c r="AC51" s="47"/>
    </row>
    <row r="52" spans="1:29" x14ac:dyDescent="0.25">
      <c r="A52" s="64">
        <v>46</v>
      </c>
      <c r="B52" s="42" t="s">
        <v>54</v>
      </c>
      <c r="C52" s="71">
        <v>97.9</v>
      </c>
      <c r="D52" s="42">
        <v>2.5880000000000001</v>
      </c>
      <c r="E52" s="42">
        <v>3.0089999999999999</v>
      </c>
      <c r="F52" s="42">
        <f t="shared" si="0"/>
        <v>0.42099999999999982</v>
      </c>
      <c r="G52" s="44">
        <f t="shared" si="1"/>
        <v>0.36197579999999985</v>
      </c>
      <c r="H52" s="66">
        <f>(H11/C193)*C52</f>
        <v>9.2868799358301321E-2</v>
      </c>
      <c r="I52" s="45">
        <f t="shared" si="2"/>
        <v>0.45484459935830118</v>
      </c>
      <c r="J52" s="67"/>
      <c r="K52" s="68"/>
      <c r="L52" s="63"/>
      <c r="M52" s="67"/>
      <c r="N52" s="40">
        <v>37</v>
      </c>
      <c r="O52" s="42" t="s">
        <v>218</v>
      </c>
      <c r="P52" s="73">
        <v>26.4</v>
      </c>
      <c r="Q52" s="42">
        <v>3.827</v>
      </c>
      <c r="R52" s="42">
        <v>4.3310000000000004</v>
      </c>
      <c r="S52" s="42">
        <f t="shared" si="7"/>
        <v>0.50400000000000045</v>
      </c>
      <c r="T52" s="44">
        <f t="shared" si="4"/>
        <v>0.43333920000000037</v>
      </c>
      <c r="U52" s="66">
        <f>(U11/P81)*P52</f>
        <v>6.6123905084745679E-2</v>
      </c>
      <c r="V52" s="74">
        <f>T52+U52</f>
        <v>0.49946310508474606</v>
      </c>
      <c r="W52" s="68"/>
      <c r="X52" s="68"/>
      <c r="Y52" s="70"/>
      <c r="Z52" s="63"/>
      <c r="AA52" s="47"/>
      <c r="AB52" s="47"/>
      <c r="AC52" s="47"/>
    </row>
    <row r="53" spans="1:29" x14ac:dyDescent="0.25">
      <c r="A53" s="64">
        <v>47</v>
      </c>
      <c r="B53" s="42" t="s">
        <v>55</v>
      </c>
      <c r="C53" s="71">
        <v>68.2</v>
      </c>
      <c r="D53" s="42">
        <v>4.4480000000000004</v>
      </c>
      <c r="E53" s="42">
        <v>5.1497999999999999</v>
      </c>
      <c r="F53" s="42">
        <f t="shared" si="0"/>
        <v>0.70179999999999954</v>
      </c>
      <c r="G53" s="44">
        <f t="shared" si="1"/>
        <v>0.60340763999999958</v>
      </c>
      <c r="H53" s="66">
        <f>(H11/C193)*C53</f>
        <v>6.469511865409755E-2</v>
      </c>
      <c r="I53" s="45">
        <f t="shared" si="2"/>
        <v>0.66810275865409707</v>
      </c>
      <c r="J53" s="67"/>
      <c r="K53" s="68"/>
      <c r="L53" s="63"/>
      <c r="M53" s="67"/>
      <c r="N53" s="40">
        <v>38</v>
      </c>
      <c r="O53" s="42" t="s">
        <v>219</v>
      </c>
      <c r="P53" s="71">
        <v>27.3</v>
      </c>
      <c r="Q53" s="42">
        <v>2.96</v>
      </c>
      <c r="R53" s="42">
        <v>3.6309999999999998</v>
      </c>
      <c r="S53" s="42">
        <f t="shared" si="7"/>
        <v>0.67099999999999982</v>
      </c>
      <c r="T53" s="44">
        <f t="shared" si="4"/>
        <v>0.57692579999999982</v>
      </c>
      <c r="U53" s="66">
        <f>(U11/P81)*P53</f>
        <v>6.8378129121725639E-2</v>
      </c>
      <c r="V53" s="74">
        <f>T53+U53</f>
        <v>0.64530392912172552</v>
      </c>
      <c r="W53" s="68"/>
      <c r="X53" s="68"/>
      <c r="Y53" s="70"/>
      <c r="Z53" s="63"/>
      <c r="AA53" s="47"/>
      <c r="AB53" s="47"/>
      <c r="AC53" s="47"/>
    </row>
    <row r="54" spans="1:29" x14ac:dyDescent="0.25">
      <c r="A54" s="64">
        <v>48</v>
      </c>
      <c r="B54" s="42" t="s">
        <v>56</v>
      </c>
      <c r="C54" s="71">
        <v>50.7</v>
      </c>
      <c r="D54" s="42">
        <v>1.5589999999999999</v>
      </c>
      <c r="E54" s="42">
        <v>1.5589999999999999</v>
      </c>
      <c r="F54" s="42">
        <f t="shared" si="0"/>
        <v>0</v>
      </c>
      <c r="G54" s="44">
        <f t="shared" si="1"/>
        <v>0</v>
      </c>
      <c r="H54" s="66">
        <f>(H11/C193)*C54</f>
        <v>4.8094465040509467E-2</v>
      </c>
      <c r="I54" s="45">
        <f t="shared" si="2"/>
        <v>4.8094465040509467E-2</v>
      </c>
      <c r="J54" s="67"/>
      <c r="K54" s="68"/>
      <c r="L54" s="63"/>
      <c r="M54" s="67"/>
      <c r="N54" s="40">
        <v>39</v>
      </c>
      <c r="O54" s="42" t="s">
        <v>220</v>
      </c>
      <c r="P54" s="71">
        <v>26.1</v>
      </c>
      <c r="Q54" s="42">
        <v>2.08</v>
      </c>
      <c r="R54" s="42">
        <v>2.5750000000000002</v>
      </c>
      <c r="S54" s="42">
        <f t="shared" si="7"/>
        <v>0.49500000000000011</v>
      </c>
      <c r="T54" s="44">
        <f t="shared" si="4"/>
        <v>0.42560100000000012</v>
      </c>
      <c r="U54" s="66">
        <f>(U11/P81)*P54</f>
        <v>6.5372497072419031E-2</v>
      </c>
      <c r="V54" s="45">
        <f t="shared" ref="V54:V71" si="8">T54+U54</f>
        <v>0.49097349707241916</v>
      </c>
      <c r="W54" s="68"/>
      <c r="X54" s="68"/>
      <c r="Y54" s="70"/>
      <c r="Z54" s="63"/>
      <c r="AA54" s="47"/>
      <c r="AB54" s="47"/>
      <c r="AC54" s="47"/>
    </row>
    <row r="55" spans="1:29" x14ac:dyDescent="0.25">
      <c r="A55" s="64">
        <v>49</v>
      </c>
      <c r="B55" s="42" t="s">
        <v>57</v>
      </c>
      <c r="C55" s="71">
        <v>50.2</v>
      </c>
      <c r="D55" s="42">
        <v>10.635999999999999</v>
      </c>
      <c r="E55" s="42">
        <v>12.073</v>
      </c>
      <c r="F55" s="42">
        <f t="shared" si="0"/>
        <v>1.4370000000000012</v>
      </c>
      <c r="G55" s="44">
        <f t="shared" si="1"/>
        <v>1.2355326000000011</v>
      </c>
      <c r="H55" s="66">
        <f>(H11/C193)*C55</f>
        <v>4.7620160651549809E-2</v>
      </c>
      <c r="I55" s="45">
        <f>G55+H55</f>
        <v>1.2831527606515509</v>
      </c>
      <c r="J55" s="67"/>
      <c r="K55" s="68"/>
      <c r="L55" s="63"/>
      <c r="M55" s="67"/>
      <c r="N55" s="40">
        <v>40</v>
      </c>
      <c r="O55" s="42" t="s">
        <v>221</v>
      </c>
      <c r="P55" s="71">
        <v>25.8</v>
      </c>
      <c r="Q55" s="42">
        <v>4.1749999999999998</v>
      </c>
      <c r="R55" s="42">
        <v>5.0389999999999997</v>
      </c>
      <c r="S55" s="42">
        <f t="shared" si="7"/>
        <v>0.86399999999999988</v>
      </c>
      <c r="T55" s="44">
        <f t="shared" si="4"/>
        <v>0.74286719999999995</v>
      </c>
      <c r="U55" s="66">
        <f>(U11/P81)*P55</f>
        <v>6.4621089060092368E-2</v>
      </c>
      <c r="V55" s="45">
        <f t="shared" si="8"/>
        <v>0.80748828906009229</v>
      </c>
      <c r="W55" s="68"/>
      <c r="X55" s="68"/>
      <c r="Y55" s="70"/>
      <c r="Z55" s="63"/>
      <c r="AA55" s="47"/>
      <c r="AB55" s="47"/>
      <c r="AC55" s="47"/>
    </row>
    <row r="56" spans="1:29" x14ac:dyDescent="0.25">
      <c r="A56" s="41">
        <v>50</v>
      </c>
      <c r="B56" s="42" t="s">
        <v>58</v>
      </c>
      <c r="C56" s="73">
        <v>44.6</v>
      </c>
      <c r="D56" s="42">
        <v>4.0579999999999998</v>
      </c>
      <c r="E56" s="42">
        <v>5.3550000000000004</v>
      </c>
      <c r="F56" s="42">
        <f t="shared" si="0"/>
        <v>1.2970000000000006</v>
      </c>
      <c r="G56" s="44">
        <f t="shared" si="1"/>
        <v>1.1151606000000005</v>
      </c>
      <c r="H56" s="66">
        <f>(H11/C193)*C56</f>
        <v>4.2307951495201619E-2</v>
      </c>
      <c r="I56" s="74">
        <f>G56+H56</f>
        <v>1.1574685514952021</v>
      </c>
      <c r="J56" s="67"/>
      <c r="K56" s="68"/>
      <c r="L56" s="63"/>
      <c r="M56" s="67"/>
      <c r="N56" s="40">
        <v>41</v>
      </c>
      <c r="O56" s="42" t="s">
        <v>222</v>
      </c>
      <c r="P56" s="71">
        <v>34.5</v>
      </c>
      <c r="Q56" s="42">
        <v>3.9409999999999998</v>
      </c>
      <c r="R56" s="42">
        <v>4.6310000000000002</v>
      </c>
      <c r="S56" s="42">
        <f t="shared" si="7"/>
        <v>0.69000000000000039</v>
      </c>
      <c r="T56" s="44">
        <f t="shared" si="4"/>
        <v>0.59326200000000029</v>
      </c>
      <c r="U56" s="66">
        <f>(U11/P81)*P56</f>
        <v>8.6411921417565374E-2</v>
      </c>
      <c r="V56" s="45">
        <f t="shared" si="8"/>
        <v>0.67967392141756566</v>
      </c>
      <c r="W56" s="68"/>
      <c r="X56" s="68"/>
      <c r="Y56" s="70"/>
      <c r="Z56" s="63"/>
      <c r="AA56" s="47"/>
      <c r="AB56" s="47"/>
      <c r="AC56" s="47"/>
    </row>
    <row r="57" spans="1:29" x14ac:dyDescent="0.25">
      <c r="A57" s="64">
        <v>51</v>
      </c>
      <c r="B57" s="42" t="s">
        <v>59</v>
      </c>
      <c r="C57" s="71">
        <v>75.5</v>
      </c>
      <c r="D57" s="42">
        <v>14.683999999999999</v>
      </c>
      <c r="E57" s="42">
        <v>16.664000000000001</v>
      </c>
      <c r="F57" s="42">
        <f t="shared" si="0"/>
        <v>1.9800000000000022</v>
      </c>
      <c r="G57" s="44">
        <f t="shared" si="1"/>
        <v>1.7024040000000018</v>
      </c>
      <c r="H57" s="66">
        <f>(H11/C193)*C57</f>
        <v>7.1619962732908563E-2</v>
      </c>
      <c r="I57" s="74">
        <f>G57+H57</f>
        <v>1.7740239627329104</v>
      </c>
      <c r="J57" s="67"/>
      <c r="K57" s="68"/>
      <c r="L57" s="63"/>
      <c r="M57" s="67"/>
      <c r="N57" s="40">
        <v>42</v>
      </c>
      <c r="O57" s="42" t="s">
        <v>223</v>
      </c>
      <c r="P57" s="71">
        <v>32.700000000000003</v>
      </c>
      <c r="Q57" s="42">
        <v>1.258</v>
      </c>
      <c r="R57" s="42">
        <v>1.6910000000000001</v>
      </c>
      <c r="S57" s="42">
        <f t="shared" si="7"/>
        <v>0.43300000000000005</v>
      </c>
      <c r="T57" s="44">
        <f t="shared" si="4"/>
        <v>0.37229340000000005</v>
      </c>
      <c r="U57" s="66">
        <f>(U11/P81)*P57</f>
        <v>8.1903473343605454E-2</v>
      </c>
      <c r="V57" s="45">
        <f t="shared" si="8"/>
        <v>0.45419687334360548</v>
      </c>
      <c r="W57" s="68"/>
      <c r="X57" s="68"/>
      <c r="Y57" s="70"/>
      <c r="Z57" s="63"/>
      <c r="AA57" s="47"/>
      <c r="AB57" s="47"/>
      <c r="AC57" s="47"/>
    </row>
    <row r="58" spans="1:29" x14ac:dyDescent="0.25">
      <c r="A58" s="64">
        <v>52</v>
      </c>
      <c r="B58" s="42" t="s">
        <v>60</v>
      </c>
      <c r="C58" s="71">
        <v>45.8</v>
      </c>
      <c r="D58" s="42">
        <v>9.2739999999999991</v>
      </c>
      <c r="E58" s="42">
        <v>10.515000000000001</v>
      </c>
      <c r="F58" s="42">
        <f t="shared" si="0"/>
        <v>1.2410000000000014</v>
      </c>
      <c r="G58" s="44">
        <f t="shared" si="1"/>
        <v>1.0670118000000013</v>
      </c>
      <c r="H58" s="66">
        <f>(H11/C193)*C58</f>
        <v>4.3446282028704798E-2</v>
      </c>
      <c r="I58" s="45">
        <f t="shared" si="2"/>
        <v>1.110458082028706</v>
      </c>
      <c r="J58" s="67"/>
      <c r="K58" s="68"/>
      <c r="L58" s="63"/>
      <c r="M58" s="67"/>
      <c r="N58" s="40">
        <v>43</v>
      </c>
      <c r="O58" s="42" t="s">
        <v>224</v>
      </c>
      <c r="P58" s="71">
        <v>33.4</v>
      </c>
      <c r="Q58" s="42">
        <v>4.5140000000000002</v>
      </c>
      <c r="R58" s="42">
        <v>5.3010000000000002</v>
      </c>
      <c r="S58" s="42">
        <f>R58-Q58</f>
        <v>0.78699999999999992</v>
      </c>
      <c r="T58" s="44">
        <f t="shared" si="4"/>
        <v>0.67666259999999989</v>
      </c>
      <c r="U58" s="66">
        <f>(U11/P81)*P58</f>
        <v>8.3656758705700968E-2</v>
      </c>
      <c r="V58" s="45">
        <f t="shared" si="8"/>
        <v>0.76031935870570089</v>
      </c>
      <c r="W58" s="68"/>
      <c r="X58" s="68"/>
      <c r="Y58" s="70"/>
      <c r="Z58" s="63"/>
      <c r="AA58" s="47"/>
      <c r="AB58" s="47"/>
      <c r="AC58" s="47"/>
    </row>
    <row r="59" spans="1:29" x14ac:dyDescent="0.25">
      <c r="A59" s="64">
        <v>53</v>
      </c>
      <c r="B59" s="42" t="s">
        <v>61</v>
      </c>
      <c r="C59" s="71">
        <v>47.3</v>
      </c>
      <c r="D59" s="42">
        <v>12.029</v>
      </c>
      <c r="E59" s="42">
        <v>13.717000000000001</v>
      </c>
      <c r="F59" s="42">
        <f t="shared" si="0"/>
        <v>1.6880000000000006</v>
      </c>
      <c r="G59" s="44">
        <f t="shared" si="1"/>
        <v>1.4513424000000006</v>
      </c>
      <c r="H59" s="66">
        <f>(H11/C193)*C59</f>
        <v>4.4869195195583779E-2</v>
      </c>
      <c r="I59" s="45">
        <f t="shared" si="2"/>
        <v>1.4962115951955843</v>
      </c>
      <c r="J59" s="67"/>
      <c r="K59" s="68"/>
      <c r="L59" s="63"/>
      <c r="M59" s="67"/>
      <c r="N59" s="40">
        <v>44</v>
      </c>
      <c r="O59" s="42" t="s">
        <v>225</v>
      </c>
      <c r="P59" s="71">
        <v>37.299999999999997</v>
      </c>
      <c r="Q59" s="42">
        <v>3.7789999999999999</v>
      </c>
      <c r="R59" s="42">
        <v>4.4649999999999999</v>
      </c>
      <c r="S59" s="42">
        <f t="shared" ref="S59:S72" si="9">R59-Q59</f>
        <v>0.68599999999999994</v>
      </c>
      <c r="T59" s="44">
        <f t="shared" si="4"/>
        <v>0.58982279999999998</v>
      </c>
      <c r="U59" s="66">
        <f>(U11/P81)*P59</f>
        <v>9.3425062865947484E-2</v>
      </c>
      <c r="V59" s="45">
        <f t="shared" si="8"/>
        <v>0.68324786286594752</v>
      </c>
      <c r="W59" s="68"/>
      <c r="X59" s="68"/>
      <c r="Y59" s="70"/>
      <c r="Z59" s="63"/>
      <c r="AA59" s="47"/>
      <c r="AB59" s="47"/>
      <c r="AC59" s="47"/>
    </row>
    <row r="60" spans="1:29" x14ac:dyDescent="0.25">
      <c r="A60" s="64">
        <v>54</v>
      </c>
      <c r="B60" s="42" t="s">
        <v>62</v>
      </c>
      <c r="C60" s="71">
        <v>48.2</v>
      </c>
      <c r="D60" s="42">
        <v>10.279</v>
      </c>
      <c r="E60" s="42">
        <v>11.725</v>
      </c>
      <c r="F60" s="42">
        <f t="shared" si="0"/>
        <v>1.4459999999999997</v>
      </c>
      <c r="G60" s="44">
        <f t="shared" si="1"/>
        <v>1.2432707999999997</v>
      </c>
      <c r="H60" s="66">
        <f>(H11/C193)*C60</f>
        <v>4.572294309571117E-2</v>
      </c>
      <c r="I60" s="45">
        <f t="shared" si="2"/>
        <v>1.2889937430957108</v>
      </c>
      <c r="J60" s="67"/>
      <c r="K60" s="68"/>
      <c r="L60" s="63"/>
      <c r="M60" s="67"/>
      <c r="N60" s="40">
        <v>45</v>
      </c>
      <c r="O60" s="42" t="s">
        <v>226</v>
      </c>
      <c r="P60" s="71">
        <v>38.700000000000003</v>
      </c>
      <c r="Q60" s="42">
        <v>0</v>
      </c>
      <c r="R60" s="42">
        <v>0</v>
      </c>
      <c r="S60" s="42">
        <f t="shared" si="9"/>
        <v>0</v>
      </c>
      <c r="T60" s="44">
        <f t="shared" si="4"/>
        <v>0</v>
      </c>
      <c r="U60" s="66">
        <f>(U11/P81)*P60</f>
        <v>9.6931633590138552E-2</v>
      </c>
      <c r="V60" s="45">
        <f t="shared" si="8"/>
        <v>9.6931633590138552E-2</v>
      </c>
      <c r="W60" s="68"/>
      <c r="X60" s="68"/>
      <c r="Y60" s="70"/>
      <c r="Z60" s="63"/>
      <c r="AA60" s="47"/>
      <c r="AB60" s="47"/>
      <c r="AC60" s="47"/>
    </row>
    <row r="61" spans="1:29" x14ac:dyDescent="0.25">
      <c r="A61" s="64">
        <v>55</v>
      </c>
      <c r="B61" s="42" t="s">
        <v>63</v>
      </c>
      <c r="C61" s="71">
        <v>98.4</v>
      </c>
      <c r="D61" s="42">
        <v>17.385999999999999</v>
      </c>
      <c r="E61" s="42">
        <v>20.417999999999999</v>
      </c>
      <c r="F61" s="42">
        <f t="shared" si="0"/>
        <v>3.032</v>
      </c>
      <c r="G61" s="44">
        <f t="shared" si="1"/>
        <v>2.6069135999999999</v>
      </c>
      <c r="H61" s="66">
        <f>(H11/C193)*C61</f>
        <v>9.3343103747260972E-2</v>
      </c>
      <c r="I61" s="45">
        <f t="shared" si="2"/>
        <v>2.7002567037472609</v>
      </c>
      <c r="J61" s="67"/>
      <c r="K61" s="68"/>
      <c r="L61" s="63"/>
      <c r="M61" s="67"/>
      <c r="N61" s="40">
        <v>46</v>
      </c>
      <c r="O61" s="42" t="s">
        <v>227</v>
      </c>
      <c r="P61" s="71">
        <v>39</v>
      </c>
      <c r="Q61" s="42">
        <v>8</v>
      </c>
      <c r="R61" s="42">
        <v>9.4</v>
      </c>
      <c r="S61" s="42">
        <f t="shared" si="9"/>
        <v>1.4000000000000004</v>
      </c>
      <c r="T61" s="44">
        <f t="shared" si="4"/>
        <v>1.2037200000000003</v>
      </c>
      <c r="U61" s="66">
        <f>(U11/P81)*P61</f>
        <v>9.7683041602465201E-2</v>
      </c>
      <c r="V61" s="45">
        <f t="shared" si="8"/>
        <v>1.3014030416024656</v>
      </c>
      <c r="W61" s="68"/>
      <c r="X61" s="68"/>
      <c r="Y61" s="70"/>
      <c r="Z61" s="63"/>
      <c r="AA61" s="47"/>
      <c r="AB61" s="47"/>
      <c r="AC61" s="47"/>
    </row>
    <row r="62" spans="1:29" x14ac:dyDescent="0.25">
      <c r="A62" s="64">
        <v>56</v>
      </c>
      <c r="B62" s="42" t="s">
        <v>64</v>
      </c>
      <c r="C62" s="71">
        <v>68</v>
      </c>
      <c r="D62" s="42">
        <v>5.6189999999999998</v>
      </c>
      <c r="E62" s="42">
        <v>6.5060000000000002</v>
      </c>
      <c r="F62" s="42">
        <f t="shared" si="0"/>
        <v>0.88700000000000045</v>
      </c>
      <c r="G62" s="44">
        <f t="shared" si="1"/>
        <v>0.76264260000000039</v>
      </c>
      <c r="H62" s="66">
        <f>(H11/C193)*C62</f>
        <v>6.4505396898513673E-2</v>
      </c>
      <c r="I62" s="45">
        <f t="shared" si="2"/>
        <v>0.82714799689851404</v>
      </c>
      <c r="J62" s="67"/>
      <c r="K62" s="68"/>
      <c r="L62" s="63"/>
      <c r="M62" s="67"/>
      <c r="N62" s="40">
        <v>47</v>
      </c>
      <c r="O62" s="42" t="s">
        <v>228</v>
      </c>
      <c r="P62" s="71">
        <v>35.700000000000003</v>
      </c>
      <c r="Q62" s="42">
        <v>8.7430000000000003</v>
      </c>
      <c r="R62" s="42">
        <v>10.031000000000001</v>
      </c>
      <c r="S62" s="42">
        <f t="shared" si="9"/>
        <v>1.2880000000000003</v>
      </c>
      <c r="T62" s="44">
        <f t="shared" si="4"/>
        <v>1.1074224000000001</v>
      </c>
      <c r="U62" s="66">
        <f>(U11/P81)*P62</f>
        <v>8.941755346687201E-2</v>
      </c>
      <c r="V62" s="45">
        <f t="shared" si="8"/>
        <v>1.1968399534668721</v>
      </c>
      <c r="W62" s="68" t="s">
        <v>267</v>
      </c>
      <c r="X62" s="68"/>
      <c r="Y62" s="70"/>
      <c r="Z62" s="63"/>
      <c r="AA62" s="47"/>
      <c r="AB62" s="47"/>
      <c r="AC62" s="47"/>
    </row>
    <row r="63" spans="1:29" x14ac:dyDescent="0.25">
      <c r="A63" s="64">
        <v>57</v>
      </c>
      <c r="B63" s="42" t="s">
        <v>65</v>
      </c>
      <c r="C63" s="71">
        <v>50.6</v>
      </c>
      <c r="D63" s="42">
        <v>7.7039999999999997</v>
      </c>
      <c r="E63" s="42">
        <v>9.1709999999999994</v>
      </c>
      <c r="F63" s="42">
        <f t="shared" si="0"/>
        <v>1.4669999999999996</v>
      </c>
      <c r="G63" s="44">
        <f t="shared" si="1"/>
        <v>1.2613265999999996</v>
      </c>
      <c r="H63" s="66">
        <f>(H11/C193)*C63</f>
        <v>4.7999604162717535E-2</v>
      </c>
      <c r="I63" s="45">
        <f t="shared" si="2"/>
        <v>1.3093262041627172</v>
      </c>
      <c r="J63" s="67"/>
      <c r="K63" s="68"/>
      <c r="L63" s="63"/>
      <c r="M63" s="67"/>
      <c r="N63" s="40">
        <v>48</v>
      </c>
      <c r="O63" s="42" t="s">
        <v>229</v>
      </c>
      <c r="P63" s="71">
        <v>34.299999999999997</v>
      </c>
      <c r="Q63" s="42">
        <v>5.6769999999999996</v>
      </c>
      <c r="R63" s="42">
        <v>7.1130000000000004</v>
      </c>
      <c r="S63" s="42">
        <f t="shared" si="9"/>
        <v>1.4360000000000008</v>
      </c>
      <c r="T63" s="44">
        <f t="shared" si="4"/>
        <v>1.2346728000000007</v>
      </c>
      <c r="U63" s="66">
        <f>(U11/P81)*P63</f>
        <v>8.5910982742680927E-2</v>
      </c>
      <c r="V63" s="45">
        <f t="shared" si="8"/>
        <v>1.3205837827426816</v>
      </c>
      <c r="W63" s="68"/>
      <c r="X63" s="68"/>
      <c r="Y63" s="70"/>
      <c r="Z63" s="63"/>
      <c r="AA63" s="47"/>
      <c r="AB63" s="47"/>
      <c r="AC63" s="47"/>
    </row>
    <row r="64" spans="1:29" x14ac:dyDescent="0.25">
      <c r="A64" s="64">
        <v>58</v>
      </c>
      <c r="B64" s="42" t="s">
        <v>66</v>
      </c>
      <c r="C64" s="71">
        <v>50.1</v>
      </c>
      <c r="D64" s="42">
        <v>2.254</v>
      </c>
      <c r="E64" s="42">
        <v>2.254</v>
      </c>
      <c r="F64" s="42">
        <f t="shared" si="0"/>
        <v>0</v>
      </c>
      <c r="G64" s="44">
        <f t="shared" si="1"/>
        <v>0</v>
      </c>
      <c r="H64" s="66">
        <f>(H11/C193)*C64</f>
        <v>4.752529977375787E-2</v>
      </c>
      <c r="I64" s="45">
        <f t="shared" si="2"/>
        <v>4.752529977375787E-2</v>
      </c>
      <c r="J64" s="67"/>
      <c r="K64" s="68"/>
      <c r="L64" s="63"/>
      <c r="M64" s="67"/>
      <c r="N64" s="40">
        <v>49</v>
      </c>
      <c r="O64" s="42" t="s">
        <v>230</v>
      </c>
      <c r="P64" s="71">
        <v>36.1</v>
      </c>
      <c r="Q64" s="42">
        <v>4.4000000000000004</v>
      </c>
      <c r="R64" s="42">
        <v>5.1180000000000003</v>
      </c>
      <c r="S64" s="42">
        <f t="shared" si="9"/>
        <v>0.71799999999999997</v>
      </c>
      <c r="T64" s="44">
        <f t="shared" si="4"/>
        <v>0.61733640000000001</v>
      </c>
      <c r="U64" s="66">
        <f>(U11/P81)*P64</f>
        <v>9.0419430816640875E-2</v>
      </c>
      <c r="V64" s="45">
        <f t="shared" si="8"/>
        <v>0.70775583081664084</v>
      </c>
      <c r="W64" s="68"/>
      <c r="X64" s="68"/>
      <c r="Y64" s="70"/>
      <c r="Z64" s="63"/>
      <c r="AA64" s="47"/>
      <c r="AB64" s="47"/>
      <c r="AC64" s="47"/>
    </row>
    <row r="65" spans="1:29" x14ac:dyDescent="0.25">
      <c r="A65" s="64">
        <v>59</v>
      </c>
      <c r="B65" s="42" t="s">
        <v>67</v>
      </c>
      <c r="C65" s="71">
        <v>44.7</v>
      </c>
      <c r="D65" s="42">
        <v>3.2410000000000001</v>
      </c>
      <c r="E65" s="42">
        <v>4.5209999999999999</v>
      </c>
      <c r="F65" s="42">
        <f t="shared" si="0"/>
        <v>1.2799999999999998</v>
      </c>
      <c r="G65" s="44">
        <f t="shared" si="1"/>
        <v>1.1005439999999997</v>
      </c>
      <c r="H65" s="66">
        <f>(H11/C193)*C65</f>
        <v>4.2402812372993551E-2</v>
      </c>
      <c r="I65" s="45">
        <f t="shared" si="2"/>
        <v>1.1429468123729933</v>
      </c>
      <c r="J65" s="67"/>
      <c r="K65" s="68"/>
      <c r="L65" s="63"/>
      <c r="M65" s="67"/>
      <c r="N65" s="40">
        <v>50</v>
      </c>
      <c r="O65" s="42" t="s">
        <v>231</v>
      </c>
      <c r="P65" s="71">
        <v>33.700000000000003</v>
      </c>
      <c r="Q65" s="42">
        <v>5.0529999999999999</v>
      </c>
      <c r="R65" s="42">
        <v>5.6120000000000001</v>
      </c>
      <c r="S65" s="42">
        <f t="shared" si="9"/>
        <v>0.55900000000000016</v>
      </c>
      <c r="T65" s="44">
        <f t="shared" si="4"/>
        <v>0.48062820000000017</v>
      </c>
      <c r="U65" s="66">
        <f>(U11/P81)*P65</f>
        <v>8.440816671802763E-2</v>
      </c>
      <c r="V65" s="45">
        <f t="shared" si="8"/>
        <v>0.56503636671802782</v>
      </c>
      <c r="W65" s="68"/>
      <c r="X65" s="68"/>
      <c r="Y65" s="70"/>
      <c r="Z65" s="63"/>
      <c r="AA65" s="47"/>
      <c r="AB65" s="47"/>
      <c r="AC65" s="47"/>
    </row>
    <row r="66" spans="1:29" x14ac:dyDescent="0.25">
      <c r="A66" s="64">
        <v>60</v>
      </c>
      <c r="B66" s="42" t="s">
        <v>68</v>
      </c>
      <c r="C66" s="71">
        <v>75.7</v>
      </c>
      <c r="D66" s="42">
        <v>14.327</v>
      </c>
      <c r="E66" s="42">
        <v>16.280999999999999</v>
      </c>
      <c r="F66" s="42">
        <f t="shared" si="0"/>
        <v>1.9539999999999988</v>
      </c>
      <c r="G66" s="44">
        <f t="shared" si="1"/>
        <v>1.6800491999999991</v>
      </c>
      <c r="H66" s="66">
        <f>(H11/C193)*C66</f>
        <v>7.180968448849244E-2</v>
      </c>
      <c r="I66" s="45">
        <f t="shared" si="2"/>
        <v>1.7518588844884915</v>
      </c>
      <c r="J66" s="67"/>
      <c r="K66" s="68"/>
      <c r="L66" s="63"/>
      <c r="M66" s="67"/>
      <c r="N66" s="40">
        <v>51</v>
      </c>
      <c r="O66" s="42" t="s">
        <v>232</v>
      </c>
      <c r="P66" s="71">
        <v>28.1</v>
      </c>
      <c r="Q66" s="42">
        <v>5.4690000000000003</v>
      </c>
      <c r="R66" s="42">
        <v>6.6379999999999999</v>
      </c>
      <c r="S66" s="42">
        <f t="shared" si="9"/>
        <v>1.1689999999999996</v>
      </c>
      <c r="T66" s="44">
        <f t="shared" si="4"/>
        <v>1.0051061999999997</v>
      </c>
      <c r="U66" s="66">
        <f>(U11/P81)*P66</f>
        <v>7.0381883821263397E-2</v>
      </c>
      <c r="V66" s="45">
        <f t="shared" si="8"/>
        <v>1.075488083821263</v>
      </c>
      <c r="W66" s="68"/>
      <c r="X66" s="68"/>
      <c r="Y66" s="70"/>
      <c r="Z66" s="63"/>
      <c r="AA66" s="47"/>
      <c r="AB66" s="47"/>
      <c r="AC66" s="47"/>
    </row>
    <row r="67" spans="1:29" x14ac:dyDescent="0.25">
      <c r="A67" s="64">
        <v>61</v>
      </c>
      <c r="B67" s="42" t="s">
        <v>69</v>
      </c>
      <c r="C67" s="71">
        <v>45.8</v>
      </c>
      <c r="D67" s="42">
        <v>4.1950000000000003</v>
      </c>
      <c r="E67" s="42">
        <v>4.9669999999999996</v>
      </c>
      <c r="F67" s="42">
        <f t="shared" si="0"/>
        <v>0.77199999999999935</v>
      </c>
      <c r="G67" s="44">
        <f t="shared" si="1"/>
        <v>0.6637655999999994</v>
      </c>
      <c r="H67" s="66">
        <f>(H11/C193)*C67</f>
        <v>4.3446282028704798E-2</v>
      </c>
      <c r="I67" s="45">
        <f t="shared" si="2"/>
        <v>0.70721188202870422</v>
      </c>
      <c r="J67" s="67"/>
      <c r="K67" s="68"/>
      <c r="L67" s="63"/>
      <c r="M67" s="67"/>
      <c r="N67" s="40">
        <v>52</v>
      </c>
      <c r="O67" s="42" t="s">
        <v>233</v>
      </c>
      <c r="P67" s="71">
        <v>26.6</v>
      </c>
      <c r="Q67" s="42">
        <v>6.84</v>
      </c>
      <c r="R67" s="42">
        <v>7.798</v>
      </c>
      <c r="S67" s="42">
        <f t="shared" si="9"/>
        <v>0.95800000000000018</v>
      </c>
      <c r="T67" s="44">
        <f t="shared" si="4"/>
        <v>0.82368840000000021</v>
      </c>
      <c r="U67" s="66">
        <f>(U11/P81)*P67</f>
        <v>6.6624843759630112E-2</v>
      </c>
      <c r="V67" s="45">
        <f t="shared" si="8"/>
        <v>0.89031324375963028</v>
      </c>
      <c r="W67" s="68"/>
      <c r="X67" s="68"/>
      <c r="Y67" s="70"/>
      <c r="Z67" s="63"/>
      <c r="AA67" s="47"/>
      <c r="AB67" s="47"/>
      <c r="AC67" s="47"/>
    </row>
    <row r="68" spans="1:29" x14ac:dyDescent="0.25">
      <c r="A68" s="64">
        <v>62</v>
      </c>
      <c r="B68" s="42" t="s">
        <v>70</v>
      </c>
      <c r="C68" s="71">
        <v>48.4</v>
      </c>
      <c r="D68" s="42">
        <v>10.379</v>
      </c>
      <c r="E68" s="42">
        <v>11.090999999999999</v>
      </c>
      <c r="F68" s="42">
        <f t="shared" si="0"/>
        <v>0.71199999999999974</v>
      </c>
      <c r="G68" s="44">
        <f t="shared" si="1"/>
        <v>0.61217759999999977</v>
      </c>
      <c r="H68" s="66">
        <f>(H11/C193)*C68</f>
        <v>4.5912664851295026E-2</v>
      </c>
      <c r="I68" s="45">
        <f t="shared" si="2"/>
        <v>0.65809026485129474</v>
      </c>
      <c r="J68" s="67"/>
      <c r="K68" s="68"/>
      <c r="L68" s="63"/>
      <c r="M68" s="67"/>
      <c r="N68" s="40">
        <v>53</v>
      </c>
      <c r="O68" s="42" t="s">
        <v>234</v>
      </c>
      <c r="P68" s="71">
        <v>27.9</v>
      </c>
      <c r="Q68" s="42">
        <v>7.3929999999999998</v>
      </c>
      <c r="R68" s="42">
        <v>8.3919999999999995</v>
      </c>
      <c r="S68" s="42">
        <f t="shared" si="9"/>
        <v>0.99899999999999967</v>
      </c>
      <c r="T68" s="44">
        <f t="shared" si="4"/>
        <v>0.85894019999999971</v>
      </c>
      <c r="U68" s="66">
        <f>(U11/P81)*P68</f>
        <v>6.988094514637895E-2</v>
      </c>
      <c r="V68" s="45">
        <f t="shared" si="8"/>
        <v>0.9288211451463787</v>
      </c>
      <c r="W68" s="68"/>
      <c r="X68" s="68"/>
      <c r="Y68" s="70"/>
      <c r="Z68" s="63"/>
      <c r="AA68" s="47"/>
      <c r="AB68" s="47"/>
      <c r="AC68" s="47"/>
    </row>
    <row r="69" spans="1:29" x14ac:dyDescent="0.25">
      <c r="A69" s="64">
        <v>63</v>
      </c>
      <c r="B69" s="42" t="s">
        <v>71</v>
      </c>
      <c r="C69" s="71">
        <v>48</v>
      </c>
      <c r="D69" s="42">
        <v>6.5860000000000003</v>
      </c>
      <c r="E69" s="42">
        <v>8.1530000000000005</v>
      </c>
      <c r="F69" s="42">
        <f t="shared" si="0"/>
        <v>1.5670000000000002</v>
      </c>
      <c r="G69" s="44">
        <f t="shared" si="1"/>
        <v>1.3473066000000002</v>
      </c>
      <c r="H69" s="66">
        <f>(H11/C193)*C69</f>
        <v>4.55332213401273E-2</v>
      </c>
      <c r="I69" s="45">
        <f t="shared" si="2"/>
        <v>1.3928398213401276</v>
      </c>
      <c r="J69" s="67"/>
      <c r="K69" s="68"/>
      <c r="L69" s="63"/>
      <c r="M69" s="67"/>
      <c r="N69" s="40">
        <v>54</v>
      </c>
      <c r="O69" s="42" t="s">
        <v>235</v>
      </c>
      <c r="P69" s="71">
        <v>25.9</v>
      </c>
      <c r="Q69" s="42">
        <v>3.2810000000000001</v>
      </c>
      <c r="R69" s="42">
        <v>4.3090000000000002</v>
      </c>
      <c r="S69" s="42">
        <f t="shared" si="9"/>
        <v>1.028</v>
      </c>
      <c r="T69" s="44">
        <f t="shared" si="4"/>
        <v>0.88387440000000006</v>
      </c>
      <c r="U69" s="66">
        <f>(U11/P81)*P69</f>
        <v>6.4871558397534584E-2</v>
      </c>
      <c r="V69" s="45">
        <f t="shared" si="8"/>
        <v>0.94874595839753462</v>
      </c>
      <c r="W69" s="68"/>
      <c r="X69" s="68"/>
      <c r="Y69" s="70"/>
      <c r="Z69" s="63"/>
      <c r="AA69" s="47"/>
      <c r="AB69" s="47"/>
      <c r="AC69" s="47"/>
    </row>
    <row r="70" spans="1:29" x14ac:dyDescent="0.25">
      <c r="A70" s="64">
        <v>64</v>
      </c>
      <c r="B70" s="42" t="s">
        <v>72</v>
      </c>
      <c r="C70" s="71">
        <v>98.7</v>
      </c>
      <c r="D70" s="42">
        <v>13.826000000000001</v>
      </c>
      <c r="E70" s="42">
        <v>16.846</v>
      </c>
      <c r="F70" s="42">
        <f t="shared" si="0"/>
        <v>3.0199999999999996</v>
      </c>
      <c r="G70" s="44">
        <f t="shared" si="1"/>
        <v>2.5965959999999995</v>
      </c>
      <c r="H70" s="66">
        <f>(H11/C193)*C70</f>
        <v>9.3627686380636774E-2</v>
      </c>
      <c r="I70" s="45">
        <f t="shared" si="2"/>
        <v>2.6902236863806364</v>
      </c>
      <c r="J70" s="67"/>
      <c r="K70" s="68"/>
      <c r="L70" s="63"/>
      <c r="M70" s="67"/>
      <c r="N70" s="40">
        <v>55</v>
      </c>
      <c r="O70" s="42" t="s">
        <v>236</v>
      </c>
      <c r="P70" s="71">
        <v>26.1</v>
      </c>
      <c r="Q70" s="42">
        <v>7.4870000000000001</v>
      </c>
      <c r="R70" s="42">
        <v>8.4060000000000006</v>
      </c>
      <c r="S70" s="42">
        <f t="shared" si="9"/>
        <v>0.91900000000000048</v>
      </c>
      <c r="T70" s="44">
        <f t="shared" si="4"/>
        <v>0.79015620000000042</v>
      </c>
      <c r="U70" s="66">
        <f>(U11/P81)*P70</f>
        <v>6.5372497072419031E-2</v>
      </c>
      <c r="V70" s="45">
        <f t="shared" si="8"/>
        <v>0.85552869707241941</v>
      </c>
      <c r="W70" s="68"/>
      <c r="X70" s="68"/>
      <c r="Y70" s="70"/>
      <c r="Z70" s="63"/>
      <c r="AA70" s="47"/>
      <c r="AB70" s="47"/>
      <c r="AC70" s="47"/>
    </row>
    <row r="71" spans="1:29" x14ac:dyDescent="0.25">
      <c r="A71" s="64">
        <v>65</v>
      </c>
      <c r="B71" s="42" t="s">
        <v>73</v>
      </c>
      <c r="C71" s="71">
        <v>67.7</v>
      </c>
      <c r="D71" s="42">
        <v>8.532</v>
      </c>
      <c r="E71" s="42">
        <v>9.4570000000000007</v>
      </c>
      <c r="F71" s="42">
        <f t="shared" si="0"/>
        <v>0.92500000000000071</v>
      </c>
      <c r="G71" s="44">
        <f t="shared" si="1"/>
        <v>0.79531500000000066</v>
      </c>
      <c r="H71" s="66">
        <f>(H11/C193)*C71</f>
        <v>6.4220814265137885E-2</v>
      </c>
      <c r="I71" s="45">
        <f t="shared" si="2"/>
        <v>0.85953581426513859</v>
      </c>
      <c r="J71" s="67"/>
      <c r="K71" s="68"/>
      <c r="L71" s="63"/>
      <c r="M71" s="67"/>
      <c r="N71" s="40">
        <v>56</v>
      </c>
      <c r="O71" s="42" t="s">
        <v>237</v>
      </c>
      <c r="P71" s="71">
        <v>34.4</v>
      </c>
      <c r="Q71" s="42">
        <v>7.2759999999999998</v>
      </c>
      <c r="R71" s="42">
        <v>8.5960000000000001</v>
      </c>
      <c r="S71" s="42">
        <f t="shared" si="9"/>
        <v>1.3200000000000003</v>
      </c>
      <c r="T71" s="44">
        <f t="shared" si="4"/>
        <v>1.1349360000000002</v>
      </c>
      <c r="U71" s="66">
        <f>(U11/P81)*P71</f>
        <v>8.6161452080123158E-2</v>
      </c>
      <c r="V71" s="45">
        <f t="shared" si="8"/>
        <v>1.2210974520801234</v>
      </c>
      <c r="W71" s="68"/>
      <c r="X71" s="68"/>
      <c r="Y71" s="70"/>
      <c r="Z71" s="63"/>
      <c r="AA71" s="47"/>
      <c r="AB71" s="47"/>
      <c r="AC71" s="47"/>
    </row>
    <row r="72" spans="1:29" x14ac:dyDescent="0.25">
      <c r="A72" s="64">
        <v>66</v>
      </c>
      <c r="B72" s="42" t="s">
        <v>74</v>
      </c>
      <c r="C72" s="71">
        <v>50.1</v>
      </c>
      <c r="D72" s="42">
        <v>1.6479999999999999</v>
      </c>
      <c r="E72" s="42">
        <v>1.9690000000000001</v>
      </c>
      <c r="F72" s="42">
        <f t="shared" si="0"/>
        <v>0.32100000000000017</v>
      </c>
      <c r="G72" s="44">
        <f t="shared" si="1"/>
        <v>0.27599580000000018</v>
      </c>
      <c r="H72" s="66">
        <f>(H11/C193)*C72</f>
        <v>4.752529977375787E-2</v>
      </c>
      <c r="I72" s="45">
        <f t="shared" si="2"/>
        <v>0.32352109977375804</v>
      </c>
      <c r="J72" s="67"/>
      <c r="K72" s="68"/>
      <c r="L72" s="63"/>
      <c r="M72" s="67"/>
      <c r="N72" s="40">
        <v>57</v>
      </c>
      <c r="O72" s="42" t="s">
        <v>238</v>
      </c>
      <c r="P72" s="71">
        <v>32.1</v>
      </c>
      <c r="Q72" s="42">
        <v>7.63</v>
      </c>
      <c r="R72" s="42">
        <v>8.9039999999999999</v>
      </c>
      <c r="S72" s="42">
        <f t="shared" si="9"/>
        <v>1.274</v>
      </c>
      <c r="T72" s="44">
        <f t="shared" si="4"/>
        <v>1.0953851999999999</v>
      </c>
      <c r="U72" s="66">
        <f>(U11/P81)*P72</f>
        <v>8.0400657318952129E-2</v>
      </c>
      <c r="V72" s="45">
        <f>T72+U72</f>
        <v>1.1757858573189521</v>
      </c>
      <c r="W72" s="68"/>
      <c r="X72" s="68"/>
      <c r="Y72" s="70"/>
      <c r="Z72" s="63"/>
      <c r="AA72" s="47"/>
      <c r="AB72" s="47"/>
      <c r="AC72" s="47"/>
    </row>
    <row r="73" spans="1:29" x14ac:dyDescent="0.25">
      <c r="A73" s="64">
        <v>67</v>
      </c>
      <c r="B73" s="42" t="s">
        <v>75</v>
      </c>
      <c r="C73" s="71">
        <v>50.1</v>
      </c>
      <c r="D73" s="42">
        <v>8.0060000000000002</v>
      </c>
      <c r="E73" s="42">
        <v>8.8689999999999998</v>
      </c>
      <c r="F73" s="42">
        <f t="shared" si="0"/>
        <v>0.86299999999999955</v>
      </c>
      <c r="G73" s="44">
        <f t="shared" si="1"/>
        <v>0.74200739999999965</v>
      </c>
      <c r="H73" s="66">
        <f>(H11/C193)*C73</f>
        <v>4.752529977375787E-2</v>
      </c>
      <c r="I73" s="45">
        <f t="shared" si="2"/>
        <v>0.78953269977375751</v>
      </c>
      <c r="J73" s="67"/>
      <c r="K73" s="68"/>
      <c r="L73" s="63"/>
      <c r="M73" s="67"/>
      <c r="N73" s="64">
        <v>58</v>
      </c>
      <c r="O73" s="42" t="s">
        <v>239</v>
      </c>
      <c r="P73" s="71">
        <v>33.9</v>
      </c>
      <c r="Q73" s="42">
        <v>4.6950000000000003</v>
      </c>
      <c r="R73" s="42">
        <v>5.5140000000000002</v>
      </c>
      <c r="S73" s="42">
        <f>R73-Q73</f>
        <v>0.81899999999999995</v>
      </c>
      <c r="T73" s="44">
        <f t="shared" si="4"/>
        <v>0.70417619999999992</v>
      </c>
      <c r="U73" s="66">
        <f>(U11/P81)*P73</f>
        <v>8.4909105392912063E-2</v>
      </c>
      <c r="V73" s="45">
        <f t="shared" ref="V73:V80" si="10">T73+U73</f>
        <v>0.789085305392912</v>
      </c>
      <c r="W73" s="68"/>
      <c r="X73" s="68"/>
      <c r="Y73" s="70"/>
      <c r="Z73" s="63"/>
      <c r="AA73" s="47"/>
      <c r="AB73" s="47"/>
      <c r="AC73" s="47"/>
    </row>
    <row r="74" spans="1:29" x14ac:dyDescent="0.25">
      <c r="A74" s="64">
        <v>68</v>
      </c>
      <c r="B74" s="42" t="s">
        <v>76</v>
      </c>
      <c r="C74" s="71">
        <v>45.2</v>
      </c>
      <c r="D74" s="42">
        <v>1.256</v>
      </c>
      <c r="E74" s="42">
        <v>1.256</v>
      </c>
      <c r="F74" s="42">
        <f t="shared" si="0"/>
        <v>0</v>
      </c>
      <c r="G74" s="44">
        <f t="shared" si="1"/>
        <v>0</v>
      </c>
      <c r="H74" s="66">
        <f>(H11/C193)*C74</f>
        <v>4.2877116761953209E-2</v>
      </c>
      <c r="I74" s="45">
        <f t="shared" si="2"/>
        <v>4.2877116761953209E-2</v>
      </c>
      <c r="J74" s="67"/>
      <c r="K74" s="68"/>
      <c r="L74" s="63"/>
      <c r="M74" s="67"/>
      <c r="N74" s="40">
        <v>59</v>
      </c>
      <c r="O74" s="42" t="s">
        <v>240</v>
      </c>
      <c r="P74" s="71">
        <v>37.299999999999997</v>
      </c>
      <c r="Q74" s="42">
        <v>4.83</v>
      </c>
      <c r="R74" s="42">
        <v>5.2789999999999999</v>
      </c>
      <c r="S74" s="42">
        <f t="shared" ref="S74:S80" si="11">R74-Q74</f>
        <v>0.44899999999999984</v>
      </c>
      <c r="T74" s="44">
        <f t="shared" si="4"/>
        <v>0.38605019999999984</v>
      </c>
      <c r="U74" s="66">
        <f>(U11/P81)*P74</f>
        <v>9.3425062865947484E-2</v>
      </c>
      <c r="V74" s="45">
        <f t="shared" si="10"/>
        <v>0.47947526286594733</v>
      </c>
      <c r="W74" s="68"/>
      <c r="X74" s="68"/>
      <c r="Y74" s="70"/>
      <c r="Z74" s="63"/>
      <c r="AA74" s="47"/>
      <c r="AB74" s="47"/>
      <c r="AC74" s="47"/>
    </row>
    <row r="75" spans="1:29" x14ac:dyDescent="0.25">
      <c r="A75" s="64">
        <v>69</v>
      </c>
      <c r="B75" s="42" t="s">
        <v>77</v>
      </c>
      <c r="C75" s="71">
        <v>75.8</v>
      </c>
      <c r="D75" s="42">
        <v>0</v>
      </c>
      <c r="E75" s="42">
        <v>0</v>
      </c>
      <c r="F75" s="42">
        <f t="shared" si="0"/>
        <v>0</v>
      </c>
      <c r="G75" s="44">
        <f t="shared" si="1"/>
        <v>0</v>
      </c>
      <c r="H75" s="66">
        <f>(H11/C193)*C75</f>
        <v>7.1904545366284364E-2</v>
      </c>
      <c r="I75" s="45">
        <f t="shared" si="2"/>
        <v>7.1904545366284364E-2</v>
      </c>
      <c r="J75" s="67"/>
      <c r="K75" s="68"/>
      <c r="L75" s="63"/>
      <c r="M75" s="67"/>
      <c r="N75" s="40">
        <v>60</v>
      </c>
      <c r="O75" s="42" t="s">
        <v>241</v>
      </c>
      <c r="P75" s="71">
        <v>38.4</v>
      </c>
      <c r="Q75" s="42">
        <v>10.929</v>
      </c>
      <c r="R75" s="42">
        <v>12.006</v>
      </c>
      <c r="S75" s="42">
        <f t="shared" si="11"/>
        <v>1.077</v>
      </c>
      <c r="T75" s="44">
        <f t="shared" si="4"/>
        <v>0.92600459999999996</v>
      </c>
      <c r="U75" s="66">
        <f>(U11/P81)*P75</f>
        <v>9.618022557781189E-2</v>
      </c>
      <c r="V75" s="45">
        <f t="shared" si="10"/>
        <v>1.0221848255778119</v>
      </c>
      <c r="W75" s="68"/>
      <c r="X75" s="68"/>
      <c r="Y75" s="70"/>
      <c r="Z75" s="63"/>
      <c r="AA75" s="47"/>
      <c r="AB75" s="47"/>
      <c r="AC75" s="47"/>
    </row>
    <row r="76" spans="1:29" x14ac:dyDescent="0.25">
      <c r="A76" s="64">
        <v>70</v>
      </c>
      <c r="B76" s="42" t="s">
        <v>78</v>
      </c>
      <c r="C76" s="71">
        <v>45.6</v>
      </c>
      <c r="D76" s="42">
        <v>9.7669999999999995</v>
      </c>
      <c r="E76" s="42">
        <v>11.282</v>
      </c>
      <c r="F76" s="42">
        <f t="shared" si="0"/>
        <v>1.5150000000000006</v>
      </c>
      <c r="G76" s="44">
        <f t="shared" si="1"/>
        <v>1.3025970000000004</v>
      </c>
      <c r="H76" s="66">
        <f>(H11/C193)*C76</f>
        <v>4.3256560273120935E-2</v>
      </c>
      <c r="I76" s="45">
        <f t="shared" si="2"/>
        <v>1.3458535602731214</v>
      </c>
      <c r="J76" s="67"/>
      <c r="K76" s="68"/>
      <c r="L76" s="63"/>
      <c r="M76" s="67"/>
      <c r="N76" s="40">
        <v>61</v>
      </c>
      <c r="O76" s="42" t="s">
        <v>242</v>
      </c>
      <c r="P76" s="71">
        <v>67.3</v>
      </c>
      <c r="Q76" s="42">
        <v>5.5</v>
      </c>
      <c r="R76" s="42">
        <v>6.5</v>
      </c>
      <c r="S76" s="42">
        <f t="shared" si="11"/>
        <v>1</v>
      </c>
      <c r="T76" s="44">
        <f t="shared" si="4"/>
        <v>0.85980000000000001</v>
      </c>
      <c r="U76" s="66">
        <f>(U11/P81)*P76</f>
        <v>0.16856586409861302</v>
      </c>
      <c r="V76" s="45">
        <f t="shared" si="10"/>
        <v>1.0283658640986131</v>
      </c>
      <c r="W76" s="68"/>
      <c r="X76" s="68"/>
      <c r="Y76" s="70"/>
      <c r="Z76" s="75"/>
      <c r="AA76" s="47"/>
      <c r="AB76" s="47"/>
      <c r="AC76" s="47"/>
    </row>
    <row r="77" spans="1:29" x14ac:dyDescent="0.25">
      <c r="A77" s="64">
        <v>71</v>
      </c>
      <c r="B77" s="42" t="s">
        <v>79</v>
      </c>
      <c r="C77" s="71">
        <v>47.7</v>
      </c>
      <c r="D77" s="42">
        <v>4.351</v>
      </c>
      <c r="E77" s="42">
        <v>5.9</v>
      </c>
      <c r="F77" s="42">
        <f t="shared" si="0"/>
        <v>1.5490000000000004</v>
      </c>
      <c r="G77" s="44">
        <f t="shared" si="1"/>
        <v>1.3318302000000004</v>
      </c>
      <c r="H77" s="66">
        <f>(H11/C193)*C77</f>
        <v>4.5248638706751512E-2</v>
      </c>
      <c r="I77" s="45">
        <f t="shared" si="2"/>
        <v>1.3770788387067519</v>
      </c>
      <c r="J77" s="67"/>
      <c r="K77" s="68"/>
      <c r="L77" s="63"/>
      <c r="M77" s="67"/>
      <c r="N77" s="40">
        <v>62</v>
      </c>
      <c r="O77" s="42" t="s">
        <v>243</v>
      </c>
      <c r="P77" s="71">
        <v>32</v>
      </c>
      <c r="Q77" s="42">
        <f>P77+0.53</f>
        <v>32.53</v>
      </c>
      <c r="R77" s="42">
        <f>Q77+0.53</f>
        <v>33.06</v>
      </c>
      <c r="S77" s="42">
        <f t="shared" si="11"/>
        <v>0.53000000000000114</v>
      </c>
      <c r="T77" s="44">
        <f t="shared" si="4"/>
        <v>0.45569400000000099</v>
      </c>
      <c r="U77" s="66">
        <f>(U11/P81)*P77</f>
        <v>8.0150187981509913E-2</v>
      </c>
      <c r="V77" s="45">
        <f t="shared" si="10"/>
        <v>0.5358441879815109</v>
      </c>
      <c r="W77" s="68"/>
      <c r="X77" s="68"/>
      <c r="Y77" s="70"/>
      <c r="Z77" s="75"/>
      <c r="AA77" s="47"/>
      <c r="AB77" s="47"/>
      <c r="AC77" s="47"/>
    </row>
    <row r="78" spans="1:29" x14ac:dyDescent="0.25">
      <c r="A78" s="64">
        <v>72</v>
      </c>
      <c r="B78" s="42" t="s">
        <v>80</v>
      </c>
      <c r="C78" s="71">
        <v>48.3</v>
      </c>
      <c r="D78" s="42">
        <v>6.69</v>
      </c>
      <c r="E78" s="42">
        <v>7.8369999999999997</v>
      </c>
      <c r="F78" s="42">
        <f t="shared" si="0"/>
        <v>1.1469999999999994</v>
      </c>
      <c r="G78" s="44">
        <f t="shared" si="1"/>
        <v>0.98619059999999947</v>
      </c>
      <c r="H78" s="66">
        <f>(H11/C193)*C78</f>
        <v>4.5817803973503095E-2</v>
      </c>
      <c r="I78" s="45">
        <f t="shared" si="2"/>
        <v>1.0320084039735025</v>
      </c>
      <c r="J78" s="67"/>
      <c r="K78" s="68"/>
      <c r="L78" s="63"/>
      <c r="M78" s="67"/>
      <c r="N78" s="40">
        <v>63</v>
      </c>
      <c r="O78" s="42" t="s">
        <v>244</v>
      </c>
      <c r="P78" s="71">
        <v>88.1</v>
      </c>
      <c r="Q78" s="42">
        <v>1.6319999999999999</v>
      </c>
      <c r="R78" s="42">
        <v>1.6319999999999999</v>
      </c>
      <c r="S78" s="42">
        <f t="shared" si="11"/>
        <v>0</v>
      </c>
      <c r="T78" s="44">
        <f t="shared" si="4"/>
        <v>0</v>
      </c>
      <c r="U78" s="66">
        <f>(U11/P81)*P78</f>
        <v>0.22066348628659446</v>
      </c>
      <c r="V78" s="45">
        <f t="shared" si="10"/>
        <v>0.22066348628659446</v>
      </c>
      <c r="W78" s="68"/>
      <c r="X78" s="68"/>
      <c r="Y78" s="70"/>
      <c r="Z78" s="63"/>
      <c r="AA78" s="47"/>
      <c r="AB78" s="47"/>
      <c r="AC78" s="47"/>
    </row>
    <row r="79" spans="1:29" x14ac:dyDescent="0.25">
      <c r="A79" s="41">
        <v>73</v>
      </c>
      <c r="B79" s="42" t="s">
        <v>81</v>
      </c>
      <c r="C79" s="71">
        <v>98.7</v>
      </c>
      <c r="D79" s="42">
        <v>19.513999999999999</v>
      </c>
      <c r="E79" s="42">
        <v>22.254999999999999</v>
      </c>
      <c r="F79" s="42">
        <f t="shared" si="0"/>
        <v>2.7409999999999997</v>
      </c>
      <c r="G79" s="44">
        <f t="shared" si="1"/>
        <v>2.3567117999999998</v>
      </c>
      <c r="H79" s="66">
        <f>(H11/C193)*C79</f>
        <v>9.3627686380636774E-2</v>
      </c>
      <c r="I79" s="45">
        <f>G79+H79</f>
        <v>2.4503394863806367</v>
      </c>
      <c r="J79" s="67"/>
      <c r="K79" s="68"/>
      <c r="L79" s="63"/>
      <c r="M79" s="67"/>
      <c r="N79" s="40" t="s">
        <v>268</v>
      </c>
      <c r="O79" s="42" t="s">
        <v>270</v>
      </c>
      <c r="P79" s="71">
        <v>295.5</v>
      </c>
      <c r="Q79" s="42">
        <v>0</v>
      </c>
      <c r="R79" s="42">
        <v>0</v>
      </c>
      <c r="S79" s="42">
        <f t="shared" si="11"/>
        <v>0</v>
      </c>
      <c r="T79" s="44">
        <f t="shared" si="4"/>
        <v>0</v>
      </c>
      <c r="U79" s="66">
        <f>(U11/P81)*P79</f>
        <v>0.7401368921417556</v>
      </c>
      <c r="V79" s="45">
        <f t="shared" si="10"/>
        <v>0.7401368921417556</v>
      </c>
      <c r="W79" s="67"/>
      <c r="X79" s="67"/>
      <c r="Y79" s="70"/>
      <c r="Z79" s="63"/>
      <c r="AA79" s="47"/>
      <c r="AB79" s="47"/>
      <c r="AC79" s="47"/>
    </row>
    <row r="80" spans="1:29" x14ac:dyDescent="0.25">
      <c r="A80" s="64">
        <v>74</v>
      </c>
      <c r="B80" s="42" t="s">
        <v>82</v>
      </c>
      <c r="C80" s="71">
        <v>67.5</v>
      </c>
      <c r="D80" s="42">
        <v>4.4390000000000001</v>
      </c>
      <c r="E80" s="42">
        <v>5.7069999999999999</v>
      </c>
      <c r="F80" s="42">
        <f t="shared" si="0"/>
        <v>1.2679999999999998</v>
      </c>
      <c r="G80" s="44">
        <f t="shared" si="1"/>
        <v>1.0902263999999999</v>
      </c>
      <c r="H80" s="66">
        <f>(H11/C193)*C80</f>
        <v>6.4031092509554022E-2</v>
      </c>
      <c r="I80" s="45">
        <f t="shared" si="2"/>
        <v>1.1542574925095539</v>
      </c>
      <c r="J80" s="67"/>
      <c r="K80" s="68"/>
      <c r="L80" s="63"/>
      <c r="M80" s="67"/>
      <c r="N80" s="40" t="s">
        <v>269</v>
      </c>
      <c r="O80" s="42" t="s">
        <v>271</v>
      </c>
      <c r="P80" s="71">
        <v>212.9</v>
      </c>
      <c r="Q80" s="42">
        <v>0</v>
      </c>
      <c r="R80" s="42">
        <v>0</v>
      </c>
      <c r="S80" s="42">
        <f t="shared" si="11"/>
        <v>0</v>
      </c>
      <c r="T80" s="44">
        <f t="shared" si="4"/>
        <v>0</v>
      </c>
      <c r="U80" s="66">
        <f>(U11/P81)*P80</f>
        <v>0.53324921941448311</v>
      </c>
      <c r="V80" s="45">
        <f t="shared" si="10"/>
        <v>0.53324921941448311</v>
      </c>
      <c r="W80" s="67"/>
      <c r="X80" s="67"/>
      <c r="Y80" s="70"/>
      <c r="Z80" s="63"/>
      <c r="AA80" s="47"/>
      <c r="AB80" s="47"/>
      <c r="AC80" s="47"/>
    </row>
    <row r="81" spans="1:29" x14ac:dyDescent="0.25">
      <c r="A81" s="64">
        <v>75</v>
      </c>
      <c r="B81" s="42" t="s">
        <v>83</v>
      </c>
      <c r="C81" s="71">
        <v>50.1</v>
      </c>
      <c r="D81" s="42">
        <v>6.4370000000000003</v>
      </c>
      <c r="E81" s="42">
        <v>7.9950000000000001</v>
      </c>
      <c r="F81" s="42">
        <f t="shared" ref="F81:F144" si="12">E81-D81</f>
        <v>1.5579999999999998</v>
      </c>
      <c r="G81" s="44">
        <f t="shared" ref="G81:G144" si="13">F81*0.8598</f>
        <v>1.3395683999999999</v>
      </c>
      <c r="H81" s="66">
        <f>(H11/C193)*C81</f>
        <v>4.752529977375787E-2</v>
      </c>
      <c r="I81" s="45">
        <f t="shared" si="2"/>
        <v>1.3870936997737577</v>
      </c>
      <c r="J81" s="67"/>
      <c r="K81" s="68"/>
      <c r="L81" s="63"/>
      <c r="M81" s="67"/>
      <c r="N81" s="315" t="s">
        <v>262</v>
      </c>
      <c r="O81" s="316"/>
      <c r="P81" s="77">
        <f>SUM(P16:P80)</f>
        <v>2660.9000000000005</v>
      </c>
      <c r="Q81" s="77">
        <f t="shared" ref="Q81:U81" si="14">SUM(Q16:Q80)</f>
        <v>343.81400000000002</v>
      </c>
      <c r="R81" s="77">
        <f t="shared" si="14"/>
        <v>392.40700000000004</v>
      </c>
      <c r="S81" s="77">
        <f t="shared" si="14"/>
        <v>48.592999999999996</v>
      </c>
      <c r="T81" s="78">
        <f t="shared" si="14"/>
        <v>41.780261400000008</v>
      </c>
      <c r="U81" s="78">
        <f t="shared" si="14"/>
        <v>6.6647385999999909</v>
      </c>
      <c r="V81" s="78">
        <f>SUM(V16:V80)</f>
        <v>48.444999999999986</v>
      </c>
      <c r="W81" s="67"/>
      <c r="X81" s="67"/>
      <c r="Y81" s="70"/>
      <c r="Z81" s="63"/>
      <c r="AA81" s="47"/>
      <c r="AB81" s="47"/>
      <c r="AC81" s="47"/>
    </row>
    <row r="82" spans="1:29" x14ac:dyDescent="0.25">
      <c r="A82" s="64">
        <v>76</v>
      </c>
      <c r="B82" s="42" t="s">
        <v>84</v>
      </c>
      <c r="C82" s="71">
        <v>50.3</v>
      </c>
      <c r="D82" s="42">
        <v>5.7439999999999998</v>
      </c>
      <c r="E82" s="42">
        <v>6.6740000000000004</v>
      </c>
      <c r="F82" s="42">
        <f t="shared" si="12"/>
        <v>0.9300000000000006</v>
      </c>
      <c r="G82" s="44">
        <f t="shared" si="13"/>
        <v>0.79961400000000049</v>
      </c>
      <c r="H82" s="66">
        <f>(H11/C193)*C82</f>
        <v>4.7715021529341733E-2</v>
      </c>
      <c r="I82" s="45">
        <f t="shared" si="2"/>
        <v>0.8473290215293422</v>
      </c>
      <c r="J82" s="67"/>
      <c r="K82" s="68"/>
      <c r="L82" s="63"/>
      <c r="M82" s="67"/>
      <c r="N82" s="79" t="s">
        <v>267</v>
      </c>
      <c r="O82" s="80"/>
      <c r="P82" s="79"/>
      <c r="Q82" s="79"/>
      <c r="R82" s="79"/>
      <c r="S82" s="79"/>
      <c r="T82" s="79"/>
      <c r="U82" s="79"/>
      <c r="V82" s="79"/>
      <c r="W82" s="67"/>
      <c r="X82" s="67"/>
      <c r="Y82" s="70"/>
      <c r="Z82" s="63"/>
      <c r="AA82" s="47"/>
      <c r="AB82" s="47"/>
      <c r="AC82" s="47"/>
    </row>
    <row r="83" spans="1:29" x14ac:dyDescent="0.25">
      <c r="A83" s="64">
        <v>77</v>
      </c>
      <c r="B83" s="42" t="s">
        <v>85</v>
      </c>
      <c r="C83" s="71">
        <v>45.2</v>
      </c>
      <c r="D83" s="42">
        <v>1.0549999999999999</v>
      </c>
      <c r="E83" s="42">
        <v>1.0549999999999999</v>
      </c>
      <c r="F83" s="42">
        <f t="shared" si="12"/>
        <v>0</v>
      </c>
      <c r="G83" s="44">
        <f t="shared" si="13"/>
        <v>0</v>
      </c>
      <c r="H83" s="66">
        <f>(H11/C193)*C83</f>
        <v>4.2877116761953209E-2</v>
      </c>
      <c r="I83" s="45">
        <f t="shared" si="2"/>
        <v>4.2877116761953209E-2</v>
      </c>
      <c r="J83" s="67"/>
      <c r="K83" s="68"/>
      <c r="L83" s="63"/>
      <c r="M83" s="67"/>
      <c r="N83" s="294" t="s">
        <v>272</v>
      </c>
      <c r="O83" s="295"/>
      <c r="P83" s="295"/>
      <c r="Q83" s="81"/>
      <c r="R83" s="296" t="s">
        <v>273</v>
      </c>
      <c r="S83" s="296"/>
      <c r="T83" s="296"/>
      <c r="U83" s="296"/>
      <c r="V83" s="296"/>
      <c r="W83" s="67"/>
      <c r="X83" s="67"/>
      <c r="Y83" s="70"/>
      <c r="Z83" s="63"/>
      <c r="AA83" s="47"/>
      <c r="AB83" s="47"/>
      <c r="AC83" s="47"/>
    </row>
    <row r="84" spans="1:29" x14ac:dyDescent="0.25">
      <c r="A84" s="64">
        <v>78</v>
      </c>
      <c r="B84" s="42" t="s">
        <v>86</v>
      </c>
      <c r="C84" s="71">
        <v>75.5</v>
      </c>
      <c r="D84" s="42">
        <v>8.5259999999999998</v>
      </c>
      <c r="E84" s="42">
        <v>10.638</v>
      </c>
      <c r="F84" s="42">
        <f t="shared" si="12"/>
        <v>2.1120000000000001</v>
      </c>
      <c r="G84" s="44">
        <f t="shared" si="13"/>
        <v>1.8158976</v>
      </c>
      <c r="H84" s="66">
        <f>(H11/C193)*C84</f>
        <v>7.1619962732908563E-2</v>
      </c>
      <c r="I84" s="45">
        <f t="shared" si="2"/>
        <v>1.8875175627329086</v>
      </c>
      <c r="J84" s="67"/>
      <c r="K84" s="68"/>
      <c r="L84" s="63"/>
      <c r="M84" s="67"/>
      <c r="N84" s="47"/>
      <c r="O84" s="47"/>
      <c r="P84" s="47"/>
      <c r="Q84" s="47"/>
      <c r="R84" s="47"/>
      <c r="S84" s="47"/>
      <c r="T84" s="47"/>
      <c r="U84" s="47"/>
      <c r="V84" s="47"/>
      <c r="W84" s="67"/>
      <c r="X84" s="67"/>
      <c r="Y84" s="70"/>
      <c r="Z84" s="63"/>
      <c r="AA84" s="47"/>
      <c r="AB84" s="47"/>
      <c r="AC84" s="47"/>
    </row>
    <row r="85" spans="1:29" x14ac:dyDescent="0.25">
      <c r="A85" s="64">
        <v>79</v>
      </c>
      <c r="B85" s="42" t="s">
        <v>87</v>
      </c>
      <c r="C85" s="71">
        <v>45.7</v>
      </c>
      <c r="D85" s="42">
        <v>3.5019999999999998</v>
      </c>
      <c r="E85" s="42">
        <v>4.048</v>
      </c>
      <c r="F85" s="42">
        <f t="shared" si="12"/>
        <v>0.54600000000000026</v>
      </c>
      <c r="G85" s="44">
        <f t="shared" si="13"/>
        <v>0.46945080000000022</v>
      </c>
      <c r="H85" s="66">
        <f>(H11/C193)*C85</f>
        <v>4.3351421150912874E-2</v>
      </c>
      <c r="I85" s="45">
        <f t="shared" si="2"/>
        <v>0.51280222115091312</v>
      </c>
      <c r="J85" s="67"/>
      <c r="K85" s="68"/>
      <c r="L85" s="63"/>
      <c r="M85" s="67"/>
      <c r="N85" s="294" t="s">
        <v>274</v>
      </c>
      <c r="O85" s="295"/>
      <c r="P85" s="295"/>
      <c r="Q85" s="81"/>
      <c r="R85" s="296" t="s">
        <v>275</v>
      </c>
      <c r="S85" s="296"/>
      <c r="T85" s="296"/>
      <c r="U85" s="296"/>
      <c r="V85" s="296"/>
      <c r="W85" s="67"/>
      <c r="X85" s="67"/>
      <c r="Y85" s="70"/>
      <c r="Z85" s="63"/>
      <c r="AA85" s="47"/>
      <c r="AB85" s="47"/>
      <c r="AC85" s="47"/>
    </row>
    <row r="86" spans="1:29" x14ac:dyDescent="0.25">
      <c r="A86" s="64">
        <v>80</v>
      </c>
      <c r="B86" s="42" t="s">
        <v>88</v>
      </c>
      <c r="C86" s="71">
        <v>48.1</v>
      </c>
      <c r="D86" s="42">
        <v>8.7330000000000005</v>
      </c>
      <c r="E86" s="42">
        <v>9.9819999999999993</v>
      </c>
      <c r="F86" s="42">
        <f t="shared" si="12"/>
        <v>1.2489999999999988</v>
      </c>
      <c r="G86" s="44">
        <f t="shared" si="13"/>
        <v>1.073890199999999</v>
      </c>
      <c r="H86" s="66">
        <f>(H11/C193)*C86</f>
        <v>4.5628082217919232E-2</v>
      </c>
      <c r="I86" s="45">
        <f t="shared" si="2"/>
        <v>1.1195182822179182</v>
      </c>
      <c r="J86" s="67"/>
      <c r="K86" s="68"/>
      <c r="L86" s="63"/>
      <c r="M86" s="67"/>
      <c r="N86" s="82"/>
      <c r="O86" s="82"/>
      <c r="P86" s="67"/>
      <c r="Q86" s="67"/>
      <c r="R86" s="67"/>
      <c r="S86" s="67"/>
      <c r="T86" s="67"/>
      <c r="U86" s="67"/>
      <c r="V86" s="67"/>
      <c r="W86" s="67"/>
      <c r="X86" s="67"/>
      <c r="Y86" s="70"/>
      <c r="Z86" s="63"/>
      <c r="AA86" s="47"/>
      <c r="AB86" s="47"/>
      <c r="AC86" s="47"/>
    </row>
    <row r="87" spans="1:29" x14ac:dyDescent="0.25">
      <c r="A87" s="64">
        <v>81</v>
      </c>
      <c r="B87" s="42" t="s">
        <v>89</v>
      </c>
      <c r="C87" s="71">
        <v>48.6</v>
      </c>
      <c r="D87" s="42">
        <v>8.4529999999999994</v>
      </c>
      <c r="E87" s="42">
        <v>9.6969999999999992</v>
      </c>
      <c r="F87" s="42">
        <f t="shared" si="12"/>
        <v>1.2439999999999998</v>
      </c>
      <c r="G87" s="44">
        <f t="shared" si="13"/>
        <v>1.0695911999999999</v>
      </c>
      <c r="H87" s="66">
        <f>(H11/C193)*C87</f>
        <v>4.6102386606878897E-2</v>
      </c>
      <c r="I87" s="45">
        <f t="shared" si="2"/>
        <v>1.1156935866068787</v>
      </c>
      <c r="J87" s="67"/>
      <c r="K87" s="68"/>
      <c r="L87" s="63"/>
      <c r="M87" s="67"/>
      <c r="N87" s="82"/>
      <c r="O87" s="82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83"/>
      <c r="AA87" s="47"/>
      <c r="AB87" s="47"/>
      <c r="AC87" s="47"/>
    </row>
    <row r="88" spans="1:29" x14ac:dyDescent="0.25">
      <c r="A88" s="64">
        <v>82</v>
      </c>
      <c r="B88" s="42" t="s">
        <v>90</v>
      </c>
      <c r="C88" s="71">
        <v>100.9</v>
      </c>
      <c r="D88" s="42">
        <v>5.1849999999999996</v>
      </c>
      <c r="E88" s="42">
        <v>5.1849999999999996</v>
      </c>
      <c r="F88" s="42">
        <f t="shared" si="12"/>
        <v>0</v>
      </c>
      <c r="G88" s="44">
        <f t="shared" si="13"/>
        <v>0</v>
      </c>
      <c r="H88" s="66">
        <f>(H11/C193)*C88</f>
        <v>9.5714625692059269E-2</v>
      </c>
      <c r="I88" s="45">
        <f t="shared" ref="I88:I154" si="15">G88+H88</f>
        <v>9.5714625692059269E-2</v>
      </c>
      <c r="J88" s="67"/>
      <c r="K88" s="68"/>
      <c r="L88" s="63"/>
      <c r="M88" s="67"/>
      <c r="N88" s="82"/>
      <c r="O88" s="82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83"/>
      <c r="AA88" s="47"/>
      <c r="AB88" s="47"/>
      <c r="AC88" s="47"/>
    </row>
    <row r="89" spans="1:29" x14ac:dyDescent="0.25">
      <c r="A89" s="64">
        <v>83</v>
      </c>
      <c r="B89" s="42" t="s">
        <v>91</v>
      </c>
      <c r="C89" s="71">
        <v>67.8</v>
      </c>
      <c r="D89" s="42">
        <v>9.9779999999999998</v>
      </c>
      <c r="E89" s="42">
        <v>11.648</v>
      </c>
      <c r="F89" s="42">
        <f t="shared" si="12"/>
        <v>1.67</v>
      </c>
      <c r="G89" s="44">
        <f t="shared" si="13"/>
        <v>1.4358659999999999</v>
      </c>
      <c r="H89" s="66">
        <f>(H11/C193)*C89</f>
        <v>6.431567514292981E-2</v>
      </c>
      <c r="I89" s="45">
        <f t="shared" si="15"/>
        <v>1.5001816751429298</v>
      </c>
      <c r="J89" s="67"/>
      <c r="K89" s="68"/>
      <c r="L89" s="63"/>
      <c r="M89" s="67"/>
      <c r="N89" s="82"/>
      <c r="O89" s="82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83"/>
      <c r="AA89" s="47"/>
      <c r="AB89" s="47"/>
      <c r="AC89" s="47"/>
    </row>
    <row r="90" spans="1:29" x14ac:dyDescent="0.25">
      <c r="A90" s="64">
        <v>84</v>
      </c>
      <c r="B90" s="42" t="s">
        <v>92</v>
      </c>
      <c r="C90" s="71">
        <v>49.9</v>
      </c>
      <c r="D90" s="42">
        <v>2.98</v>
      </c>
      <c r="E90" s="42">
        <v>2.98</v>
      </c>
      <c r="F90" s="42">
        <f t="shared" si="12"/>
        <v>0</v>
      </c>
      <c r="G90" s="44">
        <f t="shared" si="13"/>
        <v>0</v>
      </c>
      <c r="H90" s="66">
        <f>(H11/C193)*C90</f>
        <v>4.7335578018174007E-2</v>
      </c>
      <c r="I90" s="45">
        <f t="shared" si="15"/>
        <v>4.7335578018174007E-2</v>
      </c>
      <c r="J90" s="67"/>
      <c r="K90" s="68"/>
      <c r="L90" s="63"/>
      <c r="M90" s="67"/>
      <c r="N90" s="67"/>
      <c r="O90" s="82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83"/>
      <c r="AA90" s="47"/>
      <c r="AB90" s="47"/>
      <c r="AC90" s="47"/>
    </row>
    <row r="91" spans="1:29" x14ac:dyDescent="0.25">
      <c r="A91" s="64">
        <v>85</v>
      </c>
      <c r="B91" s="42" t="s">
        <v>93</v>
      </c>
      <c r="C91" s="71">
        <v>50.7</v>
      </c>
      <c r="D91" s="42">
        <v>7.1669999999999998</v>
      </c>
      <c r="E91" s="42">
        <v>8.0939999999999994</v>
      </c>
      <c r="F91" s="42">
        <f t="shared" si="12"/>
        <v>0.9269999999999996</v>
      </c>
      <c r="G91" s="44">
        <f t="shared" si="13"/>
        <v>0.7970345999999997</v>
      </c>
      <c r="H91" s="66">
        <f>(H11/C193)*C91</f>
        <v>4.8094465040509467E-2</v>
      </c>
      <c r="I91" s="45">
        <f t="shared" si="15"/>
        <v>0.84512906504050922</v>
      </c>
      <c r="J91" s="67"/>
      <c r="K91" s="68"/>
      <c r="L91" s="63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83"/>
      <c r="AA91" s="47"/>
      <c r="AB91" s="47"/>
      <c r="AC91" s="47"/>
    </row>
    <row r="92" spans="1:29" x14ac:dyDescent="0.25">
      <c r="A92" s="64">
        <v>86</v>
      </c>
      <c r="B92" s="42" t="s">
        <v>94</v>
      </c>
      <c r="C92" s="71">
        <v>44.9</v>
      </c>
      <c r="D92" s="42">
        <v>10.673</v>
      </c>
      <c r="E92" s="42">
        <v>11.911</v>
      </c>
      <c r="F92" s="42">
        <f t="shared" si="12"/>
        <v>1.2379999999999995</v>
      </c>
      <c r="G92" s="44">
        <f t="shared" si="13"/>
        <v>1.0644323999999996</v>
      </c>
      <c r="H92" s="66">
        <f>(H11/C193)*C92</f>
        <v>4.2592534128577414E-2</v>
      </c>
      <c r="I92" s="45">
        <f t="shared" si="15"/>
        <v>1.1070249341285769</v>
      </c>
      <c r="J92" s="67"/>
      <c r="K92" s="68"/>
      <c r="L92" s="63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83"/>
      <c r="AA92" s="47"/>
      <c r="AB92" s="47"/>
      <c r="AC92" s="47"/>
    </row>
    <row r="93" spans="1:29" x14ac:dyDescent="0.25">
      <c r="A93" s="64">
        <v>87</v>
      </c>
      <c r="B93" s="42" t="s">
        <v>95</v>
      </c>
      <c r="C93" s="71">
        <v>75.8</v>
      </c>
      <c r="D93" s="42">
        <v>5.3369999999999997</v>
      </c>
      <c r="E93" s="42">
        <v>6.4320000000000004</v>
      </c>
      <c r="F93" s="42">
        <f t="shared" si="12"/>
        <v>1.0950000000000006</v>
      </c>
      <c r="G93" s="44">
        <f t="shared" si="13"/>
        <v>0.94148100000000057</v>
      </c>
      <c r="H93" s="66">
        <f>(H11/C193)*C93</f>
        <v>7.1904545366284364E-2</v>
      </c>
      <c r="I93" s="45">
        <f t="shared" si="15"/>
        <v>1.013385545366285</v>
      </c>
      <c r="J93" s="67"/>
      <c r="K93" s="68"/>
      <c r="L93" s="63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83"/>
      <c r="AA93" s="47"/>
      <c r="AB93" s="47"/>
      <c r="AC93" s="47"/>
    </row>
    <row r="94" spans="1:29" x14ac:dyDescent="0.25">
      <c r="A94" s="64">
        <v>88</v>
      </c>
      <c r="B94" s="42" t="s">
        <v>96</v>
      </c>
      <c r="C94" s="71">
        <v>56.8</v>
      </c>
      <c r="D94" s="42">
        <v>14.715</v>
      </c>
      <c r="E94" s="42">
        <v>16.414000000000001</v>
      </c>
      <c r="F94" s="42">
        <f t="shared" si="12"/>
        <v>1.6990000000000016</v>
      </c>
      <c r="G94" s="44">
        <f t="shared" si="13"/>
        <v>1.4608002000000013</v>
      </c>
      <c r="H94" s="66">
        <f>(H11/C193)*C94</f>
        <v>5.3880978585817307E-2</v>
      </c>
      <c r="I94" s="45">
        <f t="shared" si="15"/>
        <v>1.5146811785858185</v>
      </c>
      <c r="J94" s="67"/>
      <c r="K94" s="68"/>
      <c r="L94" s="63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83"/>
      <c r="AA94" s="47"/>
      <c r="AB94" s="47"/>
      <c r="AC94" s="47"/>
    </row>
    <row r="95" spans="1:29" x14ac:dyDescent="0.25">
      <c r="A95" s="64">
        <v>89</v>
      </c>
      <c r="B95" s="42" t="s">
        <v>97</v>
      </c>
      <c r="C95" s="71">
        <v>47.9</v>
      </c>
      <c r="D95" s="42">
        <v>9.7509999999999994</v>
      </c>
      <c r="E95" s="42">
        <v>11.013</v>
      </c>
      <c r="F95" s="42">
        <f t="shared" si="12"/>
        <v>1.2620000000000005</v>
      </c>
      <c r="G95" s="44">
        <f t="shared" si="13"/>
        <v>1.0850676000000004</v>
      </c>
      <c r="H95" s="66">
        <f>(H11/C193)*C95</f>
        <v>4.5438360462335368E-2</v>
      </c>
      <c r="I95" s="45">
        <f t="shared" si="15"/>
        <v>1.1305059604623358</v>
      </c>
      <c r="J95" s="67"/>
      <c r="K95" s="68"/>
      <c r="L95" s="63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83"/>
      <c r="AA95" s="47"/>
      <c r="AB95" s="47"/>
      <c r="AC95" s="47"/>
    </row>
    <row r="96" spans="1:29" x14ac:dyDescent="0.25">
      <c r="A96" s="64">
        <v>90</v>
      </c>
      <c r="B96" s="42" t="s">
        <v>98</v>
      </c>
      <c r="C96" s="71">
        <v>48.1</v>
      </c>
      <c r="D96" s="42">
        <v>2.1960000000000002</v>
      </c>
      <c r="E96" s="42">
        <v>3.3759999999999999</v>
      </c>
      <c r="F96" s="42">
        <f t="shared" si="12"/>
        <v>1.1799999999999997</v>
      </c>
      <c r="G96" s="44">
        <f t="shared" si="13"/>
        <v>1.0145639999999998</v>
      </c>
      <c r="H96" s="66">
        <f>(H11/C193)*C96</f>
        <v>4.5628082217919232E-2</v>
      </c>
      <c r="I96" s="45">
        <f t="shared" si="15"/>
        <v>1.0601920822179189</v>
      </c>
      <c r="J96" s="67"/>
      <c r="K96" s="68"/>
      <c r="L96" s="63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83"/>
      <c r="AA96" s="47"/>
      <c r="AB96" s="47"/>
      <c r="AC96" s="47"/>
    </row>
    <row r="97" spans="1:29" x14ac:dyDescent="0.25">
      <c r="A97" s="64">
        <v>91</v>
      </c>
      <c r="B97" s="42" t="s">
        <v>99</v>
      </c>
      <c r="C97" s="71">
        <v>100.9</v>
      </c>
      <c r="D97" s="42">
        <v>6.8630000000000004</v>
      </c>
      <c r="E97" s="42">
        <v>9.0890000000000004</v>
      </c>
      <c r="F97" s="42">
        <f t="shared" si="12"/>
        <v>2.226</v>
      </c>
      <c r="G97" s="44">
        <f t="shared" si="13"/>
        <v>1.9139147999999999</v>
      </c>
      <c r="H97" s="66">
        <f>(H11/C193)*C97</f>
        <v>9.5714625692059269E-2</v>
      </c>
      <c r="I97" s="45">
        <f t="shared" si="15"/>
        <v>2.0096294256920593</v>
      </c>
      <c r="J97" s="67"/>
      <c r="K97" s="68"/>
      <c r="L97" s="63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83"/>
      <c r="AA97" s="47"/>
      <c r="AB97" s="47"/>
      <c r="AC97" s="47"/>
    </row>
    <row r="98" spans="1:29" x14ac:dyDescent="0.25">
      <c r="A98" s="64">
        <v>92</v>
      </c>
      <c r="B98" s="42" t="s">
        <v>100</v>
      </c>
      <c r="C98" s="71">
        <v>67.5</v>
      </c>
      <c r="D98" s="42">
        <v>2.7559999999999998</v>
      </c>
      <c r="E98" s="42">
        <v>2.7669999999999999</v>
      </c>
      <c r="F98" s="42">
        <f t="shared" si="12"/>
        <v>1.1000000000000121E-2</v>
      </c>
      <c r="G98" s="44">
        <f t="shared" si="13"/>
        <v>9.4578000000001047E-3</v>
      </c>
      <c r="H98" s="66">
        <f>(H11/C193)*C98</f>
        <v>6.4031092509554022E-2</v>
      </c>
      <c r="I98" s="45">
        <f t="shared" si="15"/>
        <v>7.3488892509554121E-2</v>
      </c>
      <c r="J98" s="67"/>
      <c r="K98" s="68"/>
      <c r="L98" s="63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83"/>
      <c r="AA98" s="47"/>
      <c r="AB98" s="47"/>
      <c r="AC98" s="47"/>
    </row>
    <row r="99" spans="1:29" x14ac:dyDescent="0.25">
      <c r="A99" s="64">
        <v>93</v>
      </c>
      <c r="B99" s="42" t="s">
        <v>101</v>
      </c>
      <c r="C99" s="71">
        <v>50.4</v>
      </c>
      <c r="D99" s="42">
        <v>8.5999999999999993E-2</v>
      </c>
      <c r="E99" s="42">
        <v>0.13500000000000001</v>
      </c>
      <c r="F99" s="42">
        <f t="shared" si="12"/>
        <v>4.9000000000000016E-2</v>
      </c>
      <c r="G99" s="44">
        <f t="shared" si="13"/>
        <v>4.2130200000000013E-2</v>
      </c>
      <c r="H99" s="66">
        <f>(H11/C193)*C99</f>
        <v>4.7809882407133665E-2</v>
      </c>
      <c r="I99" s="45">
        <f t="shared" si="15"/>
        <v>8.9940082407133679E-2</v>
      </c>
      <c r="J99" s="67"/>
      <c r="K99" s="68"/>
      <c r="L99" s="63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83"/>
      <c r="AA99" s="47"/>
      <c r="AB99" s="47"/>
      <c r="AC99" s="47"/>
    </row>
    <row r="100" spans="1:29" x14ac:dyDescent="0.25">
      <c r="A100" s="64">
        <v>94</v>
      </c>
      <c r="B100" s="42" t="s">
        <v>102</v>
      </c>
      <c r="C100" s="71">
        <v>50.1</v>
      </c>
      <c r="D100" s="42">
        <v>0.88600000000000001</v>
      </c>
      <c r="E100" s="42">
        <v>1.079</v>
      </c>
      <c r="F100" s="42">
        <f t="shared" si="12"/>
        <v>0.19299999999999995</v>
      </c>
      <c r="G100" s="44">
        <f t="shared" si="13"/>
        <v>0.16594139999999996</v>
      </c>
      <c r="H100" s="66">
        <f>(H11/C193)*C100</f>
        <v>4.752529977375787E-2</v>
      </c>
      <c r="I100" s="45">
        <f t="shared" si="15"/>
        <v>0.21346669977375782</v>
      </c>
      <c r="J100" s="67"/>
      <c r="K100" s="68"/>
      <c r="L100" s="63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83"/>
      <c r="AA100" s="47"/>
      <c r="AB100" s="47"/>
      <c r="AC100" s="47"/>
    </row>
    <row r="101" spans="1:29" x14ac:dyDescent="0.25">
      <c r="A101" s="64">
        <v>95</v>
      </c>
      <c r="B101" s="42" t="s">
        <v>103</v>
      </c>
      <c r="C101" s="71">
        <v>45</v>
      </c>
      <c r="D101" s="42">
        <v>3.7509999999999999</v>
      </c>
      <c r="E101" s="42">
        <v>3.8860000000000001</v>
      </c>
      <c r="F101" s="42">
        <f t="shared" si="12"/>
        <v>0.13500000000000023</v>
      </c>
      <c r="G101" s="44">
        <f t="shared" si="13"/>
        <v>0.1160730000000002</v>
      </c>
      <c r="H101" s="66">
        <f>(H11/C193)*C101</f>
        <v>4.2687395006369346E-2</v>
      </c>
      <c r="I101" s="45">
        <f t="shared" si="15"/>
        <v>0.15876039500636954</v>
      </c>
      <c r="J101" s="67"/>
      <c r="K101" s="68"/>
      <c r="L101" s="63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83"/>
      <c r="AA101" s="47"/>
      <c r="AB101" s="47"/>
      <c r="AC101" s="47"/>
    </row>
    <row r="102" spans="1:29" x14ac:dyDescent="0.25">
      <c r="A102" s="64">
        <v>96</v>
      </c>
      <c r="B102" s="42" t="s">
        <v>104</v>
      </c>
      <c r="C102" s="71">
        <v>77.2</v>
      </c>
      <c r="D102" s="42">
        <v>12.532999999999999</v>
      </c>
      <c r="E102" s="42">
        <v>14.414999999999999</v>
      </c>
      <c r="F102" s="42">
        <f t="shared" si="12"/>
        <v>1.8819999999999997</v>
      </c>
      <c r="G102" s="44">
        <f t="shared" si="13"/>
        <v>1.6181435999999998</v>
      </c>
      <c r="H102" s="66">
        <f>(H11/C193)*C102</f>
        <v>7.3232597655371406E-2</v>
      </c>
      <c r="I102" s="45">
        <f t="shared" si="15"/>
        <v>1.6913761976553712</v>
      </c>
      <c r="J102" s="67"/>
      <c r="K102" s="68"/>
      <c r="L102" s="63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83"/>
      <c r="AA102" s="47"/>
      <c r="AB102" s="47"/>
      <c r="AC102" s="47"/>
    </row>
    <row r="103" spans="1:29" x14ac:dyDescent="0.25">
      <c r="A103" s="64">
        <v>97</v>
      </c>
      <c r="B103" s="42" t="s">
        <v>105</v>
      </c>
      <c r="C103" s="71">
        <v>56.7</v>
      </c>
      <c r="D103" s="42">
        <v>9.2439999999999998</v>
      </c>
      <c r="E103" s="42">
        <v>10.396000000000001</v>
      </c>
      <c r="F103" s="42">
        <f t="shared" si="12"/>
        <v>1.152000000000001</v>
      </c>
      <c r="G103" s="44">
        <f t="shared" si="13"/>
        <v>0.99048960000000086</v>
      </c>
      <c r="H103" s="66">
        <f>(H11/C193)*C103</f>
        <v>5.3786117708025376E-2</v>
      </c>
      <c r="I103" s="45">
        <f t="shared" si="15"/>
        <v>1.0442757177080262</v>
      </c>
      <c r="J103" s="67"/>
      <c r="K103" s="68"/>
      <c r="L103" s="63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83"/>
      <c r="AA103" s="47"/>
      <c r="AB103" s="47"/>
      <c r="AC103" s="47"/>
    </row>
    <row r="104" spans="1:29" x14ac:dyDescent="0.25">
      <c r="A104" s="64">
        <v>98</v>
      </c>
      <c r="B104" s="42" t="s">
        <v>106</v>
      </c>
      <c r="C104" s="71">
        <v>48.1</v>
      </c>
      <c r="D104" s="42">
        <v>2.6240000000000001</v>
      </c>
      <c r="E104" s="42">
        <v>3.4350000000000001</v>
      </c>
      <c r="F104" s="42">
        <f t="shared" si="12"/>
        <v>0.81099999999999994</v>
      </c>
      <c r="G104" s="44">
        <f t="shared" si="13"/>
        <v>0.69729779999999997</v>
      </c>
      <c r="H104" s="66">
        <f>(H11/C193)*C104</f>
        <v>4.5628082217919232E-2</v>
      </c>
      <c r="I104" s="45">
        <f t="shared" si="15"/>
        <v>0.74292588221791922</v>
      </c>
      <c r="J104" s="67"/>
      <c r="K104" s="68"/>
      <c r="L104" s="63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83"/>
      <c r="AA104" s="47"/>
      <c r="AB104" s="47"/>
      <c r="AC104" s="47"/>
    </row>
    <row r="105" spans="1:29" x14ac:dyDescent="0.25">
      <c r="A105" s="64">
        <v>99</v>
      </c>
      <c r="B105" s="42" t="s">
        <v>107</v>
      </c>
      <c r="C105" s="71">
        <v>47.6</v>
      </c>
      <c r="D105" s="42">
        <v>8.2460000000000004</v>
      </c>
      <c r="E105" s="42">
        <v>9.1029999999999998</v>
      </c>
      <c r="F105" s="42">
        <f t="shared" si="12"/>
        <v>0.85699999999999932</v>
      </c>
      <c r="G105" s="44">
        <f t="shared" si="13"/>
        <v>0.73684859999999941</v>
      </c>
      <c r="H105" s="66">
        <f>(H11/C193)*C105</f>
        <v>4.5153777828959574E-2</v>
      </c>
      <c r="I105" s="45">
        <f t="shared" si="15"/>
        <v>0.78200237782895898</v>
      </c>
      <c r="J105" s="67"/>
      <c r="K105" s="68"/>
      <c r="L105" s="63"/>
      <c r="M105" s="51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83"/>
      <c r="AA105" s="47"/>
      <c r="AB105" s="47"/>
      <c r="AC105" s="47"/>
    </row>
    <row r="106" spans="1:29" x14ac:dyDescent="0.25">
      <c r="A106" s="64">
        <v>100</v>
      </c>
      <c r="B106" s="42" t="s">
        <v>108</v>
      </c>
      <c r="C106" s="71">
        <v>100.9</v>
      </c>
      <c r="D106" s="42">
        <v>22.63</v>
      </c>
      <c r="E106" s="42">
        <v>24.111999999999998</v>
      </c>
      <c r="F106" s="42">
        <f t="shared" si="12"/>
        <v>1.4819999999999993</v>
      </c>
      <c r="G106" s="44">
        <f t="shared" si="13"/>
        <v>1.2742235999999993</v>
      </c>
      <c r="H106" s="66">
        <f>(H11/C193)*C106</f>
        <v>9.5714625692059269E-2</v>
      </c>
      <c r="I106" s="45">
        <f t="shared" si="15"/>
        <v>1.3699382256920587</v>
      </c>
      <c r="J106" s="67"/>
      <c r="K106" s="68"/>
      <c r="L106" s="63"/>
      <c r="M106" s="51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83"/>
      <c r="AA106" s="47"/>
      <c r="AB106" s="47"/>
      <c r="AC106" s="47"/>
    </row>
    <row r="107" spans="1:29" x14ac:dyDescent="0.25">
      <c r="A107" s="64">
        <v>101</v>
      </c>
      <c r="B107" s="42" t="s">
        <v>109</v>
      </c>
      <c r="C107" s="71">
        <v>67.3</v>
      </c>
      <c r="D107" s="42">
        <v>3.351</v>
      </c>
      <c r="E107" s="42">
        <v>3.351</v>
      </c>
      <c r="F107" s="42">
        <f t="shared" si="12"/>
        <v>0</v>
      </c>
      <c r="G107" s="44">
        <f t="shared" si="13"/>
        <v>0</v>
      </c>
      <c r="H107" s="66">
        <f>(H11/C193)*C107</f>
        <v>6.3841370753970159E-2</v>
      </c>
      <c r="I107" s="45">
        <f t="shared" si="15"/>
        <v>6.3841370753970159E-2</v>
      </c>
      <c r="J107" s="67"/>
      <c r="K107" s="68"/>
      <c r="L107" s="63"/>
      <c r="M107" s="51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83"/>
      <c r="AA107" s="47"/>
      <c r="AB107" s="47"/>
      <c r="AC107" s="47"/>
    </row>
    <row r="108" spans="1:29" x14ac:dyDescent="0.25">
      <c r="A108" s="64">
        <v>102</v>
      </c>
      <c r="B108" s="42" t="s">
        <v>110</v>
      </c>
      <c r="C108" s="71">
        <v>50.5</v>
      </c>
      <c r="D108" s="42">
        <v>2.488</v>
      </c>
      <c r="E108" s="42">
        <v>3.5750000000000002</v>
      </c>
      <c r="F108" s="42">
        <f t="shared" si="12"/>
        <v>1.0870000000000002</v>
      </c>
      <c r="G108" s="44">
        <f t="shared" si="13"/>
        <v>0.93460260000000017</v>
      </c>
      <c r="H108" s="66">
        <f>(H11/C193)*C108</f>
        <v>4.7904743284925597E-2</v>
      </c>
      <c r="I108" s="45">
        <f t="shared" si="15"/>
        <v>0.98250734328492573</v>
      </c>
      <c r="J108" s="67"/>
      <c r="K108" s="68"/>
      <c r="L108" s="63"/>
      <c r="M108" s="51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83"/>
      <c r="AA108" s="47"/>
      <c r="AB108" s="47"/>
      <c r="AC108" s="47"/>
    </row>
    <row r="109" spans="1:29" x14ac:dyDescent="0.25">
      <c r="A109" s="64">
        <v>103</v>
      </c>
      <c r="B109" s="42" t="s">
        <v>111</v>
      </c>
      <c r="C109" s="71">
        <v>50.3</v>
      </c>
      <c r="D109" s="42">
        <v>5.6879999999999997</v>
      </c>
      <c r="E109" s="42">
        <v>6.67</v>
      </c>
      <c r="F109" s="42">
        <f t="shared" si="12"/>
        <v>0.98200000000000021</v>
      </c>
      <c r="G109" s="44">
        <f t="shared" si="13"/>
        <v>0.84432360000000017</v>
      </c>
      <c r="H109" s="66">
        <f>(H11/C193)*C109</f>
        <v>4.7715021529341733E-2</v>
      </c>
      <c r="I109" s="45">
        <f t="shared" si="15"/>
        <v>0.89203862152934188</v>
      </c>
      <c r="J109" s="67"/>
      <c r="K109" s="68"/>
      <c r="L109" s="63"/>
      <c r="M109" s="51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83"/>
      <c r="AA109" s="47"/>
      <c r="AB109" s="47"/>
      <c r="AC109" s="47"/>
    </row>
    <row r="110" spans="1:29" x14ac:dyDescent="0.25">
      <c r="A110" s="64">
        <v>104</v>
      </c>
      <c r="B110" s="42" t="s">
        <v>112</v>
      </c>
      <c r="C110" s="71">
        <v>45</v>
      </c>
      <c r="D110" s="42">
        <v>7.4</v>
      </c>
      <c r="E110" s="42">
        <v>8.1199999999999992</v>
      </c>
      <c r="F110" s="42">
        <f t="shared" si="12"/>
        <v>0.71999999999999886</v>
      </c>
      <c r="G110" s="44">
        <f t="shared" si="13"/>
        <v>0.61905599999999905</v>
      </c>
      <c r="H110" s="66">
        <f>(H11/C193)*C110</f>
        <v>4.2687395006369346E-2</v>
      </c>
      <c r="I110" s="45">
        <f t="shared" si="15"/>
        <v>0.66174339500636836</v>
      </c>
      <c r="J110" s="67"/>
      <c r="K110" s="68"/>
      <c r="L110" s="63"/>
      <c r="M110" s="51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83"/>
      <c r="AA110" s="47"/>
      <c r="AB110" s="47"/>
      <c r="AC110" s="47"/>
    </row>
    <row r="111" spans="1:29" x14ac:dyDescent="0.25">
      <c r="A111" s="64">
        <v>105</v>
      </c>
      <c r="B111" s="42" t="s">
        <v>113</v>
      </c>
      <c r="C111" s="71">
        <v>74.7</v>
      </c>
      <c r="D111" s="42">
        <v>16.283000000000001</v>
      </c>
      <c r="E111" s="42">
        <v>17.968</v>
      </c>
      <c r="F111" s="42">
        <f t="shared" si="12"/>
        <v>1.6849999999999987</v>
      </c>
      <c r="G111" s="44">
        <f t="shared" si="13"/>
        <v>1.4487629999999989</v>
      </c>
      <c r="H111" s="66">
        <f>(H11/C193)*C111</f>
        <v>7.086107571057311E-2</v>
      </c>
      <c r="I111" s="45">
        <f t="shared" si="15"/>
        <v>1.5196240757105721</v>
      </c>
      <c r="J111" s="67"/>
      <c r="K111" s="68"/>
      <c r="L111" s="63"/>
      <c r="M111" s="51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83"/>
      <c r="AA111" s="47"/>
      <c r="AB111" s="47"/>
      <c r="AC111" s="47"/>
    </row>
    <row r="112" spans="1:29" x14ac:dyDescent="0.25">
      <c r="A112" s="64">
        <v>106</v>
      </c>
      <c r="B112" s="42" t="s">
        <v>114</v>
      </c>
      <c r="C112" s="71">
        <v>56.3</v>
      </c>
      <c r="D112" s="42">
        <v>7.3529999999999998</v>
      </c>
      <c r="E112" s="42">
        <v>8.3510000000000009</v>
      </c>
      <c r="F112" s="42">
        <f t="shared" si="12"/>
        <v>0.99800000000000111</v>
      </c>
      <c r="G112" s="44">
        <f t="shared" si="13"/>
        <v>0.85808040000000096</v>
      </c>
      <c r="H112" s="66">
        <f>(H11/C193)*C112</f>
        <v>5.3406674196857643E-2</v>
      </c>
      <c r="I112" s="45">
        <f t="shared" si="15"/>
        <v>0.91148707419685859</v>
      </c>
      <c r="J112" s="67"/>
      <c r="K112" s="68"/>
      <c r="L112" s="63"/>
      <c r="M112" s="51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83"/>
      <c r="AA112" s="47"/>
      <c r="AB112" s="47"/>
      <c r="AC112" s="47"/>
    </row>
    <row r="113" spans="1:29" x14ac:dyDescent="0.25">
      <c r="A113" s="64">
        <v>107</v>
      </c>
      <c r="B113" s="42" t="s">
        <v>115</v>
      </c>
      <c r="C113" s="71">
        <v>47.9</v>
      </c>
      <c r="D113" s="42">
        <v>6.444</v>
      </c>
      <c r="E113" s="42">
        <v>7.6310000000000002</v>
      </c>
      <c r="F113" s="42">
        <f t="shared" si="12"/>
        <v>1.1870000000000003</v>
      </c>
      <c r="G113" s="44">
        <f t="shared" si="13"/>
        <v>1.0205826000000002</v>
      </c>
      <c r="H113" s="66">
        <f>(H11/C193)*C113</f>
        <v>4.5438360462335368E-2</v>
      </c>
      <c r="I113" s="45">
        <f t="shared" si="15"/>
        <v>1.0660209604623356</v>
      </c>
      <c r="J113" s="67"/>
      <c r="K113" s="68"/>
      <c r="L113" s="63"/>
      <c r="M113" s="51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83"/>
      <c r="AA113" s="47"/>
      <c r="AB113" s="47"/>
      <c r="AC113" s="47"/>
    </row>
    <row r="114" spans="1:29" x14ac:dyDescent="0.25">
      <c r="A114" s="64">
        <v>108</v>
      </c>
      <c r="B114" s="42" t="s">
        <v>116</v>
      </c>
      <c r="C114" s="71">
        <v>47.7</v>
      </c>
      <c r="D114" s="42">
        <v>8.2289999999999992</v>
      </c>
      <c r="E114" s="42">
        <v>9.2129999999999992</v>
      </c>
      <c r="F114" s="42">
        <f t="shared" si="12"/>
        <v>0.98399999999999999</v>
      </c>
      <c r="G114" s="44">
        <f t="shared" si="13"/>
        <v>0.8460432</v>
      </c>
      <c r="H114" s="66">
        <f>(H11/C193)*C114</f>
        <v>4.5248638706751512E-2</v>
      </c>
      <c r="I114" s="45">
        <f t="shared" si="15"/>
        <v>0.89129183870675155</v>
      </c>
      <c r="J114" s="67"/>
      <c r="K114" s="68"/>
      <c r="L114" s="63"/>
      <c r="M114" s="51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83"/>
      <c r="AA114" s="47"/>
      <c r="AB114" s="47"/>
      <c r="AC114" s="47"/>
    </row>
    <row r="115" spans="1:29" x14ac:dyDescent="0.25">
      <c r="A115" s="64">
        <v>109</v>
      </c>
      <c r="B115" s="42" t="s">
        <v>117</v>
      </c>
      <c r="C115" s="71">
        <v>101.1</v>
      </c>
      <c r="D115" s="42">
        <v>4.3029999999999999</v>
      </c>
      <c r="E115" s="42">
        <v>6.3330000000000002</v>
      </c>
      <c r="F115" s="42">
        <f t="shared" si="12"/>
        <v>2.0300000000000002</v>
      </c>
      <c r="G115" s="44">
        <f t="shared" si="13"/>
        <v>1.7453940000000003</v>
      </c>
      <c r="H115" s="66">
        <f>(H11/C193)*C115</f>
        <v>9.5904347447643118E-2</v>
      </c>
      <c r="I115" s="45">
        <f t="shared" si="15"/>
        <v>1.8412983474476434</v>
      </c>
      <c r="J115" s="67"/>
      <c r="K115" s="68"/>
      <c r="L115" s="63"/>
      <c r="M115" s="51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83"/>
      <c r="AA115" s="47"/>
      <c r="AB115" s="47"/>
      <c r="AC115" s="47"/>
    </row>
    <row r="116" spans="1:29" x14ac:dyDescent="0.25">
      <c r="A116" s="64">
        <v>110</v>
      </c>
      <c r="B116" s="42" t="s">
        <v>118</v>
      </c>
      <c r="C116" s="71">
        <v>67.400000000000006</v>
      </c>
      <c r="D116" s="42">
        <v>3.6030000000000002</v>
      </c>
      <c r="E116" s="42">
        <v>5.3940000000000001</v>
      </c>
      <c r="F116" s="42">
        <f t="shared" si="12"/>
        <v>1.7909999999999999</v>
      </c>
      <c r="G116" s="44">
        <f t="shared" si="13"/>
        <v>1.5399018</v>
      </c>
      <c r="H116" s="66">
        <f>(H11/C193)*C116</f>
        <v>6.3936231631762097E-2</v>
      </c>
      <c r="I116" s="45">
        <f t="shared" si="15"/>
        <v>1.6038380316317622</v>
      </c>
      <c r="J116" s="67"/>
      <c r="K116" s="68"/>
      <c r="L116" s="63"/>
      <c r="M116" s="51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83"/>
      <c r="AA116" s="47"/>
      <c r="AB116" s="47"/>
      <c r="AC116" s="47"/>
    </row>
    <row r="117" spans="1:29" x14ac:dyDescent="0.25">
      <c r="A117" s="64">
        <v>111</v>
      </c>
      <c r="B117" s="42" t="s">
        <v>119</v>
      </c>
      <c r="C117" s="71">
        <v>50.8</v>
      </c>
      <c r="D117" s="42">
        <v>4.2</v>
      </c>
      <c r="E117" s="42">
        <v>4.2</v>
      </c>
      <c r="F117" s="42">
        <f t="shared" si="12"/>
        <v>0</v>
      </c>
      <c r="G117" s="44">
        <f t="shared" si="13"/>
        <v>0</v>
      </c>
      <c r="H117" s="66">
        <f>(H11/C193)*C117</f>
        <v>4.8189325918301391E-2</v>
      </c>
      <c r="I117" s="45">
        <f t="shared" si="15"/>
        <v>4.8189325918301391E-2</v>
      </c>
      <c r="J117" s="67"/>
      <c r="K117" s="68"/>
      <c r="L117" s="63"/>
      <c r="M117" s="51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83"/>
      <c r="AA117" s="47"/>
      <c r="AB117" s="47"/>
      <c r="AC117" s="47"/>
    </row>
    <row r="118" spans="1:29" x14ac:dyDescent="0.25">
      <c r="A118" s="64">
        <v>112</v>
      </c>
      <c r="B118" s="42" t="s">
        <v>120</v>
      </c>
      <c r="C118" s="71">
        <v>51.2</v>
      </c>
      <c r="D118" s="42">
        <v>0</v>
      </c>
      <c r="E118" s="42">
        <v>0</v>
      </c>
      <c r="F118" s="42">
        <f t="shared" si="12"/>
        <v>0</v>
      </c>
      <c r="G118" s="44">
        <f t="shared" si="13"/>
        <v>0</v>
      </c>
      <c r="H118" s="66">
        <f>(H11/C193)*C118</f>
        <v>4.8568769429469125E-2</v>
      </c>
      <c r="I118" s="45">
        <f t="shared" si="15"/>
        <v>4.8568769429469125E-2</v>
      </c>
      <c r="J118" s="67"/>
      <c r="K118" s="68"/>
      <c r="L118" s="63"/>
      <c r="M118" s="51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83"/>
      <c r="AA118" s="47"/>
      <c r="AB118" s="47"/>
      <c r="AC118" s="47"/>
    </row>
    <row r="119" spans="1:29" x14ac:dyDescent="0.25">
      <c r="A119" s="64">
        <v>113</v>
      </c>
      <c r="B119" s="42" t="s">
        <v>121</v>
      </c>
      <c r="C119" s="71">
        <v>45.3</v>
      </c>
      <c r="D119" s="42">
        <v>5.0549999999999997</v>
      </c>
      <c r="E119" s="42">
        <v>5.9320000000000004</v>
      </c>
      <c r="F119" s="42">
        <f t="shared" si="12"/>
        <v>0.87700000000000067</v>
      </c>
      <c r="G119" s="44">
        <f t="shared" si="13"/>
        <v>0.75404460000000062</v>
      </c>
      <c r="H119" s="66">
        <f>(H11/C193)*C119</f>
        <v>4.297197763974514E-2</v>
      </c>
      <c r="I119" s="45">
        <f t="shared" si="15"/>
        <v>0.79701657763974576</v>
      </c>
      <c r="J119" s="67"/>
      <c r="K119" s="68"/>
      <c r="L119" s="63"/>
      <c r="M119" s="51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83"/>
      <c r="AA119" s="47"/>
      <c r="AB119" s="47"/>
      <c r="AC119" s="47"/>
    </row>
    <row r="120" spans="1:29" x14ac:dyDescent="0.25">
      <c r="A120" s="64">
        <v>114</v>
      </c>
      <c r="B120" s="42" t="s">
        <v>122</v>
      </c>
      <c r="C120" s="71">
        <v>74.7</v>
      </c>
      <c r="D120" s="42">
        <v>2.3650000000000002</v>
      </c>
      <c r="E120" s="42">
        <v>4.085</v>
      </c>
      <c r="F120" s="42">
        <f t="shared" si="12"/>
        <v>1.7199999999999998</v>
      </c>
      <c r="G120" s="44">
        <f t="shared" si="13"/>
        <v>1.4788559999999997</v>
      </c>
      <c r="H120" s="66">
        <f>(H11/C193)*C120</f>
        <v>7.086107571057311E-2</v>
      </c>
      <c r="I120" s="45">
        <f t="shared" si="15"/>
        <v>1.5497170757105729</v>
      </c>
      <c r="J120" s="67"/>
      <c r="K120" s="68"/>
      <c r="L120" s="63"/>
      <c r="M120" s="51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83"/>
      <c r="AA120" s="47"/>
      <c r="AB120" s="47"/>
      <c r="AC120" s="47"/>
    </row>
    <row r="121" spans="1:29" x14ac:dyDescent="0.25">
      <c r="A121" s="64">
        <v>115</v>
      </c>
      <c r="B121" s="42" t="s">
        <v>123</v>
      </c>
      <c r="C121" s="71">
        <v>56.5</v>
      </c>
      <c r="D121" s="42">
        <v>15.146000000000001</v>
      </c>
      <c r="E121" s="42">
        <v>16.815000000000001</v>
      </c>
      <c r="F121" s="42">
        <f t="shared" si="12"/>
        <v>1.6690000000000005</v>
      </c>
      <c r="G121" s="44">
        <f t="shared" si="13"/>
        <v>1.4350062000000003</v>
      </c>
      <c r="H121" s="66">
        <f>(H11/C193)*C121</f>
        <v>5.3596395952441513E-2</v>
      </c>
      <c r="I121" s="45">
        <f t="shared" si="15"/>
        <v>1.4886025959524418</v>
      </c>
      <c r="J121" s="67"/>
      <c r="K121" s="68"/>
      <c r="L121" s="63"/>
      <c r="M121" s="51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83"/>
      <c r="AA121" s="47"/>
      <c r="AB121" s="47"/>
      <c r="AC121" s="47"/>
    </row>
    <row r="122" spans="1:29" x14ac:dyDescent="0.25">
      <c r="A122" s="64">
        <v>116</v>
      </c>
      <c r="B122" s="42" t="s">
        <v>124</v>
      </c>
      <c r="C122" s="71">
        <v>48.2</v>
      </c>
      <c r="D122" s="42">
        <v>2.6859999999999999</v>
      </c>
      <c r="E122" s="42">
        <v>2.9940000000000002</v>
      </c>
      <c r="F122" s="42">
        <f t="shared" si="12"/>
        <v>0.30800000000000027</v>
      </c>
      <c r="G122" s="44">
        <f t="shared" si="13"/>
        <v>0.26481840000000023</v>
      </c>
      <c r="H122" s="66">
        <f>(H11/C193)*C122</f>
        <v>4.572294309571117E-2</v>
      </c>
      <c r="I122" s="45">
        <f t="shared" si="15"/>
        <v>0.31054134309571141</v>
      </c>
      <c r="J122" s="67"/>
      <c r="K122" s="68"/>
      <c r="L122" s="63"/>
      <c r="M122" s="51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83"/>
      <c r="AA122" s="47"/>
      <c r="AB122" s="47"/>
      <c r="AC122" s="47"/>
    </row>
    <row r="123" spans="1:29" x14ac:dyDescent="0.25">
      <c r="A123" s="64">
        <v>117</v>
      </c>
      <c r="B123" s="42" t="s">
        <v>125</v>
      </c>
      <c r="C123" s="71">
        <v>47.7</v>
      </c>
      <c r="D123" s="42">
        <v>6.5529999999999999</v>
      </c>
      <c r="E123" s="42">
        <v>7.9</v>
      </c>
      <c r="F123" s="42">
        <f t="shared" si="12"/>
        <v>1.3470000000000004</v>
      </c>
      <c r="G123" s="44">
        <f t="shared" si="13"/>
        <v>1.1581506000000004</v>
      </c>
      <c r="H123" s="66">
        <f>(H11/C193)*C123</f>
        <v>4.5248638706751512E-2</v>
      </c>
      <c r="I123" s="45">
        <f t="shared" si="15"/>
        <v>1.2033992387067518</v>
      </c>
      <c r="J123" s="67"/>
      <c r="K123" s="68"/>
      <c r="L123" s="63"/>
      <c r="M123" s="51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83"/>
      <c r="AA123" s="47"/>
      <c r="AB123" s="47"/>
      <c r="AC123" s="47"/>
    </row>
    <row r="124" spans="1:29" x14ac:dyDescent="0.25">
      <c r="A124" s="64">
        <v>118</v>
      </c>
      <c r="B124" s="42" t="s">
        <v>126</v>
      </c>
      <c r="C124" s="71">
        <v>100.8</v>
      </c>
      <c r="D124" s="42">
        <v>4.4080000000000004</v>
      </c>
      <c r="E124" s="42">
        <v>4.4080000000000004</v>
      </c>
      <c r="F124" s="42">
        <f t="shared" si="12"/>
        <v>0</v>
      </c>
      <c r="G124" s="44">
        <f t="shared" si="13"/>
        <v>0</v>
      </c>
      <c r="H124" s="66">
        <f>(H11/C193)*C124</f>
        <v>9.561976481426733E-2</v>
      </c>
      <c r="I124" s="45">
        <f t="shared" si="15"/>
        <v>9.561976481426733E-2</v>
      </c>
      <c r="J124" s="67"/>
      <c r="K124" s="68"/>
      <c r="L124" s="63"/>
      <c r="M124" s="51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83"/>
      <c r="AA124" s="47"/>
      <c r="AB124" s="47"/>
      <c r="AC124" s="47"/>
    </row>
    <row r="125" spans="1:29" x14ac:dyDescent="0.25">
      <c r="A125" s="64">
        <v>119</v>
      </c>
      <c r="B125" s="42" t="s">
        <v>127</v>
      </c>
      <c r="C125" s="71">
        <v>67.5</v>
      </c>
      <c r="D125" s="42">
        <v>0.20499999999999999</v>
      </c>
      <c r="E125" s="42">
        <v>0.20799999999999999</v>
      </c>
      <c r="F125" s="42">
        <f t="shared" si="12"/>
        <v>3.0000000000000027E-3</v>
      </c>
      <c r="G125" s="44">
        <f t="shared" si="13"/>
        <v>2.5794000000000025E-3</v>
      </c>
      <c r="H125" s="66">
        <f>(H11/C193)*C125</f>
        <v>6.4031092509554022E-2</v>
      </c>
      <c r="I125" s="45">
        <f t="shared" si="15"/>
        <v>6.6610492509554031E-2</v>
      </c>
      <c r="J125" s="67"/>
      <c r="K125" s="68"/>
      <c r="L125" s="63"/>
      <c r="M125" s="51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83"/>
      <c r="AA125" s="47"/>
      <c r="AB125" s="47"/>
      <c r="AC125" s="47"/>
    </row>
    <row r="126" spans="1:29" x14ac:dyDescent="0.25">
      <c r="A126" s="64">
        <v>120</v>
      </c>
      <c r="B126" s="42" t="s">
        <v>128</v>
      </c>
      <c r="C126" s="71">
        <v>50.8</v>
      </c>
      <c r="D126" s="42">
        <v>9.6039999999999992</v>
      </c>
      <c r="E126" s="42">
        <v>10.852</v>
      </c>
      <c r="F126" s="42">
        <f t="shared" si="12"/>
        <v>1.2480000000000011</v>
      </c>
      <c r="G126" s="44">
        <f t="shared" si="13"/>
        <v>1.0730304000000011</v>
      </c>
      <c r="H126" s="66">
        <f>(H11/C193)*C126</f>
        <v>4.8189325918301391E-2</v>
      </c>
      <c r="I126" s="45">
        <f t="shared" si="15"/>
        <v>1.1212197259183025</v>
      </c>
      <c r="J126" s="67"/>
      <c r="K126" s="68"/>
      <c r="L126" s="63"/>
      <c r="M126" s="51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83"/>
      <c r="AA126" s="47"/>
      <c r="AB126" s="47"/>
      <c r="AC126" s="47"/>
    </row>
    <row r="127" spans="1:29" x14ac:dyDescent="0.25">
      <c r="A127" s="64">
        <v>121</v>
      </c>
      <c r="B127" s="42" t="s">
        <v>129</v>
      </c>
      <c r="C127" s="71">
        <v>50.3</v>
      </c>
      <c r="D127" s="42">
        <v>6.2930000000000001</v>
      </c>
      <c r="E127" s="42">
        <v>7.0650000000000004</v>
      </c>
      <c r="F127" s="42">
        <f t="shared" si="12"/>
        <v>0.77200000000000024</v>
      </c>
      <c r="G127" s="44">
        <f t="shared" si="13"/>
        <v>0.66376560000000018</v>
      </c>
      <c r="H127" s="66">
        <f>(H11/C193)*C127</f>
        <v>4.7715021529341733E-2</v>
      </c>
      <c r="I127" s="45">
        <f t="shared" si="15"/>
        <v>0.71148062152934188</v>
      </c>
      <c r="J127" s="67"/>
      <c r="K127" s="68"/>
      <c r="L127" s="63"/>
      <c r="M127" s="51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83"/>
      <c r="AA127" s="47"/>
      <c r="AB127" s="47"/>
      <c r="AC127" s="47"/>
    </row>
    <row r="128" spans="1:29" x14ac:dyDescent="0.25">
      <c r="A128" s="64">
        <v>122</v>
      </c>
      <c r="B128" s="42" t="s">
        <v>130</v>
      </c>
      <c r="C128" s="71">
        <v>44.9</v>
      </c>
      <c r="D128" s="42">
        <v>7.0000000000000001E-3</v>
      </c>
      <c r="E128" s="42">
        <v>7.0000000000000001E-3</v>
      </c>
      <c r="F128" s="42">
        <f t="shared" si="12"/>
        <v>0</v>
      </c>
      <c r="G128" s="44">
        <f t="shared" si="13"/>
        <v>0</v>
      </c>
      <c r="H128" s="66">
        <f>(H11/C193)*C128</f>
        <v>4.2592534128577414E-2</v>
      </c>
      <c r="I128" s="45">
        <f t="shared" si="15"/>
        <v>4.2592534128577414E-2</v>
      </c>
      <c r="J128" s="67"/>
      <c r="K128" s="68"/>
      <c r="L128" s="63"/>
      <c r="M128" s="51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83"/>
      <c r="AA128" s="47"/>
      <c r="AB128" s="47"/>
      <c r="AC128" s="47"/>
    </row>
    <row r="129" spans="1:29" x14ac:dyDescent="0.25">
      <c r="A129" s="64">
        <v>123</v>
      </c>
      <c r="B129" s="42" t="s">
        <v>131</v>
      </c>
      <c r="C129" s="71">
        <v>74.5</v>
      </c>
      <c r="D129" s="42">
        <v>4.5369999999999999</v>
      </c>
      <c r="E129" s="42">
        <v>5.1260000000000003</v>
      </c>
      <c r="F129" s="42">
        <f t="shared" si="12"/>
        <v>0.58900000000000041</v>
      </c>
      <c r="G129" s="44">
        <f t="shared" si="13"/>
        <v>0.50642220000000038</v>
      </c>
      <c r="H129" s="66">
        <f>(H11/C193)*C129</f>
        <v>7.0671353954989247E-2</v>
      </c>
      <c r="I129" s="45">
        <f t="shared" si="15"/>
        <v>0.57709355395498962</v>
      </c>
      <c r="J129" s="67"/>
      <c r="K129" s="68"/>
      <c r="L129" s="63"/>
      <c r="M129" s="51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83"/>
      <c r="AA129" s="47"/>
      <c r="AB129" s="47"/>
      <c r="AC129" s="47"/>
    </row>
    <row r="130" spans="1:29" x14ac:dyDescent="0.25">
      <c r="A130" s="64">
        <v>124</v>
      </c>
      <c r="B130" s="42" t="s">
        <v>132</v>
      </c>
      <c r="C130" s="71">
        <v>56.4</v>
      </c>
      <c r="D130" s="42">
        <v>13.561999999999999</v>
      </c>
      <c r="E130" s="42">
        <v>15.433999999999999</v>
      </c>
      <c r="F130" s="42">
        <f t="shared" si="12"/>
        <v>1.8719999999999999</v>
      </c>
      <c r="G130" s="44">
        <f t="shared" si="13"/>
        <v>1.6095455999999999</v>
      </c>
      <c r="H130" s="66">
        <f>(H11/C193)*C130</f>
        <v>5.3501535074649581E-2</v>
      </c>
      <c r="I130" s="45">
        <f t="shared" si="15"/>
        <v>1.6630471350746494</v>
      </c>
      <c r="J130" s="67"/>
      <c r="K130" s="68"/>
      <c r="L130" s="63"/>
      <c r="M130" s="51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83"/>
      <c r="AA130" s="47"/>
      <c r="AB130" s="47"/>
      <c r="AC130" s="47"/>
    </row>
    <row r="131" spans="1:29" x14ac:dyDescent="0.25">
      <c r="A131" s="64">
        <v>125</v>
      </c>
      <c r="B131" s="42" t="s">
        <v>133</v>
      </c>
      <c r="C131" s="71">
        <v>47.7</v>
      </c>
      <c r="D131" s="42">
        <v>12.026</v>
      </c>
      <c r="E131" s="42">
        <v>13.509</v>
      </c>
      <c r="F131" s="42">
        <f t="shared" si="12"/>
        <v>1.4830000000000005</v>
      </c>
      <c r="G131" s="44">
        <f t="shared" si="13"/>
        <v>1.2750834000000004</v>
      </c>
      <c r="H131" s="66">
        <f>(H11/C193)*C131</f>
        <v>4.5248638706751512E-2</v>
      </c>
      <c r="I131" s="45">
        <f t="shared" si="15"/>
        <v>1.3203320387067519</v>
      </c>
      <c r="J131" s="67"/>
      <c r="K131" s="68"/>
      <c r="L131" s="63"/>
      <c r="M131" s="51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83"/>
      <c r="AA131" s="47"/>
      <c r="AB131" s="47"/>
      <c r="AC131" s="47"/>
    </row>
    <row r="132" spans="1:29" x14ac:dyDescent="0.25">
      <c r="A132" s="64">
        <v>126</v>
      </c>
      <c r="B132" s="42" t="s">
        <v>134</v>
      </c>
      <c r="C132" s="71">
        <v>48.2</v>
      </c>
      <c r="D132" s="42">
        <v>3.262</v>
      </c>
      <c r="E132" s="42">
        <v>4.367</v>
      </c>
      <c r="F132" s="42">
        <f t="shared" si="12"/>
        <v>1.105</v>
      </c>
      <c r="G132" s="44">
        <f t="shared" si="13"/>
        <v>0.95007900000000001</v>
      </c>
      <c r="H132" s="66">
        <f>(H11/C193)*C132</f>
        <v>4.572294309571117E-2</v>
      </c>
      <c r="I132" s="45">
        <f t="shared" si="15"/>
        <v>0.99580194309571113</v>
      </c>
      <c r="J132" s="67"/>
      <c r="K132" s="68"/>
      <c r="L132" s="63"/>
      <c r="M132" s="51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83"/>
      <c r="AA132" s="47"/>
      <c r="AB132" s="47"/>
      <c r="AC132" s="47"/>
    </row>
    <row r="133" spans="1:29" x14ac:dyDescent="0.25">
      <c r="A133" s="64">
        <v>127</v>
      </c>
      <c r="B133" s="42" t="s">
        <v>135</v>
      </c>
      <c r="C133" s="71">
        <v>100.8</v>
      </c>
      <c r="D133" s="42">
        <v>4.5709999999999997</v>
      </c>
      <c r="E133" s="42">
        <v>4.5709999999999997</v>
      </c>
      <c r="F133" s="42">
        <f t="shared" si="12"/>
        <v>0</v>
      </c>
      <c r="G133" s="44">
        <f t="shared" si="13"/>
        <v>0</v>
      </c>
      <c r="H133" s="66">
        <f>(H11/C193)*C133</f>
        <v>9.561976481426733E-2</v>
      </c>
      <c r="I133" s="45">
        <f t="shared" si="15"/>
        <v>9.561976481426733E-2</v>
      </c>
      <c r="J133" s="67"/>
      <c r="K133" s="68"/>
      <c r="L133" s="63"/>
      <c r="M133" s="51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83"/>
      <c r="AA133" s="47"/>
      <c r="AB133" s="47"/>
      <c r="AC133" s="47"/>
    </row>
    <row r="134" spans="1:29" x14ac:dyDescent="0.25">
      <c r="A134" s="64">
        <v>128</v>
      </c>
      <c r="B134" s="42" t="s">
        <v>136</v>
      </c>
      <c r="C134" s="71">
        <v>67.099999999999994</v>
      </c>
      <c r="D134" s="42">
        <v>9.4830000000000005</v>
      </c>
      <c r="E134" s="42">
        <v>11.315</v>
      </c>
      <c r="F134" s="42">
        <f t="shared" si="12"/>
        <v>1.831999999999999</v>
      </c>
      <c r="G134" s="44">
        <f t="shared" si="13"/>
        <v>1.575153599999999</v>
      </c>
      <c r="H134" s="66">
        <f>(H11/C193)*C134</f>
        <v>6.3651648998386282E-2</v>
      </c>
      <c r="I134" s="45">
        <f t="shared" si="15"/>
        <v>1.6388052489983853</v>
      </c>
      <c r="J134" s="67"/>
      <c r="K134" s="68"/>
      <c r="L134" s="63"/>
      <c r="M134" s="51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83"/>
      <c r="AA134" s="47"/>
      <c r="AB134" s="47"/>
      <c r="AC134" s="47"/>
    </row>
    <row r="135" spans="1:29" x14ac:dyDescent="0.25">
      <c r="A135" s="64">
        <v>129</v>
      </c>
      <c r="B135" s="42" t="s">
        <v>137</v>
      </c>
      <c r="C135" s="71">
        <v>50.6</v>
      </c>
      <c r="D135" s="42">
        <v>0.70199999999999996</v>
      </c>
      <c r="E135" s="42">
        <v>0.79200000000000004</v>
      </c>
      <c r="F135" s="42">
        <f t="shared" si="12"/>
        <v>9.000000000000008E-2</v>
      </c>
      <c r="G135" s="44">
        <f t="shared" si="13"/>
        <v>7.7382000000000076E-2</v>
      </c>
      <c r="H135" s="66">
        <f>(H11/C193)*C135</f>
        <v>4.7999604162717535E-2</v>
      </c>
      <c r="I135" s="45">
        <f t="shared" si="15"/>
        <v>0.1253816041627176</v>
      </c>
      <c r="J135" s="67"/>
      <c r="K135" s="68"/>
      <c r="L135" s="63"/>
      <c r="M135" s="5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83"/>
      <c r="AA135" s="47"/>
      <c r="AB135" s="47"/>
      <c r="AC135" s="47"/>
    </row>
    <row r="136" spans="1:29" x14ac:dyDescent="0.25">
      <c r="A136" s="64">
        <v>130</v>
      </c>
      <c r="B136" s="42" t="s">
        <v>138</v>
      </c>
      <c r="C136" s="71">
        <v>50.1</v>
      </c>
      <c r="D136" s="42">
        <v>3.6040000000000001</v>
      </c>
      <c r="E136" s="42">
        <v>3.9420000000000002</v>
      </c>
      <c r="F136" s="42">
        <f t="shared" si="12"/>
        <v>0.33800000000000008</v>
      </c>
      <c r="G136" s="44">
        <f t="shared" si="13"/>
        <v>0.29061240000000005</v>
      </c>
      <c r="H136" s="66">
        <f>(H11/C193)*C136</f>
        <v>4.752529977375787E-2</v>
      </c>
      <c r="I136" s="45">
        <f t="shared" si="15"/>
        <v>0.3381376997737579</v>
      </c>
      <c r="J136" s="67"/>
      <c r="K136" s="68"/>
      <c r="L136" s="63"/>
      <c r="M136" s="5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83"/>
      <c r="AA136" s="47"/>
      <c r="AB136" s="47"/>
      <c r="AC136" s="47"/>
    </row>
    <row r="137" spans="1:29" x14ac:dyDescent="0.25">
      <c r="A137" s="64">
        <v>131</v>
      </c>
      <c r="B137" s="42" t="s">
        <v>139</v>
      </c>
      <c r="C137" s="71">
        <v>44.9</v>
      </c>
      <c r="D137" s="42">
        <v>1.212</v>
      </c>
      <c r="E137" s="42">
        <v>1.698</v>
      </c>
      <c r="F137" s="42">
        <f t="shared" si="12"/>
        <v>0.48599999999999999</v>
      </c>
      <c r="G137" s="44">
        <f t="shared" si="13"/>
        <v>0.41786279999999998</v>
      </c>
      <c r="H137" s="66">
        <f>(H11/C193)*C137</f>
        <v>4.2592534128577414E-2</v>
      </c>
      <c r="I137" s="45">
        <f t="shared" si="15"/>
        <v>0.46045533412857742</v>
      </c>
      <c r="J137" s="67"/>
      <c r="K137" s="68"/>
      <c r="L137" s="63"/>
      <c r="M137" s="51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83"/>
      <c r="AA137" s="47"/>
      <c r="AB137" s="47"/>
      <c r="AC137" s="47"/>
    </row>
    <row r="138" spans="1:29" x14ac:dyDescent="0.25">
      <c r="A138" s="64">
        <v>132</v>
      </c>
      <c r="B138" s="42" t="s">
        <v>140</v>
      </c>
      <c r="C138" s="71">
        <v>74.8</v>
      </c>
      <c r="D138" s="42">
        <v>3.8</v>
      </c>
      <c r="E138" s="42">
        <v>3.8</v>
      </c>
      <c r="F138" s="42">
        <f t="shared" si="12"/>
        <v>0</v>
      </c>
      <c r="G138" s="44">
        <f t="shared" si="13"/>
        <v>0</v>
      </c>
      <c r="H138" s="66">
        <f>(H11/C193)*C138</f>
        <v>7.0955936588365048E-2</v>
      </c>
      <c r="I138" s="45">
        <f t="shared" si="15"/>
        <v>7.0955936588365048E-2</v>
      </c>
      <c r="J138" s="67"/>
      <c r="K138" s="68"/>
      <c r="L138" s="63"/>
      <c r="M138" s="51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83"/>
      <c r="AA138" s="47"/>
      <c r="AB138" s="47"/>
      <c r="AC138" s="47"/>
    </row>
    <row r="139" spans="1:29" x14ac:dyDescent="0.25">
      <c r="A139" s="64">
        <v>133</v>
      </c>
      <c r="B139" s="42" t="s">
        <v>141</v>
      </c>
      <c r="C139" s="71">
        <v>56.2</v>
      </c>
      <c r="D139" s="42">
        <v>12.135999999999999</v>
      </c>
      <c r="E139" s="42">
        <v>14.144</v>
      </c>
      <c r="F139" s="42">
        <f t="shared" si="12"/>
        <v>2.0080000000000009</v>
      </c>
      <c r="G139" s="44">
        <f t="shared" si="13"/>
        <v>1.7264784000000009</v>
      </c>
      <c r="H139" s="66">
        <f>(H11/C193)*C139</f>
        <v>5.3311813319065718E-2</v>
      </c>
      <c r="I139" s="45">
        <f t="shared" si="15"/>
        <v>1.7797902133190666</v>
      </c>
      <c r="J139" s="67"/>
      <c r="K139" s="68"/>
      <c r="L139" s="63"/>
      <c r="M139" s="51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83"/>
      <c r="AA139" s="47"/>
      <c r="AB139" s="47"/>
      <c r="AC139" s="47"/>
    </row>
    <row r="140" spans="1:29" x14ac:dyDescent="0.25">
      <c r="A140" s="64">
        <v>134</v>
      </c>
      <c r="B140" s="42" t="s">
        <v>250</v>
      </c>
      <c r="C140" s="71">
        <v>47.9</v>
      </c>
      <c r="D140" s="42">
        <v>7.2930000000000001</v>
      </c>
      <c r="E140" s="42">
        <v>8.1229999999999993</v>
      </c>
      <c r="F140" s="42">
        <f t="shared" si="12"/>
        <v>0.82999999999999918</v>
      </c>
      <c r="G140" s="44">
        <f t="shared" si="13"/>
        <v>0.71363399999999932</v>
      </c>
      <c r="H140" s="66">
        <f>(H11/C193)*C140</f>
        <v>4.5438360462335368E-2</v>
      </c>
      <c r="I140" s="45">
        <f t="shared" si="15"/>
        <v>0.75907236046233473</v>
      </c>
      <c r="J140" s="67"/>
      <c r="K140" s="68"/>
      <c r="L140" s="63"/>
      <c r="M140" s="51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83"/>
      <c r="AA140" s="47"/>
      <c r="AB140" s="47"/>
      <c r="AC140" s="47"/>
    </row>
    <row r="141" spans="1:29" x14ac:dyDescent="0.25">
      <c r="A141" s="64">
        <v>135</v>
      </c>
      <c r="B141" s="42" t="s">
        <v>251</v>
      </c>
      <c r="C141" s="71">
        <v>47.7</v>
      </c>
      <c r="D141" s="42">
        <v>3.8239999999999998</v>
      </c>
      <c r="E141" s="42">
        <v>5.101</v>
      </c>
      <c r="F141" s="42">
        <f t="shared" si="12"/>
        <v>1.2770000000000001</v>
      </c>
      <c r="G141" s="44">
        <f t="shared" si="13"/>
        <v>1.0979646000000001</v>
      </c>
      <c r="H141" s="66">
        <f>(H11/C193)*C141</f>
        <v>4.5248638706751512E-2</v>
      </c>
      <c r="I141" s="45">
        <f t="shared" si="15"/>
        <v>1.1432132387067515</v>
      </c>
      <c r="J141" s="67"/>
      <c r="K141" s="68"/>
      <c r="L141" s="63"/>
      <c r="M141" s="51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83"/>
      <c r="AA141" s="47"/>
      <c r="AB141" s="47"/>
      <c r="AC141" s="47"/>
    </row>
    <row r="142" spans="1:29" x14ac:dyDescent="0.25">
      <c r="A142" s="64">
        <v>136</v>
      </c>
      <c r="B142" s="42" t="s">
        <v>252</v>
      </c>
      <c r="C142" s="71">
        <v>101.8</v>
      </c>
      <c r="D142" s="42">
        <v>10.122999999999999</v>
      </c>
      <c r="E142" s="42">
        <v>11.887</v>
      </c>
      <c r="F142" s="42">
        <f t="shared" si="12"/>
        <v>1.7640000000000011</v>
      </c>
      <c r="G142" s="44">
        <f t="shared" si="13"/>
        <v>1.5166872000000009</v>
      </c>
      <c r="H142" s="66">
        <f>(H11/C193)*C142</f>
        <v>9.6568373592186646E-2</v>
      </c>
      <c r="I142" s="45">
        <f t="shared" si="15"/>
        <v>1.6132555735921876</v>
      </c>
      <c r="J142" s="67"/>
      <c r="K142" s="68"/>
      <c r="L142" s="63"/>
      <c r="M142" s="51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83"/>
      <c r="AA142" s="47"/>
      <c r="AB142" s="47"/>
      <c r="AC142" s="47"/>
    </row>
    <row r="143" spans="1:29" x14ac:dyDescent="0.25">
      <c r="A143" s="64">
        <v>137</v>
      </c>
      <c r="B143" s="42" t="s">
        <v>253</v>
      </c>
      <c r="C143" s="71">
        <v>67.3</v>
      </c>
      <c r="D143" s="42">
        <v>4.125</v>
      </c>
      <c r="E143" s="42">
        <v>5.1509999999999998</v>
      </c>
      <c r="F143" s="42">
        <f t="shared" si="12"/>
        <v>1.0259999999999998</v>
      </c>
      <c r="G143" s="44">
        <f t="shared" si="13"/>
        <v>0.88215479999999979</v>
      </c>
      <c r="H143" s="66">
        <f>(H11/C193)*C143</f>
        <v>6.3841370753970159E-2</v>
      </c>
      <c r="I143" s="45">
        <f t="shared" si="15"/>
        <v>0.94599617075396991</v>
      </c>
      <c r="J143" s="67"/>
      <c r="K143" s="68"/>
      <c r="L143" s="63"/>
      <c r="M143" s="51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83"/>
      <c r="AA143" s="47"/>
      <c r="AB143" s="47"/>
      <c r="AC143" s="47"/>
    </row>
    <row r="144" spans="1:29" x14ac:dyDescent="0.25">
      <c r="A144" s="64">
        <v>138</v>
      </c>
      <c r="B144" s="42" t="s">
        <v>254</v>
      </c>
      <c r="C144" s="71">
        <v>51</v>
      </c>
      <c r="D144" s="42">
        <v>8.0310000000000006</v>
      </c>
      <c r="E144" s="42">
        <v>8.8580000000000005</v>
      </c>
      <c r="F144" s="42">
        <f t="shared" si="12"/>
        <v>0.82699999999999996</v>
      </c>
      <c r="G144" s="44">
        <f t="shared" si="13"/>
        <v>0.71105459999999998</v>
      </c>
      <c r="H144" s="66">
        <f>(H11/C193)*C144</f>
        <v>4.8379047673885262E-2</v>
      </c>
      <c r="I144" s="45">
        <f t="shared" si="15"/>
        <v>0.75943364767388521</v>
      </c>
      <c r="J144" s="67"/>
      <c r="K144" s="68"/>
      <c r="L144" s="63"/>
      <c r="M144" s="51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83"/>
      <c r="AA144" s="47"/>
      <c r="AB144" s="47"/>
      <c r="AC144" s="47"/>
    </row>
    <row r="145" spans="1:29" x14ac:dyDescent="0.25">
      <c r="A145" s="64">
        <v>139</v>
      </c>
      <c r="B145" s="42" t="s">
        <v>255</v>
      </c>
      <c r="C145" s="71">
        <v>50.6</v>
      </c>
      <c r="D145" s="42">
        <v>3.13</v>
      </c>
      <c r="E145" s="42">
        <v>3.996</v>
      </c>
      <c r="F145" s="42">
        <f t="shared" ref="F145:F192" si="16">E145-D145</f>
        <v>0.8660000000000001</v>
      </c>
      <c r="G145" s="44">
        <f t="shared" ref="G145:G192" si="17">F145*0.8598</f>
        <v>0.7445868000000001</v>
      </c>
      <c r="H145" s="66">
        <f>(H11/C193)*C145</f>
        <v>4.7999604162717535E-2</v>
      </c>
      <c r="I145" s="45">
        <f t="shared" si="15"/>
        <v>0.79258640416271764</v>
      </c>
      <c r="J145" s="67"/>
      <c r="K145" s="68"/>
      <c r="L145" s="63"/>
      <c r="M145" s="51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83"/>
      <c r="AA145" s="47"/>
      <c r="AB145" s="47"/>
      <c r="AC145" s="47"/>
    </row>
    <row r="146" spans="1:29" x14ac:dyDescent="0.25">
      <c r="A146" s="64">
        <v>140</v>
      </c>
      <c r="B146" s="42" t="s">
        <v>142</v>
      </c>
      <c r="C146" s="71">
        <v>44.8</v>
      </c>
      <c r="D146" s="42">
        <v>5.9909999999999997</v>
      </c>
      <c r="E146" s="42">
        <v>6.87</v>
      </c>
      <c r="F146" s="42">
        <f t="shared" si="16"/>
        <v>0.87900000000000045</v>
      </c>
      <c r="G146" s="44">
        <f t="shared" si="17"/>
        <v>0.75576420000000044</v>
      </c>
      <c r="H146" s="66">
        <f>(H11/C193)*C146</f>
        <v>4.2497673250785482E-2</v>
      </c>
      <c r="I146" s="45">
        <f t="shared" si="15"/>
        <v>0.7982618732507859</v>
      </c>
      <c r="J146" s="67"/>
      <c r="K146" s="68"/>
      <c r="L146" s="63"/>
      <c r="M146" s="51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83"/>
      <c r="AA146" s="47"/>
      <c r="AB146" s="47"/>
      <c r="AC146" s="47"/>
    </row>
    <row r="147" spans="1:29" x14ac:dyDescent="0.25">
      <c r="A147" s="64">
        <v>141</v>
      </c>
      <c r="B147" s="42" t="s">
        <v>256</v>
      </c>
      <c r="C147" s="71">
        <v>75.7</v>
      </c>
      <c r="D147" s="42">
        <v>14.503</v>
      </c>
      <c r="E147" s="42">
        <v>16.571000000000002</v>
      </c>
      <c r="F147" s="42">
        <f t="shared" si="16"/>
        <v>2.0680000000000014</v>
      </c>
      <c r="G147" s="44">
        <f t="shared" si="17"/>
        <v>1.7780664000000013</v>
      </c>
      <c r="H147" s="66">
        <f>(H11/C193)*C147</f>
        <v>7.180968448849244E-2</v>
      </c>
      <c r="I147" s="45">
        <f t="shared" si="15"/>
        <v>1.8498760844884936</v>
      </c>
      <c r="J147" s="67"/>
      <c r="K147" s="68"/>
      <c r="L147" s="63"/>
      <c r="M147" s="51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83"/>
      <c r="AA147" s="47"/>
      <c r="AB147" s="47"/>
      <c r="AC147" s="47"/>
    </row>
    <row r="148" spans="1:29" x14ac:dyDescent="0.25">
      <c r="A148" s="64">
        <v>142</v>
      </c>
      <c r="B148" s="42" t="s">
        <v>257</v>
      </c>
      <c r="C148" s="71">
        <v>56.7</v>
      </c>
      <c r="D148" s="42">
        <v>13.145</v>
      </c>
      <c r="E148" s="42">
        <v>15.257999999999999</v>
      </c>
      <c r="F148" s="42">
        <f t="shared" si="16"/>
        <v>2.1129999999999995</v>
      </c>
      <c r="G148" s="44">
        <f t="shared" si="17"/>
        <v>1.8167573999999995</v>
      </c>
      <c r="H148" s="66">
        <f>(H11/C193)*C148</f>
        <v>5.3786117708025376E-2</v>
      </c>
      <c r="I148" s="45">
        <f t="shared" si="15"/>
        <v>1.870543517708025</v>
      </c>
      <c r="J148" s="67"/>
      <c r="K148" s="68"/>
      <c r="L148" s="63"/>
      <c r="M148" s="51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83"/>
      <c r="AA148" s="47"/>
      <c r="AB148" s="47"/>
      <c r="AC148" s="47"/>
    </row>
    <row r="149" spans="1:29" x14ac:dyDescent="0.25">
      <c r="A149" s="64">
        <v>143</v>
      </c>
      <c r="B149" s="42" t="s">
        <v>245</v>
      </c>
      <c r="C149" s="71">
        <v>47.7</v>
      </c>
      <c r="D149" s="42">
        <v>4.6970000000000001</v>
      </c>
      <c r="E149" s="42">
        <v>5.8860000000000001</v>
      </c>
      <c r="F149" s="42">
        <f t="shared" si="16"/>
        <v>1.1890000000000001</v>
      </c>
      <c r="G149" s="44">
        <f t="shared" si="17"/>
        <v>1.0223022000000002</v>
      </c>
      <c r="H149" s="66">
        <f>(H11/C193)*C149</f>
        <v>4.5248638706751512E-2</v>
      </c>
      <c r="I149" s="45">
        <f t="shared" si="15"/>
        <v>1.0675508387067516</v>
      </c>
      <c r="J149" s="67"/>
      <c r="K149" s="68"/>
      <c r="L149" s="63"/>
      <c r="M149" s="51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83"/>
      <c r="AA149" s="47"/>
      <c r="AB149" s="47"/>
      <c r="AC149" s="47"/>
    </row>
    <row r="150" spans="1:29" x14ac:dyDescent="0.25">
      <c r="A150" s="64">
        <v>144</v>
      </c>
      <c r="B150" s="42" t="s">
        <v>258</v>
      </c>
      <c r="C150" s="71">
        <v>48.1</v>
      </c>
      <c r="D150" s="42">
        <v>5.8929999999999998</v>
      </c>
      <c r="E150" s="42">
        <v>6.7050000000000001</v>
      </c>
      <c r="F150" s="42">
        <f t="shared" si="16"/>
        <v>0.81200000000000028</v>
      </c>
      <c r="G150" s="44">
        <f t="shared" si="17"/>
        <v>0.69815760000000027</v>
      </c>
      <c r="H150" s="66">
        <f>(H11/C193)*C150</f>
        <v>4.5628082217919232E-2</v>
      </c>
      <c r="I150" s="45">
        <f t="shared" si="15"/>
        <v>0.74378568221791952</v>
      </c>
      <c r="J150" s="67"/>
      <c r="K150" s="68"/>
      <c r="L150" s="63"/>
      <c r="M150" s="51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83"/>
      <c r="AA150" s="47"/>
      <c r="AB150" s="47"/>
      <c r="AC150" s="47"/>
    </row>
    <row r="151" spans="1:29" x14ac:dyDescent="0.25">
      <c r="A151" s="64">
        <v>148</v>
      </c>
      <c r="B151" s="42" t="s">
        <v>143</v>
      </c>
      <c r="C151" s="71">
        <v>94.2</v>
      </c>
      <c r="D151" s="42">
        <v>6.7709999999999999</v>
      </c>
      <c r="E151" s="42">
        <v>7.915</v>
      </c>
      <c r="F151" s="42">
        <f t="shared" si="16"/>
        <v>1.1440000000000001</v>
      </c>
      <c r="G151" s="44">
        <f t="shared" si="17"/>
        <v>0.98361120000000013</v>
      </c>
      <c r="H151" s="66">
        <f>(H11/C193)*C151</f>
        <v>8.9358946879999832E-2</v>
      </c>
      <c r="I151" s="45">
        <f t="shared" si="15"/>
        <v>1.0729701468799999</v>
      </c>
      <c r="J151" s="67"/>
      <c r="K151" s="68"/>
      <c r="L151" s="63"/>
      <c r="M151" s="51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83"/>
      <c r="AA151" s="47"/>
      <c r="AB151" s="47"/>
      <c r="AC151" s="47"/>
    </row>
    <row r="152" spans="1:29" x14ac:dyDescent="0.25">
      <c r="A152" s="64">
        <v>149</v>
      </c>
      <c r="B152" s="42" t="s">
        <v>144</v>
      </c>
      <c r="C152" s="84">
        <v>68.099999999999994</v>
      </c>
      <c r="D152" s="42">
        <v>2.7949999999999999</v>
      </c>
      <c r="E152" s="42">
        <v>3.2789999999999999</v>
      </c>
      <c r="F152" s="42">
        <f t="shared" si="16"/>
        <v>0.48399999999999999</v>
      </c>
      <c r="G152" s="44">
        <f t="shared" si="17"/>
        <v>0.41614319999999999</v>
      </c>
      <c r="H152" s="66">
        <f>(H11/C193)*C152</f>
        <v>6.4600257776305597E-2</v>
      </c>
      <c r="I152" s="45">
        <f t="shared" si="15"/>
        <v>0.48074345777630556</v>
      </c>
      <c r="J152" s="67"/>
      <c r="K152" s="68"/>
      <c r="L152" s="63"/>
      <c r="M152" s="51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83"/>
      <c r="AA152" s="47"/>
      <c r="AB152" s="47"/>
      <c r="AC152" s="47"/>
    </row>
    <row r="153" spans="1:29" x14ac:dyDescent="0.25">
      <c r="A153" s="64">
        <v>150</v>
      </c>
      <c r="B153" s="42" t="s">
        <v>145</v>
      </c>
      <c r="C153" s="84">
        <v>68.400000000000006</v>
      </c>
      <c r="D153" s="42">
        <v>0.13200000000000001</v>
      </c>
      <c r="E153" s="42">
        <v>2.2320000000000002</v>
      </c>
      <c r="F153" s="42">
        <f t="shared" si="16"/>
        <v>2.1</v>
      </c>
      <c r="G153" s="44">
        <f t="shared" si="17"/>
        <v>1.8055800000000002</v>
      </c>
      <c r="H153" s="66">
        <f>(H11/C193)*C153</f>
        <v>6.4884840409681413E-2</v>
      </c>
      <c r="I153" s="45">
        <f t="shared" si="15"/>
        <v>1.8704648404096815</v>
      </c>
      <c r="J153" s="67"/>
      <c r="K153" s="68"/>
      <c r="L153" s="63"/>
      <c r="M153" s="51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83"/>
      <c r="AA153" s="47"/>
      <c r="AB153" s="47"/>
      <c r="AC153" s="47"/>
    </row>
    <row r="154" spans="1:29" x14ac:dyDescent="0.25">
      <c r="A154" s="64">
        <v>151</v>
      </c>
      <c r="B154" s="42" t="s">
        <v>146</v>
      </c>
      <c r="C154" s="84">
        <v>93.8</v>
      </c>
      <c r="D154" s="42">
        <v>12.778</v>
      </c>
      <c r="E154" s="42">
        <v>15.311</v>
      </c>
      <c r="F154" s="42">
        <f t="shared" si="16"/>
        <v>2.5329999999999995</v>
      </c>
      <c r="G154" s="44">
        <f t="shared" si="17"/>
        <v>2.1778733999999997</v>
      </c>
      <c r="H154" s="66">
        <f>(H11/C193)*C154</f>
        <v>8.8979503368832105E-2</v>
      </c>
      <c r="I154" s="45">
        <f t="shared" si="15"/>
        <v>2.2668529033688318</v>
      </c>
      <c r="J154" s="67"/>
      <c r="K154" s="68"/>
      <c r="L154" s="63"/>
      <c r="M154" s="51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83"/>
      <c r="AA154" s="47"/>
      <c r="AB154" s="47"/>
      <c r="AC154" s="47"/>
    </row>
    <row r="155" spans="1:29" x14ac:dyDescent="0.25">
      <c r="A155" s="85">
        <v>152</v>
      </c>
      <c r="B155" s="42" t="s">
        <v>147</v>
      </c>
      <c r="C155" s="84">
        <v>68.400000000000006</v>
      </c>
      <c r="D155" s="42">
        <v>14.968999999999999</v>
      </c>
      <c r="E155" s="42">
        <v>16.72</v>
      </c>
      <c r="F155" s="42">
        <f t="shared" si="16"/>
        <v>1.7509999999999994</v>
      </c>
      <c r="G155" s="44">
        <f t="shared" si="17"/>
        <v>1.5055097999999996</v>
      </c>
      <c r="H155" s="66">
        <f>(H11/C193)*C155</f>
        <v>6.4884840409681413E-2</v>
      </c>
      <c r="I155" s="45">
        <f t="shared" ref="I155:I188" si="18">G155+H155</f>
        <v>1.5703946404096809</v>
      </c>
      <c r="J155" s="67"/>
      <c r="K155" s="68"/>
      <c r="L155" s="63"/>
      <c r="M155" s="51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83"/>
      <c r="AA155" s="47"/>
      <c r="AB155" s="47"/>
      <c r="AC155" s="47"/>
    </row>
    <row r="156" spans="1:29" x14ac:dyDescent="0.25">
      <c r="A156" s="64">
        <v>153</v>
      </c>
      <c r="B156" s="42" t="s">
        <v>148</v>
      </c>
      <c r="C156" s="84">
        <v>68.7</v>
      </c>
      <c r="D156" s="42">
        <v>3.363</v>
      </c>
      <c r="E156" s="42">
        <v>3.6419999999999999</v>
      </c>
      <c r="F156" s="42">
        <f t="shared" si="16"/>
        <v>0.27899999999999991</v>
      </c>
      <c r="G156" s="44">
        <f t="shared" si="17"/>
        <v>0.23988419999999994</v>
      </c>
      <c r="H156" s="66">
        <f>(H11/C193)*C156</f>
        <v>6.5169423043057201E-2</v>
      </c>
      <c r="I156" s="45">
        <f t="shared" si="18"/>
        <v>0.30505362304305716</v>
      </c>
      <c r="J156" s="67"/>
      <c r="K156" s="68"/>
      <c r="L156" s="63"/>
      <c r="M156" s="51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83"/>
      <c r="AA156" s="47"/>
      <c r="AB156" s="47"/>
      <c r="AC156" s="47"/>
    </row>
    <row r="157" spans="1:29" x14ac:dyDescent="0.25">
      <c r="A157" s="64">
        <v>154</v>
      </c>
      <c r="B157" s="42" t="s">
        <v>149</v>
      </c>
      <c r="C157" s="84">
        <v>94.1</v>
      </c>
      <c r="D157" s="42">
        <v>16.091000000000001</v>
      </c>
      <c r="E157" s="42">
        <v>18.13</v>
      </c>
      <c r="F157" s="42">
        <f t="shared" si="16"/>
        <v>2.0389999999999979</v>
      </c>
      <c r="G157" s="44">
        <f t="shared" si="17"/>
        <v>1.7531321999999983</v>
      </c>
      <c r="H157" s="66">
        <f>(H11/C193)*C157</f>
        <v>8.9264086002207893E-2</v>
      </c>
      <c r="I157" s="45">
        <f t="shared" si="18"/>
        <v>1.8423962860022061</v>
      </c>
      <c r="J157" s="67"/>
      <c r="K157" s="68"/>
      <c r="L157" s="63"/>
      <c r="M157" s="51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83"/>
      <c r="AA157" s="47"/>
      <c r="AB157" s="47"/>
      <c r="AC157" s="47"/>
    </row>
    <row r="158" spans="1:29" x14ac:dyDescent="0.25">
      <c r="A158" s="41">
        <v>155</v>
      </c>
      <c r="B158" s="42" t="s">
        <v>150</v>
      </c>
      <c r="C158" s="43">
        <v>68.3</v>
      </c>
      <c r="D158" s="42">
        <v>0.29699999999999999</v>
      </c>
      <c r="E158" s="42">
        <v>0.29699999999999999</v>
      </c>
      <c r="F158" s="42">
        <f t="shared" si="16"/>
        <v>0</v>
      </c>
      <c r="G158" s="44">
        <f t="shared" si="17"/>
        <v>0</v>
      </c>
      <c r="H158" s="66">
        <f>(H11/C193)*C158</f>
        <v>6.4789979531889474E-2</v>
      </c>
      <c r="I158" s="45">
        <f t="shared" si="18"/>
        <v>6.4789979531889474E-2</v>
      </c>
      <c r="J158" s="67"/>
      <c r="K158" s="68"/>
      <c r="L158" s="63"/>
      <c r="M158" s="51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83"/>
      <c r="AA158" s="47"/>
      <c r="AB158" s="47"/>
      <c r="AC158" s="47"/>
    </row>
    <row r="159" spans="1:29" x14ac:dyDescent="0.25">
      <c r="A159" s="64">
        <v>156</v>
      </c>
      <c r="B159" s="42" t="s">
        <v>151</v>
      </c>
      <c r="C159" s="84">
        <v>68.7</v>
      </c>
      <c r="D159" s="42">
        <v>14.603</v>
      </c>
      <c r="E159" s="42">
        <v>16.474</v>
      </c>
      <c r="F159" s="42">
        <f t="shared" si="16"/>
        <v>1.8710000000000004</v>
      </c>
      <c r="G159" s="44">
        <f t="shared" si="17"/>
        <v>1.6086858000000004</v>
      </c>
      <c r="H159" s="66">
        <f>(H11/C193)*C159</f>
        <v>6.5169423043057201E-2</v>
      </c>
      <c r="I159" s="45">
        <f t="shared" si="18"/>
        <v>1.6738552230430577</v>
      </c>
      <c r="J159" s="67"/>
      <c r="K159" s="68"/>
      <c r="L159" s="63"/>
      <c r="M159" s="51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83"/>
      <c r="AA159" s="47"/>
      <c r="AB159" s="47"/>
      <c r="AC159" s="47"/>
    </row>
    <row r="160" spans="1:29" x14ac:dyDescent="0.25">
      <c r="A160" s="64">
        <v>157</v>
      </c>
      <c r="B160" s="42" t="s">
        <v>152</v>
      </c>
      <c r="C160" s="84">
        <v>94.2</v>
      </c>
      <c r="D160" s="42">
        <v>21.600999999999999</v>
      </c>
      <c r="E160" s="42">
        <v>24.998000000000001</v>
      </c>
      <c r="F160" s="42">
        <f t="shared" si="16"/>
        <v>3.397000000000002</v>
      </c>
      <c r="G160" s="44">
        <f t="shared" si="17"/>
        <v>2.9207406000000016</v>
      </c>
      <c r="H160" s="66">
        <f>(H11/C193)*C160</f>
        <v>8.9358946879999832E-2</v>
      </c>
      <c r="I160" s="45">
        <f t="shared" si="18"/>
        <v>3.0100995468800016</v>
      </c>
      <c r="J160" s="67"/>
      <c r="K160" s="68"/>
      <c r="L160" s="63"/>
      <c r="M160" s="51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83"/>
      <c r="AA160" s="47"/>
      <c r="AB160" s="47"/>
      <c r="AC160" s="47"/>
    </row>
    <row r="161" spans="1:29" x14ac:dyDescent="0.25">
      <c r="A161" s="64">
        <v>158</v>
      </c>
      <c r="B161" s="42" t="s">
        <v>153</v>
      </c>
      <c r="C161" s="84">
        <v>68.2</v>
      </c>
      <c r="D161" s="42">
        <v>10.263999999999999</v>
      </c>
      <c r="E161" s="42">
        <v>11.849</v>
      </c>
      <c r="F161" s="42">
        <f t="shared" si="16"/>
        <v>1.5850000000000009</v>
      </c>
      <c r="G161" s="44">
        <f t="shared" si="17"/>
        <v>1.3627830000000007</v>
      </c>
      <c r="H161" s="66">
        <f>(H11/C193)*C161</f>
        <v>6.469511865409755E-2</v>
      </c>
      <c r="I161" s="45">
        <f t="shared" si="18"/>
        <v>1.4274781186540983</v>
      </c>
      <c r="J161" s="67"/>
      <c r="K161" s="68"/>
      <c r="L161" s="63"/>
      <c r="M161" s="51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83"/>
      <c r="AA161" s="47"/>
      <c r="AB161" s="47"/>
      <c r="AC161" s="47"/>
    </row>
    <row r="162" spans="1:29" x14ac:dyDescent="0.25">
      <c r="A162" s="64">
        <v>159</v>
      </c>
      <c r="B162" s="42" t="s">
        <v>154</v>
      </c>
      <c r="C162" s="84">
        <v>68.7</v>
      </c>
      <c r="D162" s="42">
        <v>5.202</v>
      </c>
      <c r="E162" s="42">
        <v>6.3140000000000001</v>
      </c>
      <c r="F162" s="42">
        <f t="shared" si="16"/>
        <v>1.1120000000000001</v>
      </c>
      <c r="G162" s="44">
        <f t="shared" si="17"/>
        <v>0.9560976000000001</v>
      </c>
      <c r="H162" s="66">
        <f>(H11/C193)*C162</f>
        <v>6.5169423043057201E-2</v>
      </c>
      <c r="I162" s="45">
        <f t="shared" si="18"/>
        <v>1.0212670230430574</v>
      </c>
      <c r="J162" s="67"/>
      <c r="K162" s="68"/>
      <c r="L162" s="63"/>
      <c r="M162" s="51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83"/>
      <c r="AA162" s="47"/>
      <c r="AB162" s="47"/>
      <c r="AC162" s="47"/>
    </row>
    <row r="163" spans="1:29" x14ac:dyDescent="0.25">
      <c r="A163" s="64">
        <v>160</v>
      </c>
      <c r="B163" s="42" t="s">
        <v>155</v>
      </c>
      <c r="C163" s="84">
        <v>93.6</v>
      </c>
      <c r="D163" s="42">
        <v>8.6790000000000003</v>
      </c>
      <c r="E163" s="42">
        <v>10.334</v>
      </c>
      <c r="F163" s="42">
        <f t="shared" si="16"/>
        <v>1.6549999999999994</v>
      </c>
      <c r="G163" s="44">
        <f t="shared" si="17"/>
        <v>1.4229689999999995</v>
      </c>
      <c r="H163" s="66">
        <f>(H11/C193)*C163</f>
        <v>8.8789781613248228E-2</v>
      </c>
      <c r="I163" s="45">
        <f>G163+H163</f>
        <v>1.5117587816132476</v>
      </c>
      <c r="J163" s="67"/>
      <c r="K163" s="68"/>
      <c r="L163" s="63"/>
      <c r="M163" s="51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83"/>
      <c r="AA163" s="47"/>
      <c r="AB163" s="47"/>
      <c r="AC163" s="47"/>
    </row>
    <row r="164" spans="1:29" x14ac:dyDescent="0.25">
      <c r="A164" s="64">
        <v>161</v>
      </c>
      <c r="B164" s="42" t="s">
        <v>156</v>
      </c>
      <c r="C164" s="84">
        <v>68.3</v>
      </c>
      <c r="D164" s="42">
        <v>10.050000000000001</v>
      </c>
      <c r="E164" s="42">
        <v>11.763999999999999</v>
      </c>
      <c r="F164" s="42">
        <f t="shared" si="16"/>
        <v>1.7139999999999986</v>
      </c>
      <c r="G164" s="44">
        <f t="shared" si="17"/>
        <v>1.4736971999999988</v>
      </c>
      <c r="H164" s="66">
        <f>(H11/C193)*C164</f>
        <v>6.4789979531889474E-2</v>
      </c>
      <c r="I164" s="45">
        <f t="shared" si="18"/>
        <v>1.5384871795318884</v>
      </c>
      <c r="J164" s="67"/>
      <c r="K164" s="68"/>
      <c r="L164" s="63"/>
      <c r="M164" s="51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83"/>
      <c r="AA164" s="47"/>
      <c r="AB164" s="47"/>
      <c r="AC164" s="47"/>
    </row>
    <row r="165" spans="1:29" x14ac:dyDescent="0.25">
      <c r="A165" s="64">
        <v>162</v>
      </c>
      <c r="B165" s="42" t="s">
        <v>157</v>
      </c>
      <c r="C165" s="84">
        <v>68.7</v>
      </c>
      <c r="D165" s="42">
        <v>5.4489999999999998</v>
      </c>
      <c r="E165" s="42">
        <v>6.6520000000000001</v>
      </c>
      <c r="F165" s="42">
        <f t="shared" si="16"/>
        <v>1.2030000000000003</v>
      </c>
      <c r="G165" s="44">
        <f t="shared" si="17"/>
        <v>1.0343394000000004</v>
      </c>
      <c r="H165" s="66">
        <f>(H11/C193)*C165</f>
        <v>6.5169423043057201E-2</v>
      </c>
      <c r="I165" s="45">
        <f t="shared" si="18"/>
        <v>1.0995088230430576</v>
      </c>
      <c r="J165" s="67"/>
      <c r="K165" s="68"/>
      <c r="L165" s="63"/>
      <c r="M165" s="51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83"/>
      <c r="AA165" s="47"/>
      <c r="AB165" s="47"/>
      <c r="AC165" s="47"/>
    </row>
    <row r="166" spans="1:29" x14ac:dyDescent="0.25">
      <c r="A166" s="64">
        <v>163</v>
      </c>
      <c r="B166" s="42" t="s">
        <v>158</v>
      </c>
      <c r="C166" s="84">
        <v>94.2</v>
      </c>
      <c r="D166" s="42">
        <v>8.1270000000000007</v>
      </c>
      <c r="E166" s="42">
        <v>10.268000000000001</v>
      </c>
      <c r="F166" s="42">
        <f t="shared" si="16"/>
        <v>2.141</v>
      </c>
      <c r="G166" s="44">
        <f t="shared" si="17"/>
        <v>1.8408318000000001</v>
      </c>
      <c r="H166" s="66">
        <f>(H11/C193)*C166</f>
        <v>8.9358946879999832E-2</v>
      </c>
      <c r="I166" s="45">
        <f t="shared" si="18"/>
        <v>1.9301907468799999</v>
      </c>
      <c r="J166" s="67"/>
      <c r="K166" s="68"/>
      <c r="L166" s="63"/>
      <c r="M166" s="51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83"/>
      <c r="AA166" s="47"/>
      <c r="AB166" s="47"/>
      <c r="AC166" s="47"/>
    </row>
    <row r="167" spans="1:29" x14ac:dyDescent="0.25">
      <c r="A167" s="64">
        <v>164</v>
      </c>
      <c r="B167" s="42" t="s">
        <v>159</v>
      </c>
      <c r="C167" s="84">
        <v>68.3</v>
      </c>
      <c r="D167" s="42">
        <v>2.6469999999999998</v>
      </c>
      <c r="E167" s="42">
        <v>2.86</v>
      </c>
      <c r="F167" s="42">
        <f t="shared" si="16"/>
        <v>0.21300000000000008</v>
      </c>
      <c r="G167" s="44">
        <f t="shared" si="17"/>
        <v>0.18313740000000006</v>
      </c>
      <c r="H167" s="66">
        <f>(H11/C193)*C167</f>
        <v>6.4789979531889474E-2</v>
      </c>
      <c r="I167" s="45">
        <f t="shared" si="18"/>
        <v>0.24792737953188954</v>
      </c>
      <c r="J167" s="67"/>
      <c r="K167" s="68"/>
      <c r="L167" s="63"/>
      <c r="M167" s="51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83"/>
      <c r="AA167" s="47"/>
      <c r="AB167" s="47"/>
      <c r="AC167" s="47"/>
    </row>
    <row r="168" spans="1:29" x14ac:dyDescent="0.25">
      <c r="A168" s="64">
        <v>165</v>
      </c>
      <c r="B168" s="42" t="s">
        <v>160</v>
      </c>
      <c r="C168" s="71">
        <v>68.900000000000006</v>
      </c>
      <c r="D168" s="42">
        <v>14.250999999999999</v>
      </c>
      <c r="E168" s="42">
        <v>16.177</v>
      </c>
      <c r="F168" s="42">
        <f t="shared" si="16"/>
        <v>1.9260000000000002</v>
      </c>
      <c r="G168" s="44">
        <f t="shared" si="17"/>
        <v>1.6559748000000001</v>
      </c>
      <c r="H168" s="66">
        <f>(H11/C193)*C168</f>
        <v>6.5359144798641064E-2</v>
      </c>
      <c r="I168" s="45">
        <f t="shared" si="18"/>
        <v>1.7213339447986411</v>
      </c>
      <c r="J168" s="67"/>
      <c r="K168" s="68"/>
      <c r="L168" s="63"/>
      <c r="M168" s="51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83"/>
      <c r="AA168" s="47"/>
      <c r="AB168" s="47"/>
      <c r="AC168" s="47"/>
    </row>
    <row r="169" spans="1:29" x14ac:dyDescent="0.25">
      <c r="A169" s="64">
        <v>166</v>
      </c>
      <c r="B169" s="42" t="s">
        <v>161</v>
      </c>
      <c r="C169" s="84">
        <v>93.9</v>
      </c>
      <c r="D169" s="42">
        <v>17.268000000000001</v>
      </c>
      <c r="E169" s="42">
        <v>19.411000000000001</v>
      </c>
      <c r="F169" s="42">
        <f t="shared" si="16"/>
        <v>2.1430000000000007</v>
      </c>
      <c r="G169" s="44">
        <f t="shared" si="17"/>
        <v>1.8425514000000005</v>
      </c>
      <c r="H169" s="66">
        <f>(H11/C193)*C169</f>
        <v>8.9074364246624044E-2</v>
      </c>
      <c r="I169" s="45">
        <f t="shared" si="18"/>
        <v>1.9316257642466246</v>
      </c>
      <c r="J169" s="67"/>
      <c r="K169" s="68"/>
      <c r="L169" s="63"/>
      <c r="M169" s="51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83"/>
      <c r="AA169" s="47"/>
      <c r="AB169" s="47"/>
      <c r="AC169" s="47"/>
    </row>
    <row r="170" spans="1:29" x14ac:dyDescent="0.25">
      <c r="A170" s="64">
        <v>167</v>
      </c>
      <c r="B170" s="42" t="s">
        <v>162</v>
      </c>
      <c r="C170" s="84">
        <v>68.599999999999994</v>
      </c>
      <c r="D170" s="42">
        <v>9.798</v>
      </c>
      <c r="E170" s="42">
        <v>10.824999999999999</v>
      </c>
      <c r="F170" s="42">
        <f t="shared" si="16"/>
        <v>1.0269999999999992</v>
      </c>
      <c r="G170" s="44">
        <f t="shared" si="17"/>
        <v>0.88301459999999932</v>
      </c>
      <c r="H170" s="66">
        <f>(H11/C193)*C170</f>
        <v>6.5074562165265262E-2</v>
      </c>
      <c r="I170" s="45">
        <f t="shared" si="18"/>
        <v>0.94808916216526462</v>
      </c>
      <c r="J170" s="67"/>
      <c r="K170" s="68"/>
      <c r="L170" s="63"/>
      <c r="M170" s="51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83"/>
      <c r="AA170" s="47"/>
      <c r="AB170" s="47"/>
      <c r="AC170" s="47"/>
    </row>
    <row r="171" spans="1:29" x14ac:dyDescent="0.25">
      <c r="A171" s="64">
        <v>168</v>
      </c>
      <c r="B171" s="42" t="s">
        <v>163</v>
      </c>
      <c r="C171" s="84">
        <v>68.7</v>
      </c>
      <c r="D171" s="42">
        <v>9.9730000000000008</v>
      </c>
      <c r="E171" s="42">
        <v>11.115</v>
      </c>
      <c r="F171" s="42">
        <f t="shared" si="16"/>
        <v>1.1419999999999995</v>
      </c>
      <c r="G171" s="44">
        <f t="shared" si="17"/>
        <v>0.98189159999999953</v>
      </c>
      <c r="H171" s="66">
        <f>(H11/C193)*C171</f>
        <v>6.5169423043057201E-2</v>
      </c>
      <c r="I171" s="45">
        <f t="shared" si="18"/>
        <v>1.0470610230430568</v>
      </c>
      <c r="J171" s="67"/>
      <c r="K171" s="68"/>
      <c r="L171" s="63"/>
      <c r="M171" s="51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83"/>
      <c r="AA171" s="47"/>
      <c r="AB171" s="47"/>
      <c r="AC171" s="47"/>
    </row>
    <row r="172" spans="1:29" s="13" customFormat="1" x14ac:dyDescent="0.25">
      <c r="A172" s="64">
        <v>169</v>
      </c>
      <c r="B172" s="42" t="s">
        <v>164</v>
      </c>
      <c r="C172" s="84">
        <v>93.9</v>
      </c>
      <c r="D172" s="42">
        <v>10.928000000000001</v>
      </c>
      <c r="E172" s="42">
        <v>12.494</v>
      </c>
      <c r="F172" s="42">
        <f t="shared" si="16"/>
        <v>1.5659999999999989</v>
      </c>
      <c r="G172" s="44">
        <f t="shared" si="17"/>
        <v>1.3464467999999992</v>
      </c>
      <c r="H172" s="66">
        <f>(H11/C193)*C172</f>
        <v>8.9074364246624044E-2</v>
      </c>
      <c r="I172" s="45">
        <f t="shared" si="18"/>
        <v>1.4355211642466232</v>
      </c>
      <c r="J172" s="67"/>
      <c r="K172" s="68"/>
      <c r="L172" s="63"/>
      <c r="M172" s="51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83"/>
      <c r="AA172" s="47"/>
      <c r="AB172" s="47"/>
      <c r="AC172" s="47"/>
    </row>
    <row r="173" spans="1:29" x14ac:dyDescent="0.25">
      <c r="A173" s="64">
        <v>170</v>
      </c>
      <c r="B173" s="42" t="s">
        <v>165</v>
      </c>
      <c r="C173" s="84">
        <v>69.099999999999994</v>
      </c>
      <c r="D173" s="42">
        <v>4.0599999999999996</v>
      </c>
      <c r="E173" s="42">
        <v>5.1760000000000002</v>
      </c>
      <c r="F173" s="42">
        <f t="shared" si="16"/>
        <v>1.1160000000000005</v>
      </c>
      <c r="G173" s="44">
        <f t="shared" si="17"/>
        <v>0.95953680000000052</v>
      </c>
      <c r="H173" s="66">
        <f>(H11/C193)*C173</f>
        <v>6.5548866554224927E-2</v>
      </c>
      <c r="I173" s="45">
        <f t="shared" si="18"/>
        <v>1.0250856665542254</v>
      </c>
      <c r="J173" s="67"/>
      <c r="K173" s="68"/>
      <c r="L173" s="63"/>
      <c r="M173" s="51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83"/>
      <c r="AA173" s="47"/>
      <c r="AB173" s="47"/>
      <c r="AC173" s="47"/>
    </row>
    <row r="174" spans="1:29" x14ac:dyDescent="0.25">
      <c r="A174" s="64">
        <v>171</v>
      </c>
      <c r="B174" s="42" t="s">
        <v>166</v>
      </c>
      <c r="C174" s="84">
        <v>68.400000000000006</v>
      </c>
      <c r="D174" s="42">
        <v>9.2870000000000008</v>
      </c>
      <c r="E174" s="42">
        <v>10.497999999999999</v>
      </c>
      <c r="F174" s="42">
        <f t="shared" si="16"/>
        <v>1.2109999999999985</v>
      </c>
      <c r="G174" s="44">
        <f t="shared" si="17"/>
        <v>1.0412177999999987</v>
      </c>
      <c r="H174" s="66">
        <f>(H11/C193)*C174</f>
        <v>6.4884840409681413E-2</v>
      </c>
      <c r="I174" s="45">
        <f t="shared" si="18"/>
        <v>1.1061026404096801</v>
      </c>
      <c r="J174" s="67"/>
      <c r="K174" s="68"/>
      <c r="L174" s="63"/>
      <c r="M174" s="51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83"/>
      <c r="AA174" s="47"/>
      <c r="AB174" s="47"/>
      <c r="AC174" s="47"/>
    </row>
    <row r="175" spans="1:29" x14ac:dyDescent="0.25">
      <c r="A175" s="64">
        <v>172</v>
      </c>
      <c r="B175" s="42" t="s">
        <v>167</v>
      </c>
      <c r="C175" s="84">
        <v>94</v>
      </c>
      <c r="D175" s="42">
        <v>12.311999999999999</v>
      </c>
      <c r="E175" s="42">
        <v>13.522</v>
      </c>
      <c r="F175" s="42">
        <f t="shared" si="16"/>
        <v>1.2100000000000009</v>
      </c>
      <c r="G175" s="44">
        <f t="shared" si="17"/>
        <v>1.0403580000000008</v>
      </c>
      <c r="H175" s="66">
        <f>(H11/C193)*C175</f>
        <v>8.9169225124415968E-2</v>
      </c>
      <c r="I175" s="45">
        <f t="shared" si="18"/>
        <v>1.1295272251244168</v>
      </c>
      <c r="J175" s="67"/>
      <c r="K175" s="68"/>
      <c r="L175" s="63"/>
      <c r="M175" s="51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83"/>
      <c r="AA175" s="47"/>
      <c r="AB175" s="47"/>
      <c r="AC175" s="47"/>
    </row>
    <row r="176" spans="1:29" x14ac:dyDescent="0.25">
      <c r="A176" s="64">
        <v>173</v>
      </c>
      <c r="B176" s="42" t="s">
        <v>168</v>
      </c>
      <c r="C176" s="84">
        <v>68.400000000000006</v>
      </c>
      <c r="D176" s="42">
        <v>0</v>
      </c>
      <c r="E176" s="42">
        <v>0</v>
      </c>
      <c r="F176" s="42">
        <f t="shared" si="16"/>
        <v>0</v>
      </c>
      <c r="G176" s="44">
        <f t="shared" si="17"/>
        <v>0</v>
      </c>
      <c r="H176" s="66">
        <f>(H11/C193)*C176</f>
        <v>6.4884840409681413E-2</v>
      </c>
      <c r="I176" s="45">
        <f t="shared" si="18"/>
        <v>6.4884840409681413E-2</v>
      </c>
      <c r="J176" s="67"/>
      <c r="K176" s="68"/>
      <c r="L176" s="63"/>
      <c r="M176" s="51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83"/>
      <c r="AA176" s="47"/>
      <c r="AB176" s="47"/>
      <c r="AC176" s="47"/>
    </row>
    <row r="177" spans="1:29" x14ac:dyDescent="0.25">
      <c r="A177" s="64">
        <v>174</v>
      </c>
      <c r="B177" s="42" t="s">
        <v>169</v>
      </c>
      <c r="C177" s="84">
        <v>68.400000000000006</v>
      </c>
      <c r="D177" s="42">
        <v>0.81699999999999995</v>
      </c>
      <c r="E177" s="42">
        <v>0.81699999999999995</v>
      </c>
      <c r="F177" s="42">
        <f t="shared" si="16"/>
        <v>0</v>
      </c>
      <c r="G177" s="44">
        <f t="shared" si="17"/>
        <v>0</v>
      </c>
      <c r="H177" s="66">
        <f>(H11/C193)*C177</f>
        <v>6.4884840409681413E-2</v>
      </c>
      <c r="I177" s="45">
        <f t="shared" si="18"/>
        <v>6.4884840409681413E-2</v>
      </c>
      <c r="J177" s="67"/>
      <c r="K177" s="68"/>
      <c r="L177" s="63"/>
      <c r="M177" s="51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83"/>
      <c r="AA177" s="47"/>
      <c r="AB177" s="47"/>
      <c r="AC177" s="47"/>
    </row>
    <row r="178" spans="1:29" x14ac:dyDescent="0.25">
      <c r="A178" s="64">
        <v>175</v>
      </c>
      <c r="B178" s="42" t="s">
        <v>170</v>
      </c>
      <c r="C178" s="84">
        <v>94.1</v>
      </c>
      <c r="D178" s="42">
        <v>5.4889999999999999</v>
      </c>
      <c r="E178" s="42">
        <v>9.0950000000000006</v>
      </c>
      <c r="F178" s="42">
        <f t="shared" si="16"/>
        <v>3.6060000000000008</v>
      </c>
      <c r="G178" s="44">
        <f t="shared" si="17"/>
        <v>3.1004388000000005</v>
      </c>
      <c r="H178" s="66">
        <f>(H11/C193)*C178</f>
        <v>8.9264086002207893E-2</v>
      </c>
      <c r="I178" s="45">
        <f t="shared" si="18"/>
        <v>3.1897028860022085</v>
      </c>
      <c r="J178" s="67"/>
      <c r="K178" s="68"/>
      <c r="L178" s="63"/>
      <c r="M178" s="51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83"/>
      <c r="AA178" s="47"/>
      <c r="AB178" s="47"/>
      <c r="AC178" s="47"/>
    </row>
    <row r="179" spans="1:29" x14ac:dyDescent="0.25">
      <c r="A179" s="64">
        <v>176</v>
      </c>
      <c r="B179" s="42" t="s">
        <v>171</v>
      </c>
      <c r="C179" s="84">
        <v>68.8</v>
      </c>
      <c r="D179" s="42">
        <v>11.677</v>
      </c>
      <c r="E179" s="42">
        <v>13.071999999999999</v>
      </c>
      <c r="F179" s="42">
        <f t="shared" si="16"/>
        <v>1.3949999999999996</v>
      </c>
      <c r="G179" s="44">
        <f t="shared" si="17"/>
        <v>1.1994209999999996</v>
      </c>
      <c r="H179" s="66">
        <f>(H11/C193)*C179</f>
        <v>6.5264283920849125E-2</v>
      </c>
      <c r="I179" s="45">
        <f t="shared" si="18"/>
        <v>1.2646852839208487</v>
      </c>
      <c r="J179" s="67"/>
      <c r="K179" s="68"/>
      <c r="L179" s="63"/>
      <c r="M179" s="51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83"/>
      <c r="AA179" s="47"/>
      <c r="AB179" s="47"/>
      <c r="AC179" s="47"/>
    </row>
    <row r="180" spans="1:29" x14ac:dyDescent="0.25">
      <c r="A180" s="64">
        <v>177</v>
      </c>
      <c r="B180" s="42" t="s">
        <v>172</v>
      </c>
      <c r="C180" s="84">
        <v>68.5</v>
      </c>
      <c r="D180" s="42">
        <v>8.4469999999999992</v>
      </c>
      <c r="E180" s="42">
        <v>9.5879999999999992</v>
      </c>
      <c r="F180" s="42">
        <f t="shared" si="16"/>
        <v>1.141</v>
      </c>
      <c r="G180" s="44">
        <f t="shared" si="17"/>
        <v>0.98103180000000001</v>
      </c>
      <c r="H180" s="66">
        <f>(H11/C193)*C180</f>
        <v>6.4979701287473338E-2</v>
      </c>
      <c r="I180" s="45">
        <f t="shared" si="18"/>
        <v>1.0460115012874733</v>
      </c>
      <c r="J180" s="67"/>
      <c r="K180" s="68"/>
      <c r="L180" s="63"/>
      <c r="M180" s="51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83"/>
      <c r="AA180" s="47"/>
      <c r="AB180" s="47"/>
      <c r="AC180" s="47"/>
    </row>
    <row r="181" spans="1:29" x14ac:dyDescent="0.25">
      <c r="A181" s="64">
        <v>178</v>
      </c>
      <c r="B181" s="42" t="s">
        <v>173</v>
      </c>
      <c r="C181" s="84">
        <v>94.3</v>
      </c>
      <c r="D181" s="42">
        <v>1.9470000000000001</v>
      </c>
      <c r="E181" s="42">
        <v>2.1579999999999999</v>
      </c>
      <c r="F181" s="42">
        <f t="shared" si="16"/>
        <v>0.21099999999999985</v>
      </c>
      <c r="G181" s="44">
        <f t="shared" si="17"/>
        <v>0.18141779999999988</v>
      </c>
      <c r="H181" s="66">
        <f>(H11/C193)*C181</f>
        <v>8.9453807757791756E-2</v>
      </c>
      <c r="I181" s="45">
        <f t="shared" si="18"/>
        <v>0.27087160775779162</v>
      </c>
      <c r="J181" s="67"/>
      <c r="K181" s="68"/>
      <c r="L181" s="63"/>
      <c r="M181" s="51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83"/>
      <c r="AA181" s="47"/>
      <c r="AB181" s="47"/>
      <c r="AC181" s="47"/>
    </row>
    <row r="182" spans="1:29" x14ac:dyDescent="0.25">
      <c r="A182" s="64">
        <v>179</v>
      </c>
      <c r="B182" s="42" t="s">
        <v>174</v>
      </c>
      <c r="C182" s="84">
        <v>68.8</v>
      </c>
      <c r="D182" s="42">
        <v>8.9510000000000005</v>
      </c>
      <c r="E182" s="42">
        <v>9.9960000000000004</v>
      </c>
      <c r="F182" s="42">
        <f t="shared" si="16"/>
        <v>1.0449999999999999</v>
      </c>
      <c r="G182" s="44">
        <f t="shared" si="17"/>
        <v>0.89849099999999993</v>
      </c>
      <c r="H182" s="66">
        <f>(H11/C193)*C182</f>
        <v>6.5264283920849125E-2</v>
      </c>
      <c r="I182" s="45">
        <f t="shared" si="18"/>
        <v>0.96375528392084908</v>
      </c>
      <c r="J182" s="67"/>
      <c r="K182" s="68"/>
      <c r="L182" s="63"/>
      <c r="M182" s="51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83"/>
      <c r="AA182" s="47"/>
      <c r="AB182" s="47"/>
      <c r="AC182" s="47"/>
    </row>
    <row r="183" spans="1:29" x14ac:dyDescent="0.25">
      <c r="A183" s="64">
        <v>180</v>
      </c>
      <c r="B183" s="42" t="s">
        <v>175</v>
      </c>
      <c r="C183" s="84">
        <v>68.7</v>
      </c>
      <c r="D183" s="42">
        <v>8.1229999999999993</v>
      </c>
      <c r="E183" s="42">
        <v>9.4879999999999995</v>
      </c>
      <c r="F183" s="42">
        <f t="shared" si="16"/>
        <v>1.3650000000000002</v>
      </c>
      <c r="G183" s="44">
        <f t="shared" si="17"/>
        <v>1.1736270000000002</v>
      </c>
      <c r="H183" s="66">
        <f>(H11/C193)*C183</f>
        <v>6.5169423043057201E-2</v>
      </c>
      <c r="I183" s="45">
        <f t="shared" si="18"/>
        <v>1.2387964230430575</v>
      </c>
      <c r="J183" s="67"/>
      <c r="K183" s="68"/>
      <c r="L183" s="63"/>
      <c r="M183" s="51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83"/>
      <c r="AA183" s="47"/>
      <c r="AB183" s="47"/>
      <c r="AC183" s="47"/>
    </row>
    <row r="184" spans="1:29" x14ac:dyDescent="0.25">
      <c r="A184" s="64">
        <v>181</v>
      </c>
      <c r="B184" s="42" t="s">
        <v>176</v>
      </c>
      <c r="C184" s="84">
        <v>94.1</v>
      </c>
      <c r="D184" s="42">
        <v>6.4649999999999999</v>
      </c>
      <c r="E184" s="42">
        <v>8.7810000000000006</v>
      </c>
      <c r="F184" s="42">
        <f t="shared" si="16"/>
        <v>2.3160000000000007</v>
      </c>
      <c r="G184" s="44">
        <f t="shared" si="17"/>
        <v>1.9912968000000006</v>
      </c>
      <c r="H184" s="66">
        <f>(H11/C193)*C184</f>
        <v>8.9264086002207893E-2</v>
      </c>
      <c r="I184" s="45">
        <f t="shared" si="18"/>
        <v>2.0805608860022087</v>
      </c>
      <c r="J184" s="67"/>
      <c r="K184" s="68"/>
      <c r="L184" s="63"/>
      <c r="M184" s="51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83"/>
      <c r="AA184" s="47"/>
      <c r="AB184" s="47"/>
      <c r="AC184" s="47"/>
    </row>
    <row r="185" spans="1:29" x14ac:dyDescent="0.25">
      <c r="A185" s="64">
        <v>182</v>
      </c>
      <c r="B185" s="42" t="s">
        <v>177</v>
      </c>
      <c r="C185" s="84">
        <v>69.099999999999994</v>
      </c>
      <c r="D185" s="42">
        <v>6.77</v>
      </c>
      <c r="E185" s="42">
        <v>8.7919999999999998</v>
      </c>
      <c r="F185" s="42">
        <f t="shared" si="16"/>
        <v>2.0220000000000002</v>
      </c>
      <c r="G185" s="44">
        <f t="shared" si="17"/>
        <v>1.7385156000000002</v>
      </c>
      <c r="H185" s="66">
        <f>(H11/C193)*C185</f>
        <v>6.5548866554224927E-2</v>
      </c>
      <c r="I185" s="45">
        <f t="shared" si="18"/>
        <v>1.8040644665542251</v>
      </c>
      <c r="J185" s="67"/>
      <c r="K185" s="68"/>
      <c r="L185" s="63"/>
      <c r="M185" s="51"/>
      <c r="N185" s="86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83"/>
      <c r="AA185" s="47"/>
      <c r="AB185" s="47"/>
      <c r="AC185" s="47"/>
    </row>
    <row r="186" spans="1:29" x14ac:dyDescent="0.25">
      <c r="A186" s="64">
        <v>183</v>
      </c>
      <c r="B186" s="42" t="s">
        <v>178</v>
      </c>
      <c r="C186" s="84">
        <v>68.599999999999994</v>
      </c>
      <c r="D186" s="42">
        <v>10.368</v>
      </c>
      <c r="E186" s="42">
        <v>11.981999999999999</v>
      </c>
      <c r="F186" s="42">
        <f t="shared" si="16"/>
        <v>1.613999999999999</v>
      </c>
      <c r="G186" s="44">
        <f t="shared" si="17"/>
        <v>1.3877171999999991</v>
      </c>
      <c r="H186" s="66">
        <f>(H11/C193)*C186</f>
        <v>6.5074562165265262E-2</v>
      </c>
      <c r="I186" s="45">
        <f t="shared" si="18"/>
        <v>1.4527917621652644</v>
      </c>
      <c r="J186" s="67"/>
      <c r="K186" s="68"/>
      <c r="L186" s="63"/>
      <c r="M186" s="51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83"/>
      <c r="AA186" s="47"/>
      <c r="AB186" s="47"/>
      <c r="AC186" s="47"/>
    </row>
    <row r="187" spans="1:29" x14ac:dyDescent="0.25">
      <c r="A187" s="64">
        <v>184</v>
      </c>
      <c r="B187" s="42" t="s">
        <v>179</v>
      </c>
      <c r="C187" s="84">
        <v>94.1</v>
      </c>
      <c r="D187" s="42">
        <v>12.5</v>
      </c>
      <c r="E187" s="42">
        <v>15.8</v>
      </c>
      <c r="F187" s="42">
        <f t="shared" si="16"/>
        <v>3.3000000000000007</v>
      </c>
      <c r="G187" s="44">
        <f t="shared" si="17"/>
        <v>2.8373400000000006</v>
      </c>
      <c r="H187" s="66">
        <f>(H11/C193)*C187</f>
        <v>8.9264086002207893E-2</v>
      </c>
      <c r="I187" s="45">
        <f t="shared" si="18"/>
        <v>2.9266040860022087</v>
      </c>
      <c r="J187" s="67"/>
      <c r="K187" s="68"/>
      <c r="L187" s="63"/>
      <c r="M187" s="51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83"/>
      <c r="AA187" s="47"/>
      <c r="AB187" s="47"/>
      <c r="AC187" s="47"/>
    </row>
    <row r="188" spans="1:29" x14ac:dyDescent="0.25">
      <c r="A188" s="64">
        <v>185</v>
      </c>
      <c r="B188" s="42" t="s">
        <v>180</v>
      </c>
      <c r="C188" s="84">
        <v>69.099999999999994</v>
      </c>
      <c r="D188" s="42">
        <v>9.0459999999999994</v>
      </c>
      <c r="E188" s="42">
        <v>9.0459999999999994</v>
      </c>
      <c r="F188" s="42">
        <f t="shared" si="16"/>
        <v>0</v>
      </c>
      <c r="G188" s="44">
        <f t="shared" si="17"/>
        <v>0</v>
      </c>
      <c r="H188" s="66">
        <f>(H11/C193)*C188</f>
        <v>6.5548866554224927E-2</v>
      </c>
      <c r="I188" s="45">
        <f t="shared" si="18"/>
        <v>6.5548866554224927E-2</v>
      </c>
      <c r="J188" s="67"/>
      <c r="K188" s="68"/>
      <c r="L188" s="63"/>
      <c r="M188" s="51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83"/>
      <c r="AA188" s="47"/>
      <c r="AB188" s="47"/>
      <c r="AC188" s="47"/>
    </row>
    <row r="189" spans="1:29" x14ac:dyDescent="0.25">
      <c r="A189" s="64">
        <v>186</v>
      </c>
      <c r="B189" s="42" t="s">
        <v>181</v>
      </c>
      <c r="C189" s="84">
        <v>69</v>
      </c>
      <c r="D189" s="42">
        <v>9.3520000000000003</v>
      </c>
      <c r="E189" s="42">
        <v>9.3520000000000003</v>
      </c>
      <c r="F189" s="42">
        <f t="shared" si="16"/>
        <v>0</v>
      </c>
      <c r="G189" s="44">
        <f t="shared" si="17"/>
        <v>0</v>
      </c>
      <c r="H189" s="66">
        <f>(H11/C193)*C189</f>
        <v>6.5454005676433002E-2</v>
      </c>
      <c r="I189" s="45">
        <f>G189+H189</f>
        <v>6.5454005676433002E-2</v>
      </c>
      <c r="J189" s="67"/>
      <c r="K189" s="68"/>
      <c r="L189" s="63"/>
      <c r="M189" s="8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83"/>
      <c r="AA189" s="47"/>
      <c r="AB189" s="47"/>
      <c r="AC189" s="47"/>
    </row>
    <row r="190" spans="1:29" x14ac:dyDescent="0.25">
      <c r="A190" s="299" t="s">
        <v>263</v>
      </c>
      <c r="B190" s="42" t="s">
        <v>264</v>
      </c>
      <c r="C190" s="302">
        <v>743.5</v>
      </c>
      <c r="D190" s="46">
        <v>31.193000000000001</v>
      </c>
      <c r="E190" s="46">
        <v>36.991999999999997</v>
      </c>
      <c r="F190" s="46">
        <f t="shared" si="16"/>
        <v>5.7989999999999959</v>
      </c>
      <c r="G190" s="44">
        <f t="shared" si="17"/>
        <v>4.9859801999999966</v>
      </c>
      <c r="H190" s="305">
        <f>(H11/C193)*C190</f>
        <v>0.70529062638301354</v>
      </c>
      <c r="I190" s="46">
        <f>G190+H190</f>
        <v>5.6912708263830103</v>
      </c>
      <c r="J190" s="79"/>
      <c r="K190" s="68"/>
      <c r="L190" s="63"/>
      <c r="M190" s="88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83"/>
      <c r="AA190" s="47"/>
      <c r="AB190" s="47"/>
      <c r="AC190" s="47"/>
    </row>
    <row r="191" spans="1:29" x14ac:dyDescent="0.25">
      <c r="A191" s="300"/>
      <c r="B191" s="42" t="s">
        <v>265</v>
      </c>
      <c r="C191" s="303"/>
      <c r="D191" s="46">
        <v>27.454999999999998</v>
      </c>
      <c r="E191" s="46">
        <v>32.997999999999998</v>
      </c>
      <c r="F191" s="46">
        <f t="shared" si="16"/>
        <v>5.5429999999999993</v>
      </c>
      <c r="G191" s="44">
        <f t="shared" si="17"/>
        <v>4.7658713999999991</v>
      </c>
      <c r="H191" s="306"/>
      <c r="I191" s="46">
        <f t="shared" ref="I191:I192" si="19">G191+H191</f>
        <v>4.7658713999999991</v>
      </c>
      <c r="J191" s="79"/>
      <c r="K191" s="68"/>
      <c r="L191" s="63"/>
      <c r="M191" s="8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83"/>
      <c r="AA191" s="47"/>
      <c r="AB191" s="47"/>
      <c r="AC191" s="47"/>
    </row>
    <row r="192" spans="1:29" x14ac:dyDescent="0.25">
      <c r="A192" s="301"/>
      <c r="B192" s="42" t="s">
        <v>266</v>
      </c>
      <c r="C192" s="304"/>
      <c r="D192" s="46">
        <v>55.234000000000002</v>
      </c>
      <c r="E192" s="46">
        <v>64.084000000000003</v>
      </c>
      <c r="F192" s="46">
        <f t="shared" si="16"/>
        <v>8.8500000000000014</v>
      </c>
      <c r="G192" s="44">
        <f t="shared" si="17"/>
        <v>7.609230000000001</v>
      </c>
      <c r="H192" s="307"/>
      <c r="I192" s="46">
        <f t="shared" si="19"/>
        <v>7.609230000000001</v>
      </c>
      <c r="J192" s="79"/>
      <c r="K192" s="68"/>
      <c r="L192" s="63"/>
      <c r="M192" s="8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83"/>
      <c r="AA192" s="47"/>
      <c r="AB192" s="47"/>
      <c r="AC192" s="47"/>
    </row>
    <row r="193" spans="1:29" x14ac:dyDescent="0.25">
      <c r="A193" s="292" t="s">
        <v>3</v>
      </c>
      <c r="B193" s="293"/>
      <c r="C193" s="77">
        <f>SUM(C16:C192)</f>
        <v>11775.000000000002</v>
      </c>
      <c r="D193" s="78">
        <f t="shared" ref="D193:I193" si="20">SUM(D16:D192)</f>
        <v>1389.9999999999993</v>
      </c>
      <c r="E193" s="89">
        <f t="shared" si="20"/>
        <v>1616.0817999999995</v>
      </c>
      <c r="F193" s="78">
        <f>SUM(F16:F192)</f>
        <v>226.08179999999999</v>
      </c>
      <c r="G193" s="78">
        <f t="shared" si="20"/>
        <v>194.38513164000003</v>
      </c>
      <c r="H193" s="78">
        <f t="shared" si="20"/>
        <v>11.169868359999976</v>
      </c>
      <c r="I193" s="78">
        <f t="shared" si="20"/>
        <v>205.55500000000012</v>
      </c>
      <c r="J193" s="86"/>
      <c r="K193" s="86"/>
      <c r="L193" s="90"/>
      <c r="M193" s="8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83"/>
      <c r="AA193" s="47"/>
      <c r="AB193" s="47"/>
      <c r="AC193" s="47"/>
    </row>
    <row r="194" spans="1:29" x14ac:dyDescent="0.25">
      <c r="A194" s="91"/>
      <c r="B194" s="47"/>
      <c r="C194" s="91"/>
      <c r="D194" s="47"/>
      <c r="E194" s="47"/>
      <c r="F194" s="47"/>
      <c r="G194" s="47"/>
      <c r="H194" s="48"/>
      <c r="I194" s="49"/>
      <c r="J194" s="67"/>
      <c r="K194" s="67"/>
      <c r="L194" s="67"/>
      <c r="M194" s="8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83"/>
      <c r="AA194" s="47"/>
      <c r="AB194" s="47"/>
      <c r="AC194" s="47"/>
    </row>
    <row r="195" spans="1:29" x14ac:dyDescent="0.25">
      <c r="A195" s="294" t="s">
        <v>272</v>
      </c>
      <c r="B195" s="295"/>
      <c r="C195" s="295"/>
      <c r="D195" s="81"/>
      <c r="E195" s="296" t="s">
        <v>273</v>
      </c>
      <c r="F195" s="296"/>
      <c r="G195" s="296"/>
      <c r="H195" s="296"/>
      <c r="I195" s="296"/>
      <c r="J195" s="67"/>
      <c r="K195" s="67"/>
      <c r="L195" s="67"/>
      <c r="M195" s="8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83"/>
      <c r="AA195" s="47"/>
      <c r="AB195" s="47"/>
      <c r="AC195" s="47"/>
    </row>
    <row r="196" spans="1:29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67"/>
      <c r="O196" s="67"/>
      <c r="P196" s="67"/>
      <c r="Q196" s="67"/>
      <c r="R196" s="67"/>
      <c r="S196" s="67"/>
      <c r="T196" s="67"/>
      <c r="U196" s="67"/>
      <c r="V196" s="67"/>
      <c r="W196" s="47"/>
      <c r="X196" s="47"/>
      <c r="Y196" s="47"/>
      <c r="Z196" s="92"/>
      <c r="AA196" s="47"/>
      <c r="AB196" s="47"/>
      <c r="AC196" s="47"/>
    </row>
    <row r="197" spans="1:29" x14ac:dyDescent="0.25">
      <c r="A197" s="294" t="s">
        <v>274</v>
      </c>
      <c r="B197" s="295"/>
      <c r="C197" s="295"/>
      <c r="D197" s="81"/>
      <c r="E197" s="296" t="s">
        <v>275</v>
      </c>
      <c r="F197" s="296"/>
      <c r="G197" s="296"/>
      <c r="H197" s="296"/>
      <c r="I197" s="296"/>
      <c r="J197" s="47"/>
      <c r="K197" s="47"/>
      <c r="L197" s="47"/>
      <c r="M197" s="47"/>
      <c r="N197" s="67"/>
      <c r="O197" s="67"/>
      <c r="P197" s="67"/>
      <c r="Q197" s="67"/>
      <c r="R197" s="67"/>
      <c r="S197" s="67"/>
      <c r="T197" s="67"/>
      <c r="U197" s="67"/>
      <c r="V197" s="67"/>
      <c r="W197" s="47"/>
      <c r="X197" s="47"/>
      <c r="Y197" s="47"/>
      <c r="Z197" s="92"/>
      <c r="AA197" s="47"/>
      <c r="AB197" s="47"/>
      <c r="AC197" s="47"/>
    </row>
    <row r="198" spans="1:29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6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92"/>
      <c r="AA198" s="47"/>
      <c r="AB198" s="47"/>
      <c r="AC198" s="47"/>
    </row>
  </sheetData>
  <mergeCells count="46">
    <mergeCell ref="A1:L1"/>
    <mergeCell ref="N1:Z1"/>
    <mergeCell ref="A3:L3"/>
    <mergeCell ref="N3:Z3"/>
    <mergeCell ref="A4:L4"/>
    <mergeCell ref="N4:Z4"/>
    <mergeCell ref="A5:L5"/>
    <mergeCell ref="N5:Z5"/>
    <mergeCell ref="A7:H7"/>
    <mergeCell ref="J7:J11"/>
    <mergeCell ref="K7:L11"/>
    <mergeCell ref="N7:U7"/>
    <mergeCell ref="X7:X11"/>
    <mergeCell ref="Y7:Z11"/>
    <mergeCell ref="A8:D8"/>
    <mergeCell ref="E8:G8"/>
    <mergeCell ref="N8:Q8"/>
    <mergeCell ref="R8:T8"/>
    <mergeCell ref="A9:D9"/>
    <mergeCell ref="E9:G9"/>
    <mergeCell ref="N9:Q9"/>
    <mergeCell ref="R9:T9"/>
    <mergeCell ref="A10:D11"/>
    <mergeCell ref="E10:G10"/>
    <mergeCell ref="N10:Q11"/>
    <mergeCell ref="R10:T10"/>
    <mergeCell ref="E11:G11"/>
    <mergeCell ref="R11:T11"/>
    <mergeCell ref="Y13:Z13"/>
    <mergeCell ref="A15:I15"/>
    <mergeCell ref="N15:V15"/>
    <mergeCell ref="Z41:AC41"/>
    <mergeCell ref="N83:P83"/>
    <mergeCell ref="R83:V83"/>
    <mergeCell ref="N81:O81"/>
    <mergeCell ref="K13:L13"/>
    <mergeCell ref="N85:P85"/>
    <mergeCell ref="R85:V85"/>
    <mergeCell ref="A190:A192"/>
    <mergeCell ref="C190:C192"/>
    <mergeCell ref="H190:H192"/>
    <mergeCell ref="A193:B193"/>
    <mergeCell ref="A195:C195"/>
    <mergeCell ref="E195:I195"/>
    <mergeCell ref="A197:C197"/>
    <mergeCell ref="E197:I197"/>
  </mergeCells>
  <pageMargins left="0.7" right="0.7" top="0.75" bottom="0.75" header="0.3" footer="0.3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C68" sqref="C68"/>
    </sheetView>
  </sheetViews>
  <sheetFormatPr defaultRowHeight="15" x14ac:dyDescent="0.25"/>
  <sheetData>
    <row r="1" spans="1:7" ht="46.5" customHeight="1" x14ac:dyDescent="0.25">
      <c r="A1" s="386" t="s">
        <v>299</v>
      </c>
      <c r="B1" s="386"/>
      <c r="C1" s="386"/>
      <c r="D1" s="386"/>
      <c r="E1" s="386"/>
      <c r="F1" s="386"/>
      <c r="G1" s="205"/>
    </row>
    <row r="2" spans="1:7" x14ac:dyDescent="0.25">
      <c r="A2" s="206">
        <v>3509</v>
      </c>
      <c r="B2" s="206">
        <v>2611</v>
      </c>
      <c r="C2" s="206">
        <v>11</v>
      </c>
      <c r="D2" s="206">
        <v>2</v>
      </c>
      <c r="E2" s="206">
        <v>2019</v>
      </c>
      <c r="F2" s="79">
        <v>1.3280386335450478E-2</v>
      </c>
    </row>
    <row r="3" spans="1:7" x14ac:dyDescent="0.25">
      <c r="A3" s="206">
        <v>3509</v>
      </c>
      <c r="B3" s="206">
        <v>2611</v>
      </c>
      <c r="C3" s="206">
        <v>21</v>
      </c>
      <c r="D3" s="206">
        <v>2</v>
      </c>
      <c r="E3" s="206">
        <v>2019</v>
      </c>
      <c r="F3" s="79">
        <v>-0.84803829531361574</v>
      </c>
    </row>
    <row r="4" spans="1:7" x14ac:dyDescent="0.25">
      <c r="A4" s="206">
        <v>3509</v>
      </c>
      <c r="B4" s="206">
        <v>2611</v>
      </c>
      <c r="C4" s="206">
        <v>31</v>
      </c>
      <c r="D4" s="206">
        <v>2</v>
      </c>
      <c r="E4" s="206">
        <v>2019</v>
      </c>
      <c r="F4" s="79">
        <v>1.1147769551655529E-2</v>
      </c>
    </row>
    <row r="5" spans="1:7" x14ac:dyDescent="0.25">
      <c r="A5" s="206">
        <v>3509</v>
      </c>
      <c r="B5" s="206">
        <v>2611</v>
      </c>
      <c r="C5" s="206">
        <v>41</v>
      </c>
      <c r="D5" s="206">
        <v>2</v>
      </c>
      <c r="E5" s="206">
        <v>2019</v>
      </c>
      <c r="F5" s="79">
        <v>1.2020203690480624E-2</v>
      </c>
    </row>
    <row r="6" spans="1:7" x14ac:dyDescent="0.25">
      <c r="A6" s="206">
        <v>3509</v>
      </c>
      <c r="B6" s="206">
        <v>2611</v>
      </c>
      <c r="C6" s="206">
        <v>51</v>
      </c>
      <c r="D6" s="206">
        <v>2</v>
      </c>
      <c r="E6" s="206">
        <v>2019</v>
      </c>
      <c r="F6" s="79">
        <v>1.1018520049607239E-2</v>
      </c>
    </row>
    <row r="7" spans="1:7" x14ac:dyDescent="0.25">
      <c r="A7" s="206">
        <v>3509</v>
      </c>
      <c r="B7" s="206">
        <v>2611</v>
      </c>
      <c r="C7" s="206">
        <v>61</v>
      </c>
      <c r="D7" s="206">
        <v>2</v>
      </c>
      <c r="E7" s="206">
        <v>2019</v>
      </c>
      <c r="F7" s="79">
        <v>9.1120898943966022E-3</v>
      </c>
    </row>
    <row r="8" spans="1:7" x14ac:dyDescent="0.25">
      <c r="A8" s="206">
        <v>3509</v>
      </c>
      <c r="B8" s="206">
        <v>2611</v>
      </c>
      <c r="C8" s="206">
        <v>71</v>
      </c>
      <c r="D8" s="206">
        <v>2</v>
      </c>
      <c r="E8" s="206">
        <v>2019</v>
      </c>
      <c r="F8" s="79">
        <v>8.6597166372279766E-3</v>
      </c>
    </row>
    <row r="9" spans="1:7" x14ac:dyDescent="0.25">
      <c r="A9" s="206">
        <v>3509</v>
      </c>
      <c r="B9" s="206">
        <v>2611</v>
      </c>
      <c r="C9" s="206">
        <v>81</v>
      </c>
      <c r="D9" s="206">
        <v>2</v>
      </c>
      <c r="E9" s="206">
        <v>2019</v>
      </c>
      <c r="F9" s="79">
        <v>9.0151527678605237E-3</v>
      </c>
    </row>
    <row r="10" spans="1:7" x14ac:dyDescent="0.25">
      <c r="A10" s="206">
        <v>3509</v>
      </c>
      <c r="B10" s="206">
        <v>2611</v>
      </c>
      <c r="C10" s="206">
        <v>91</v>
      </c>
      <c r="D10" s="206">
        <v>2</v>
      </c>
      <c r="E10" s="206">
        <v>2019</v>
      </c>
      <c r="F10" s="79">
        <v>8.5627795106918425E-3</v>
      </c>
    </row>
    <row r="11" spans="1:7" x14ac:dyDescent="0.25">
      <c r="A11" s="206">
        <v>3509</v>
      </c>
      <c r="B11" s="206">
        <v>2611</v>
      </c>
      <c r="C11" s="206">
        <v>101</v>
      </c>
      <c r="D11" s="206">
        <v>2</v>
      </c>
      <c r="E11" s="206">
        <v>2019</v>
      </c>
      <c r="F11" s="79">
        <v>8.4012176331316399E-3</v>
      </c>
    </row>
    <row r="12" spans="1:7" x14ac:dyDescent="0.25">
      <c r="A12" s="206">
        <v>3509</v>
      </c>
      <c r="B12" s="206">
        <v>2611</v>
      </c>
      <c r="C12" s="206">
        <v>111</v>
      </c>
      <c r="D12" s="206">
        <v>2</v>
      </c>
      <c r="E12" s="206">
        <v>2019</v>
      </c>
      <c r="F12" s="79">
        <v>1.1083144800631328E-2</v>
      </c>
    </row>
    <row r="13" spans="1:7" x14ac:dyDescent="0.25">
      <c r="A13" s="206">
        <v>3509</v>
      </c>
      <c r="B13" s="206">
        <v>2611</v>
      </c>
      <c r="C13" s="206">
        <v>121</v>
      </c>
      <c r="D13" s="206">
        <v>2</v>
      </c>
      <c r="E13" s="206">
        <v>2019</v>
      </c>
      <c r="F13" s="79">
        <v>1.0436897290390434E-2</v>
      </c>
    </row>
    <row r="14" spans="1:7" x14ac:dyDescent="0.25">
      <c r="A14" s="206">
        <v>3509</v>
      </c>
      <c r="B14" s="206">
        <v>2611</v>
      </c>
      <c r="C14" s="206">
        <v>131</v>
      </c>
      <c r="D14" s="206">
        <v>2</v>
      </c>
      <c r="E14" s="206">
        <v>2019</v>
      </c>
      <c r="F14" s="79">
        <v>1.1083144800631328E-2</v>
      </c>
    </row>
    <row r="15" spans="1:7" x14ac:dyDescent="0.25">
      <c r="A15" s="206">
        <v>3509</v>
      </c>
      <c r="B15" s="206">
        <v>2611</v>
      </c>
      <c r="C15" s="206">
        <v>141</v>
      </c>
      <c r="D15" s="206">
        <v>2</v>
      </c>
      <c r="E15" s="206">
        <v>2019</v>
      </c>
      <c r="F15" s="79">
        <v>1.2246390319065048E-2</v>
      </c>
    </row>
    <row r="16" spans="1:7" x14ac:dyDescent="0.25">
      <c r="A16" s="206">
        <v>3509</v>
      </c>
      <c r="B16" s="206">
        <v>2611</v>
      </c>
      <c r="C16" s="206">
        <v>151</v>
      </c>
      <c r="D16" s="206">
        <v>2</v>
      </c>
      <c r="E16" s="206">
        <v>2019</v>
      </c>
      <c r="F16" s="79">
        <v>1.1535518057799954E-2</v>
      </c>
    </row>
    <row r="17" spans="1:6" x14ac:dyDescent="0.25">
      <c r="A17" s="206">
        <v>3509</v>
      </c>
      <c r="B17" s="206">
        <v>2611</v>
      </c>
      <c r="C17" s="206">
        <v>161</v>
      </c>
      <c r="D17" s="206">
        <v>2</v>
      </c>
      <c r="E17" s="206">
        <v>2019</v>
      </c>
      <c r="F17" s="79">
        <v>1.3312698710962523E-2</v>
      </c>
    </row>
    <row r="18" spans="1:6" x14ac:dyDescent="0.25">
      <c r="A18" s="206">
        <v>3509</v>
      </c>
      <c r="B18" s="206">
        <v>2611</v>
      </c>
      <c r="C18" s="206">
        <v>171</v>
      </c>
      <c r="D18" s="206">
        <v>2</v>
      </c>
      <c r="E18" s="206">
        <v>2019</v>
      </c>
      <c r="F18" s="79">
        <v>1.192326656394449E-2</v>
      </c>
    </row>
    <row r="19" spans="1:6" x14ac:dyDescent="0.25">
      <c r="A19" s="206">
        <v>3509</v>
      </c>
      <c r="B19" s="206">
        <v>2611</v>
      </c>
      <c r="C19" s="206">
        <v>181</v>
      </c>
      <c r="D19" s="206">
        <v>2</v>
      </c>
      <c r="E19" s="206">
        <v>2019</v>
      </c>
      <c r="F19" s="79">
        <v>1.1212394302679618E-2</v>
      </c>
    </row>
    <row r="20" spans="1:6" x14ac:dyDescent="0.25">
      <c r="A20" s="206">
        <v>3509</v>
      </c>
      <c r="B20" s="206">
        <v>2611</v>
      </c>
      <c r="C20" s="206">
        <v>191</v>
      </c>
      <c r="D20" s="206">
        <v>2</v>
      </c>
      <c r="E20" s="206">
        <v>2019</v>
      </c>
      <c r="F20" s="79">
        <v>1.1858641812920435E-2</v>
      </c>
    </row>
    <row r="21" spans="1:6" x14ac:dyDescent="0.25">
      <c r="A21" s="206">
        <v>3509</v>
      </c>
      <c r="B21" s="206">
        <v>2611</v>
      </c>
      <c r="C21" s="206">
        <v>201</v>
      </c>
      <c r="D21" s="206">
        <v>2</v>
      </c>
      <c r="E21" s="206">
        <v>2019</v>
      </c>
      <c r="F21" s="79">
        <v>1.098620767409525E-2</v>
      </c>
    </row>
    <row r="22" spans="1:6" x14ac:dyDescent="0.25">
      <c r="A22" s="206">
        <v>3509</v>
      </c>
      <c r="B22" s="206">
        <v>2611</v>
      </c>
      <c r="C22" s="206">
        <v>211</v>
      </c>
      <c r="D22" s="206">
        <v>2</v>
      </c>
      <c r="E22" s="206">
        <v>2019</v>
      </c>
      <c r="F22" s="79">
        <v>9.2090270209327918E-3</v>
      </c>
    </row>
    <row r="23" spans="1:6" x14ac:dyDescent="0.25">
      <c r="A23" s="206">
        <v>3509</v>
      </c>
      <c r="B23" s="206">
        <v>2611</v>
      </c>
      <c r="C23" s="206">
        <v>221</v>
      </c>
      <c r="D23" s="206">
        <v>2</v>
      </c>
      <c r="E23" s="206">
        <v>2019</v>
      </c>
      <c r="F23" s="79">
        <v>8.595091886203915E-3</v>
      </c>
    </row>
    <row r="24" spans="1:6" x14ac:dyDescent="0.25">
      <c r="A24" s="206">
        <v>3509</v>
      </c>
      <c r="B24" s="206">
        <v>2611</v>
      </c>
      <c r="C24" s="206">
        <v>231</v>
      </c>
      <c r="D24" s="206">
        <v>2</v>
      </c>
      <c r="E24" s="206">
        <v>2019</v>
      </c>
      <c r="F24" s="79">
        <v>8.8859032658122894E-3</v>
      </c>
    </row>
    <row r="25" spans="1:6" x14ac:dyDescent="0.25">
      <c r="A25" s="206">
        <v>3509</v>
      </c>
      <c r="B25" s="206">
        <v>2611</v>
      </c>
      <c r="C25" s="206">
        <v>241</v>
      </c>
      <c r="D25" s="206">
        <v>2</v>
      </c>
      <c r="E25" s="206">
        <v>2019</v>
      </c>
      <c r="F25" s="79">
        <v>8.4335300086437193E-3</v>
      </c>
    </row>
    <row r="26" spans="1:6" x14ac:dyDescent="0.25">
      <c r="A26" s="206">
        <v>3509</v>
      </c>
      <c r="B26" s="206">
        <v>2611</v>
      </c>
      <c r="C26" s="206">
        <v>251</v>
      </c>
      <c r="D26" s="206">
        <v>2</v>
      </c>
      <c r="E26" s="206">
        <v>2019</v>
      </c>
      <c r="F26" s="79">
        <v>8.4335300086436638E-3</v>
      </c>
    </row>
    <row r="27" spans="1:6" x14ac:dyDescent="0.25">
      <c r="A27" s="206">
        <v>3509</v>
      </c>
      <c r="B27" s="206">
        <v>2611</v>
      </c>
      <c r="C27" s="206">
        <v>261</v>
      </c>
      <c r="D27" s="206">
        <v>2</v>
      </c>
      <c r="E27" s="206">
        <v>2019</v>
      </c>
      <c r="F27" s="79">
        <v>1.1050832425119318E-2</v>
      </c>
    </row>
    <row r="28" spans="1:6" x14ac:dyDescent="0.25">
      <c r="A28" s="206">
        <v>3509</v>
      </c>
      <c r="B28" s="206">
        <v>2611</v>
      </c>
      <c r="C28" s="206">
        <v>271</v>
      </c>
      <c r="D28" s="206">
        <v>2</v>
      </c>
      <c r="E28" s="206">
        <v>2019</v>
      </c>
      <c r="F28" s="79">
        <v>1.0501522041414579E-2</v>
      </c>
    </row>
    <row r="29" spans="1:6" x14ac:dyDescent="0.25">
      <c r="A29" s="206">
        <v>3509</v>
      </c>
      <c r="B29" s="206">
        <v>2611</v>
      </c>
      <c r="C29" s="206">
        <v>281</v>
      </c>
      <c r="D29" s="206">
        <v>2</v>
      </c>
      <c r="E29" s="206">
        <v>2019</v>
      </c>
      <c r="F29" s="79">
        <v>1.1018520049607274E-2</v>
      </c>
    </row>
    <row r="30" spans="1:6" x14ac:dyDescent="0.25">
      <c r="A30" s="206">
        <v>3509</v>
      </c>
      <c r="B30" s="206">
        <v>2611</v>
      </c>
      <c r="C30" s="206">
        <v>291</v>
      </c>
      <c r="D30" s="206">
        <v>2</v>
      </c>
      <c r="E30" s="206">
        <v>2019</v>
      </c>
      <c r="F30" s="79">
        <v>1.2117140817016786E-2</v>
      </c>
    </row>
    <row r="31" spans="1:6" x14ac:dyDescent="0.25">
      <c r="A31" s="206">
        <v>3509</v>
      </c>
      <c r="B31" s="206">
        <v>2611</v>
      </c>
      <c r="C31" s="206">
        <v>301</v>
      </c>
      <c r="D31" s="206">
        <v>2</v>
      </c>
      <c r="E31" s="206">
        <v>2019</v>
      </c>
      <c r="F31" s="79">
        <v>1.1277019053703596E-2</v>
      </c>
    </row>
    <row r="32" spans="1:6" x14ac:dyDescent="0.25">
      <c r="A32" s="206">
        <v>3509</v>
      </c>
      <c r="B32" s="206">
        <v>2611</v>
      </c>
      <c r="C32" s="206">
        <v>311</v>
      </c>
      <c r="D32" s="206">
        <v>2</v>
      </c>
      <c r="E32" s="206">
        <v>2019</v>
      </c>
      <c r="F32" s="79">
        <v>1.2569514074185273E-2</v>
      </c>
    </row>
    <row r="33" spans="1:6" x14ac:dyDescent="0.25">
      <c r="A33" s="206">
        <v>3509</v>
      </c>
      <c r="B33" s="206">
        <v>2611</v>
      </c>
      <c r="C33" s="206">
        <v>321</v>
      </c>
      <c r="D33" s="206">
        <v>2</v>
      </c>
      <c r="E33" s="206">
        <v>2019</v>
      </c>
      <c r="F33" s="79">
        <v>1.1794017061896367E-2</v>
      </c>
    </row>
    <row r="34" spans="1:6" x14ac:dyDescent="0.25">
      <c r="A34" s="206">
        <v>3509</v>
      </c>
      <c r="B34" s="206">
        <v>2611</v>
      </c>
      <c r="C34" s="206">
        <v>331</v>
      </c>
      <c r="D34" s="206">
        <v>2</v>
      </c>
      <c r="E34" s="206">
        <v>2019</v>
      </c>
      <c r="F34" s="79">
        <v>1.1115457176143428E-2</v>
      </c>
    </row>
    <row r="35" spans="1:6" x14ac:dyDescent="0.25">
      <c r="A35" s="206">
        <v>3509</v>
      </c>
      <c r="B35" s="206">
        <v>2611</v>
      </c>
      <c r="C35" s="206">
        <v>341</v>
      </c>
      <c r="D35" s="206">
        <v>2</v>
      </c>
      <c r="E35" s="206">
        <v>2019</v>
      </c>
      <c r="F35" s="79">
        <v>1.192326656394449E-2</v>
      </c>
    </row>
    <row r="36" spans="1:6" x14ac:dyDescent="0.25">
      <c r="A36" s="206">
        <v>3509</v>
      </c>
      <c r="B36" s="206">
        <v>2611</v>
      </c>
      <c r="C36" s="206">
        <v>351</v>
      </c>
      <c r="D36" s="206">
        <v>2</v>
      </c>
      <c r="E36" s="206">
        <v>2019</v>
      </c>
      <c r="F36" s="79">
        <v>1.0986207674095194E-2</v>
      </c>
    </row>
    <row r="37" spans="1:6" x14ac:dyDescent="0.25">
      <c r="A37" s="206">
        <v>3509</v>
      </c>
      <c r="B37" s="206">
        <v>2611</v>
      </c>
      <c r="C37" s="206">
        <v>361</v>
      </c>
      <c r="D37" s="206">
        <v>2</v>
      </c>
      <c r="E37" s="206">
        <v>2019</v>
      </c>
      <c r="F37" s="79">
        <v>9.0474651433725128E-3</v>
      </c>
    </row>
    <row r="38" spans="1:6" x14ac:dyDescent="0.25">
      <c r="A38" s="206">
        <v>3509</v>
      </c>
      <c r="B38" s="206">
        <v>2611</v>
      </c>
      <c r="C38" s="206">
        <v>371</v>
      </c>
      <c r="D38" s="206">
        <v>2</v>
      </c>
      <c r="E38" s="206">
        <v>2019</v>
      </c>
      <c r="F38" s="79">
        <v>8.5304671351797978E-3</v>
      </c>
    </row>
    <row r="39" spans="1:6" x14ac:dyDescent="0.25">
      <c r="A39" s="206">
        <v>3509</v>
      </c>
      <c r="B39" s="206">
        <v>2611</v>
      </c>
      <c r="C39" s="206">
        <v>381</v>
      </c>
      <c r="D39" s="206">
        <v>2</v>
      </c>
      <c r="E39" s="206">
        <v>2019</v>
      </c>
      <c r="F39" s="79">
        <v>8.8212785147882E-3</v>
      </c>
    </row>
    <row r="40" spans="1:6" x14ac:dyDescent="0.25">
      <c r="A40" s="206">
        <v>3509</v>
      </c>
      <c r="B40" s="206">
        <v>2611</v>
      </c>
      <c r="C40" s="206">
        <v>391</v>
      </c>
      <c r="D40" s="206">
        <v>2</v>
      </c>
      <c r="E40" s="206">
        <v>2019</v>
      </c>
      <c r="F40" s="79">
        <v>8.4335300086436638E-3</v>
      </c>
    </row>
    <row r="41" spans="1:6" x14ac:dyDescent="0.25">
      <c r="A41" s="206">
        <v>3509</v>
      </c>
      <c r="B41" s="206">
        <v>2611</v>
      </c>
      <c r="C41" s="206">
        <v>401</v>
      </c>
      <c r="D41" s="206">
        <v>2</v>
      </c>
      <c r="E41" s="206">
        <v>2019</v>
      </c>
      <c r="F41" s="79">
        <v>8.3365928821075297E-3</v>
      </c>
    </row>
    <row r="42" spans="1:6" x14ac:dyDescent="0.25">
      <c r="A42" s="206">
        <v>3509</v>
      </c>
      <c r="B42" s="206">
        <v>2611</v>
      </c>
      <c r="C42" s="206">
        <v>411</v>
      </c>
      <c r="D42" s="206">
        <v>2</v>
      </c>
      <c r="E42" s="206">
        <v>2019</v>
      </c>
      <c r="F42" s="79">
        <v>1.1147769551655473E-2</v>
      </c>
    </row>
    <row r="43" spans="1:6" x14ac:dyDescent="0.25">
      <c r="A43" s="206">
        <v>3509</v>
      </c>
      <c r="B43" s="206">
        <v>2611</v>
      </c>
      <c r="C43" s="206">
        <v>421</v>
      </c>
      <c r="D43" s="206">
        <v>2</v>
      </c>
      <c r="E43" s="206">
        <v>2019</v>
      </c>
      <c r="F43" s="79">
        <v>1.0566146792438669E-2</v>
      </c>
    </row>
    <row r="44" spans="1:6" x14ac:dyDescent="0.25">
      <c r="A44" s="206">
        <v>3509</v>
      </c>
      <c r="B44" s="206">
        <v>2611</v>
      </c>
      <c r="C44" s="206">
        <v>431</v>
      </c>
      <c r="D44" s="206">
        <v>2</v>
      </c>
      <c r="E44" s="206">
        <v>2019</v>
      </c>
      <c r="F44" s="79">
        <v>1.0792333421022926E-2</v>
      </c>
    </row>
    <row r="45" spans="1:6" x14ac:dyDescent="0.25">
      <c r="A45" s="206">
        <v>3509</v>
      </c>
      <c r="B45" s="206">
        <v>2611</v>
      </c>
      <c r="C45" s="206">
        <v>441</v>
      </c>
      <c r="D45" s="206">
        <v>2</v>
      </c>
      <c r="E45" s="206">
        <v>2019</v>
      </c>
      <c r="F45" s="79">
        <v>1.2052516065992724E-2</v>
      </c>
    </row>
    <row r="46" spans="1:6" x14ac:dyDescent="0.25">
      <c r="A46" s="206">
        <v>3509</v>
      </c>
      <c r="B46" s="206">
        <v>2611</v>
      </c>
      <c r="C46" s="206">
        <v>451</v>
      </c>
      <c r="D46" s="206">
        <v>2</v>
      </c>
      <c r="E46" s="206">
        <v>2019</v>
      </c>
      <c r="F46" s="79">
        <v>1.2504889323161336E-2</v>
      </c>
    </row>
    <row r="47" spans="1:6" x14ac:dyDescent="0.25">
      <c r="A47" s="206">
        <v>3509</v>
      </c>
      <c r="B47" s="206">
        <v>2611</v>
      </c>
      <c r="C47" s="207">
        <v>461</v>
      </c>
      <c r="D47" s="206">
        <v>2</v>
      </c>
      <c r="E47" s="206">
        <v>2019</v>
      </c>
      <c r="F47" s="79">
        <v>1.2601826449697651E-2</v>
      </c>
    </row>
    <row r="48" spans="1:6" x14ac:dyDescent="0.25">
      <c r="A48" s="206">
        <v>3509</v>
      </c>
      <c r="B48" s="206">
        <v>2611</v>
      </c>
      <c r="C48" s="207">
        <v>471</v>
      </c>
      <c r="D48" s="206">
        <v>2</v>
      </c>
      <c r="E48" s="206">
        <v>2019</v>
      </c>
      <c r="F48" s="79">
        <v>1.1535518057799843E-2</v>
      </c>
    </row>
    <row r="49" spans="1:7" x14ac:dyDescent="0.25">
      <c r="A49" s="206">
        <v>3509</v>
      </c>
      <c r="B49" s="206">
        <v>2611</v>
      </c>
      <c r="C49" s="207">
        <v>481</v>
      </c>
      <c r="D49" s="206">
        <v>2</v>
      </c>
      <c r="E49" s="206">
        <v>2019</v>
      </c>
      <c r="F49" s="79">
        <v>1.1083144800631439E-2</v>
      </c>
    </row>
    <row r="50" spans="1:7" x14ac:dyDescent="0.25">
      <c r="A50" s="206">
        <v>3509</v>
      </c>
      <c r="B50" s="206">
        <v>2611</v>
      </c>
      <c r="C50" s="207">
        <v>491</v>
      </c>
      <c r="D50" s="206">
        <v>2</v>
      </c>
      <c r="E50" s="206">
        <v>2019</v>
      </c>
      <c r="F50" s="79">
        <v>1.1664767559848133E-2</v>
      </c>
    </row>
    <row r="51" spans="1:7" x14ac:dyDescent="0.25">
      <c r="A51" s="206">
        <v>3509</v>
      </c>
      <c r="B51" s="206">
        <v>2611</v>
      </c>
      <c r="C51" s="207">
        <v>501</v>
      </c>
      <c r="D51" s="206">
        <v>2</v>
      </c>
      <c r="E51" s="206">
        <v>2019</v>
      </c>
      <c r="F51" s="79">
        <v>1.088927054755906E-2</v>
      </c>
    </row>
    <row r="52" spans="1:7" x14ac:dyDescent="0.25">
      <c r="A52" s="206">
        <v>3509</v>
      </c>
      <c r="B52" s="206">
        <v>2611</v>
      </c>
      <c r="C52" s="207">
        <v>511</v>
      </c>
      <c r="D52" s="206">
        <v>2</v>
      </c>
      <c r="E52" s="206">
        <v>2019</v>
      </c>
      <c r="F52" s="79">
        <v>9.0797775188845575E-3</v>
      </c>
    </row>
    <row r="53" spans="1:7" x14ac:dyDescent="0.25">
      <c r="A53" s="206">
        <v>3509</v>
      </c>
      <c r="B53" s="206">
        <v>2611</v>
      </c>
      <c r="C53" s="207">
        <v>521</v>
      </c>
      <c r="D53" s="206">
        <v>2</v>
      </c>
      <c r="E53" s="206">
        <v>2019</v>
      </c>
      <c r="F53" s="79">
        <v>8.5950918862038872E-3</v>
      </c>
    </row>
    <row r="54" spans="1:7" x14ac:dyDescent="0.25">
      <c r="A54" s="206">
        <v>3509</v>
      </c>
      <c r="B54" s="206">
        <v>2611</v>
      </c>
      <c r="C54" s="206">
        <v>531</v>
      </c>
      <c r="D54" s="206">
        <v>2</v>
      </c>
      <c r="E54" s="206">
        <v>2019</v>
      </c>
      <c r="F54" s="208">
        <v>9.0151527678604682E-3</v>
      </c>
    </row>
    <row r="55" spans="1:7" x14ac:dyDescent="0.25">
      <c r="A55" s="206">
        <v>3509</v>
      </c>
      <c r="B55" s="206">
        <v>2611</v>
      </c>
      <c r="C55" s="206">
        <v>541</v>
      </c>
      <c r="D55" s="206">
        <v>2</v>
      </c>
      <c r="E55" s="206">
        <v>2019</v>
      </c>
      <c r="F55" s="208">
        <v>8.3689052576196854E-3</v>
      </c>
      <c r="G55" s="209"/>
    </row>
    <row r="56" spans="1:7" x14ac:dyDescent="0.25">
      <c r="A56" s="206">
        <v>3509</v>
      </c>
      <c r="B56" s="206">
        <v>2611</v>
      </c>
      <c r="C56" s="206">
        <v>551</v>
      </c>
      <c r="D56" s="206">
        <v>2</v>
      </c>
      <c r="E56" s="206">
        <v>2019</v>
      </c>
      <c r="F56" s="208">
        <v>8.4335300086436638E-3</v>
      </c>
      <c r="G56" s="209"/>
    </row>
    <row r="57" spans="1:7" x14ac:dyDescent="0.25">
      <c r="A57" s="206">
        <v>3509</v>
      </c>
      <c r="B57" s="206">
        <v>2611</v>
      </c>
      <c r="C57" s="206">
        <v>561</v>
      </c>
      <c r="D57" s="206">
        <v>2</v>
      </c>
      <c r="E57" s="206">
        <v>2019</v>
      </c>
      <c r="F57" s="208">
        <v>1.1115457176143373E-2</v>
      </c>
      <c r="G57" s="209"/>
    </row>
    <row r="58" spans="1:7" x14ac:dyDescent="0.25">
      <c r="A58" s="206">
        <v>3509</v>
      </c>
      <c r="B58" s="206">
        <v>2611</v>
      </c>
      <c r="C58" s="206">
        <v>571</v>
      </c>
      <c r="D58" s="206">
        <v>2</v>
      </c>
      <c r="E58" s="206">
        <v>2019</v>
      </c>
      <c r="F58" s="208">
        <v>1.0372272539366234E-2</v>
      </c>
      <c r="G58" s="209"/>
    </row>
    <row r="59" spans="1:7" x14ac:dyDescent="0.25">
      <c r="A59" s="206">
        <v>3509</v>
      </c>
      <c r="B59" s="206">
        <v>2611</v>
      </c>
      <c r="C59" s="206">
        <v>581</v>
      </c>
      <c r="D59" s="206">
        <v>2</v>
      </c>
      <c r="E59" s="206">
        <v>2019</v>
      </c>
      <c r="F59" s="208">
        <v>1.0953895298583149E-2</v>
      </c>
      <c r="G59" s="209"/>
    </row>
    <row r="60" spans="1:7" x14ac:dyDescent="0.25">
      <c r="A60" s="206">
        <v>3509</v>
      </c>
      <c r="B60" s="206">
        <v>2611</v>
      </c>
      <c r="C60" s="206">
        <v>591</v>
      </c>
      <c r="D60" s="206">
        <v>2</v>
      </c>
      <c r="E60" s="206">
        <v>2019</v>
      </c>
      <c r="F60" s="208">
        <v>1.2052516065992669E-2</v>
      </c>
      <c r="G60" s="209"/>
    </row>
    <row r="61" spans="1:7" x14ac:dyDescent="0.25">
      <c r="A61" s="206">
        <v>3509</v>
      </c>
      <c r="B61" s="206">
        <v>2611</v>
      </c>
      <c r="C61" s="206">
        <v>601</v>
      </c>
      <c r="D61" s="206">
        <v>2</v>
      </c>
      <c r="E61" s="206">
        <v>2019</v>
      </c>
      <c r="F61" s="79">
        <v>1.240795219662516E-2</v>
      </c>
      <c r="G61" s="209"/>
    </row>
    <row r="62" spans="1:7" x14ac:dyDescent="0.25">
      <c r="A62" s="206">
        <v>3509</v>
      </c>
      <c r="B62" s="206">
        <v>2611</v>
      </c>
      <c r="C62" s="206">
        <v>611</v>
      </c>
      <c r="D62" s="206">
        <v>2</v>
      </c>
      <c r="E62" s="206">
        <v>2019</v>
      </c>
      <c r="F62" s="79">
        <v>2.1746228719606145E-2</v>
      </c>
      <c r="G62" s="209"/>
    </row>
    <row r="63" spans="1:7" x14ac:dyDescent="0.25">
      <c r="A63" s="206">
        <v>3509</v>
      </c>
      <c r="B63" s="206">
        <v>2611</v>
      </c>
      <c r="C63" s="206">
        <v>621</v>
      </c>
      <c r="D63" s="206">
        <v>2</v>
      </c>
      <c r="E63" s="206">
        <v>2019</v>
      </c>
      <c r="F63" s="79">
        <v>1.03399601638543E-2</v>
      </c>
      <c r="G63" s="209"/>
    </row>
    <row r="64" spans="1:7" x14ac:dyDescent="0.25">
      <c r="A64" s="206">
        <v>3509</v>
      </c>
      <c r="B64" s="206">
        <v>2611</v>
      </c>
      <c r="C64" s="206">
        <v>631</v>
      </c>
      <c r="D64" s="206">
        <v>2</v>
      </c>
      <c r="E64" s="206">
        <v>2019</v>
      </c>
      <c r="F64" s="79">
        <v>2.8467202826111426E-2</v>
      </c>
      <c r="G64" s="209"/>
    </row>
    <row r="65" spans="1:7" x14ac:dyDescent="0.25">
      <c r="A65" s="206"/>
      <c r="B65" s="206"/>
      <c r="C65" s="207"/>
      <c r="D65" s="206"/>
      <c r="E65" s="206"/>
      <c r="F65" s="210"/>
      <c r="G65" s="209"/>
    </row>
    <row r="66" spans="1:7" x14ac:dyDescent="0.25">
      <c r="A66" s="206">
        <v>3509</v>
      </c>
      <c r="B66" s="206">
        <v>2611</v>
      </c>
      <c r="C66" s="206">
        <v>2</v>
      </c>
      <c r="D66" s="206">
        <v>2</v>
      </c>
      <c r="E66" s="206">
        <v>2018</v>
      </c>
      <c r="F66" s="211">
        <v>9.5483069638092333E-2</v>
      </c>
    </row>
    <row r="67" spans="1:7" x14ac:dyDescent="0.25">
      <c r="A67" s="206">
        <v>3509</v>
      </c>
      <c r="B67" s="206">
        <v>2611</v>
      </c>
      <c r="C67" s="206">
        <v>2</v>
      </c>
      <c r="D67" s="206">
        <v>2</v>
      </c>
      <c r="E67" s="206">
        <v>2018</v>
      </c>
      <c r="F67" s="211">
        <v>6.8793047465143309E-2</v>
      </c>
    </row>
    <row r="68" spans="1:7" x14ac:dyDescent="0.25">
      <c r="A68" s="206"/>
      <c r="B68" s="206"/>
      <c r="C68" s="206"/>
      <c r="D68" s="206"/>
      <c r="E68" s="206"/>
      <c r="F68" s="212"/>
    </row>
    <row r="69" spans="1:7" x14ac:dyDescent="0.25">
      <c r="A69" s="213" t="s">
        <v>262</v>
      </c>
      <c r="B69" s="206"/>
      <c r="C69" s="214"/>
      <c r="D69" s="206"/>
      <c r="E69" s="206"/>
      <c r="F69" s="79">
        <f>SUM(F2:F68)</f>
        <v>-1.2212453270876722E-15</v>
      </c>
    </row>
    <row r="70" spans="1:7" x14ac:dyDescent="0.25">
      <c r="A70" s="206"/>
      <c r="B70" s="206"/>
      <c r="C70" s="214"/>
      <c r="D70" s="206"/>
      <c r="E70" s="206"/>
      <c r="F70" s="212"/>
    </row>
    <row r="71" spans="1:7" x14ac:dyDescent="0.25">
      <c r="A71" s="206"/>
      <c r="B71" s="214"/>
      <c r="C71" s="214"/>
      <c r="D71" s="206"/>
      <c r="E71" s="206"/>
      <c r="F71" s="212"/>
    </row>
    <row r="72" spans="1:7" x14ac:dyDescent="0.25">
      <c r="A72" s="206"/>
      <c r="B72" s="214"/>
      <c r="C72" s="206"/>
      <c r="D72" s="206"/>
      <c r="E72" s="215"/>
      <c r="F72" s="206"/>
    </row>
    <row r="73" spans="1:7" x14ac:dyDescent="0.25">
      <c r="A73" s="206"/>
      <c r="B73" s="214"/>
      <c r="C73" s="206"/>
      <c r="D73" s="206"/>
      <c r="E73" s="215"/>
      <c r="F73" s="206"/>
    </row>
    <row r="74" spans="1:7" x14ac:dyDescent="0.25">
      <c r="A74" s="206"/>
      <c r="B74" s="214"/>
      <c r="C74" s="206"/>
      <c r="D74" s="206"/>
      <c r="E74" s="215"/>
      <c r="F74" s="206"/>
    </row>
    <row r="75" spans="1:7" x14ac:dyDescent="0.25">
      <c r="A75" s="206"/>
      <c r="B75" s="206"/>
      <c r="C75" s="206"/>
      <c r="D75" s="206"/>
      <c r="E75" s="206"/>
      <c r="F75" s="212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28" workbookViewId="0">
      <selection activeCell="K70" sqref="K70"/>
    </sheetView>
  </sheetViews>
  <sheetFormatPr defaultRowHeight="15" x14ac:dyDescent="0.25"/>
  <sheetData>
    <row r="1" spans="1:6" ht="44.25" customHeight="1" x14ac:dyDescent="0.25">
      <c r="A1" s="386" t="s">
        <v>300</v>
      </c>
      <c r="B1" s="386"/>
      <c r="C1" s="386"/>
      <c r="D1" s="386"/>
      <c r="E1" s="386"/>
      <c r="F1" s="386"/>
    </row>
    <row r="2" spans="1:6" x14ac:dyDescent="0.25">
      <c r="A2" s="206">
        <v>3509</v>
      </c>
      <c r="B2" s="206">
        <v>2611</v>
      </c>
      <c r="C2" s="206">
        <v>11</v>
      </c>
      <c r="D2" s="206">
        <v>10</v>
      </c>
      <c r="E2" s="206">
        <v>2019</v>
      </c>
      <c r="F2" s="79">
        <v>8.8041667349070818E-3</v>
      </c>
    </row>
    <row r="3" spans="1:6" x14ac:dyDescent="0.25">
      <c r="A3" s="206">
        <v>3509</v>
      </c>
      <c r="B3" s="206">
        <v>2611</v>
      </c>
      <c r="C3" s="206">
        <v>21</v>
      </c>
      <c r="D3" s="206">
        <v>10</v>
      </c>
      <c r="E3" s="206">
        <v>2019</v>
      </c>
      <c r="F3" s="79">
        <v>7.7973642129103987E-3</v>
      </c>
    </row>
    <row r="4" spans="1:6" x14ac:dyDescent="0.25">
      <c r="A4" s="206">
        <v>3509</v>
      </c>
      <c r="B4" s="206">
        <v>2611</v>
      </c>
      <c r="C4" s="206">
        <v>31</v>
      </c>
      <c r="D4" s="206">
        <v>10</v>
      </c>
      <c r="E4" s="206">
        <v>2019</v>
      </c>
      <c r="F4" s="79">
        <v>7.3903589380606913E-3</v>
      </c>
    </row>
    <row r="5" spans="1:6" x14ac:dyDescent="0.25">
      <c r="A5" s="206">
        <v>3509</v>
      </c>
      <c r="B5" s="206">
        <v>2611</v>
      </c>
      <c r="C5" s="206">
        <v>41</v>
      </c>
      <c r="D5" s="206">
        <v>10</v>
      </c>
      <c r="E5" s="206">
        <v>2019</v>
      </c>
      <c r="F5" s="79">
        <v>7.968734854952364E-3</v>
      </c>
    </row>
    <row r="6" spans="1:6" x14ac:dyDescent="0.25">
      <c r="A6" s="206">
        <v>3509</v>
      </c>
      <c r="B6" s="206">
        <v>2611</v>
      </c>
      <c r="C6" s="206">
        <v>51</v>
      </c>
      <c r="D6" s="206">
        <v>10</v>
      </c>
      <c r="E6" s="206">
        <v>2019</v>
      </c>
      <c r="F6" s="79">
        <v>7.3046736170397086E-3</v>
      </c>
    </row>
    <row r="7" spans="1:6" x14ac:dyDescent="0.25">
      <c r="A7" s="206">
        <v>3509</v>
      </c>
      <c r="B7" s="206">
        <v>2611</v>
      </c>
      <c r="C7" s="206">
        <v>61</v>
      </c>
      <c r="D7" s="206">
        <v>10</v>
      </c>
      <c r="E7" s="206">
        <v>2019</v>
      </c>
      <c r="F7" s="79">
        <v>6.0408151319800707E-3</v>
      </c>
    </row>
    <row r="8" spans="1:6" x14ac:dyDescent="0.25">
      <c r="A8" s="206">
        <v>3509</v>
      </c>
      <c r="B8" s="206">
        <v>2611</v>
      </c>
      <c r="C8" s="206">
        <v>71</v>
      </c>
      <c r="D8" s="206">
        <v>10</v>
      </c>
      <c r="E8" s="206">
        <v>2019</v>
      </c>
      <c r="F8" s="79">
        <v>5.7409165084065655E-3</v>
      </c>
    </row>
    <row r="9" spans="1:6" x14ac:dyDescent="0.25">
      <c r="A9" s="206">
        <v>3509</v>
      </c>
      <c r="B9" s="206">
        <v>2611</v>
      </c>
      <c r="C9" s="206">
        <v>81</v>
      </c>
      <c r="D9" s="206">
        <v>10</v>
      </c>
      <c r="E9" s="206">
        <v>2019</v>
      </c>
      <c r="F9" s="79">
        <v>5.9765511412142869E-3</v>
      </c>
    </row>
    <row r="10" spans="1:6" x14ac:dyDescent="0.25">
      <c r="A10" s="206">
        <v>3509</v>
      </c>
      <c r="B10" s="206">
        <v>2611</v>
      </c>
      <c r="C10" s="206">
        <v>91</v>
      </c>
      <c r="D10" s="206">
        <v>10</v>
      </c>
      <c r="E10" s="206">
        <v>2019</v>
      </c>
      <c r="F10" s="79">
        <v>5.6766525176408233E-3</v>
      </c>
    </row>
    <row r="11" spans="1:6" x14ac:dyDescent="0.25">
      <c r="A11" s="206">
        <v>3509</v>
      </c>
      <c r="B11" s="206">
        <v>2611</v>
      </c>
      <c r="C11" s="206">
        <v>101</v>
      </c>
      <c r="D11" s="206">
        <v>10</v>
      </c>
      <c r="E11" s="206">
        <v>2019</v>
      </c>
      <c r="F11" s="79">
        <v>5.5695458663645794E-3</v>
      </c>
    </row>
    <row r="12" spans="1:6" x14ac:dyDescent="0.25">
      <c r="A12" s="206">
        <v>3509</v>
      </c>
      <c r="B12" s="206">
        <v>2611</v>
      </c>
      <c r="C12" s="206">
        <v>111</v>
      </c>
      <c r="D12" s="206">
        <v>10</v>
      </c>
      <c r="E12" s="206">
        <v>2019</v>
      </c>
      <c r="F12" s="79">
        <v>7.3475162775501757E-3</v>
      </c>
    </row>
    <row r="13" spans="1:6" x14ac:dyDescent="0.25">
      <c r="A13" s="206">
        <v>3509</v>
      </c>
      <c r="B13" s="206">
        <v>2611</v>
      </c>
      <c r="C13" s="206">
        <v>121</v>
      </c>
      <c r="D13" s="206">
        <v>10</v>
      </c>
      <c r="E13" s="206">
        <v>2019</v>
      </c>
      <c r="F13" s="79">
        <v>6.9190896724452278E-3</v>
      </c>
    </row>
    <row r="14" spans="1:6" x14ac:dyDescent="0.25">
      <c r="A14" s="206">
        <v>3509</v>
      </c>
      <c r="B14" s="206">
        <v>2611</v>
      </c>
      <c r="C14" s="206">
        <v>131</v>
      </c>
      <c r="D14" s="206">
        <v>10</v>
      </c>
      <c r="E14" s="206">
        <v>2019</v>
      </c>
      <c r="F14" s="79">
        <v>7.3475162775502034E-3</v>
      </c>
    </row>
    <row r="15" spans="1:6" x14ac:dyDescent="0.25">
      <c r="A15" s="206">
        <v>3509</v>
      </c>
      <c r="B15" s="206">
        <v>2611</v>
      </c>
      <c r="C15" s="206">
        <v>141</v>
      </c>
      <c r="D15" s="206">
        <v>10</v>
      </c>
      <c r="E15" s="206">
        <v>2019</v>
      </c>
      <c r="F15" s="79">
        <v>8.1186841667391374E-3</v>
      </c>
    </row>
    <row r="16" spans="1:6" x14ac:dyDescent="0.25">
      <c r="A16" s="206">
        <v>3509</v>
      </c>
      <c r="B16" s="206">
        <v>2611</v>
      </c>
      <c r="C16" s="206">
        <v>151</v>
      </c>
      <c r="D16" s="206">
        <v>10</v>
      </c>
      <c r="E16" s="206">
        <v>2019</v>
      </c>
      <c r="F16" s="79">
        <v>7.647414901123667E-3</v>
      </c>
    </row>
    <row r="17" spans="1:6" x14ac:dyDescent="0.25">
      <c r="A17" s="206">
        <v>3509</v>
      </c>
      <c r="B17" s="206">
        <v>2611</v>
      </c>
      <c r="C17" s="206">
        <v>161</v>
      </c>
      <c r="D17" s="206">
        <v>10</v>
      </c>
      <c r="E17" s="206">
        <v>2019</v>
      </c>
      <c r="F17" s="79">
        <v>8.8255880651623361E-3</v>
      </c>
    </row>
    <row r="18" spans="1:6" x14ac:dyDescent="0.25">
      <c r="A18" s="206">
        <v>3509</v>
      </c>
      <c r="B18" s="206">
        <v>2611</v>
      </c>
      <c r="C18" s="206">
        <v>171</v>
      </c>
      <c r="D18" s="206">
        <v>10</v>
      </c>
      <c r="E18" s="206">
        <v>2019</v>
      </c>
      <c r="F18" s="79">
        <v>7.9044708641866634E-3</v>
      </c>
    </row>
    <row r="19" spans="1:6" x14ac:dyDescent="0.25">
      <c r="A19" s="206">
        <v>3509</v>
      </c>
      <c r="B19" s="206">
        <v>2611</v>
      </c>
      <c r="C19" s="206">
        <v>181</v>
      </c>
      <c r="D19" s="206">
        <v>10</v>
      </c>
      <c r="E19" s="206">
        <v>2019</v>
      </c>
      <c r="F19" s="79">
        <v>7.433201598571193E-3</v>
      </c>
    </row>
    <row r="20" spans="1:6" x14ac:dyDescent="0.25">
      <c r="A20" s="206">
        <v>3509</v>
      </c>
      <c r="B20" s="206">
        <v>2611</v>
      </c>
      <c r="C20" s="206">
        <v>191</v>
      </c>
      <c r="D20" s="206">
        <v>10</v>
      </c>
      <c r="E20" s="206">
        <v>2019</v>
      </c>
      <c r="F20" s="79">
        <v>7.8616282036761548E-3</v>
      </c>
    </row>
    <row r="21" spans="1:6" x14ac:dyDescent="0.25">
      <c r="A21" s="206">
        <v>3509</v>
      </c>
      <c r="B21" s="206">
        <v>2611</v>
      </c>
      <c r="C21" s="206">
        <v>201</v>
      </c>
      <c r="D21" s="206">
        <v>10</v>
      </c>
      <c r="E21" s="206">
        <v>2019</v>
      </c>
      <c r="F21" s="79">
        <v>7.2832522867844474E-3</v>
      </c>
    </row>
    <row r="22" spans="1:6" x14ac:dyDescent="0.25">
      <c r="A22" s="206">
        <v>3509</v>
      </c>
      <c r="B22" s="206">
        <v>2611</v>
      </c>
      <c r="C22" s="206">
        <v>211</v>
      </c>
      <c r="D22" s="206">
        <v>10</v>
      </c>
      <c r="E22" s="206">
        <v>2019</v>
      </c>
      <c r="F22" s="79">
        <v>6.105079122745799E-3</v>
      </c>
    </row>
    <row r="23" spans="1:6" x14ac:dyDescent="0.25">
      <c r="A23" s="206">
        <v>3509</v>
      </c>
      <c r="B23" s="206">
        <v>2611</v>
      </c>
      <c r="C23" s="206">
        <v>221</v>
      </c>
      <c r="D23" s="206">
        <v>10</v>
      </c>
      <c r="E23" s="206">
        <v>2019</v>
      </c>
      <c r="F23" s="79">
        <v>5.6980738478960707E-3</v>
      </c>
    </row>
    <row r="24" spans="1:6" x14ac:dyDescent="0.25">
      <c r="A24" s="206">
        <v>3509</v>
      </c>
      <c r="B24" s="206">
        <v>2611</v>
      </c>
      <c r="C24" s="206">
        <v>231</v>
      </c>
      <c r="D24" s="206">
        <v>10</v>
      </c>
      <c r="E24" s="206">
        <v>2019</v>
      </c>
      <c r="F24" s="79">
        <v>5.8908658201933112E-3</v>
      </c>
    </row>
    <row r="25" spans="1:6" x14ac:dyDescent="0.25">
      <c r="A25" s="206">
        <v>3509</v>
      </c>
      <c r="B25" s="206">
        <v>2611</v>
      </c>
      <c r="C25" s="206">
        <v>241</v>
      </c>
      <c r="D25" s="206">
        <v>10</v>
      </c>
      <c r="E25" s="206">
        <v>2019</v>
      </c>
      <c r="F25" s="79">
        <v>5.5909671966198338E-3</v>
      </c>
    </row>
    <row r="26" spans="1:6" x14ac:dyDescent="0.25">
      <c r="A26" s="206">
        <v>3509</v>
      </c>
      <c r="B26" s="206">
        <v>2611</v>
      </c>
      <c r="C26" s="206">
        <v>251</v>
      </c>
      <c r="D26" s="206">
        <v>10</v>
      </c>
      <c r="E26" s="206">
        <v>2019</v>
      </c>
      <c r="F26" s="79">
        <v>5.5909671966198338E-3</v>
      </c>
    </row>
    <row r="27" spans="1:6" x14ac:dyDescent="0.25">
      <c r="A27" s="206">
        <v>3509</v>
      </c>
      <c r="B27" s="206">
        <v>2611</v>
      </c>
      <c r="C27" s="206">
        <v>261</v>
      </c>
      <c r="D27" s="206">
        <v>10</v>
      </c>
      <c r="E27" s="206">
        <v>2019</v>
      </c>
      <c r="F27" s="79">
        <v>7.3260949472949491E-3</v>
      </c>
    </row>
    <row r="28" spans="1:6" x14ac:dyDescent="0.25">
      <c r="A28" s="206">
        <v>3509</v>
      </c>
      <c r="B28" s="206">
        <v>2611</v>
      </c>
      <c r="C28" s="206">
        <v>271</v>
      </c>
      <c r="D28" s="206">
        <v>10</v>
      </c>
      <c r="E28" s="206">
        <v>2019</v>
      </c>
      <c r="F28" s="79">
        <v>6.9619323329557226E-3</v>
      </c>
    </row>
    <row r="29" spans="1:6" x14ac:dyDescent="0.25">
      <c r="A29" s="206">
        <v>3509</v>
      </c>
      <c r="B29" s="206">
        <v>2611</v>
      </c>
      <c r="C29" s="206">
        <v>281</v>
      </c>
      <c r="D29" s="206">
        <v>10</v>
      </c>
      <c r="E29" s="206">
        <v>2019</v>
      </c>
      <c r="F29" s="79">
        <v>7.3046736170397017E-3</v>
      </c>
    </row>
    <row r="30" spans="1:6" x14ac:dyDescent="0.25">
      <c r="A30" s="206">
        <v>3509</v>
      </c>
      <c r="B30" s="206">
        <v>2611</v>
      </c>
      <c r="C30" s="206">
        <v>291</v>
      </c>
      <c r="D30" s="206">
        <v>10</v>
      </c>
      <c r="E30" s="206">
        <v>2019</v>
      </c>
      <c r="F30" s="79">
        <v>8.0329988457181409E-3</v>
      </c>
    </row>
    <row r="31" spans="1:6" x14ac:dyDescent="0.25">
      <c r="A31" s="206">
        <v>3509</v>
      </c>
      <c r="B31" s="206">
        <v>2611</v>
      </c>
      <c r="C31" s="206">
        <v>301</v>
      </c>
      <c r="D31" s="206">
        <v>10</v>
      </c>
      <c r="E31" s="206">
        <v>2019</v>
      </c>
      <c r="F31" s="79">
        <v>7.4760442590816878E-3</v>
      </c>
    </row>
    <row r="32" spans="1:6" x14ac:dyDescent="0.25">
      <c r="A32" s="206">
        <v>3509</v>
      </c>
      <c r="B32" s="206">
        <v>2611</v>
      </c>
      <c r="C32" s="206">
        <v>311</v>
      </c>
      <c r="D32" s="206">
        <v>10</v>
      </c>
      <c r="E32" s="206">
        <v>2019</v>
      </c>
      <c r="F32" s="79">
        <v>8.3328974692916113E-3</v>
      </c>
    </row>
    <row r="33" spans="1:6" x14ac:dyDescent="0.25">
      <c r="A33" s="206">
        <v>3509</v>
      </c>
      <c r="B33" s="206">
        <v>2611</v>
      </c>
      <c r="C33" s="206">
        <v>321</v>
      </c>
      <c r="D33" s="206">
        <v>10</v>
      </c>
      <c r="E33" s="206">
        <v>2019</v>
      </c>
      <c r="F33" s="79">
        <v>7.8187855431656739E-3</v>
      </c>
    </row>
    <row r="34" spans="1:6" x14ac:dyDescent="0.25">
      <c r="A34" s="206">
        <v>3509</v>
      </c>
      <c r="B34" s="206">
        <v>2611</v>
      </c>
      <c r="C34" s="206">
        <v>331</v>
      </c>
      <c r="D34" s="206">
        <v>10</v>
      </c>
      <c r="E34" s="206">
        <v>2019</v>
      </c>
      <c r="F34" s="79">
        <v>7.3689376078054404E-3</v>
      </c>
    </row>
    <row r="35" spans="1:6" x14ac:dyDescent="0.25">
      <c r="A35" s="206">
        <v>3509</v>
      </c>
      <c r="B35" s="206">
        <v>2611</v>
      </c>
      <c r="C35" s="206">
        <v>341</v>
      </c>
      <c r="D35" s="206">
        <v>10</v>
      </c>
      <c r="E35" s="206">
        <v>2019</v>
      </c>
      <c r="F35" s="79">
        <v>7.9044708641866357E-3</v>
      </c>
    </row>
    <row r="36" spans="1:6" x14ac:dyDescent="0.25">
      <c r="A36" s="206">
        <v>3509</v>
      </c>
      <c r="B36" s="206">
        <v>2611</v>
      </c>
      <c r="C36" s="206">
        <v>351</v>
      </c>
      <c r="D36" s="206">
        <v>10</v>
      </c>
      <c r="E36" s="206">
        <v>2019</v>
      </c>
      <c r="F36" s="79">
        <v>7.2832522867844474E-3</v>
      </c>
    </row>
    <row r="37" spans="1:6" x14ac:dyDescent="0.25">
      <c r="A37" s="206">
        <v>3509</v>
      </c>
      <c r="B37" s="206">
        <v>2611</v>
      </c>
      <c r="C37" s="206">
        <v>361</v>
      </c>
      <c r="D37" s="206">
        <v>10</v>
      </c>
      <c r="E37" s="206">
        <v>2019</v>
      </c>
      <c r="F37" s="79">
        <v>5.9979724714695482E-3</v>
      </c>
    </row>
    <row r="38" spans="1:6" x14ac:dyDescent="0.25">
      <c r="A38" s="206">
        <v>3509</v>
      </c>
      <c r="B38" s="206">
        <v>2611</v>
      </c>
      <c r="C38" s="206">
        <v>371</v>
      </c>
      <c r="D38" s="206">
        <v>10</v>
      </c>
      <c r="E38" s="206">
        <v>2019</v>
      </c>
      <c r="F38" s="79">
        <v>5.6552311873855621E-3</v>
      </c>
    </row>
    <row r="39" spans="1:6" x14ac:dyDescent="0.25">
      <c r="A39" s="206">
        <v>3509</v>
      </c>
      <c r="B39" s="206">
        <v>2611</v>
      </c>
      <c r="C39" s="206">
        <v>381</v>
      </c>
      <c r="D39" s="206">
        <v>10</v>
      </c>
      <c r="E39" s="206">
        <v>2019</v>
      </c>
      <c r="F39" s="79">
        <v>5.8480231596828025E-3</v>
      </c>
    </row>
    <row r="40" spans="1:6" x14ac:dyDescent="0.25">
      <c r="A40" s="206">
        <v>3509</v>
      </c>
      <c r="B40" s="206">
        <v>2611</v>
      </c>
      <c r="C40" s="206">
        <v>391</v>
      </c>
      <c r="D40" s="206">
        <v>10</v>
      </c>
      <c r="E40" s="206">
        <v>2019</v>
      </c>
      <c r="F40" s="79">
        <v>5.5909671966198338E-3</v>
      </c>
    </row>
    <row r="41" spans="1:6" x14ac:dyDescent="0.25">
      <c r="A41" s="206">
        <v>3509</v>
      </c>
      <c r="B41" s="206">
        <v>2611</v>
      </c>
      <c r="C41" s="206">
        <v>401</v>
      </c>
      <c r="D41" s="206">
        <v>10</v>
      </c>
      <c r="E41" s="206">
        <v>2019</v>
      </c>
      <c r="F41" s="79">
        <v>5.5267032058540777E-3</v>
      </c>
    </row>
    <row r="42" spans="1:6" x14ac:dyDescent="0.25">
      <c r="A42" s="206">
        <v>3509</v>
      </c>
      <c r="B42" s="206">
        <v>2611</v>
      </c>
      <c r="C42" s="206">
        <v>411</v>
      </c>
      <c r="D42" s="206">
        <v>10</v>
      </c>
      <c r="E42" s="206">
        <v>2019</v>
      </c>
      <c r="F42" s="79">
        <v>7.3903589380606843E-3</v>
      </c>
    </row>
    <row r="43" spans="1:6" x14ac:dyDescent="0.25">
      <c r="A43" s="206">
        <v>3509</v>
      </c>
      <c r="B43" s="206">
        <v>2611</v>
      </c>
      <c r="C43" s="206">
        <v>421</v>
      </c>
      <c r="D43" s="206">
        <v>10</v>
      </c>
      <c r="E43" s="206">
        <v>2019</v>
      </c>
      <c r="F43" s="79">
        <v>7.0047749934662243E-3</v>
      </c>
    </row>
    <row r="44" spans="1:6" x14ac:dyDescent="0.25">
      <c r="A44" s="206">
        <v>3509</v>
      </c>
      <c r="B44" s="206">
        <v>2611</v>
      </c>
      <c r="C44" s="206">
        <v>431</v>
      </c>
      <c r="D44" s="206">
        <v>10</v>
      </c>
      <c r="E44" s="206">
        <v>2019</v>
      </c>
      <c r="F44" s="79">
        <v>7.154724305252963E-3</v>
      </c>
    </row>
    <row r="45" spans="1:6" x14ac:dyDescent="0.25">
      <c r="A45" s="206">
        <v>3509</v>
      </c>
      <c r="B45" s="206">
        <v>2611</v>
      </c>
      <c r="C45" s="206">
        <v>441</v>
      </c>
      <c r="D45" s="206">
        <v>10</v>
      </c>
      <c r="E45" s="206">
        <v>2019</v>
      </c>
      <c r="F45" s="79">
        <v>7.990156185207653E-3</v>
      </c>
    </row>
    <row r="46" spans="1:6" x14ac:dyDescent="0.25">
      <c r="A46" s="206">
        <v>3509</v>
      </c>
      <c r="B46" s="206">
        <v>2611</v>
      </c>
      <c r="C46" s="206">
        <v>451</v>
      </c>
      <c r="D46" s="206">
        <v>10</v>
      </c>
      <c r="E46" s="206">
        <v>2019</v>
      </c>
      <c r="F46" s="79">
        <v>8.2900548087811304E-3</v>
      </c>
    </row>
    <row r="47" spans="1:6" x14ac:dyDescent="0.25">
      <c r="A47" s="206">
        <v>3509</v>
      </c>
      <c r="B47" s="206">
        <v>2611</v>
      </c>
      <c r="C47" s="207">
        <v>461</v>
      </c>
      <c r="D47" s="206">
        <v>10</v>
      </c>
      <c r="E47" s="206">
        <v>2019</v>
      </c>
      <c r="F47" s="79">
        <v>8.3543187995468657E-3</v>
      </c>
    </row>
    <row r="48" spans="1:6" x14ac:dyDescent="0.25">
      <c r="A48" s="206">
        <v>3509</v>
      </c>
      <c r="B48" s="206">
        <v>2611</v>
      </c>
      <c r="C48" s="207">
        <v>471</v>
      </c>
      <c r="D48" s="206">
        <v>10</v>
      </c>
      <c r="E48" s="206">
        <v>2019</v>
      </c>
      <c r="F48" s="79">
        <v>7.6474149011236808E-3</v>
      </c>
    </row>
    <row r="49" spans="1:6" x14ac:dyDescent="0.25">
      <c r="A49" s="206">
        <v>3509</v>
      </c>
      <c r="B49" s="206">
        <v>2611</v>
      </c>
      <c r="C49" s="207">
        <v>481</v>
      </c>
      <c r="D49" s="206">
        <v>10</v>
      </c>
      <c r="E49" s="206">
        <v>2019</v>
      </c>
      <c r="F49" s="79">
        <v>7.3475162775502034E-3</v>
      </c>
    </row>
    <row r="50" spans="1:6" x14ac:dyDescent="0.25">
      <c r="A50" s="206">
        <v>3509</v>
      </c>
      <c r="B50" s="206">
        <v>2611</v>
      </c>
      <c r="C50" s="207">
        <v>491</v>
      </c>
      <c r="D50" s="206">
        <v>10</v>
      </c>
      <c r="E50" s="206">
        <v>2019</v>
      </c>
      <c r="F50" s="79">
        <v>7.7331002221446704E-3</v>
      </c>
    </row>
    <row r="51" spans="1:6" x14ac:dyDescent="0.25">
      <c r="A51" s="206">
        <v>3509</v>
      </c>
      <c r="B51" s="206">
        <v>2611</v>
      </c>
      <c r="C51" s="207">
        <v>501</v>
      </c>
      <c r="D51" s="206">
        <v>10</v>
      </c>
      <c r="E51" s="206">
        <v>2019</v>
      </c>
      <c r="F51" s="79">
        <v>7.2189882960187086E-3</v>
      </c>
    </row>
    <row r="52" spans="1:6" x14ac:dyDescent="0.25">
      <c r="A52" s="206">
        <v>3509</v>
      </c>
      <c r="B52" s="206">
        <v>2611</v>
      </c>
      <c r="C52" s="207">
        <v>511</v>
      </c>
      <c r="D52" s="206">
        <v>10</v>
      </c>
      <c r="E52" s="206">
        <v>2019</v>
      </c>
      <c r="F52" s="79">
        <v>6.0193938017247955E-3</v>
      </c>
    </row>
    <row r="53" spans="1:6" x14ac:dyDescent="0.25">
      <c r="A53" s="206">
        <v>3509</v>
      </c>
      <c r="B53" s="206">
        <v>2611</v>
      </c>
      <c r="C53" s="207">
        <v>521</v>
      </c>
      <c r="D53" s="206">
        <v>10</v>
      </c>
      <c r="E53" s="206">
        <v>2019</v>
      </c>
      <c r="F53" s="79">
        <v>5.6980738478960846E-3</v>
      </c>
    </row>
    <row r="54" spans="1:6" x14ac:dyDescent="0.25">
      <c r="A54" s="206">
        <v>3509</v>
      </c>
      <c r="B54" s="206">
        <v>2611</v>
      </c>
      <c r="C54" s="206">
        <v>531</v>
      </c>
      <c r="D54" s="206">
        <v>10</v>
      </c>
      <c r="E54" s="206">
        <v>2019</v>
      </c>
      <c r="F54" s="208">
        <v>5.9765511412142869E-3</v>
      </c>
    </row>
    <row r="55" spans="1:6" x14ac:dyDescent="0.25">
      <c r="A55" s="206">
        <v>3509</v>
      </c>
      <c r="B55" s="206">
        <v>2611</v>
      </c>
      <c r="C55" s="206">
        <v>541</v>
      </c>
      <c r="D55" s="206">
        <v>10</v>
      </c>
      <c r="E55" s="206">
        <v>2019</v>
      </c>
      <c r="F55" s="208">
        <v>5.5481245361093251E-3</v>
      </c>
    </row>
    <row r="56" spans="1:6" x14ac:dyDescent="0.25">
      <c r="A56" s="206">
        <v>3509</v>
      </c>
      <c r="B56" s="206">
        <v>2611</v>
      </c>
      <c r="C56" s="206">
        <v>551</v>
      </c>
      <c r="D56" s="206">
        <v>10</v>
      </c>
      <c r="E56" s="206">
        <v>2019</v>
      </c>
      <c r="F56" s="208">
        <v>5.5909671966198338E-3</v>
      </c>
    </row>
    <row r="57" spans="1:6" x14ac:dyDescent="0.25">
      <c r="A57" s="206">
        <v>3509</v>
      </c>
      <c r="B57" s="206">
        <v>2611</v>
      </c>
      <c r="C57" s="206">
        <v>561</v>
      </c>
      <c r="D57" s="206">
        <v>10</v>
      </c>
      <c r="E57" s="206">
        <v>2019</v>
      </c>
      <c r="F57" s="208">
        <v>7.3689376078054404E-3</v>
      </c>
    </row>
    <row r="58" spans="1:6" x14ac:dyDescent="0.25">
      <c r="A58" s="206">
        <v>3509</v>
      </c>
      <c r="B58" s="206">
        <v>2611</v>
      </c>
      <c r="C58" s="206">
        <v>571</v>
      </c>
      <c r="D58" s="206">
        <v>10</v>
      </c>
      <c r="E58" s="206">
        <v>2019</v>
      </c>
      <c r="F58" s="208">
        <v>6.876247011934733E-3</v>
      </c>
    </row>
    <row r="59" spans="1:6" x14ac:dyDescent="0.25">
      <c r="A59" s="206">
        <v>3509</v>
      </c>
      <c r="B59" s="206">
        <v>2611</v>
      </c>
      <c r="C59" s="206">
        <v>581</v>
      </c>
      <c r="D59" s="206">
        <v>10</v>
      </c>
      <c r="E59" s="206">
        <v>2019</v>
      </c>
      <c r="F59" s="208">
        <v>7.2618309565291861E-3</v>
      </c>
    </row>
    <row r="60" spans="1:6" x14ac:dyDescent="0.25">
      <c r="A60" s="206">
        <v>3509</v>
      </c>
      <c r="B60" s="206">
        <v>2611</v>
      </c>
      <c r="C60" s="206">
        <v>591</v>
      </c>
      <c r="D60" s="206">
        <v>10</v>
      </c>
      <c r="E60" s="206">
        <v>2019</v>
      </c>
      <c r="F60" s="208">
        <v>7.9901561852076461E-3</v>
      </c>
    </row>
    <row r="61" spans="1:6" x14ac:dyDescent="0.25">
      <c r="A61" s="206">
        <v>3509</v>
      </c>
      <c r="B61" s="206">
        <v>2611</v>
      </c>
      <c r="C61" s="206">
        <v>601</v>
      </c>
      <c r="D61" s="206">
        <v>10</v>
      </c>
      <c r="E61" s="206">
        <v>2019</v>
      </c>
      <c r="F61" s="79">
        <v>8.2257908180153813E-3</v>
      </c>
    </row>
    <row r="62" spans="1:6" x14ac:dyDescent="0.25">
      <c r="A62" s="206">
        <v>3509</v>
      </c>
      <c r="B62" s="206">
        <v>2611</v>
      </c>
      <c r="C62" s="206">
        <v>611</v>
      </c>
      <c r="D62" s="206">
        <v>10</v>
      </c>
      <c r="E62" s="206">
        <v>2019</v>
      </c>
      <c r="F62" s="79">
        <v>1.441655526178217E-2</v>
      </c>
    </row>
    <row r="63" spans="1:6" x14ac:dyDescent="0.25">
      <c r="A63" s="206">
        <v>3509</v>
      </c>
      <c r="B63" s="206">
        <v>2611</v>
      </c>
      <c r="C63" s="206">
        <v>621</v>
      </c>
      <c r="D63" s="206">
        <v>10</v>
      </c>
      <c r="E63" s="206">
        <v>2019</v>
      </c>
      <c r="F63" s="79">
        <v>6.8548256816794821E-3</v>
      </c>
    </row>
    <row r="64" spans="1:6" x14ac:dyDescent="0.25">
      <c r="A64" s="206">
        <v>3509</v>
      </c>
      <c r="B64" s="206">
        <v>2611</v>
      </c>
      <c r="C64" s="206">
        <v>631</v>
      </c>
      <c r="D64" s="206">
        <v>10</v>
      </c>
      <c r="E64" s="206">
        <v>2019</v>
      </c>
      <c r="F64" s="79">
        <v>1.8872191954873829E-2</v>
      </c>
    </row>
    <row r="65" spans="1:6" x14ac:dyDescent="0.25">
      <c r="A65" s="206"/>
      <c r="B65" s="206"/>
      <c r="C65" s="207"/>
      <c r="D65" s="206"/>
      <c r="E65" s="206"/>
      <c r="F65" s="210"/>
    </row>
    <row r="66" spans="1:6" x14ac:dyDescent="0.25">
      <c r="A66" s="206">
        <v>3509</v>
      </c>
      <c r="B66" s="206">
        <v>2611</v>
      </c>
      <c r="C66" s="206">
        <v>2</v>
      </c>
      <c r="D66" s="206">
        <v>10</v>
      </c>
      <c r="E66" s="206">
        <v>2019</v>
      </c>
      <c r="F66" s="211">
        <v>-0.2680041631027093</v>
      </c>
    </row>
    <row r="67" spans="1:6" x14ac:dyDescent="0.25">
      <c r="A67" s="206">
        <v>3509</v>
      </c>
      <c r="B67" s="206">
        <v>2611</v>
      </c>
      <c r="C67" s="206">
        <v>3</v>
      </c>
      <c r="D67" s="206">
        <v>10</v>
      </c>
      <c r="E67" s="206">
        <v>2019</v>
      </c>
      <c r="F67" s="211">
        <v>-0.19308997064151204</v>
      </c>
    </row>
    <row r="68" spans="1:6" x14ac:dyDescent="0.25">
      <c r="A68" s="206"/>
      <c r="B68" s="206"/>
      <c r="C68" s="206"/>
      <c r="D68" s="206"/>
      <c r="E68" s="206"/>
      <c r="F68" s="212"/>
    </row>
    <row r="69" spans="1:6" x14ac:dyDescent="0.25">
      <c r="A69" s="213" t="s">
        <v>262</v>
      </c>
      <c r="B69" s="206"/>
      <c r="C69" s="214"/>
      <c r="D69" s="206"/>
      <c r="E69" s="206"/>
      <c r="F69" s="79">
        <f>SUM(F2:F68)</f>
        <v>0</v>
      </c>
    </row>
    <row r="70" spans="1:6" x14ac:dyDescent="0.25">
      <c r="A70" s="206"/>
      <c r="B70" s="206"/>
      <c r="C70" s="214"/>
      <c r="D70" s="206"/>
      <c r="E70" s="206"/>
      <c r="F70" s="212"/>
    </row>
    <row r="71" spans="1:6" x14ac:dyDescent="0.25">
      <c r="A71" s="206"/>
      <c r="B71" s="214"/>
      <c r="C71" s="214"/>
      <c r="D71" s="206"/>
      <c r="E71" s="206"/>
      <c r="F71" s="212"/>
    </row>
    <row r="72" spans="1:6" x14ac:dyDescent="0.25">
      <c r="A72" s="206"/>
      <c r="B72" s="214"/>
      <c r="C72" s="206"/>
      <c r="D72" s="206"/>
      <c r="E72" s="215"/>
      <c r="F72" s="206"/>
    </row>
    <row r="73" spans="1:6" x14ac:dyDescent="0.25">
      <c r="A73" s="206"/>
      <c r="B73" s="214"/>
      <c r="C73" s="206"/>
      <c r="D73" s="206"/>
      <c r="E73" s="215"/>
      <c r="F73" s="206"/>
    </row>
    <row r="74" spans="1:6" x14ac:dyDescent="0.25">
      <c r="A74" s="206"/>
      <c r="B74" s="214"/>
      <c r="C74" s="206"/>
      <c r="D74" s="206"/>
      <c r="E74" s="215"/>
      <c r="F74" s="206"/>
    </row>
    <row r="75" spans="1:6" x14ac:dyDescent="0.25">
      <c r="A75" s="206"/>
      <c r="B75" s="206"/>
      <c r="C75" s="206"/>
      <c r="D75" s="206"/>
      <c r="E75" s="206"/>
      <c r="F75" s="212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Декабрь 2019</vt:lpstr>
      <vt:lpstr>Ноябрь 2019</vt:lpstr>
      <vt:lpstr>Октябрь 2019</vt:lpstr>
      <vt:lpstr>Апрель 2019</vt:lpstr>
      <vt:lpstr>Март 2019</vt:lpstr>
      <vt:lpstr>Февраль 2019</vt:lpstr>
      <vt:lpstr>Январь 2019</vt:lpstr>
      <vt:lpstr>Перерасчет за февраль 2019</vt:lpstr>
      <vt:lpstr>прерасчет за октябрь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2020-01-09T06:46:14Z</dcterms:modified>
</cp:coreProperties>
</file>